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vitto\Desktop\RepoMLR\MLR\Data-Extraction\"/>
    </mc:Choice>
  </mc:AlternateContent>
  <xr:revisionPtr revIDLastSave="0" documentId="13_ncr:1_{D1334BFD-FBBA-434A-901F-14698644AB02}" xr6:coauthVersionLast="47" xr6:coauthVersionMax="47" xr10:uidLastSave="{00000000-0000-0000-0000-000000000000}"/>
  <bookViews>
    <workbookView xWindow="28680" yWindow="-120" windowWidth="29040" windowHeight="15840" firstSheet="1" activeTab="4" xr2:uid="{00000000-000D-0000-FFFF-FFFF00000000}"/>
  </bookViews>
  <sheets>
    <sheet name="IST-FINAL-Table 2.7.1.1" sheetId="1" r:id="rId1"/>
    <sheet name="IST-FINAL-DTE-MBE-PR" sheetId="2" r:id="rId2"/>
    <sheet name="Conflict Resolution" sheetId="3" r:id="rId3"/>
    <sheet name="Reviewer 1" sheetId="4" r:id="rId4"/>
    <sheet name="Reviewer 2" sheetId="5" r:id="rId5"/>
    <sheet name="Table 1" sheetId="6" r:id="rId6"/>
    <sheet name="DTE-MBE" sheetId="7" r:id="rId7"/>
    <sheet name="MBE Table Details" sheetId="8" r:id="rId8"/>
    <sheet name="Table 2" sheetId="9" r:id="rId9"/>
    <sheet name="Table 3" sheetId="10" r:id="rId10"/>
    <sheet name="Table 4" sheetId="11" r:id="rId11"/>
    <sheet name="Tables from B1 to B6" sheetId="12" r:id="rId12"/>
    <sheet name="Tasks" sheetId="13" r:id="rId13"/>
    <sheet name="DTE-MBE-OneZero" sheetId="14" r:id="rId14"/>
    <sheet name="DTE-MBE-OneZero - Table 1" sheetId="15" r:id="rId15"/>
    <sheet name="MBE" sheetId="16" r:id="rId16"/>
    <sheet name="DTE" sheetId="17" r:id="rId17"/>
    <sheet name="Interoperabillity" sheetId="18" r:id="rId18"/>
    <sheet name="Federation" sheetId="19" r:id="rId19"/>
    <sheet name="DTE - Model Foundation" sheetId="20" r:id="rId20"/>
    <sheet name="UC - Application-Domain" sheetId="21" r:id="rId21"/>
    <sheet name="App Domain (Stat)" sheetId="22" r:id="rId22"/>
    <sheet name="App Domain" sheetId="23" r:id="rId23"/>
    <sheet name="Table App Domain 1" sheetId="24" r:id="rId24"/>
    <sheet name="Table App Domain 2" sheetId="25" r:id="rId25"/>
  </sheets>
  <definedNames>
    <definedName name="_xlnm._FilterDatabase" localSheetId="2" hidden="1">'Conflict Resolution'!$D$4:$CE$24</definedName>
    <definedName name="_xlnm._FilterDatabase" localSheetId="16" hidden="1">DTE!$A$4:$AB$26</definedName>
    <definedName name="_xlnm._FilterDatabase" localSheetId="6" hidden="1">'DTE-MBE'!$B$4:$CB$26</definedName>
    <definedName name="_xlnm._FilterDatabase" localSheetId="13" hidden="1">'DTE-MBE-OneZero'!$A$5:$CE$27</definedName>
    <definedName name="_xlnm._FilterDatabase" localSheetId="14" hidden="1">'DTE-MBE-OneZero - Table 1'!$A$4:$CQ$26</definedName>
    <definedName name="_xlnm._FilterDatabase" localSheetId="1" hidden="1">'IST-FINAL-DTE-MBE-PR'!$B$4:$CB$26</definedName>
    <definedName name="_xlnm._FilterDatabase" localSheetId="15" hidden="1">MBE!$A$6:$BT$28</definedName>
    <definedName name="_xlnm._FilterDatabase" localSheetId="3" hidden="1">'Reviewer 1'!$A$1:$K$26</definedName>
    <definedName name="_xlnm._FilterDatabase" localSheetId="4" hidden="1">'Reviewer 2'!$A$1:$I$26</definedName>
    <definedName name="_xlnm._FilterDatabase" localSheetId="23" hidden="1">'Table App Domain 1'!$A$4:$Z$37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" i="23" l="1"/>
  <c r="P43" i="23"/>
  <c r="P41" i="23"/>
  <c r="P39" i="23"/>
  <c r="P37" i="23"/>
  <c r="P35" i="23"/>
  <c r="P33" i="23"/>
  <c r="P31" i="23"/>
  <c r="P29" i="23"/>
  <c r="P27" i="23"/>
  <c r="P25" i="23"/>
  <c r="P23" i="23"/>
  <c r="P21" i="23"/>
  <c r="P19" i="23"/>
  <c r="P17" i="23"/>
  <c r="P15" i="23"/>
  <c r="P13" i="23"/>
  <c r="P11" i="23"/>
  <c r="P9" i="23"/>
  <c r="P7" i="23"/>
  <c r="P5" i="23"/>
  <c r="P3" i="23"/>
  <c r="P2" i="23"/>
  <c r="E13" i="22"/>
  <c r="E12" i="22"/>
  <c r="E11" i="22"/>
  <c r="E10" i="22"/>
  <c r="E9" i="22"/>
  <c r="E8" i="22"/>
  <c r="E7" i="22"/>
  <c r="E6" i="22"/>
  <c r="E5" i="22"/>
  <c r="E4" i="22"/>
  <c r="E3" i="22"/>
  <c r="E2" i="22"/>
  <c r="E1" i="22"/>
  <c r="I26" i="21"/>
  <c r="H26" i="21"/>
  <c r="G26" i="21"/>
  <c r="F26" i="21"/>
  <c r="E26" i="21"/>
  <c r="D26" i="21"/>
  <c r="C26" i="21"/>
  <c r="I25" i="21"/>
  <c r="H25" i="21"/>
  <c r="G25" i="21"/>
  <c r="F25" i="21"/>
  <c r="E25" i="21"/>
  <c r="D25" i="21"/>
  <c r="C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W24" i="20"/>
  <c r="V24" i="20"/>
  <c r="M24" i="20"/>
  <c r="W23" i="20"/>
  <c r="V23" i="20"/>
  <c r="M23" i="20"/>
  <c r="W22" i="20"/>
  <c r="V22" i="20"/>
  <c r="M22" i="20"/>
  <c r="W21" i="20"/>
  <c r="V21" i="20"/>
  <c r="M21" i="20"/>
  <c r="W20" i="20"/>
  <c r="V20" i="20"/>
  <c r="M20" i="20"/>
  <c r="W19" i="20"/>
  <c r="V19" i="20"/>
  <c r="M19" i="20"/>
  <c r="W18" i="20"/>
  <c r="V18" i="20"/>
  <c r="M18" i="20"/>
  <c r="W17" i="20"/>
  <c r="V17" i="20"/>
  <c r="M17" i="20"/>
  <c r="W16" i="20"/>
  <c r="V16" i="20"/>
  <c r="M16" i="20"/>
  <c r="W15" i="20"/>
  <c r="V15" i="20"/>
  <c r="M15" i="20"/>
  <c r="W14" i="20"/>
  <c r="V14" i="20"/>
  <c r="M14" i="20"/>
  <c r="W13" i="20"/>
  <c r="V13" i="20"/>
  <c r="M13" i="20"/>
  <c r="W12" i="20"/>
  <c r="V12" i="20"/>
  <c r="M12" i="20"/>
  <c r="W11" i="20"/>
  <c r="V11" i="20"/>
  <c r="M11" i="20"/>
  <c r="W10" i="20"/>
  <c r="V10" i="20"/>
  <c r="M10" i="20"/>
  <c r="W9" i="20"/>
  <c r="V9" i="20"/>
  <c r="M9" i="20"/>
  <c r="W8" i="20"/>
  <c r="V8" i="20"/>
  <c r="M8" i="20"/>
  <c r="W7" i="20"/>
  <c r="V7" i="20"/>
  <c r="M7" i="20"/>
  <c r="W6" i="20"/>
  <c r="V6" i="20"/>
  <c r="M6" i="20"/>
  <c r="W5" i="20"/>
  <c r="V5" i="20"/>
  <c r="M5" i="20"/>
  <c r="W4" i="20"/>
  <c r="V4" i="20"/>
  <c r="M4" i="20"/>
  <c r="W3" i="20"/>
  <c r="V3" i="20"/>
  <c r="M3" i="20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BT28" i="16"/>
  <c r="BL28" i="16"/>
  <c r="BA28" i="16"/>
  <c r="AI28" i="16"/>
  <c r="U28" i="16"/>
  <c r="T28" i="16"/>
  <c r="S28" i="16"/>
  <c r="Z28" i="16" s="1"/>
  <c r="BB28" i="16" s="1"/>
  <c r="P28" i="16"/>
  <c r="BT27" i="16"/>
  <c r="BL27" i="16"/>
  <c r="BA27" i="16"/>
  <c r="AI27" i="16"/>
  <c r="T27" i="16"/>
  <c r="S27" i="16"/>
  <c r="Z27" i="16" s="1"/>
  <c r="BB27" i="16" s="1"/>
  <c r="P27" i="16"/>
  <c r="U27" i="16" s="1"/>
  <c r="BT26" i="16"/>
  <c r="BL26" i="16"/>
  <c r="BA26" i="16"/>
  <c r="AI26" i="16"/>
  <c r="U26" i="16"/>
  <c r="T26" i="16"/>
  <c r="S26" i="16"/>
  <c r="P26" i="16"/>
  <c r="Z26" i="16" s="1"/>
  <c r="BB26" i="16" s="1"/>
  <c r="BT25" i="16"/>
  <c r="BL25" i="16"/>
  <c r="BA25" i="16"/>
  <c r="AI25" i="16"/>
  <c r="P25" i="16"/>
  <c r="BT24" i="16"/>
  <c r="BL24" i="16"/>
  <c r="BA24" i="16"/>
  <c r="AI24" i="16"/>
  <c r="U24" i="16"/>
  <c r="P24" i="16"/>
  <c r="BT23" i="16"/>
  <c r="BL23" i="16"/>
  <c r="BA23" i="16"/>
  <c r="AI23" i="16"/>
  <c r="P23" i="16"/>
  <c r="BT22" i="16"/>
  <c r="BT3" i="16" s="1"/>
  <c r="BL22" i="16"/>
  <c r="BA22" i="16"/>
  <c r="AI22" i="16"/>
  <c r="U22" i="16"/>
  <c r="T22" i="16"/>
  <c r="S22" i="16"/>
  <c r="Z22" i="16" s="1"/>
  <c r="BB22" i="16" s="1"/>
  <c r="P22" i="16"/>
  <c r="BT21" i="16"/>
  <c r="BL21" i="16"/>
  <c r="BA21" i="16"/>
  <c r="AI21" i="16"/>
  <c r="U21" i="16"/>
  <c r="S21" i="16"/>
  <c r="P21" i="16"/>
  <c r="T21" i="16" s="1"/>
  <c r="Z21" i="16" s="1"/>
  <c r="BB21" i="16" s="1"/>
  <c r="BT20" i="16"/>
  <c r="BL20" i="16"/>
  <c r="BA20" i="16"/>
  <c r="AI20" i="16"/>
  <c r="U20" i="16"/>
  <c r="T20" i="16"/>
  <c r="S20" i="16"/>
  <c r="P20" i="16"/>
  <c r="Z20" i="16" s="1"/>
  <c r="BB20" i="16" s="1"/>
  <c r="BT19" i="16"/>
  <c r="BL19" i="16"/>
  <c r="BA19" i="16"/>
  <c r="AI19" i="16"/>
  <c r="P19" i="16"/>
  <c r="BT18" i="16"/>
  <c r="BL18" i="16"/>
  <c r="BA18" i="16"/>
  <c r="AI18" i="16"/>
  <c r="T18" i="16"/>
  <c r="S18" i="16"/>
  <c r="P18" i="16"/>
  <c r="U18" i="16" s="1"/>
  <c r="BT17" i="16"/>
  <c r="BL17" i="16"/>
  <c r="BA17" i="16"/>
  <c r="AI17" i="16"/>
  <c r="U17" i="16"/>
  <c r="P17" i="16"/>
  <c r="BT16" i="16"/>
  <c r="BL16" i="16"/>
  <c r="BA16" i="16"/>
  <c r="AI16" i="16"/>
  <c r="U16" i="16"/>
  <c r="P16" i="16"/>
  <c r="BT15" i="16"/>
  <c r="BL15" i="16"/>
  <c r="BA15" i="16"/>
  <c r="AI15" i="16"/>
  <c r="P15" i="16"/>
  <c r="BT14" i="16"/>
  <c r="BL14" i="16"/>
  <c r="BA14" i="16"/>
  <c r="AI14" i="16"/>
  <c r="T14" i="16"/>
  <c r="S14" i="16"/>
  <c r="P14" i="16"/>
  <c r="Z14" i="16" s="1"/>
  <c r="BB14" i="16" s="1"/>
  <c r="BT13" i="16"/>
  <c r="BL13" i="16"/>
  <c r="BA13" i="16"/>
  <c r="AI13" i="16"/>
  <c r="Z13" i="16"/>
  <c r="BB13" i="16" s="1"/>
  <c r="U13" i="16"/>
  <c r="S13" i="16"/>
  <c r="P13" i="16"/>
  <c r="T13" i="16" s="1"/>
  <c r="BT12" i="16"/>
  <c r="BL12" i="16"/>
  <c r="BA12" i="16"/>
  <c r="AI12" i="16"/>
  <c r="T12" i="16"/>
  <c r="P12" i="16"/>
  <c r="BT11" i="16"/>
  <c r="BL11" i="16"/>
  <c r="BA11" i="16"/>
  <c r="AI11" i="16"/>
  <c r="P11" i="16"/>
  <c r="BT10" i="16"/>
  <c r="BL10" i="16"/>
  <c r="BA10" i="16"/>
  <c r="AI10" i="16"/>
  <c r="T10" i="16"/>
  <c r="S10" i="16"/>
  <c r="P10" i="16"/>
  <c r="U10" i="16" s="1"/>
  <c r="BT9" i="16"/>
  <c r="BL9" i="16"/>
  <c r="BA9" i="16"/>
  <c r="AI9" i="16"/>
  <c r="U9" i="16"/>
  <c r="P9" i="16"/>
  <c r="BT8" i="16"/>
  <c r="BL8" i="16"/>
  <c r="BA8" i="16"/>
  <c r="BA3" i="16" s="1"/>
  <c r="AI8" i="16"/>
  <c r="U8" i="16"/>
  <c r="P8" i="16"/>
  <c r="T8" i="16" s="1"/>
  <c r="BT7" i="16"/>
  <c r="BL7" i="16"/>
  <c r="BA7" i="16"/>
  <c r="AI7" i="16"/>
  <c r="P7" i="16"/>
  <c r="BR3" i="16"/>
  <c r="BE3" i="16"/>
  <c r="BD3" i="16"/>
  <c r="AN3" i="16"/>
  <c r="AM3" i="16"/>
  <c r="AK3" i="16"/>
  <c r="W3" i="16"/>
  <c r="V3" i="16"/>
  <c r="G3" i="16"/>
  <c r="F3" i="16"/>
  <c r="C3" i="16"/>
  <c r="BF3" i="16" s="1"/>
  <c r="BK26" i="15"/>
  <c r="BJ26" i="15"/>
  <c r="BO25" i="15"/>
  <c r="BN25" i="15"/>
  <c r="AM25" i="15"/>
  <c r="U25" i="15"/>
  <c r="N25" i="15"/>
  <c r="L25" i="15"/>
  <c r="BN24" i="15"/>
  <c r="V24" i="15"/>
  <c r="N24" i="15"/>
  <c r="L24" i="15"/>
  <c r="N23" i="15"/>
  <c r="L23" i="15"/>
  <c r="C23" i="15"/>
  <c r="CE22" i="15"/>
  <c r="BN22" i="15"/>
  <c r="N22" i="15"/>
  <c r="L22" i="15"/>
  <c r="BO21" i="15"/>
  <c r="AM21" i="15"/>
  <c r="N21" i="15"/>
  <c r="L21" i="15"/>
  <c r="N20" i="15"/>
  <c r="L20" i="15"/>
  <c r="N19" i="15"/>
  <c r="L19" i="15"/>
  <c r="N18" i="15"/>
  <c r="L18" i="15"/>
  <c r="N17" i="15"/>
  <c r="L17" i="15"/>
  <c r="N16" i="15"/>
  <c r="L16" i="15"/>
  <c r="N15" i="15"/>
  <c r="L15" i="15"/>
  <c r="N14" i="15"/>
  <c r="L14" i="15"/>
  <c r="N13" i="15"/>
  <c r="L13" i="15"/>
  <c r="N12" i="15"/>
  <c r="L12" i="15"/>
  <c r="N11" i="15"/>
  <c r="L11" i="15"/>
  <c r="N10" i="15"/>
  <c r="L10" i="15"/>
  <c r="N9" i="15"/>
  <c r="L9" i="15"/>
  <c r="N8" i="15"/>
  <c r="L8" i="15"/>
  <c r="N7" i="15"/>
  <c r="L7" i="15"/>
  <c r="N6" i="15"/>
  <c r="L6" i="15"/>
  <c r="L4" i="15"/>
  <c r="J4" i="15"/>
  <c r="I4" i="15"/>
  <c r="H4" i="15"/>
  <c r="L3" i="15"/>
  <c r="J3" i="15"/>
  <c r="H1" i="15"/>
  <c r="A28" i="14"/>
  <c r="CC27" i="14"/>
  <c r="CP25" i="15" s="1"/>
  <c r="CA27" i="14"/>
  <c r="CN25" i="15" s="1"/>
  <c r="BZ27" i="14"/>
  <c r="CM25" i="15" s="1"/>
  <c r="BY27" i="14"/>
  <c r="CL25" i="15" s="1"/>
  <c r="BX27" i="14"/>
  <c r="CK25" i="15" s="1"/>
  <c r="BW27" i="14"/>
  <c r="BV27" i="14"/>
  <c r="CJ25" i="15" s="1"/>
  <c r="BT27" i="14"/>
  <c r="CH25" i="15" s="1"/>
  <c r="BS27" i="14"/>
  <c r="CG25" i="15" s="1"/>
  <c r="BR27" i="14"/>
  <c r="CF25" i="15" s="1"/>
  <c r="BQ27" i="14"/>
  <c r="CE25" i="15" s="1"/>
  <c r="BP27" i="14"/>
  <c r="CD25" i="15" s="1"/>
  <c r="BO27" i="14"/>
  <c r="CC25" i="15" s="1"/>
  <c r="BM27" i="14"/>
  <c r="CB25" i="15" s="1"/>
  <c r="BK27" i="14"/>
  <c r="BZ25" i="15" s="1"/>
  <c r="BJ27" i="14"/>
  <c r="BY25" i="15" s="1"/>
  <c r="BI27" i="14"/>
  <c r="BX25" i="15" s="1"/>
  <c r="BH27" i="14"/>
  <c r="BW25" i="15" s="1"/>
  <c r="BG27" i="14"/>
  <c r="BV25" i="15" s="1"/>
  <c r="BF27" i="14"/>
  <c r="BU25" i="15" s="1"/>
  <c r="BE27" i="14"/>
  <c r="BT25" i="15" s="1"/>
  <c r="BD27" i="14"/>
  <c r="BS25" i="15" s="1"/>
  <c r="BC27" i="14"/>
  <c r="BR25" i="15" s="1"/>
  <c r="BB27" i="14"/>
  <c r="BQ25" i="15" s="1"/>
  <c r="BA27" i="14"/>
  <c r="BP25" i="15" s="1"/>
  <c r="AZ27" i="14"/>
  <c r="AY27" i="14"/>
  <c r="AW27" i="14"/>
  <c r="BH25" i="15" s="1"/>
  <c r="AV27" i="14"/>
  <c r="BG25" i="15" s="1"/>
  <c r="AU27" i="14"/>
  <c r="BF25" i="15" s="1"/>
  <c r="AT27" i="14"/>
  <c r="BE25" i="15" s="1"/>
  <c r="AS27" i="14"/>
  <c r="BD25" i="15" s="1"/>
  <c r="AR27" i="14"/>
  <c r="BC25" i="15" s="1"/>
  <c r="AQ27" i="14"/>
  <c r="BB25" i="15" s="1"/>
  <c r="AP27" i="14"/>
  <c r="AS25" i="15" s="1"/>
  <c r="AO27" i="14"/>
  <c r="AR25" i="15" s="1"/>
  <c r="AN27" i="14"/>
  <c r="AQ25" i="15" s="1"/>
  <c r="AM27" i="14"/>
  <c r="AP25" i="15" s="1"/>
  <c r="AL27" i="14"/>
  <c r="AO25" i="15" s="1"/>
  <c r="AK27" i="14"/>
  <c r="AN25" i="15" s="1"/>
  <c r="AJ27" i="14"/>
  <c r="AI27" i="14"/>
  <c r="AL25" i="15" s="1"/>
  <c r="AH27" i="14"/>
  <c r="AK25" i="15" s="1"/>
  <c r="AG27" i="14"/>
  <c r="AF27" i="14"/>
  <c r="AJ25" i="15" s="1"/>
  <c r="AE27" i="14"/>
  <c r="AI25" i="15" s="1"/>
  <c r="AD27" i="14"/>
  <c r="AH25" i="15" s="1"/>
  <c r="AC27" i="14"/>
  <c r="AF25" i="15" s="1"/>
  <c r="AB27" i="14"/>
  <c r="AE25" i="15" s="1"/>
  <c r="AA27" i="14"/>
  <c r="AD25" i="15" s="1"/>
  <c r="Z27" i="14"/>
  <c r="AG25" i="15" s="1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J27" i="14"/>
  <c r="I27" i="14"/>
  <c r="H27" i="14"/>
  <c r="G27" i="14"/>
  <c r="F27" i="14"/>
  <c r="E27" i="14"/>
  <c r="D27" i="14"/>
  <c r="C27" i="14"/>
  <c r="B27" i="14"/>
  <c r="A27" i="14"/>
  <c r="CD26" i="14"/>
  <c r="CC26" i="14"/>
  <c r="CP24" i="15" s="1"/>
  <c r="CB26" i="14"/>
  <c r="CO24" i="15" s="1"/>
  <c r="CA26" i="14"/>
  <c r="CN24" i="15" s="1"/>
  <c r="BZ26" i="14"/>
  <c r="CM24" i="15" s="1"/>
  <c r="BY26" i="14"/>
  <c r="CL24" i="15" s="1"/>
  <c r="BX26" i="14"/>
  <c r="CK24" i="15" s="1"/>
  <c r="BW26" i="14"/>
  <c r="BV26" i="14"/>
  <c r="CJ24" i="15" s="1"/>
  <c r="BT26" i="14"/>
  <c r="CH24" i="15" s="1"/>
  <c r="BS26" i="14"/>
  <c r="CG24" i="15" s="1"/>
  <c r="BR26" i="14"/>
  <c r="CF24" i="15" s="1"/>
  <c r="BQ26" i="14"/>
  <c r="CE24" i="15" s="1"/>
  <c r="BP26" i="14"/>
  <c r="CD24" i="15" s="1"/>
  <c r="BO26" i="14"/>
  <c r="CC24" i="15" s="1"/>
  <c r="BM26" i="14"/>
  <c r="CB24" i="15" s="1"/>
  <c r="BL26" i="14"/>
  <c r="CA24" i="15" s="1"/>
  <c r="BK26" i="14"/>
  <c r="BZ24" i="15" s="1"/>
  <c r="BJ26" i="14"/>
  <c r="BY24" i="15" s="1"/>
  <c r="BI26" i="14"/>
  <c r="BX24" i="15" s="1"/>
  <c r="BH26" i="14"/>
  <c r="BW24" i="15" s="1"/>
  <c r="BF26" i="14"/>
  <c r="BU24" i="15" s="1"/>
  <c r="BE26" i="14"/>
  <c r="BT24" i="15" s="1"/>
  <c r="BD26" i="14"/>
  <c r="BS24" i="15" s="1"/>
  <c r="BC26" i="14"/>
  <c r="BR24" i="15" s="1"/>
  <c r="BB26" i="14"/>
  <c r="BQ24" i="15" s="1"/>
  <c r="BA26" i="14"/>
  <c r="BP24" i="15" s="1"/>
  <c r="AZ26" i="14"/>
  <c r="BO24" i="15" s="1"/>
  <c r="AY26" i="14"/>
  <c r="AW26" i="14"/>
  <c r="BH24" i="15" s="1"/>
  <c r="AV26" i="14"/>
  <c r="BG24" i="15" s="1"/>
  <c r="AU26" i="14"/>
  <c r="BF24" i="15" s="1"/>
  <c r="AT26" i="14"/>
  <c r="BE24" i="15" s="1"/>
  <c r="AS26" i="14"/>
  <c r="BD24" i="15" s="1"/>
  <c r="AR26" i="14"/>
  <c r="BC24" i="15" s="1"/>
  <c r="AQ26" i="14"/>
  <c r="BB24" i="15" s="1"/>
  <c r="AO26" i="14"/>
  <c r="AR24" i="15" s="1"/>
  <c r="AN26" i="14"/>
  <c r="AQ24" i="15" s="1"/>
  <c r="AM26" i="14"/>
  <c r="AP24" i="15" s="1"/>
  <c r="AL26" i="14"/>
  <c r="AO24" i="15" s="1"/>
  <c r="AK26" i="14"/>
  <c r="AN24" i="15" s="1"/>
  <c r="AJ26" i="14"/>
  <c r="AM24" i="15" s="1"/>
  <c r="AI26" i="14"/>
  <c r="AL24" i="15" s="1"/>
  <c r="AH26" i="14"/>
  <c r="AK24" i="15" s="1"/>
  <c r="AG26" i="14"/>
  <c r="AP26" i="14" s="1"/>
  <c r="AS24" i="15" s="1"/>
  <c r="AF26" i="14"/>
  <c r="AJ24" i="15" s="1"/>
  <c r="AE26" i="14"/>
  <c r="AI24" i="15" s="1"/>
  <c r="AD26" i="14"/>
  <c r="AH24" i="15" s="1"/>
  <c r="AC26" i="14"/>
  <c r="AF24" i="15" s="1"/>
  <c r="AA26" i="14"/>
  <c r="AD24" i="15" s="1"/>
  <c r="Y26" i="14"/>
  <c r="AB25" i="15" s="1"/>
  <c r="X26" i="14"/>
  <c r="AA25" i="15" s="1"/>
  <c r="V26" i="14"/>
  <c r="Y25" i="15" s="1"/>
  <c r="U26" i="14"/>
  <c r="X25" i="15" s="1"/>
  <c r="T26" i="14"/>
  <c r="W25" i="15" s="1"/>
  <c r="S26" i="14"/>
  <c r="V25" i="15" s="1"/>
  <c r="R26" i="14"/>
  <c r="T25" i="15" s="1"/>
  <c r="Q26" i="14"/>
  <c r="S25" i="15" s="1"/>
  <c r="P26" i="14"/>
  <c r="R25" i="15" s="1"/>
  <c r="O26" i="14"/>
  <c r="Q25" i="15" s="1"/>
  <c r="N26" i="14"/>
  <c r="P25" i="15" s="1"/>
  <c r="M26" i="14"/>
  <c r="O25" i="15" s="1"/>
  <c r="J26" i="14"/>
  <c r="J25" i="15" s="1"/>
  <c r="I26" i="14"/>
  <c r="I25" i="15" s="1"/>
  <c r="H26" i="14"/>
  <c r="H25" i="15" s="1"/>
  <c r="G26" i="14"/>
  <c r="E25" i="15" s="1"/>
  <c r="F26" i="14"/>
  <c r="G25" i="15" s="1"/>
  <c r="E26" i="14"/>
  <c r="F25" i="15" s="1"/>
  <c r="D26" i="14"/>
  <c r="D25" i="15" s="1"/>
  <c r="C26" i="14"/>
  <c r="C25" i="15" s="1"/>
  <c r="B26" i="14"/>
  <c r="B25" i="15" s="1"/>
  <c r="A26" i="14"/>
  <c r="A25" i="15" s="1"/>
  <c r="CC25" i="14"/>
  <c r="CA25" i="14"/>
  <c r="CN23" i="15" s="1"/>
  <c r="BZ25" i="14"/>
  <c r="CM23" i="15" s="1"/>
  <c r="BY25" i="14"/>
  <c r="CL23" i="15" s="1"/>
  <c r="BX25" i="14"/>
  <c r="CK23" i="15" s="1"/>
  <c r="BV25" i="14"/>
  <c r="CJ23" i="15" s="1"/>
  <c r="BU25" i="14"/>
  <c r="CI23" i="15" s="1"/>
  <c r="BT25" i="14"/>
  <c r="CH23" i="15" s="1"/>
  <c r="BS25" i="14"/>
  <c r="CG23" i="15" s="1"/>
  <c r="BR25" i="14"/>
  <c r="CF23" i="15" s="1"/>
  <c r="BQ25" i="14"/>
  <c r="CE23" i="15" s="1"/>
  <c r="BP25" i="14"/>
  <c r="CD23" i="15" s="1"/>
  <c r="BO25" i="14"/>
  <c r="CC23" i="15" s="1"/>
  <c r="BM25" i="14"/>
  <c r="BK25" i="14"/>
  <c r="BZ23" i="15" s="1"/>
  <c r="BJ25" i="14"/>
  <c r="BY23" i="15" s="1"/>
  <c r="BI25" i="14"/>
  <c r="BX23" i="15" s="1"/>
  <c r="BH25" i="14"/>
  <c r="BW23" i="15" s="1"/>
  <c r="BF25" i="14"/>
  <c r="BU23" i="15" s="1"/>
  <c r="BE25" i="14"/>
  <c r="BT23" i="15" s="1"/>
  <c r="BD25" i="14"/>
  <c r="BS23" i="15" s="1"/>
  <c r="BC25" i="14"/>
  <c r="BR23" i="15" s="1"/>
  <c r="BB25" i="14"/>
  <c r="BQ23" i="15" s="1"/>
  <c r="BA25" i="14"/>
  <c r="BP23" i="15" s="1"/>
  <c r="AZ25" i="14"/>
  <c r="BO23" i="15" s="1"/>
  <c r="AY25" i="14"/>
  <c r="BG25" i="14" s="1"/>
  <c r="AW25" i="14"/>
  <c r="BH23" i="15" s="1"/>
  <c r="AV25" i="14"/>
  <c r="BG23" i="15" s="1"/>
  <c r="AU25" i="14"/>
  <c r="BF23" i="15" s="1"/>
  <c r="AT25" i="14"/>
  <c r="BE23" i="15" s="1"/>
  <c r="AS25" i="14"/>
  <c r="BD23" i="15" s="1"/>
  <c r="AR25" i="14"/>
  <c r="BC23" i="15" s="1"/>
  <c r="AQ25" i="14"/>
  <c r="BB23" i="15" s="1"/>
  <c r="AO25" i="14"/>
  <c r="AR23" i="15" s="1"/>
  <c r="AN25" i="14"/>
  <c r="AQ23" i="15" s="1"/>
  <c r="AM25" i="14"/>
  <c r="AP23" i="15" s="1"/>
  <c r="AL25" i="14"/>
  <c r="AO23" i="15" s="1"/>
  <c r="AK25" i="14"/>
  <c r="AN23" i="15" s="1"/>
  <c r="AJ25" i="14"/>
  <c r="AM23" i="15" s="1"/>
  <c r="AI25" i="14"/>
  <c r="AL23" i="15" s="1"/>
  <c r="AH25" i="14"/>
  <c r="AK23" i="15" s="1"/>
  <c r="AG25" i="14"/>
  <c r="AF25" i="14"/>
  <c r="AJ23" i="15" s="1"/>
  <c r="AE25" i="14"/>
  <c r="AI23" i="15" s="1"/>
  <c r="AD25" i="14"/>
  <c r="AH23" i="15" s="1"/>
  <c r="AC25" i="14"/>
  <c r="AF23" i="15" s="1"/>
  <c r="Z25" i="14"/>
  <c r="AG23" i="15" s="1"/>
  <c r="Y25" i="14"/>
  <c r="X25" i="14"/>
  <c r="AA24" i="15" s="1"/>
  <c r="V25" i="14"/>
  <c r="Y24" i="15" s="1"/>
  <c r="U25" i="14"/>
  <c r="X24" i="15" s="1"/>
  <c r="T25" i="14"/>
  <c r="W24" i="15" s="1"/>
  <c r="S25" i="14"/>
  <c r="R25" i="14"/>
  <c r="T24" i="15" s="1"/>
  <c r="Q25" i="14"/>
  <c r="S24" i="15" s="1"/>
  <c r="P25" i="14"/>
  <c r="R24" i="15" s="1"/>
  <c r="O25" i="14"/>
  <c r="Q24" i="15" s="1"/>
  <c r="N25" i="14"/>
  <c r="P24" i="15" s="1"/>
  <c r="M25" i="14"/>
  <c r="O24" i="15" s="1"/>
  <c r="J25" i="14"/>
  <c r="J24" i="15" s="1"/>
  <c r="I25" i="14"/>
  <c r="I24" i="15" s="1"/>
  <c r="H25" i="14"/>
  <c r="H24" i="15" s="1"/>
  <c r="G25" i="14"/>
  <c r="E24" i="15" s="1"/>
  <c r="F25" i="14"/>
  <c r="G24" i="15" s="1"/>
  <c r="E25" i="14"/>
  <c r="F24" i="15" s="1"/>
  <c r="D25" i="14"/>
  <c r="D24" i="15" s="1"/>
  <c r="C25" i="14"/>
  <c r="C24" i="15" s="1"/>
  <c r="B25" i="14"/>
  <c r="B24" i="15" s="1"/>
  <c r="A25" i="14"/>
  <c r="A24" i="15" s="1"/>
  <c r="CD24" i="14"/>
  <c r="CC24" i="14"/>
  <c r="CP22" i="15" s="1"/>
  <c r="CB24" i="14"/>
  <c r="CO22" i="15" s="1"/>
  <c r="CA24" i="14"/>
  <c r="CN22" i="15" s="1"/>
  <c r="BZ24" i="14"/>
  <c r="CM22" i="15" s="1"/>
  <c r="BY24" i="14"/>
  <c r="CL22" i="15" s="1"/>
  <c r="BX24" i="14"/>
  <c r="CK22" i="15" s="1"/>
  <c r="BV24" i="14"/>
  <c r="BT24" i="14"/>
  <c r="CH22" i="15" s="1"/>
  <c r="BS24" i="14"/>
  <c r="CG22" i="15" s="1"/>
  <c r="BR24" i="14"/>
  <c r="CF22" i="15" s="1"/>
  <c r="BQ24" i="14"/>
  <c r="BP24" i="14"/>
  <c r="CD22" i="15" s="1"/>
  <c r="BO24" i="14"/>
  <c r="CC22" i="15" s="1"/>
  <c r="BN24" i="14"/>
  <c r="BM24" i="14"/>
  <c r="CB22" i="15" s="1"/>
  <c r="BL24" i="14"/>
  <c r="CA22" i="15" s="1"/>
  <c r="BK24" i="14"/>
  <c r="BZ22" i="15" s="1"/>
  <c r="BJ24" i="14"/>
  <c r="BY22" i="15" s="1"/>
  <c r="BI24" i="14"/>
  <c r="BX22" i="15" s="1"/>
  <c r="BH24" i="14"/>
  <c r="BW22" i="15" s="1"/>
  <c r="BF24" i="14"/>
  <c r="BU22" i="15" s="1"/>
  <c r="BE24" i="14"/>
  <c r="BT22" i="15" s="1"/>
  <c r="BD24" i="14"/>
  <c r="BS22" i="15" s="1"/>
  <c r="BC24" i="14"/>
  <c r="BR22" i="15" s="1"/>
  <c r="BB24" i="14"/>
  <c r="BQ22" i="15" s="1"/>
  <c r="BA24" i="14"/>
  <c r="BP22" i="15" s="1"/>
  <c r="AZ24" i="14"/>
  <c r="BO22" i="15" s="1"/>
  <c r="AY24" i="14"/>
  <c r="AX24" i="14"/>
  <c r="BI22" i="15" s="1"/>
  <c r="AW24" i="14"/>
  <c r="BH22" i="15" s="1"/>
  <c r="AV24" i="14"/>
  <c r="BG22" i="15" s="1"/>
  <c r="AU24" i="14"/>
  <c r="BF22" i="15" s="1"/>
  <c r="AT24" i="14"/>
  <c r="BE22" i="15" s="1"/>
  <c r="AS24" i="14"/>
  <c r="BD22" i="15" s="1"/>
  <c r="AR24" i="14"/>
  <c r="BC22" i="15" s="1"/>
  <c r="AQ24" i="14"/>
  <c r="BB22" i="15" s="1"/>
  <c r="AP24" i="14"/>
  <c r="AS22" i="15" s="1"/>
  <c r="AO24" i="14"/>
  <c r="AR22" i="15" s="1"/>
  <c r="AN24" i="14"/>
  <c r="AQ22" i="15" s="1"/>
  <c r="AM24" i="14"/>
  <c r="AP22" i="15" s="1"/>
  <c r="AL24" i="14"/>
  <c r="AO22" i="15" s="1"/>
  <c r="AK24" i="14"/>
  <c r="AN22" i="15" s="1"/>
  <c r="AJ24" i="14"/>
  <c r="AM22" i="15" s="1"/>
  <c r="AI24" i="14"/>
  <c r="AL22" i="15" s="1"/>
  <c r="AH24" i="14"/>
  <c r="AK22" i="15" s="1"/>
  <c r="AG24" i="14"/>
  <c r="U23" i="15" s="1"/>
  <c r="AF24" i="14"/>
  <c r="AJ22" i="15" s="1"/>
  <c r="AE24" i="14"/>
  <c r="AI22" i="15" s="1"/>
  <c r="AD24" i="14"/>
  <c r="AH22" i="15" s="1"/>
  <c r="AC24" i="14"/>
  <c r="AF22" i="15" s="1"/>
  <c r="Z24" i="14"/>
  <c r="Y24" i="14"/>
  <c r="AB23" i="15" s="1"/>
  <c r="X24" i="14"/>
  <c r="AA23" i="15" s="1"/>
  <c r="V24" i="14"/>
  <c r="Y23" i="15" s="1"/>
  <c r="U24" i="14"/>
  <c r="X23" i="15" s="1"/>
  <c r="T24" i="14"/>
  <c r="W23" i="15" s="1"/>
  <c r="S24" i="14"/>
  <c r="V23" i="15" s="1"/>
  <c r="R24" i="14"/>
  <c r="T23" i="15" s="1"/>
  <c r="Q24" i="14"/>
  <c r="S23" i="15" s="1"/>
  <c r="P24" i="14"/>
  <c r="R23" i="15" s="1"/>
  <c r="O24" i="14"/>
  <c r="Q23" i="15" s="1"/>
  <c r="N24" i="14"/>
  <c r="P23" i="15" s="1"/>
  <c r="M24" i="14"/>
  <c r="O23" i="15" s="1"/>
  <c r="J24" i="14"/>
  <c r="J23" i="15" s="1"/>
  <c r="I24" i="14"/>
  <c r="I23" i="15" s="1"/>
  <c r="H24" i="14"/>
  <c r="H23" i="15" s="1"/>
  <c r="G24" i="14"/>
  <c r="E23" i="15" s="1"/>
  <c r="F24" i="14"/>
  <c r="G23" i="15" s="1"/>
  <c r="E24" i="14"/>
  <c r="F23" i="15" s="1"/>
  <c r="D24" i="14"/>
  <c r="D23" i="15" s="1"/>
  <c r="C24" i="14"/>
  <c r="B24" i="14"/>
  <c r="B23" i="15" s="1"/>
  <c r="A24" i="14"/>
  <c r="A23" i="15" s="1"/>
  <c r="CC23" i="14"/>
  <c r="CA23" i="14"/>
  <c r="CN21" i="15" s="1"/>
  <c r="BZ23" i="14"/>
  <c r="CM21" i="15" s="1"/>
  <c r="BY23" i="14"/>
  <c r="CL21" i="15" s="1"/>
  <c r="BX23" i="14"/>
  <c r="CK21" i="15" s="1"/>
  <c r="BW23" i="14"/>
  <c r="BV23" i="14"/>
  <c r="CJ21" i="15" s="1"/>
  <c r="BT23" i="14"/>
  <c r="CH21" i="15" s="1"/>
  <c r="BS23" i="14"/>
  <c r="CG21" i="15" s="1"/>
  <c r="BR23" i="14"/>
  <c r="CF21" i="15" s="1"/>
  <c r="BQ23" i="14"/>
  <c r="CE21" i="15" s="1"/>
  <c r="BP23" i="14"/>
  <c r="CD21" i="15" s="1"/>
  <c r="BO23" i="14"/>
  <c r="BM23" i="14"/>
  <c r="BK23" i="14"/>
  <c r="BZ21" i="15" s="1"/>
  <c r="BJ23" i="14"/>
  <c r="BY21" i="15" s="1"/>
  <c r="BI23" i="14"/>
  <c r="BX21" i="15" s="1"/>
  <c r="BH23" i="14"/>
  <c r="BW21" i="15" s="1"/>
  <c r="BG23" i="14"/>
  <c r="BF23" i="14"/>
  <c r="BU21" i="15" s="1"/>
  <c r="BE23" i="14"/>
  <c r="BT21" i="15" s="1"/>
  <c r="BD23" i="14"/>
  <c r="BS21" i="15" s="1"/>
  <c r="BC23" i="14"/>
  <c r="BR21" i="15" s="1"/>
  <c r="BB23" i="14"/>
  <c r="BQ21" i="15" s="1"/>
  <c r="BA23" i="14"/>
  <c r="BP21" i="15" s="1"/>
  <c r="AZ23" i="14"/>
  <c r="AY23" i="14"/>
  <c r="BN21" i="15" s="1"/>
  <c r="AW23" i="14"/>
  <c r="BH21" i="15" s="1"/>
  <c r="AV23" i="14"/>
  <c r="BG21" i="15" s="1"/>
  <c r="AU23" i="14"/>
  <c r="BF21" i="15" s="1"/>
  <c r="AT23" i="14"/>
  <c r="BE21" i="15" s="1"/>
  <c r="AS23" i="14"/>
  <c r="BD21" i="15" s="1"/>
  <c r="AR23" i="14"/>
  <c r="BC21" i="15" s="1"/>
  <c r="AQ23" i="14"/>
  <c r="AO23" i="14"/>
  <c r="AR21" i="15" s="1"/>
  <c r="AN23" i="14"/>
  <c r="AQ21" i="15" s="1"/>
  <c r="AM23" i="14"/>
  <c r="AP21" i="15" s="1"/>
  <c r="AL23" i="14"/>
  <c r="AO21" i="15" s="1"/>
  <c r="AK23" i="14"/>
  <c r="AN21" i="15" s="1"/>
  <c r="AJ23" i="14"/>
  <c r="AI23" i="14"/>
  <c r="AL21" i="15" s="1"/>
  <c r="AH23" i="14"/>
  <c r="AK21" i="15" s="1"/>
  <c r="AG23" i="14"/>
  <c r="AF23" i="14"/>
  <c r="AJ21" i="15" s="1"/>
  <c r="AE23" i="14"/>
  <c r="AI21" i="15" s="1"/>
  <c r="AD23" i="14"/>
  <c r="AH21" i="15" s="1"/>
  <c r="AC23" i="14"/>
  <c r="AF21" i="15" s="1"/>
  <c r="AA23" i="14"/>
  <c r="AD21" i="15" s="1"/>
  <c r="Y23" i="14"/>
  <c r="AB22" i="15" s="1"/>
  <c r="X23" i="14"/>
  <c r="AA22" i="15" s="1"/>
  <c r="V23" i="14"/>
  <c r="Y22" i="15" s="1"/>
  <c r="U23" i="14"/>
  <c r="X22" i="15" s="1"/>
  <c r="T23" i="14"/>
  <c r="W22" i="15" s="1"/>
  <c r="S23" i="14"/>
  <c r="V22" i="15" s="1"/>
  <c r="R23" i="14"/>
  <c r="T22" i="15" s="1"/>
  <c r="Q23" i="14"/>
  <c r="S22" i="15" s="1"/>
  <c r="P23" i="14"/>
  <c r="R22" i="15" s="1"/>
  <c r="O23" i="14"/>
  <c r="Q22" i="15" s="1"/>
  <c r="N23" i="14"/>
  <c r="P22" i="15" s="1"/>
  <c r="M23" i="14"/>
  <c r="O22" i="15" s="1"/>
  <c r="J23" i="14"/>
  <c r="J22" i="15" s="1"/>
  <c r="I23" i="14"/>
  <c r="I22" i="15" s="1"/>
  <c r="H23" i="14"/>
  <c r="H22" i="15" s="1"/>
  <c r="G23" i="14"/>
  <c r="E22" i="15" s="1"/>
  <c r="F23" i="14"/>
  <c r="G22" i="15" s="1"/>
  <c r="E23" i="14"/>
  <c r="F22" i="15" s="1"/>
  <c r="D23" i="14"/>
  <c r="D22" i="15" s="1"/>
  <c r="C23" i="14"/>
  <c r="C22" i="15" s="1"/>
  <c r="B23" i="14"/>
  <c r="B22" i="15" s="1"/>
  <c r="A23" i="14"/>
  <c r="A22" i="15" s="1"/>
  <c r="CD22" i="14"/>
  <c r="CC22" i="14"/>
  <c r="CP20" i="15" s="1"/>
  <c r="CA22" i="14"/>
  <c r="CN20" i="15" s="1"/>
  <c r="BZ22" i="14"/>
  <c r="CM20" i="15" s="1"/>
  <c r="BY22" i="14"/>
  <c r="CL20" i="15" s="1"/>
  <c r="BX22" i="14"/>
  <c r="CK20" i="15" s="1"/>
  <c r="BW22" i="14"/>
  <c r="BV22" i="14"/>
  <c r="CJ20" i="15" s="1"/>
  <c r="BT22" i="14"/>
  <c r="CH20" i="15" s="1"/>
  <c r="BS22" i="14"/>
  <c r="CG20" i="15" s="1"/>
  <c r="BR22" i="14"/>
  <c r="CF20" i="15" s="1"/>
  <c r="BQ22" i="14"/>
  <c r="CE20" i="15" s="1"/>
  <c r="BP22" i="14"/>
  <c r="BO22" i="14"/>
  <c r="CC20" i="15" s="1"/>
  <c r="BN22" i="14"/>
  <c r="BM22" i="14"/>
  <c r="CB20" i="15" s="1"/>
  <c r="BK22" i="14"/>
  <c r="BZ20" i="15" s="1"/>
  <c r="BJ22" i="14"/>
  <c r="BY20" i="15" s="1"/>
  <c r="BI22" i="14"/>
  <c r="BX20" i="15" s="1"/>
  <c r="BH22" i="14"/>
  <c r="BW20" i="15" s="1"/>
  <c r="BF22" i="14"/>
  <c r="BU20" i="15" s="1"/>
  <c r="BE22" i="14"/>
  <c r="BT20" i="15" s="1"/>
  <c r="BD22" i="14"/>
  <c r="BS20" i="15" s="1"/>
  <c r="BC22" i="14"/>
  <c r="BR20" i="15" s="1"/>
  <c r="BB22" i="14"/>
  <c r="BQ20" i="15" s="1"/>
  <c r="BA22" i="14"/>
  <c r="BP20" i="15" s="1"/>
  <c r="AZ22" i="14"/>
  <c r="AY22" i="14"/>
  <c r="BN20" i="15" s="1"/>
  <c r="AW22" i="14"/>
  <c r="BH20" i="15" s="1"/>
  <c r="AV22" i="14"/>
  <c r="BG20" i="15" s="1"/>
  <c r="AU22" i="14"/>
  <c r="BF20" i="15" s="1"/>
  <c r="AT22" i="14"/>
  <c r="BE20" i="15" s="1"/>
  <c r="AS22" i="14"/>
  <c r="BD20" i="15" s="1"/>
  <c r="AR22" i="14"/>
  <c r="BC20" i="15" s="1"/>
  <c r="AQ22" i="14"/>
  <c r="BB20" i="15" s="1"/>
  <c r="AO22" i="14"/>
  <c r="AR20" i="15" s="1"/>
  <c r="AN22" i="14"/>
  <c r="AQ20" i="15" s="1"/>
  <c r="AM22" i="14"/>
  <c r="AP20" i="15" s="1"/>
  <c r="AL22" i="14"/>
  <c r="AO20" i="15" s="1"/>
  <c r="AK22" i="14"/>
  <c r="AN20" i="15" s="1"/>
  <c r="AJ22" i="14"/>
  <c r="AM20" i="15" s="1"/>
  <c r="AI22" i="14"/>
  <c r="AL20" i="15" s="1"/>
  <c r="AH22" i="14"/>
  <c r="AK20" i="15" s="1"/>
  <c r="AG22" i="14"/>
  <c r="U21" i="15" s="1"/>
  <c r="AF22" i="14"/>
  <c r="AJ20" i="15" s="1"/>
  <c r="AE22" i="14"/>
  <c r="AI20" i="15" s="1"/>
  <c r="AD22" i="14"/>
  <c r="AH20" i="15" s="1"/>
  <c r="AC22" i="14"/>
  <c r="AF20" i="15" s="1"/>
  <c r="Y22" i="14"/>
  <c r="X22" i="14"/>
  <c r="AA21" i="15" s="1"/>
  <c r="V22" i="14"/>
  <c r="Y21" i="15" s="1"/>
  <c r="U22" i="14"/>
  <c r="X21" i="15" s="1"/>
  <c r="T22" i="14"/>
  <c r="W21" i="15" s="1"/>
  <c r="S22" i="14"/>
  <c r="V21" i="15" s="1"/>
  <c r="R22" i="14"/>
  <c r="Q22" i="14"/>
  <c r="S21" i="15" s="1"/>
  <c r="P22" i="14"/>
  <c r="R21" i="15" s="1"/>
  <c r="O22" i="14"/>
  <c r="Q21" i="15" s="1"/>
  <c r="N22" i="14"/>
  <c r="P21" i="15" s="1"/>
  <c r="M22" i="14"/>
  <c r="O21" i="15" s="1"/>
  <c r="J22" i="14"/>
  <c r="J21" i="15" s="1"/>
  <c r="I22" i="14"/>
  <c r="I21" i="15" s="1"/>
  <c r="H22" i="14"/>
  <c r="H21" i="15" s="1"/>
  <c r="G22" i="14"/>
  <c r="E21" i="15" s="1"/>
  <c r="F22" i="14"/>
  <c r="G21" i="15" s="1"/>
  <c r="E22" i="14"/>
  <c r="F21" i="15" s="1"/>
  <c r="D22" i="14"/>
  <c r="D21" i="15" s="1"/>
  <c r="C22" i="14"/>
  <c r="C21" i="15" s="1"/>
  <c r="B22" i="14"/>
  <c r="B21" i="15" s="1"/>
  <c r="A22" i="14"/>
  <c r="A21" i="15" s="1"/>
  <c r="CC21" i="14"/>
  <c r="CA21" i="14"/>
  <c r="CN19" i="15" s="1"/>
  <c r="BZ21" i="14"/>
  <c r="CM19" i="15" s="1"/>
  <c r="BY21" i="14"/>
  <c r="BX21" i="14"/>
  <c r="CK19" i="15" s="1"/>
  <c r="BV21" i="14"/>
  <c r="CJ19" i="15" s="1"/>
  <c r="BT21" i="14"/>
  <c r="CH19" i="15" s="1"/>
  <c r="BS21" i="14"/>
  <c r="CG19" i="15" s="1"/>
  <c r="BR21" i="14"/>
  <c r="CF19" i="15" s="1"/>
  <c r="BQ21" i="14"/>
  <c r="CE19" i="15" s="1"/>
  <c r="BP21" i="14"/>
  <c r="CD19" i="15" s="1"/>
  <c r="BO21" i="14"/>
  <c r="BM21" i="14"/>
  <c r="BK21" i="14"/>
  <c r="BZ19" i="15" s="1"/>
  <c r="BJ21" i="14"/>
  <c r="BY19" i="15" s="1"/>
  <c r="BI21" i="14"/>
  <c r="BH21" i="14"/>
  <c r="BW19" i="15" s="1"/>
  <c r="BF21" i="14"/>
  <c r="BU19" i="15" s="1"/>
  <c r="BE21" i="14"/>
  <c r="BT19" i="15" s="1"/>
  <c r="BD21" i="14"/>
  <c r="BS19" i="15" s="1"/>
  <c r="BC21" i="14"/>
  <c r="BR19" i="15" s="1"/>
  <c r="BB21" i="14"/>
  <c r="BQ19" i="15" s="1"/>
  <c r="BA21" i="14"/>
  <c r="BP19" i="15" s="1"/>
  <c r="AZ21" i="14"/>
  <c r="BO19" i="15" s="1"/>
  <c r="AY21" i="14"/>
  <c r="BN19" i="15" s="1"/>
  <c r="AW21" i="14"/>
  <c r="BH19" i="15" s="1"/>
  <c r="AV21" i="14"/>
  <c r="BG19" i="15" s="1"/>
  <c r="AU21" i="14"/>
  <c r="BF19" i="15" s="1"/>
  <c r="AT21" i="14"/>
  <c r="BE19" i="15" s="1"/>
  <c r="AS21" i="14"/>
  <c r="BD19" i="15" s="1"/>
  <c r="AR21" i="14"/>
  <c r="BC19" i="15" s="1"/>
  <c r="AQ21" i="14"/>
  <c r="AO21" i="14"/>
  <c r="AR19" i="15" s="1"/>
  <c r="AN21" i="14"/>
  <c r="AQ19" i="15" s="1"/>
  <c r="AM21" i="14"/>
  <c r="AP19" i="15" s="1"/>
  <c r="AL21" i="14"/>
  <c r="AO19" i="15" s="1"/>
  <c r="AK21" i="14"/>
  <c r="AN19" i="15" s="1"/>
  <c r="AJ21" i="14"/>
  <c r="AM19" i="15" s="1"/>
  <c r="AI21" i="14"/>
  <c r="AL19" i="15" s="1"/>
  <c r="AH21" i="14"/>
  <c r="AK19" i="15" s="1"/>
  <c r="AG21" i="14"/>
  <c r="U20" i="15" s="1"/>
  <c r="AF21" i="14"/>
  <c r="AJ19" i="15" s="1"/>
  <c r="AE21" i="14"/>
  <c r="AI19" i="15" s="1"/>
  <c r="AD21" i="14"/>
  <c r="AH19" i="15" s="1"/>
  <c r="AC21" i="14"/>
  <c r="AF19" i="15" s="1"/>
  <c r="AA21" i="14"/>
  <c r="AD19" i="15" s="1"/>
  <c r="Y21" i="14"/>
  <c r="AB20" i="15" s="1"/>
  <c r="X21" i="14"/>
  <c r="AA20" i="15" s="1"/>
  <c r="V21" i="14"/>
  <c r="Y20" i="15" s="1"/>
  <c r="U21" i="14"/>
  <c r="X20" i="15" s="1"/>
  <c r="T21" i="14"/>
  <c r="W20" i="15" s="1"/>
  <c r="S21" i="14"/>
  <c r="V20" i="15" s="1"/>
  <c r="R21" i="14"/>
  <c r="T20" i="15" s="1"/>
  <c r="Q21" i="14"/>
  <c r="S20" i="15" s="1"/>
  <c r="P21" i="14"/>
  <c r="R20" i="15" s="1"/>
  <c r="O21" i="14"/>
  <c r="Q20" i="15" s="1"/>
  <c r="N21" i="14"/>
  <c r="P20" i="15" s="1"/>
  <c r="M21" i="14"/>
  <c r="J21" i="14"/>
  <c r="J20" i="15" s="1"/>
  <c r="I21" i="14"/>
  <c r="I20" i="15" s="1"/>
  <c r="H21" i="14"/>
  <c r="H20" i="15" s="1"/>
  <c r="G21" i="14"/>
  <c r="E20" i="15" s="1"/>
  <c r="F21" i="14"/>
  <c r="G20" i="15" s="1"/>
  <c r="E21" i="14"/>
  <c r="F20" i="15" s="1"/>
  <c r="D21" i="14"/>
  <c r="D20" i="15" s="1"/>
  <c r="C21" i="14"/>
  <c r="C20" i="15" s="1"/>
  <c r="B21" i="14"/>
  <c r="B20" i="15" s="1"/>
  <c r="A21" i="14"/>
  <c r="A20" i="15" s="1"/>
  <c r="CD20" i="14"/>
  <c r="CC20" i="14"/>
  <c r="CP18" i="15" s="1"/>
  <c r="CA20" i="14"/>
  <c r="CN18" i="15" s="1"/>
  <c r="BZ20" i="14"/>
  <c r="CM18" i="15" s="1"/>
  <c r="BY20" i="14"/>
  <c r="CL18" i="15" s="1"/>
  <c r="BX20" i="14"/>
  <c r="BW20" i="14"/>
  <c r="BV20" i="14"/>
  <c r="CJ18" i="15" s="1"/>
  <c r="BT20" i="14"/>
  <c r="CH18" i="15" s="1"/>
  <c r="BS20" i="14"/>
  <c r="CG18" i="15" s="1"/>
  <c r="BR20" i="14"/>
  <c r="CF18" i="15" s="1"/>
  <c r="BQ20" i="14"/>
  <c r="CE18" i="15" s="1"/>
  <c r="BP20" i="14"/>
  <c r="CD18" i="15" s="1"/>
  <c r="BO20" i="14"/>
  <c r="CC18" i="15" s="1"/>
  <c r="BN20" i="14"/>
  <c r="BM20" i="14"/>
  <c r="CB18" i="15" s="1"/>
  <c r="BK20" i="14"/>
  <c r="BZ18" i="15" s="1"/>
  <c r="BJ20" i="14"/>
  <c r="BY18" i="15" s="1"/>
  <c r="BI20" i="14"/>
  <c r="BX18" i="15" s="1"/>
  <c r="BH20" i="14"/>
  <c r="BG20" i="14"/>
  <c r="BF20" i="14"/>
  <c r="BU18" i="15" s="1"/>
  <c r="BE20" i="14"/>
  <c r="BT18" i="15" s="1"/>
  <c r="BD20" i="14"/>
  <c r="BS18" i="15" s="1"/>
  <c r="BC20" i="14"/>
  <c r="BR18" i="15" s="1"/>
  <c r="BB20" i="14"/>
  <c r="BQ18" i="15" s="1"/>
  <c r="BA20" i="14"/>
  <c r="BP18" i="15" s="1"/>
  <c r="AZ20" i="14"/>
  <c r="BO18" i="15" s="1"/>
  <c r="AY20" i="14"/>
  <c r="BN18" i="15" s="1"/>
  <c r="AW20" i="14"/>
  <c r="BH18" i="15" s="1"/>
  <c r="AV20" i="14"/>
  <c r="BG18" i="15" s="1"/>
  <c r="AU20" i="14"/>
  <c r="BF18" i="15" s="1"/>
  <c r="AT20" i="14"/>
  <c r="BE18" i="15" s="1"/>
  <c r="AS20" i="14"/>
  <c r="BD18" i="15" s="1"/>
  <c r="AR20" i="14"/>
  <c r="BC18" i="15" s="1"/>
  <c r="AQ20" i="14"/>
  <c r="AP20" i="14"/>
  <c r="AS18" i="15" s="1"/>
  <c r="AO20" i="14"/>
  <c r="AR18" i="15" s="1"/>
  <c r="AN20" i="14"/>
  <c r="AQ18" i="15" s="1"/>
  <c r="AM20" i="14"/>
  <c r="AP18" i="15" s="1"/>
  <c r="AL20" i="14"/>
  <c r="AO18" i="15" s="1"/>
  <c r="AK20" i="14"/>
  <c r="AN18" i="15" s="1"/>
  <c r="AJ20" i="14"/>
  <c r="AM18" i="15" s="1"/>
  <c r="AI20" i="14"/>
  <c r="AL18" i="15" s="1"/>
  <c r="AH20" i="14"/>
  <c r="AK18" i="15" s="1"/>
  <c r="AG20" i="14"/>
  <c r="U19" i="15" s="1"/>
  <c r="AF20" i="14"/>
  <c r="AJ18" i="15" s="1"/>
  <c r="AE20" i="14"/>
  <c r="AI18" i="15" s="1"/>
  <c r="AD20" i="14"/>
  <c r="AH18" i="15" s="1"/>
  <c r="AC20" i="14"/>
  <c r="AF18" i="15" s="1"/>
  <c r="AB20" i="14"/>
  <c r="AE18" i="15" s="1"/>
  <c r="AA20" i="14"/>
  <c r="AD18" i="15" s="1"/>
  <c r="Z20" i="14"/>
  <c r="AG18" i="15" s="1"/>
  <c r="Y20" i="14"/>
  <c r="AB19" i="15" s="1"/>
  <c r="X20" i="14"/>
  <c r="AA19" i="15" s="1"/>
  <c r="V20" i="14"/>
  <c r="Y19" i="15" s="1"/>
  <c r="U20" i="14"/>
  <c r="X19" i="15" s="1"/>
  <c r="T20" i="14"/>
  <c r="W19" i="15" s="1"/>
  <c r="S20" i="14"/>
  <c r="V19" i="15" s="1"/>
  <c r="R20" i="14"/>
  <c r="T19" i="15" s="1"/>
  <c r="Q20" i="14"/>
  <c r="S19" i="15" s="1"/>
  <c r="P20" i="14"/>
  <c r="R19" i="15" s="1"/>
  <c r="O20" i="14"/>
  <c r="Q19" i="15" s="1"/>
  <c r="N20" i="14"/>
  <c r="P19" i="15" s="1"/>
  <c r="M20" i="14"/>
  <c r="J20" i="14"/>
  <c r="J19" i="15" s="1"/>
  <c r="I20" i="14"/>
  <c r="I19" i="15" s="1"/>
  <c r="H20" i="14"/>
  <c r="H19" i="15" s="1"/>
  <c r="G20" i="14"/>
  <c r="E19" i="15" s="1"/>
  <c r="F20" i="14"/>
  <c r="G19" i="15" s="1"/>
  <c r="E20" i="14"/>
  <c r="F19" i="15" s="1"/>
  <c r="D20" i="14"/>
  <c r="D19" i="15" s="1"/>
  <c r="C20" i="14"/>
  <c r="C19" i="15" s="1"/>
  <c r="B20" i="14"/>
  <c r="B19" i="15" s="1"/>
  <c r="A20" i="14"/>
  <c r="A19" i="15" s="1"/>
  <c r="CC19" i="14"/>
  <c r="CA19" i="14"/>
  <c r="CN17" i="15" s="1"/>
  <c r="BZ19" i="14"/>
  <c r="CM17" i="15" s="1"/>
  <c r="BY19" i="14"/>
  <c r="CL17" i="15" s="1"/>
  <c r="BX19" i="14"/>
  <c r="BV19" i="14"/>
  <c r="BT19" i="14"/>
  <c r="CH17" i="15" s="1"/>
  <c r="BS19" i="14"/>
  <c r="CG17" i="15" s="1"/>
  <c r="BR19" i="14"/>
  <c r="CF17" i="15" s="1"/>
  <c r="BQ19" i="14"/>
  <c r="CE17" i="15" s="1"/>
  <c r="BP19" i="14"/>
  <c r="CD17" i="15" s="1"/>
  <c r="BO19" i="14"/>
  <c r="BM19" i="14"/>
  <c r="BK19" i="14"/>
  <c r="BZ17" i="15" s="1"/>
  <c r="BJ19" i="14"/>
  <c r="BY17" i="15" s="1"/>
  <c r="BI19" i="14"/>
  <c r="BX17" i="15" s="1"/>
  <c r="BH19" i="14"/>
  <c r="BF19" i="14"/>
  <c r="BU17" i="15" s="1"/>
  <c r="BE19" i="14"/>
  <c r="BT17" i="15" s="1"/>
  <c r="BD19" i="14"/>
  <c r="BS17" i="15" s="1"/>
  <c r="BC19" i="14"/>
  <c r="BR17" i="15" s="1"/>
  <c r="BB19" i="14"/>
  <c r="BQ17" i="15" s="1"/>
  <c r="BA19" i="14"/>
  <c r="AZ19" i="14"/>
  <c r="BO17" i="15" s="1"/>
  <c r="AY19" i="14"/>
  <c r="BN17" i="15" s="1"/>
  <c r="AW19" i="14"/>
  <c r="BH17" i="15" s="1"/>
  <c r="AV19" i="14"/>
  <c r="BG17" i="15" s="1"/>
  <c r="AU19" i="14"/>
  <c r="BF17" i="15" s="1"/>
  <c r="AT19" i="14"/>
  <c r="BE17" i="15" s="1"/>
  <c r="AS19" i="14"/>
  <c r="BD17" i="15" s="1"/>
  <c r="AR19" i="14"/>
  <c r="BC17" i="15" s="1"/>
  <c r="AQ19" i="14"/>
  <c r="AP19" i="14"/>
  <c r="AS17" i="15" s="1"/>
  <c r="AO19" i="14"/>
  <c r="AR17" i="15" s="1"/>
  <c r="AN19" i="14"/>
  <c r="AQ17" i="15" s="1"/>
  <c r="AM19" i="14"/>
  <c r="AP17" i="15" s="1"/>
  <c r="AL19" i="14"/>
  <c r="AO17" i="15" s="1"/>
  <c r="AK19" i="14"/>
  <c r="AN17" i="15" s="1"/>
  <c r="AJ19" i="14"/>
  <c r="AM17" i="15" s="1"/>
  <c r="AI19" i="14"/>
  <c r="AL17" i="15" s="1"/>
  <c r="AH19" i="14"/>
  <c r="AK17" i="15" s="1"/>
  <c r="AG19" i="14"/>
  <c r="U18" i="15" s="1"/>
  <c r="AF19" i="14"/>
  <c r="AJ17" i="15" s="1"/>
  <c r="AE19" i="14"/>
  <c r="AI17" i="15" s="1"/>
  <c r="AD19" i="14"/>
  <c r="AH17" i="15" s="1"/>
  <c r="AC19" i="14"/>
  <c r="AF17" i="15" s="1"/>
  <c r="AB19" i="14"/>
  <c r="AE17" i="15" s="1"/>
  <c r="AA19" i="14"/>
  <c r="AD17" i="15" s="1"/>
  <c r="Z19" i="14"/>
  <c r="AG17" i="15" s="1"/>
  <c r="Y19" i="14"/>
  <c r="AB18" i="15" s="1"/>
  <c r="X19" i="14"/>
  <c r="AA18" i="15" s="1"/>
  <c r="V19" i="14"/>
  <c r="Y18" i="15" s="1"/>
  <c r="U19" i="14"/>
  <c r="T19" i="14"/>
  <c r="W18" i="15" s="1"/>
  <c r="S19" i="14"/>
  <c r="V18" i="15" s="1"/>
  <c r="R19" i="14"/>
  <c r="T18" i="15" s="1"/>
  <c r="Q19" i="14"/>
  <c r="S18" i="15" s="1"/>
  <c r="P19" i="14"/>
  <c r="R18" i="15" s="1"/>
  <c r="O19" i="14"/>
  <c r="Q18" i="15" s="1"/>
  <c r="N19" i="14"/>
  <c r="P18" i="15" s="1"/>
  <c r="M19" i="14"/>
  <c r="O18" i="15" s="1"/>
  <c r="J19" i="14"/>
  <c r="J18" i="15" s="1"/>
  <c r="I19" i="14"/>
  <c r="I18" i="15" s="1"/>
  <c r="H19" i="14"/>
  <c r="H18" i="15" s="1"/>
  <c r="G19" i="14"/>
  <c r="E18" i="15" s="1"/>
  <c r="F19" i="14"/>
  <c r="G18" i="15" s="1"/>
  <c r="E19" i="14"/>
  <c r="F18" i="15" s="1"/>
  <c r="D19" i="14"/>
  <c r="D18" i="15" s="1"/>
  <c r="C19" i="14"/>
  <c r="C18" i="15" s="1"/>
  <c r="B19" i="14"/>
  <c r="B18" i="15" s="1"/>
  <c r="A19" i="14"/>
  <c r="A18" i="15" s="1"/>
  <c r="CD18" i="14"/>
  <c r="CC18" i="14"/>
  <c r="CP16" i="15" s="1"/>
  <c r="CA18" i="14"/>
  <c r="CN16" i="15" s="1"/>
  <c r="BZ18" i="14"/>
  <c r="CM16" i="15" s="1"/>
  <c r="BY18" i="14"/>
  <c r="CL16" i="15" s="1"/>
  <c r="BX18" i="14"/>
  <c r="CK16" i="15" s="1"/>
  <c r="BW18" i="14"/>
  <c r="BV18" i="14"/>
  <c r="CJ16" i="15" s="1"/>
  <c r="BT18" i="14"/>
  <c r="CH16" i="15" s="1"/>
  <c r="BS18" i="14"/>
  <c r="CG16" i="15" s="1"/>
  <c r="BR18" i="14"/>
  <c r="CF16" i="15" s="1"/>
  <c r="BQ18" i="14"/>
  <c r="CE16" i="15" s="1"/>
  <c r="BP18" i="14"/>
  <c r="CD16" i="15" s="1"/>
  <c r="BO18" i="14"/>
  <c r="CC16" i="15" s="1"/>
  <c r="BN18" i="14"/>
  <c r="BM18" i="14"/>
  <c r="CB16" i="15" s="1"/>
  <c r="BK18" i="14"/>
  <c r="BZ16" i="15" s="1"/>
  <c r="BJ18" i="14"/>
  <c r="BY16" i="15" s="1"/>
  <c r="BI18" i="14"/>
  <c r="BX16" i="15" s="1"/>
  <c r="BH18" i="14"/>
  <c r="BW16" i="15" s="1"/>
  <c r="BF18" i="14"/>
  <c r="BU16" i="15" s="1"/>
  <c r="BE18" i="14"/>
  <c r="BT16" i="15" s="1"/>
  <c r="BD18" i="14"/>
  <c r="BS16" i="15" s="1"/>
  <c r="BC18" i="14"/>
  <c r="BR16" i="15" s="1"/>
  <c r="BB18" i="14"/>
  <c r="BQ16" i="15" s="1"/>
  <c r="BA18" i="14"/>
  <c r="BP16" i="15" s="1"/>
  <c r="AZ18" i="14"/>
  <c r="AY18" i="14"/>
  <c r="BN16" i="15" s="1"/>
  <c r="AW18" i="14"/>
  <c r="BH16" i="15" s="1"/>
  <c r="AV18" i="14"/>
  <c r="BG16" i="15" s="1"/>
  <c r="AU18" i="14"/>
  <c r="BF16" i="15" s="1"/>
  <c r="AT18" i="14"/>
  <c r="BE16" i="15" s="1"/>
  <c r="AS18" i="14"/>
  <c r="BD16" i="15" s="1"/>
  <c r="AR18" i="14"/>
  <c r="BC16" i="15" s="1"/>
  <c r="AQ18" i="14"/>
  <c r="BB16" i="15" s="1"/>
  <c r="AO18" i="14"/>
  <c r="AR16" i="15" s="1"/>
  <c r="AN18" i="14"/>
  <c r="AQ16" i="15" s="1"/>
  <c r="AM18" i="14"/>
  <c r="AP16" i="15" s="1"/>
  <c r="AL18" i="14"/>
  <c r="AO16" i="15" s="1"/>
  <c r="AK18" i="14"/>
  <c r="AN16" i="15" s="1"/>
  <c r="AJ18" i="14"/>
  <c r="AM16" i="15" s="1"/>
  <c r="AI18" i="14"/>
  <c r="AL16" i="15" s="1"/>
  <c r="AH18" i="14"/>
  <c r="AK16" i="15" s="1"/>
  <c r="AG18" i="14"/>
  <c r="U17" i="15" s="1"/>
  <c r="AF18" i="14"/>
  <c r="AJ16" i="15" s="1"/>
  <c r="AE18" i="14"/>
  <c r="AI16" i="15" s="1"/>
  <c r="AD18" i="14"/>
  <c r="AH16" i="15" s="1"/>
  <c r="AC18" i="14"/>
  <c r="AF16" i="15" s="1"/>
  <c r="AA18" i="14"/>
  <c r="AD16" i="15" s="1"/>
  <c r="Y18" i="14"/>
  <c r="AB17" i="15" s="1"/>
  <c r="X18" i="14"/>
  <c r="V18" i="14"/>
  <c r="Y17" i="15" s="1"/>
  <c r="U18" i="14"/>
  <c r="X17" i="15" s="1"/>
  <c r="T18" i="14"/>
  <c r="W17" i="15" s="1"/>
  <c r="S18" i="14"/>
  <c r="V17" i="15" s="1"/>
  <c r="R18" i="14"/>
  <c r="T17" i="15" s="1"/>
  <c r="Q18" i="14"/>
  <c r="S17" i="15" s="1"/>
  <c r="P18" i="14"/>
  <c r="R17" i="15" s="1"/>
  <c r="O18" i="14"/>
  <c r="Q17" i="15" s="1"/>
  <c r="N18" i="14"/>
  <c r="P17" i="15" s="1"/>
  <c r="M18" i="14"/>
  <c r="J18" i="14"/>
  <c r="J17" i="15" s="1"/>
  <c r="I18" i="14"/>
  <c r="I17" i="15" s="1"/>
  <c r="H18" i="14"/>
  <c r="H17" i="15" s="1"/>
  <c r="G18" i="14"/>
  <c r="E17" i="15" s="1"/>
  <c r="F18" i="14"/>
  <c r="G17" i="15" s="1"/>
  <c r="E18" i="14"/>
  <c r="F17" i="15" s="1"/>
  <c r="D18" i="14"/>
  <c r="D17" i="15" s="1"/>
  <c r="C18" i="14"/>
  <c r="C17" i="15" s="1"/>
  <c r="B18" i="14"/>
  <c r="B17" i="15" s="1"/>
  <c r="A18" i="14"/>
  <c r="A17" i="15" s="1"/>
  <c r="CC17" i="14"/>
  <c r="CB17" i="14"/>
  <c r="CO15" i="15" s="1"/>
  <c r="CA17" i="14"/>
  <c r="CN15" i="15" s="1"/>
  <c r="BZ17" i="14"/>
  <c r="CM15" i="15" s="1"/>
  <c r="BY17" i="14"/>
  <c r="CL15" i="15" s="1"/>
  <c r="BX17" i="14"/>
  <c r="CK15" i="15" s="1"/>
  <c r="BW17" i="14"/>
  <c r="BV17" i="14"/>
  <c r="CJ15" i="15" s="1"/>
  <c r="BT17" i="14"/>
  <c r="CH15" i="15" s="1"/>
  <c r="BS17" i="14"/>
  <c r="CG15" i="15" s="1"/>
  <c r="BR17" i="14"/>
  <c r="CF15" i="15" s="1"/>
  <c r="BQ17" i="14"/>
  <c r="CE15" i="15" s="1"/>
  <c r="BP17" i="14"/>
  <c r="CD15" i="15" s="1"/>
  <c r="BO17" i="14"/>
  <c r="CC15" i="15" s="1"/>
  <c r="BM17" i="14"/>
  <c r="BK17" i="14"/>
  <c r="BZ15" i="15" s="1"/>
  <c r="BJ17" i="14"/>
  <c r="BY15" i="15" s="1"/>
  <c r="BI17" i="14"/>
  <c r="BX15" i="15" s="1"/>
  <c r="BH17" i="14"/>
  <c r="BW15" i="15" s="1"/>
  <c r="BF17" i="14"/>
  <c r="BU15" i="15" s="1"/>
  <c r="BE17" i="14"/>
  <c r="BT15" i="15" s="1"/>
  <c r="BD17" i="14"/>
  <c r="BS15" i="15" s="1"/>
  <c r="BC17" i="14"/>
  <c r="BR15" i="15" s="1"/>
  <c r="BB17" i="14"/>
  <c r="BQ15" i="15" s="1"/>
  <c r="BA17" i="14"/>
  <c r="BP15" i="15" s="1"/>
  <c r="AZ17" i="14"/>
  <c r="BO15" i="15" s="1"/>
  <c r="AY17" i="14"/>
  <c r="AW17" i="14"/>
  <c r="BH15" i="15" s="1"/>
  <c r="AV17" i="14"/>
  <c r="BG15" i="15" s="1"/>
  <c r="AU17" i="14"/>
  <c r="BF15" i="15" s="1"/>
  <c r="AT17" i="14"/>
  <c r="BE15" i="15" s="1"/>
  <c r="AS17" i="14"/>
  <c r="BD15" i="15" s="1"/>
  <c r="AR17" i="14"/>
  <c r="AQ17" i="14"/>
  <c r="BB15" i="15" s="1"/>
  <c r="AO17" i="14"/>
  <c r="AR15" i="15" s="1"/>
  <c r="AN17" i="14"/>
  <c r="AQ15" i="15" s="1"/>
  <c r="AM17" i="14"/>
  <c r="AP15" i="15" s="1"/>
  <c r="AL17" i="14"/>
  <c r="AO15" i="15" s="1"/>
  <c r="AK17" i="14"/>
  <c r="AN15" i="15" s="1"/>
  <c r="AJ17" i="14"/>
  <c r="AM15" i="15" s="1"/>
  <c r="AI17" i="14"/>
  <c r="AL15" i="15" s="1"/>
  <c r="AH17" i="14"/>
  <c r="AK15" i="15" s="1"/>
  <c r="AG17" i="14"/>
  <c r="AF17" i="14"/>
  <c r="AJ15" i="15" s="1"/>
  <c r="AE17" i="14"/>
  <c r="AI15" i="15" s="1"/>
  <c r="AD17" i="14"/>
  <c r="AH15" i="15" s="1"/>
  <c r="AC17" i="14"/>
  <c r="AF15" i="15" s="1"/>
  <c r="Y17" i="14"/>
  <c r="X17" i="14"/>
  <c r="AA16" i="15" s="1"/>
  <c r="V17" i="14"/>
  <c r="Y16" i="15" s="1"/>
  <c r="U17" i="14"/>
  <c r="X16" i="15" s="1"/>
  <c r="T17" i="14"/>
  <c r="W16" i="15" s="1"/>
  <c r="S17" i="14"/>
  <c r="V16" i="15" s="1"/>
  <c r="R17" i="14"/>
  <c r="T16" i="15" s="1"/>
  <c r="Q17" i="14"/>
  <c r="S16" i="15" s="1"/>
  <c r="P17" i="14"/>
  <c r="R16" i="15" s="1"/>
  <c r="O17" i="14"/>
  <c r="Q16" i="15" s="1"/>
  <c r="N17" i="14"/>
  <c r="P16" i="15" s="1"/>
  <c r="M17" i="14"/>
  <c r="J17" i="14"/>
  <c r="J16" i="15" s="1"/>
  <c r="I17" i="14"/>
  <c r="I16" i="15" s="1"/>
  <c r="H17" i="14"/>
  <c r="H16" i="15" s="1"/>
  <c r="G17" i="14"/>
  <c r="E16" i="15" s="1"/>
  <c r="F17" i="14"/>
  <c r="G16" i="15" s="1"/>
  <c r="E17" i="14"/>
  <c r="F16" i="15" s="1"/>
  <c r="D17" i="14"/>
  <c r="D16" i="15" s="1"/>
  <c r="C17" i="14"/>
  <c r="C16" i="15" s="1"/>
  <c r="B17" i="14"/>
  <c r="B16" i="15" s="1"/>
  <c r="A17" i="14"/>
  <c r="A16" i="15" s="1"/>
  <c r="CC16" i="14"/>
  <c r="CD16" i="14" s="1"/>
  <c r="CA16" i="14"/>
  <c r="BZ16" i="14"/>
  <c r="BY16" i="14"/>
  <c r="CB16" i="14" s="1"/>
  <c r="BX16" i="14"/>
  <c r="BV16" i="14"/>
  <c r="BW16" i="14" s="1"/>
  <c r="BT16" i="14"/>
  <c r="BS16" i="14"/>
  <c r="BR16" i="14"/>
  <c r="BQ16" i="14"/>
  <c r="BP16" i="14"/>
  <c r="BO16" i="14"/>
  <c r="BN16" i="14"/>
  <c r="BM16" i="14"/>
  <c r="BK16" i="14"/>
  <c r="BJ16" i="14"/>
  <c r="BI16" i="14"/>
  <c r="BL16" i="14" s="1"/>
  <c r="BH16" i="14"/>
  <c r="BF16" i="14"/>
  <c r="BE16" i="14"/>
  <c r="BD16" i="14"/>
  <c r="BC16" i="14"/>
  <c r="BB16" i="14"/>
  <c r="BA16" i="14"/>
  <c r="AZ16" i="14"/>
  <c r="AY16" i="14"/>
  <c r="AW16" i="14"/>
  <c r="AV16" i="14"/>
  <c r="AU16" i="14"/>
  <c r="AT16" i="14"/>
  <c r="AS16" i="14"/>
  <c r="AX16" i="14" s="1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U15" i="15" s="1"/>
  <c r="AF16" i="14"/>
  <c r="AE16" i="14"/>
  <c r="AD16" i="14"/>
  <c r="AC16" i="14"/>
  <c r="Y16" i="14"/>
  <c r="AB15" i="15" s="1"/>
  <c r="X16" i="14"/>
  <c r="W16" i="14"/>
  <c r="V16" i="14"/>
  <c r="Y15" i="15" s="1"/>
  <c r="U16" i="14"/>
  <c r="X15" i="15" s="1"/>
  <c r="T16" i="14"/>
  <c r="W15" i="15" s="1"/>
  <c r="S16" i="14"/>
  <c r="V15" i="15" s="1"/>
  <c r="R16" i="14"/>
  <c r="T15" i="15" s="1"/>
  <c r="Q16" i="14"/>
  <c r="S15" i="15" s="1"/>
  <c r="P16" i="14"/>
  <c r="R15" i="15" s="1"/>
  <c r="O16" i="14"/>
  <c r="Q15" i="15" s="1"/>
  <c r="N16" i="14"/>
  <c r="P15" i="15" s="1"/>
  <c r="M16" i="14"/>
  <c r="O15" i="15" s="1"/>
  <c r="J16" i="14"/>
  <c r="J15" i="15" s="1"/>
  <c r="I16" i="14"/>
  <c r="I15" i="15" s="1"/>
  <c r="H16" i="14"/>
  <c r="H15" i="15" s="1"/>
  <c r="G16" i="14"/>
  <c r="E15" i="15" s="1"/>
  <c r="F16" i="14"/>
  <c r="G15" i="15" s="1"/>
  <c r="E16" i="14"/>
  <c r="F15" i="15" s="1"/>
  <c r="D16" i="14"/>
  <c r="D15" i="15" s="1"/>
  <c r="C16" i="14"/>
  <c r="C15" i="15" s="1"/>
  <c r="B16" i="14"/>
  <c r="B15" i="15" s="1"/>
  <c r="A16" i="14"/>
  <c r="A15" i="15" s="1"/>
  <c r="CD15" i="14"/>
  <c r="CC15" i="14"/>
  <c r="CP14" i="15" s="1"/>
  <c r="CB15" i="14"/>
  <c r="CO14" i="15" s="1"/>
  <c r="CA15" i="14"/>
  <c r="CN14" i="15" s="1"/>
  <c r="BZ15" i="14"/>
  <c r="CM14" i="15" s="1"/>
  <c r="BY15" i="14"/>
  <c r="CL14" i="15" s="1"/>
  <c r="BX15" i="14"/>
  <c r="CK14" i="15" s="1"/>
  <c r="BW15" i="14"/>
  <c r="BV15" i="14"/>
  <c r="CJ14" i="15" s="1"/>
  <c r="BT15" i="14"/>
  <c r="CH14" i="15" s="1"/>
  <c r="BS15" i="14"/>
  <c r="CG14" i="15" s="1"/>
  <c r="BR15" i="14"/>
  <c r="CF14" i="15" s="1"/>
  <c r="BQ15" i="14"/>
  <c r="CE14" i="15" s="1"/>
  <c r="BP15" i="14"/>
  <c r="CD14" i="15" s="1"/>
  <c r="BO15" i="14"/>
  <c r="CC14" i="15" s="1"/>
  <c r="BN15" i="14"/>
  <c r="BM15" i="14"/>
  <c r="CB14" i="15" s="1"/>
  <c r="BL15" i="14"/>
  <c r="CA14" i="15" s="1"/>
  <c r="BK15" i="14"/>
  <c r="BZ14" i="15" s="1"/>
  <c r="BJ15" i="14"/>
  <c r="BY14" i="15" s="1"/>
  <c r="BI15" i="14"/>
  <c r="BX14" i="15" s="1"/>
  <c r="BH15" i="14"/>
  <c r="BW14" i="15" s="1"/>
  <c r="BF15" i="14"/>
  <c r="BU14" i="15" s="1"/>
  <c r="BE15" i="14"/>
  <c r="BT14" i="15" s="1"/>
  <c r="BD15" i="14"/>
  <c r="BS14" i="15" s="1"/>
  <c r="BC15" i="14"/>
  <c r="BB15" i="14"/>
  <c r="BQ14" i="15" s="1"/>
  <c r="BA15" i="14"/>
  <c r="BP14" i="15" s="1"/>
  <c r="AZ15" i="14"/>
  <c r="BO14" i="15" s="1"/>
  <c r="AY15" i="14"/>
  <c r="BN14" i="15" s="1"/>
  <c r="AW15" i="14"/>
  <c r="BH14" i="15" s="1"/>
  <c r="AV15" i="14"/>
  <c r="BG14" i="15" s="1"/>
  <c r="AU15" i="14"/>
  <c r="BF14" i="15" s="1"/>
  <c r="AT15" i="14"/>
  <c r="BE14" i="15" s="1"/>
  <c r="AS15" i="14"/>
  <c r="BD14" i="15" s="1"/>
  <c r="AR15" i="14"/>
  <c r="BC14" i="15" s="1"/>
  <c r="AQ15" i="14"/>
  <c r="BB14" i="15" s="1"/>
  <c r="AO15" i="14"/>
  <c r="AR14" i="15" s="1"/>
  <c r="AN15" i="14"/>
  <c r="AQ14" i="15" s="1"/>
  <c r="AM15" i="14"/>
  <c r="AP14" i="15" s="1"/>
  <c r="AL15" i="14"/>
  <c r="AO14" i="15" s="1"/>
  <c r="AK15" i="14"/>
  <c r="AN14" i="15" s="1"/>
  <c r="AJ15" i="14"/>
  <c r="AM14" i="15" s="1"/>
  <c r="AI15" i="14"/>
  <c r="AL14" i="15" s="1"/>
  <c r="AH15" i="14"/>
  <c r="AK14" i="15" s="1"/>
  <c r="AG15" i="14"/>
  <c r="AF15" i="14"/>
  <c r="AJ14" i="15" s="1"/>
  <c r="AE15" i="14"/>
  <c r="AI14" i="15" s="1"/>
  <c r="AD15" i="14"/>
  <c r="AH14" i="15" s="1"/>
  <c r="AC15" i="14"/>
  <c r="AF14" i="15" s="1"/>
  <c r="Y15" i="14"/>
  <c r="AB14" i="15" s="1"/>
  <c r="X15" i="14"/>
  <c r="V15" i="14"/>
  <c r="Y14" i="15" s="1"/>
  <c r="U15" i="14"/>
  <c r="X14" i="15" s="1"/>
  <c r="T15" i="14"/>
  <c r="W14" i="15" s="1"/>
  <c r="S15" i="14"/>
  <c r="V14" i="15" s="1"/>
  <c r="R15" i="14"/>
  <c r="T14" i="15" s="1"/>
  <c r="Q15" i="14"/>
  <c r="S14" i="15" s="1"/>
  <c r="P15" i="14"/>
  <c r="R14" i="15" s="1"/>
  <c r="O15" i="14"/>
  <c r="Q14" i="15" s="1"/>
  <c r="N15" i="14"/>
  <c r="P14" i="15" s="1"/>
  <c r="M15" i="14"/>
  <c r="O14" i="15" s="1"/>
  <c r="J15" i="14"/>
  <c r="J14" i="15" s="1"/>
  <c r="I15" i="14"/>
  <c r="I14" i="15" s="1"/>
  <c r="H15" i="14"/>
  <c r="H14" i="15" s="1"/>
  <c r="G15" i="14"/>
  <c r="E14" i="15" s="1"/>
  <c r="F15" i="14"/>
  <c r="G14" i="15" s="1"/>
  <c r="E15" i="14"/>
  <c r="F14" i="15" s="1"/>
  <c r="D15" i="14"/>
  <c r="D14" i="15" s="1"/>
  <c r="C15" i="14"/>
  <c r="C14" i="15" s="1"/>
  <c r="B15" i="14"/>
  <c r="B14" i="15" s="1"/>
  <c r="A15" i="14"/>
  <c r="A14" i="15" s="1"/>
  <c r="CD14" i="14"/>
  <c r="CC14" i="14"/>
  <c r="CP13" i="15" s="1"/>
  <c r="CB14" i="14"/>
  <c r="CO13" i="15" s="1"/>
  <c r="CA14" i="14"/>
  <c r="CN13" i="15" s="1"/>
  <c r="BZ14" i="14"/>
  <c r="CM13" i="15" s="1"/>
  <c r="BY14" i="14"/>
  <c r="CL13" i="15" s="1"/>
  <c r="BX14" i="14"/>
  <c r="CK13" i="15" s="1"/>
  <c r="BV14" i="14"/>
  <c r="BT14" i="14"/>
  <c r="CH13" i="15" s="1"/>
  <c r="BS14" i="14"/>
  <c r="CG13" i="15" s="1"/>
  <c r="BR14" i="14"/>
  <c r="CF13" i="15" s="1"/>
  <c r="BQ14" i="14"/>
  <c r="CE13" i="15" s="1"/>
  <c r="BP14" i="14"/>
  <c r="CD13" i="15" s="1"/>
  <c r="BO14" i="14"/>
  <c r="CC13" i="15" s="1"/>
  <c r="BN14" i="14"/>
  <c r="BM14" i="14"/>
  <c r="CB13" i="15" s="1"/>
  <c r="BK14" i="14"/>
  <c r="BZ13" i="15" s="1"/>
  <c r="BJ14" i="14"/>
  <c r="BY13" i="15" s="1"/>
  <c r="BI14" i="14"/>
  <c r="BX13" i="15" s="1"/>
  <c r="BH14" i="14"/>
  <c r="BW13" i="15" s="1"/>
  <c r="BF14" i="14"/>
  <c r="BU13" i="15" s="1"/>
  <c r="BE14" i="14"/>
  <c r="BT13" i="15" s="1"/>
  <c r="BD14" i="14"/>
  <c r="BS13" i="15" s="1"/>
  <c r="BC14" i="14"/>
  <c r="BR13" i="15" s="1"/>
  <c r="BB14" i="14"/>
  <c r="BQ13" i="15" s="1"/>
  <c r="BA14" i="14"/>
  <c r="BP13" i="15" s="1"/>
  <c r="AZ14" i="14"/>
  <c r="BO13" i="15" s="1"/>
  <c r="AY14" i="14"/>
  <c r="BN13" i="15" s="1"/>
  <c r="AW14" i="14"/>
  <c r="BH13" i="15" s="1"/>
  <c r="AV14" i="14"/>
  <c r="BG13" i="15" s="1"/>
  <c r="AU14" i="14"/>
  <c r="BF13" i="15" s="1"/>
  <c r="AT14" i="14"/>
  <c r="BE13" i="15" s="1"/>
  <c r="AS14" i="14"/>
  <c r="BD13" i="15" s="1"/>
  <c r="AR14" i="14"/>
  <c r="BC13" i="15" s="1"/>
  <c r="AQ14" i="14"/>
  <c r="BB13" i="15" s="1"/>
  <c r="AO14" i="14"/>
  <c r="AR13" i="15" s="1"/>
  <c r="AN14" i="14"/>
  <c r="AQ13" i="15" s="1"/>
  <c r="AM14" i="14"/>
  <c r="AP13" i="15" s="1"/>
  <c r="AL14" i="14"/>
  <c r="AO13" i="15" s="1"/>
  <c r="AK14" i="14"/>
  <c r="AN13" i="15" s="1"/>
  <c r="AJ14" i="14"/>
  <c r="AM13" i="15" s="1"/>
  <c r="AI14" i="14"/>
  <c r="AL13" i="15" s="1"/>
  <c r="AH14" i="14"/>
  <c r="AK13" i="15" s="1"/>
  <c r="AG14" i="14"/>
  <c r="U13" i="15" s="1"/>
  <c r="AF14" i="14"/>
  <c r="AJ13" i="15" s="1"/>
  <c r="AE14" i="14"/>
  <c r="AI13" i="15" s="1"/>
  <c r="AD14" i="14"/>
  <c r="AH13" i="15" s="1"/>
  <c r="AC14" i="14"/>
  <c r="AF13" i="15" s="1"/>
  <c r="Y14" i="14"/>
  <c r="AB13" i="15" s="1"/>
  <c r="X14" i="14"/>
  <c r="AA13" i="15" s="1"/>
  <c r="V14" i="14"/>
  <c r="Y13" i="15" s="1"/>
  <c r="U14" i="14"/>
  <c r="X13" i="15" s="1"/>
  <c r="T14" i="14"/>
  <c r="W13" i="15" s="1"/>
  <c r="S14" i="14"/>
  <c r="V13" i="15" s="1"/>
  <c r="R14" i="14"/>
  <c r="T13" i="15" s="1"/>
  <c r="Q14" i="14"/>
  <c r="S13" i="15" s="1"/>
  <c r="P14" i="14"/>
  <c r="R13" i="15" s="1"/>
  <c r="O14" i="14"/>
  <c r="Q13" i="15" s="1"/>
  <c r="N14" i="14"/>
  <c r="P13" i="15" s="1"/>
  <c r="M14" i="14"/>
  <c r="O13" i="15" s="1"/>
  <c r="J14" i="14"/>
  <c r="J13" i="15" s="1"/>
  <c r="I14" i="14"/>
  <c r="I13" i="15" s="1"/>
  <c r="H14" i="14"/>
  <c r="H13" i="15" s="1"/>
  <c r="G14" i="14"/>
  <c r="E13" i="15" s="1"/>
  <c r="F14" i="14"/>
  <c r="G13" i="15" s="1"/>
  <c r="E14" i="14"/>
  <c r="F13" i="15" s="1"/>
  <c r="D14" i="14"/>
  <c r="D13" i="15" s="1"/>
  <c r="C14" i="14"/>
  <c r="C13" i="15" s="1"/>
  <c r="B14" i="14"/>
  <c r="B13" i="15" s="1"/>
  <c r="A14" i="14"/>
  <c r="A13" i="15" s="1"/>
  <c r="CD13" i="14"/>
  <c r="CC13" i="14"/>
  <c r="CP12" i="15" s="1"/>
  <c r="CA13" i="14"/>
  <c r="CN12" i="15" s="1"/>
  <c r="BZ13" i="14"/>
  <c r="CM12" i="15" s="1"/>
  <c r="BY13" i="14"/>
  <c r="CL12" i="15" s="1"/>
  <c r="BX13" i="14"/>
  <c r="CK12" i="15" s="1"/>
  <c r="BV13" i="14"/>
  <c r="CJ12" i="15" s="1"/>
  <c r="BT13" i="14"/>
  <c r="CH12" i="15" s="1"/>
  <c r="BS13" i="14"/>
  <c r="CG12" i="15" s="1"/>
  <c r="BR13" i="14"/>
  <c r="CF12" i="15" s="1"/>
  <c r="BQ13" i="14"/>
  <c r="BP13" i="14"/>
  <c r="CD12" i="15" s="1"/>
  <c r="BO13" i="14"/>
  <c r="CC12" i="15" s="1"/>
  <c r="BN13" i="14"/>
  <c r="BM13" i="14"/>
  <c r="CB12" i="15" s="1"/>
  <c r="BK13" i="14"/>
  <c r="BZ12" i="15" s="1"/>
  <c r="BJ13" i="14"/>
  <c r="BY12" i="15" s="1"/>
  <c r="BI13" i="14"/>
  <c r="BX12" i="15" s="1"/>
  <c r="BH13" i="14"/>
  <c r="BW12" i="15" s="1"/>
  <c r="BF13" i="14"/>
  <c r="BU12" i="15" s="1"/>
  <c r="BE13" i="14"/>
  <c r="BT12" i="15" s="1"/>
  <c r="BD13" i="14"/>
  <c r="BS12" i="15" s="1"/>
  <c r="BC13" i="14"/>
  <c r="BR12" i="15" s="1"/>
  <c r="BB13" i="14"/>
  <c r="BQ12" i="15" s="1"/>
  <c r="BA13" i="14"/>
  <c r="BP12" i="15" s="1"/>
  <c r="AZ13" i="14"/>
  <c r="BO12" i="15" s="1"/>
  <c r="AY13" i="14"/>
  <c r="BN12" i="15" s="1"/>
  <c r="AW13" i="14"/>
  <c r="BH12" i="15" s="1"/>
  <c r="AV13" i="14"/>
  <c r="BG12" i="15" s="1"/>
  <c r="AU13" i="14"/>
  <c r="BF12" i="15" s="1"/>
  <c r="AT13" i="14"/>
  <c r="BE12" i="15" s="1"/>
  <c r="AS13" i="14"/>
  <c r="BD12" i="15" s="1"/>
  <c r="AR13" i="14"/>
  <c r="BC12" i="15" s="1"/>
  <c r="AQ13" i="14"/>
  <c r="BB12" i="15" s="1"/>
  <c r="AO13" i="14"/>
  <c r="AR12" i="15" s="1"/>
  <c r="AN13" i="14"/>
  <c r="AQ12" i="15" s="1"/>
  <c r="AM13" i="14"/>
  <c r="AP12" i="15" s="1"/>
  <c r="AL13" i="14"/>
  <c r="AO12" i="15" s="1"/>
  <c r="AK13" i="14"/>
  <c r="AN12" i="15" s="1"/>
  <c r="AJ13" i="14"/>
  <c r="AM12" i="15" s="1"/>
  <c r="AI13" i="14"/>
  <c r="AL12" i="15" s="1"/>
  <c r="AH13" i="14"/>
  <c r="AK12" i="15" s="1"/>
  <c r="AG13" i="14"/>
  <c r="U12" i="15" s="1"/>
  <c r="AF13" i="14"/>
  <c r="AJ12" i="15" s="1"/>
  <c r="AE13" i="14"/>
  <c r="AI12" i="15" s="1"/>
  <c r="AD13" i="14"/>
  <c r="AH12" i="15" s="1"/>
  <c r="AC13" i="14"/>
  <c r="AF12" i="15" s="1"/>
  <c r="Y13" i="14"/>
  <c r="AB12" i="15" s="1"/>
  <c r="X13" i="14"/>
  <c r="V13" i="14"/>
  <c r="Y12" i="15" s="1"/>
  <c r="U13" i="14"/>
  <c r="X12" i="15" s="1"/>
  <c r="T13" i="14"/>
  <c r="W12" i="15" s="1"/>
  <c r="S13" i="14"/>
  <c r="V12" i="15" s="1"/>
  <c r="R13" i="14"/>
  <c r="T12" i="15" s="1"/>
  <c r="Q13" i="14"/>
  <c r="S12" i="15" s="1"/>
  <c r="P13" i="14"/>
  <c r="R12" i="15" s="1"/>
  <c r="O13" i="14"/>
  <c r="Q12" i="15" s="1"/>
  <c r="N13" i="14"/>
  <c r="P12" i="15" s="1"/>
  <c r="M13" i="14"/>
  <c r="O12" i="15" s="1"/>
  <c r="J13" i="14"/>
  <c r="J12" i="15" s="1"/>
  <c r="I13" i="14"/>
  <c r="I12" i="15" s="1"/>
  <c r="H13" i="14"/>
  <c r="H12" i="15" s="1"/>
  <c r="G13" i="14"/>
  <c r="E12" i="15" s="1"/>
  <c r="F13" i="14"/>
  <c r="G12" i="15" s="1"/>
  <c r="E13" i="14"/>
  <c r="F12" i="15" s="1"/>
  <c r="D13" i="14"/>
  <c r="D12" i="15" s="1"/>
  <c r="C13" i="14"/>
  <c r="C12" i="15" s="1"/>
  <c r="B13" i="14"/>
  <c r="B12" i="15" s="1"/>
  <c r="A13" i="14"/>
  <c r="A12" i="15" s="1"/>
  <c r="CD12" i="14"/>
  <c r="CC12" i="14"/>
  <c r="CP11" i="15" s="1"/>
  <c r="CA12" i="14"/>
  <c r="CN11" i="15" s="1"/>
  <c r="BZ12" i="14"/>
  <c r="CM11" i="15" s="1"/>
  <c r="BY12" i="14"/>
  <c r="CL11" i="15" s="1"/>
  <c r="BX12" i="14"/>
  <c r="CK11" i="15" s="1"/>
  <c r="BV12" i="14"/>
  <c r="CJ11" i="15" s="1"/>
  <c r="BT12" i="14"/>
  <c r="CH11" i="15" s="1"/>
  <c r="BS12" i="14"/>
  <c r="CG11" i="15" s="1"/>
  <c r="BR12" i="14"/>
  <c r="CF11" i="15" s="1"/>
  <c r="BQ12" i="14"/>
  <c r="CE11" i="15" s="1"/>
  <c r="BP12" i="14"/>
  <c r="CD11" i="15" s="1"/>
  <c r="BO12" i="14"/>
  <c r="CC11" i="15" s="1"/>
  <c r="BN12" i="14"/>
  <c r="BM12" i="14"/>
  <c r="CB11" i="15" s="1"/>
  <c r="BK12" i="14"/>
  <c r="BZ11" i="15" s="1"/>
  <c r="BJ12" i="14"/>
  <c r="BY11" i="15" s="1"/>
  <c r="BI12" i="14"/>
  <c r="BX11" i="15" s="1"/>
  <c r="BH12" i="14"/>
  <c r="BW11" i="15" s="1"/>
  <c r="BF12" i="14"/>
  <c r="BU11" i="15" s="1"/>
  <c r="BE12" i="14"/>
  <c r="BT11" i="15" s="1"/>
  <c r="BD12" i="14"/>
  <c r="BS11" i="15" s="1"/>
  <c r="BC12" i="14"/>
  <c r="BR11" i="15" s="1"/>
  <c r="BB12" i="14"/>
  <c r="BQ11" i="15" s="1"/>
  <c r="BA12" i="14"/>
  <c r="BP11" i="15" s="1"/>
  <c r="AZ12" i="14"/>
  <c r="BO11" i="15" s="1"/>
  <c r="AY12" i="14"/>
  <c r="BN11" i="15" s="1"/>
  <c r="AW12" i="14"/>
  <c r="BH11" i="15" s="1"/>
  <c r="AV12" i="14"/>
  <c r="BG11" i="15" s="1"/>
  <c r="AU12" i="14"/>
  <c r="BF11" i="15" s="1"/>
  <c r="AT12" i="14"/>
  <c r="BE11" i="15" s="1"/>
  <c r="AS12" i="14"/>
  <c r="BD11" i="15" s="1"/>
  <c r="AR12" i="14"/>
  <c r="BC11" i="15" s="1"/>
  <c r="AQ12" i="14"/>
  <c r="BB11" i="15" s="1"/>
  <c r="AP12" i="14"/>
  <c r="AS11" i="15" s="1"/>
  <c r="AO12" i="14"/>
  <c r="AR11" i="15" s="1"/>
  <c r="AN12" i="14"/>
  <c r="AQ11" i="15" s="1"/>
  <c r="AM12" i="14"/>
  <c r="AP11" i="15" s="1"/>
  <c r="AL12" i="14"/>
  <c r="AO11" i="15" s="1"/>
  <c r="AK12" i="14"/>
  <c r="AN11" i="15" s="1"/>
  <c r="AJ12" i="14"/>
  <c r="AM11" i="15" s="1"/>
  <c r="AI12" i="14"/>
  <c r="AL11" i="15" s="1"/>
  <c r="AH12" i="14"/>
  <c r="AK11" i="15" s="1"/>
  <c r="AG12" i="14"/>
  <c r="U11" i="15" s="1"/>
  <c r="AF12" i="14"/>
  <c r="AJ11" i="15" s="1"/>
  <c r="AE12" i="14"/>
  <c r="AI11" i="15" s="1"/>
  <c r="AD12" i="14"/>
  <c r="AH11" i="15" s="1"/>
  <c r="AC12" i="14"/>
  <c r="AF11" i="15" s="1"/>
  <c r="Y12" i="14"/>
  <c r="X12" i="14"/>
  <c r="V12" i="14"/>
  <c r="Y11" i="15" s="1"/>
  <c r="U12" i="14"/>
  <c r="X11" i="15" s="1"/>
  <c r="T12" i="14"/>
  <c r="W11" i="15" s="1"/>
  <c r="S12" i="14"/>
  <c r="V11" i="15" s="1"/>
  <c r="R12" i="14"/>
  <c r="T11" i="15" s="1"/>
  <c r="Q12" i="14"/>
  <c r="S11" i="15" s="1"/>
  <c r="P12" i="14"/>
  <c r="R11" i="15" s="1"/>
  <c r="O12" i="14"/>
  <c r="Q11" i="15" s="1"/>
  <c r="N12" i="14"/>
  <c r="P11" i="15" s="1"/>
  <c r="M12" i="14"/>
  <c r="O11" i="15" s="1"/>
  <c r="J12" i="14"/>
  <c r="J11" i="15" s="1"/>
  <c r="I12" i="14"/>
  <c r="I11" i="15" s="1"/>
  <c r="H12" i="14"/>
  <c r="H11" i="15" s="1"/>
  <c r="G12" i="14"/>
  <c r="E11" i="15" s="1"/>
  <c r="F12" i="14"/>
  <c r="G11" i="15" s="1"/>
  <c r="E12" i="14"/>
  <c r="F11" i="15" s="1"/>
  <c r="D12" i="14"/>
  <c r="D11" i="15" s="1"/>
  <c r="C12" i="14"/>
  <c r="C11" i="15" s="1"/>
  <c r="B12" i="14"/>
  <c r="B11" i="15" s="1"/>
  <c r="A12" i="14"/>
  <c r="A11" i="15" s="1"/>
  <c r="CC11" i="14"/>
  <c r="CP10" i="15" s="1"/>
  <c r="CA11" i="14"/>
  <c r="CN10" i="15" s="1"/>
  <c r="BZ11" i="14"/>
  <c r="CM10" i="15" s="1"/>
  <c r="BY11" i="14"/>
  <c r="CL10" i="15" s="1"/>
  <c r="BX11" i="14"/>
  <c r="BV11" i="14"/>
  <c r="CJ10" i="15" s="1"/>
  <c r="BT11" i="14"/>
  <c r="CH10" i="15" s="1"/>
  <c r="BS11" i="14"/>
  <c r="CG10" i="15" s="1"/>
  <c r="BR11" i="14"/>
  <c r="CF10" i="15" s="1"/>
  <c r="BQ11" i="14"/>
  <c r="CE10" i="15" s="1"/>
  <c r="BP11" i="14"/>
  <c r="CD10" i="15" s="1"/>
  <c r="BO11" i="14"/>
  <c r="CC10" i="15" s="1"/>
  <c r="BN11" i="14"/>
  <c r="BM11" i="14"/>
  <c r="CB10" i="15" s="1"/>
  <c r="BK11" i="14"/>
  <c r="BZ10" i="15" s="1"/>
  <c r="BJ11" i="14"/>
  <c r="BY10" i="15" s="1"/>
  <c r="BI11" i="14"/>
  <c r="BX10" i="15" s="1"/>
  <c r="BH11" i="14"/>
  <c r="BF11" i="14"/>
  <c r="BU10" i="15" s="1"/>
  <c r="BE11" i="14"/>
  <c r="BT10" i="15" s="1"/>
  <c r="BD11" i="14"/>
  <c r="BS10" i="15" s="1"/>
  <c r="BC11" i="14"/>
  <c r="BR10" i="15" s="1"/>
  <c r="BB11" i="14"/>
  <c r="BQ10" i="15" s="1"/>
  <c r="BA11" i="14"/>
  <c r="BP10" i="15" s="1"/>
  <c r="AZ11" i="14"/>
  <c r="BO10" i="15" s="1"/>
  <c r="AY11" i="14"/>
  <c r="AW11" i="14"/>
  <c r="BH10" i="15" s="1"/>
  <c r="AV11" i="14"/>
  <c r="BG10" i="15" s="1"/>
  <c r="AU11" i="14"/>
  <c r="BF10" i="15" s="1"/>
  <c r="AT11" i="14"/>
  <c r="BE10" i="15" s="1"/>
  <c r="AS11" i="14"/>
  <c r="BD10" i="15" s="1"/>
  <c r="AR11" i="14"/>
  <c r="BC10" i="15" s="1"/>
  <c r="AQ11" i="14"/>
  <c r="BB10" i="15" s="1"/>
  <c r="AO11" i="14"/>
  <c r="AR10" i="15" s="1"/>
  <c r="AN11" i="14"/>
  <c r="AQ10" i="15" s="1"/>
  <c r="AM11" i="14"/>
  <c r="AP10" i="15" s="1"/>
  <c r="AL11" i="14"/>
  <c r="AO10" i="15" s="1"/>
  <c r="AK11" i="14"/>
  <c r="AN10" i="15" s="1"/>
  <c r="AJ11" i="14"/>
  <c r="AM10" i="15" s="1"/>
  <c r="AI11" i="14"/>
  <c r="AL10" i="15" s="1"/>
  <c r="AH11" i="14"/>
  <c r="AK10" i="15" s="1"/>
  <c r="AG11" i="14"/>
  <c r="U10" i="15" s="1"/>
  <c r="AF11" i="14"/>
  <c r="AJ10" i="15" s="1"/>
  <c r="AE11" i="14"/>
  <c r="AI10" i="15" s="1"/>
  <c r="AD11" i="14"/>
  <c r="AH10" i="15" s="1"/>
  <c r="AC11" i="14"/>
  <c r="AF10" i="15" s="1"/>
  <c r="Y11" i="14"/>
  <c r="AB10" i="15" s="1"/>
  <c r="X11" i="14"/>
  <c r="V11" i="14"/>
  <c r="Y10" i="15" s="1"/>
  <c r="U11" i="14"/>
  <c r="X10" i="15" s="1"/>
  <c r="T11" i="14"/>
  <c r="W10" i="15" s="1"/>
  <c r="S11" i="14"/>
  <c r="V10" i="15" s="1"/>
  <c r="R11" i="14"/>
  <c r="T10" i="15" s="1"/>
  <c r="Q11" i="14"/>
  <c r="S10" i="15" s="1"/>
  <c r="P11" i="14"/>
  <c r="R10" i="15" s="1"/>
  <c r="O11" i="14"/>
  <c r="Q10" i="15" s="1"/>
  <c r="N11" i="14"/>
  <c r="P10" i="15" s="1"/>
  <c r="M11" i="14"/>
  <c r="O10" i="15" s="1"/>
  <c r="J11" i="14"/>
  <c r="J10" i="15" s="1"/>
  <c r="I11" i="14"/>
  <c r="I10" i="15" s="1"/>
  <c r="H11" i="14"/>
  <c r="H10" i="15" s="1"/>
  <c r="G11" i="14"/>
  <c r="E10" i="15" s="1"/>
  <c r="F11" i="14"/>
  <c r="G10" i="15" s="1"/>
  <c r="E11" i="14"/>
  <c r="F10" i="15" s="1"/>
  <c r="D11" i="14"/>
  <c r="D10" i="15" s="1"/>
  <c r="C11" i="14"/>
  <c r="C10" i="15" s="1"/>
  <c r="B11" i="14"/>
  <c r="B10" i="15" s="1"/>
  <c r="A11" i="14"/>
  <c r="A10" i="15" s="1"/>
  <c r="CD10" i="14"/>
  <c r="CC10" i="14"/>
  <c r="CP9" i="15" s="1"/>
  <c r="CA10" i="14"/>
  <c r="CN9" i="15" s="1"/>
  <c r="BZ10" i="14"/>
  <c r="CM9" i="15" s="1"/>
  <c r="BY10" i="14"/>
  <c r="CL9" i="15" s="1"/>
  <c r="BX10" i="14"/>
  <c r="CK9" i="15" s="1"/>
  <c r="BV10" i="14"/>
  <c r="CJ9" i="15" s="1"/>
  <c r="BT10" i="14"/>
  <c r="CH9" i="15" s="1"/>
  <c r="BS10" i="14"/>
  <c r="CG9" i="15" s="1"/>
  <c r="BR10" i="14"/>
  <c r="CF9" i="15" s="1"/>
  <c r="BQ10" i="14"/>
  <c r="CE9" i="15" s="1"/>
  <c r="BP10" i="14"/>
  <c r="CD9" i="15" s="1"/>
  <c r="BO10" i="14"/>
  <c r="CC9" i="15" s="1"/>
  <c r="BN10" i="14"/>
  <c r="BM10" i="14"/>
  <c r="CB9" i="15" s="1"/>
  <c r="BK10" i="14"/>
  <c r="BZ9" i="15" s="1"/>
  <c r="BJ10" i="14"/>
  <c r="BY9" i="15" s="1"/>
  <c r="BI10" i="14"/>
  <c r="BX9" i="15" s="1"/>
  <c r="BH10" i="14"/>
  <c r="BW9" i="15" s="1"/>
  <c r="BF10" i="14"/>
  <c r="BU9" i="15" s="1"/>
  <c r="BE10" i="14"/>
  <c r="BT9" i="15" s="1"/>
  <c r="BD10" i="14"/>
  <c r="BS9" i="15" s="1"/>
  <c r="BC10" i="14"/>
  <c r="BR9" i="15" s="1"/>
  <c r="BB10" i="14"/>
  <c r="BQ9" i="15" s="1"/>
  <c r="BA10" i="14"/>
  <c r="BP9" i="15" s="1"/>
  <c r="AZ10" i="14"/>
  <c r="BO9" i="15" s="1"/>
  <c r="AY10" i="14"/>
  <c r="BN9" i="15" s="1"/>
  <c r="AW10" i="14"/>
  <c r="BH9" i="15" s="1"/>
  <c r="AV10" i="14"/>
  <c r="BG9" i="15" s="1"/>
  <c r="AU10" i="14"/>
  <c r="BF9" i="15" s="1"/>
  <c r="AT10" i="14"/>
  <c r="BE9" i="15" s="1"/>
  <c r="AS10" i="14"/>
  <c r="BD9" i="15" s="1"/>
  <c r="AR10" i="14"/>
  <c r="BC9" i="15" s="1"/>
  <c r="AQ10" i="14"/>
  <c r="BB9" i="15" s="1"/>
  <c r="AP10" i="14"/>
  <c r="AS9" i="15" s="1"/>
  <c r="AO10" i="14"/>
  <c r="AR9" i="15" s="1"/>
  <c r="AN10" i="14"/>
  <c r="AQ9" i="15" s="1"/>
  <c r="AM10" i="14"/>
  <c r="AP9" i="15" s="1"/>
  <c r="AL10" i="14"/>
  <c r="AO9" i="15" s="1"/>
  <c r="AK10" i="14"/>
  <c r="AN9" i="15" s="1"/>
  <c r="AJ10" i="14"/>
  <c r="AM9" i="15" s="1"/>
  <c r="AI10" i="14"/>
  <c r="AL9" i="15" s="1"/>
  <c r="AH10" i="14"/>
  <c r="AK9" i="15" s="1"/>
  <c r="AG10" i="14"/>
  <c r="U9" i="15" s="1"/>
  <c r="AF10" i="14"/>
  <c r="AJ9" i="15" s="1"/>
  <c r="AE10" i="14"/>
  <c r="AI9" i="15" s="1"/>
  <c r="AD10" i="14"/>
  <c r="AH9" i="15" s="1"/>
  <c r="AC10" i="14"/>
  <c r="AF9" i="15" s="1"/>
  <c r="Y10" i="14"/>
  <c r="X10" i="14"/>
  <c r="V10" i="14"/>
  <c r="Y9" i="15" s="1"/>
  <c r="U10" i="14"/>
  <c r="X9" i="15" s="1"/>
  <c r="T10" i="14"/>
  <c r="W9" i="15" s="1"/>
  <c r="S10" i="14"/>
  <c r="V9" i="15" s="1"/>
  <c r="R10" i="14"/>
  <c r="T9" i="15" s="1"/>
  <c r="Q10" i="14"/>
  <c r="S9" i="15" s="1"/>
  <c r="P10" i="14"/>
  <c r="R9" i="15" s="1"/>
  <c r="O10" i="14"/>
  <c r="Q9" i="15" s="1"/>
  <c r="N10" i="14"/>
  <c r="P9" i="15" s="1"/>
  <c r="M10" i="14"/>
  <c r="O9" i="15" s="1"/>
  <c r="J10" i="14"/>
  <c r="J9" i="15" s="1"/>
  <c r="I10" i="14"/>
  <c r="I9" i="15" s="1"/>
  <c r="H10" i="14"/>
  <c r="H9" i="15" s="1"/>
  <c r="G10" i="14"/>
  <c r="E9" i="15" s="1"/>
  <c r="F10" i="14"/>
  <c r="G9" i="15" s="1"/>
  <c r="E10" i="14"/>
  <c r="F9" i="15" s="1"/>
  <c r="D10" i="14"/>
  <c r="D9" i="15" s="1"/>
  <c r="C10" i="14"/>
  <c r="C9" i="15" s="1"/>
  <c r="B10" i="14"/>
  <c r="B9" i="15" s="1"/>
  <c r="A10" i="14"/>
  <c r="A9" i="15" s="1"/>
  <c r="CC9" i="14"/>
  <c r="CA9" i="14"/>
  <c r="CN8" i="15" s="1"/>
  <c r="BZ9" i="14"/>
  <c r="CM8" i="15" s="1"/>
  <c r="BY9" i="14"/>
  <c r="CL8" i="15" s="1"/>
  <c r="BX9" i="14"/>
  <c r="CK8" i="15" s="1"/>
  <c r="BV9" i="14"/>
  <c r="CJ8" i="15" s="1"/>
  <c r="BU9" i="14"/>
  <c r="CI8" i="15" s="1"/>
  <c r="BT9" i="14"/>
  <c r="CH8" i="15" s="1"/>
  <c r="BS9" i="14"/>
  <c r="CG8" i="15" s="1"/>
  <c r="BR9" i="14"/>
  <c r="CF8" i="15" s="1"/>
  <c r="BQ9" i="14"/>
  <c r="CE8" i="15" s="1"/>
  <c r="BP9" i="14"/>
  <c r="CD8" i="15" s="1"/>
  <c r="BO9" i="14"/>
  <c r="CC8" i="15" s="1"/>
  <c r="BM9" i="14"/>
  <c r="BK9" i="14"/>
  <c r="BZ8" i="15" s="1"/>
  <c r="BJ9" i="14"/>
  <c r="BY8" i="15" s="1"/>
  <c r="BI9" i="14"/>
  <c r="BX8" i="15" s="1"/>
  <c r="BH9" i="14"/>
  <c r="BW8" i="15" s="1"/>
  <c r="BF9" i="14"/>
  <c r="BU8" i="15" s="1"/>
  <c r="BE9" i="14"/>
  <c r="BT8" i="15" s="1"/>
  <c r="BD9" i="14"/>
  <c r="BS8" i="15" s="1"/>
  <c r="BC9" i="14"/>
  <c r="BR8" i="15" s="1"/>
  <c r="BB9" i="14"/>
  <c r="BQ8" i="15" s="1"/>
  <c r="BA9" i="14"/>
  <c r="BP8" i="15" s="1"/>
  <c r="AZ9" i="14"/>
  <c r="BO8" i="15" s="1"/>
  <c r="AY9" i="14"/>
  <c r="AW9" i="14"/>
  <c r="BH8" i="15" s="1"/>
  <c r="AV9" i="14"/>
  <c r="BG8" i="15" s="1"/>
  <c r="AU9" i="14"/>
  <c r="BF8" i="15" s="1"/>
  <c r="AT9" i="14"/>
  <c r="BE8" i="15" s="1"/>
  <c r="AS9" i="14"/>
  <c r="BD8" i="15" s="1"/>
  <c r="AR9" i="14"/>
  <c r="BC8" i="15" s="1"/>
  <c r="AQ9" i="14"/>
  <c r="AO9" i="14"/>
  <c r="AR8" i="15" s="1"/>
  <c r="AN9" i="14"/>
  <c r="AQ8" i="15" s="1"/>
  <c r="AM9" i="14"/>
  <c r="AP8" i="15" s="1"/>
  <c r="AL9" i="14"/>
  <c r="AO8" i="15" s="1"/>
  <c r="AK9" i="14"/>
  <c r="AN8" i="15" s="1"/>
  <c r="AJ9" i="14"/>
  <c r="AM8" i="15" s="1"/>
  <c r="AI9" i="14"/>
  <c r="AL8" i="15" s="1"/>
  <c r="AH9" i="14"/>
  <c r="AK8" i="15" s="1"/>
  <c r="AG9" i="14"/>
  <c r="U8" i="15" s="1"/>
  <c r="AF9" i="14"/>
  <c r="AJ8" i="15" s="1"/>
  <c r="AE9" i="14"/>
  <c r="AI8" i="15" s="1"/>
  <c r="AD9" i="14"/>
  <c r="AH8" i="15" s="1"/>
  <c r="AC9" i="14"/>
  <c r="AF8" i="15" s="1"/>
  <c r="AA9" i="14"/>
  <c r="AD8" i="15" s="1"/>
  <c r="Y9" i="14"/>
  <c r="AB8" i="15" s="1"/>
  <c r="X9" i="14"/>
  <c r="AA8" i="15" s="1"/>
  <c r="V9" i="14"/>
  <c r="Y8" i="15" s="1"/>
  <c r="U9" i="14"/>
  <c r="X8" i="15" s="1"/>
  <c r="T9" i="14"/>
  <c r="W8" i="15" s="1"/>
  <c r="S9" i="14"/>
  <c r="V8" i="15" s="1"/>
  <c r="R9" i="14"/>
  <c r="T8" i="15" s="1"/>
  <c r="Q9" i="14"/>
  <c r="S8" i="15" s="1"/>
  <c r="P9" i="14"/>
  <c r="R8" i="15" s="1"/>
  <c r="O9" i="14"/>
  <c r="Q8" i="15" s="1"/>
  <c r="N9" i="14"/>
  <c r="P8" i="15" s="1"/>
  <c r="M9" i="14"/>
  <c r="O8" i="15" s="1"/>
  <c r="J9" i="14"/>
  <c r="J8" i="15" s="1"/>
  <c r="I9" i="14"/>
  <c r="I8" i="15" s="1"/>
  <c r="H9" i="14"/>
  <c r="H8" i="15" s="1"/>
  <c r="G9" i="14"/>
  <c r="E8" i="15" s="1"/>
  <c r="F9" i="14"/>
  <c r="G8" i="15" s="1"/>
  <c r="E9" i="14"/>
  <c r="F8" i="15" s="1"/>
  <c r="D9" i="14"/>
  <c r="D8" i="15" s="1"/>
  <c r="C9" i="14"/>
  <c r="C8" i="15" s="1"/>
  <c r="B9" i="14"/>
  <c r="B8" i="15" s="1"/>
  <c r="A9" i="14"/>
  <c r="A8" i="15" s="1"/>
  <c r="CD8" i="14"/>
  <c r="CC8" i="14"/>
  <c r="CP7" i="15" s="1"/>
  <c r="CA8" i="14"/>
  <c r="CN7" i="15" s="1"/>
  <c r="BZ8" i="14"/>
  <c r="CM7" i="15" s="1"/>
  <c r="BY8" i="14"/>
  <c r="CL7" i="15" s="1"/>
  <c r="BX8" i="14"/>
  <c r="CK7" i="15" s="1"/>
  <c r="BW8" i="14"/>
  <c r="BV8" i="14"/>
  <c r="CJ7" i="15" s="1"/>
  <c r="BT8" i="14"/>
  <c r="CH7" i="15" s="1"/>
  <c r="BS8" i="14"/>
  <c r="CG7" i="15" s="1"/>
  <c r="BR8" i="14"/>
  <c r="CF7" i="15" s="1"/>
  <c r="BQ8" i="14"/>
  <c r="CE7" i="15" s="1"/>
  <c r="BP8" i="14"/>
  <c r="BO8" i="14"/>
  <c r="CC7" i="15" s="1"/>
  <c r="BN8" i="14"/>
  <c r="BM8" i="14"/>
  <c r="CB7" i="15" s="1"/>
  <c r="BK8" i="14"/>
  <c r="BZ7" i="15" s="1"/>
  <c r="BJ8" i="14"/>
  <c r="BY7" i="15" s="1"/>
  <c r="BI8" i="14"/>
  <c r="BX7" i="15" s="1"/>
  <c r="BH8" i="14"/>
  <c r="BW7" i="15" s="1"/>
  <c r="BF8" i="14"/>
  <c r="BU7" i="15" s="1"/>
  <c r="BE8" i="14"/>
  <c r="BT7" i="15" s="1"/>
  <c r="BD8" i="14"/>
  <c r="BS7" i="15" s="1"/>
  <c r="BC8" i="14"/>
  <c r="BR7" i="15" s="1"/>
  <c r="BB8" i="14"/>
  <c r="BQ7" i="15" s="1"/>
  <c r="BA8" i="14"/>
  <c r="BP7" i="15" s="1"/>
  <c r="AZ8" i="14"/>
  <c r="AY8" i="14"/>
  <c r="BN7" i="15" s="1"/>
  <c r="AX8" i="14"/>
  <c r="BI7" i="15" s="1"/>
  <c r="AW8" i="14"/>
  <c r="BH7" i="15" s="1"/>
  <c r="AV8" i="14"/>
  <c r="BG7" i="15" s="1"/>
  <c r="AU8" i="14"/>
  <c r="BF7" i="15" s="1"/>
  <c r="AT8" i="14"/>
  <c r="BE7" i="15" s="1"/>
  <c r="AS8" i="14"/>
  <c r="BD7" i="15" s="1"/>
  <c r="AR8" i="14"/>
  <c r="BC7" i="15" s="1"/>
  <c r="AQ8" i="14"/>
  <c r="BB7" i="15" s="1"/>
  <c r="AO8" i="14"/>
  <c r="AR7" i="15" s="1"/>
  <c r="AN8" i="14"/>
  <c r="AQ7" i="15" s="1"/>
  <c r="AM8" i="14"/>
  <c r="AP7" i="15" s="1"/>
  <c r="AL8" i="14"/>
  <c r="AO7" i="15" s="1"/>
  <c r="AK8" i="14"/>
  <c r="AN7" i="15" s="1"/>
  <c r="AJ8" i="14"/>
  <c r="AM7" i="15" s="1"/>
  <c r="AI8" i="14"/>
  <c r="AL7" i="15" s="1"/>
  <c r="AH8" i="14"/>
  <c r="AK7" i="15" s="1"/>
  <c r="AG8" i="14"/>
  <c r="U7" i="15" s="1"/>
  <c r="AF8" i="14"/>
  <c r="AJ7" i="15" s="1"/>
  <c r="AE8" i="14"/>
  <c r="AI7" i="15" s="1"/>
  <c r="AD8" i="14"/>
  <c r="AH7" i="15" s="1"/>
  <c r="AC8" i="14"/>
  <c r="AF7" i="15" s="1"/>
  <c r="AA8" i="14"/>
  <c r="AD7" i="15" s="1"/>
  <c r="Y8" i="14"/>
  <c r="AB7" i="15" s="1"/>
  <c r="X8" i="14"/>
  <c r="AA7" i="15" s="1"/>
  <c r="W8" i="14"/>
  <c r="V8" i="14"/>
  <c r="Y7" i="15" s="1"/>
  <c r="U8" i="14"/>
  <c r="X7" i="15" s="1"/>
  <c r="T8" i="14"/>
  <c r="W7" i="15" s="1"/>
  <c r="S8" i="14"/>
  <c r="V7" i="15" s="1"/>
  <c r="R8" i="14"/>
  <c r="T7" i="15" s="1"/>
  <c r="Q8" i="14"/>
  <c r="S7" i="15" s="1"/>
  <c r="P8" i="14"/>
  <c r="R7" i="15" s="1"/>
  <c r="O8" i="14"/>
  <c r="Q7" i="15" s="1"/>
  <c r="N8" i="14"/>
  <c r="P7" i="15" s="1"/>
  <c r="M8" i="14"/>
  <c r="O7" i="15" s="1"/>
  <c r="J8" i="14"/>
  <c r="J7" i="15" s="1"/>
  <c r="I8" i="14"/>
  <c r="I7" i="15" s="1"/>
  <c r="H8" i="14"/>
  <c r="H7" i="15" s="1"/>
  <c r="G8" i="14"/>
  <c r="E7" i="15" s="1"/>
  <c r="F8" i="14"/>
  <c r="G7" i="15" s="1"/>
  <c r="E8" i="14"/>
  <c r="F7" i="15" s="1"/>
  <c r="D8" i="14"/>
  <c r="D7" i="15" s="1"/>
  <c r="C8" i="14"/>
  <c r="C7" i="15" s="1"/>
  <c r="B8" i="14"/>
  <c r="B7" i="15" s="1"/>
  <c r="A8" i="14"/>
  <c r="A7" i="15" s="1"/>
  <c r="CD7" i="14"/>
  <c r="CC7" i="14"/>
  <c r="CP6" i="15" s="1"/>
  <c r="CA7" i="14"/>
  <c r="CN6" i="15" s="1"/>
  <c r="BZ7" i="14"/>
  <c r="CM6" i="15" s="1"/>
  <c r="BY7" i="14"/>
  <c r="CL6" i="15" s="1"/>
  <c r="BX7" i="14"/>
  <c r="CK6" i="15" s="1"/>
  <c r="BW7" i="14"/>
  <c r="BV7" i="14"/>
  <c r="CJ6" i="15" s="1"/>
  <c r="BT7" i="14"/>
  <c r="CH6" i="15" s="1"/>
  <c r="BS7" i="14"/>
  <c r="CG6" i="15" s="1"/>
  <c r="BR7" i="14"/>
  <c r="CF6" i="15" s="1"/>
  <c r="BQ7" i="14"/>
  <c r="CE6" i="15" s="1"/>
  <c r="BP7" i="14"/>
  <c r="CD6" i="15" s="1"/>
  <c r="BO7" i="14"/>
  <c r="BN7" i="14"/>
  <c r="BM7" i="14"/>
  <c r="CB6" i="15" s="1"/>
  <c r="BK7" i="14"/>
  <c r="BZ6" i="15" s="1"/>
  <c r="BJ7" i="14"/>
  <c r="BY6" i="15" s="1"/>
  <c r="BI7" i="14"/>
  <c r="BX6" i="15" s="1"/>
  <c r="BH7" i="14"/>
  <c r="BW6" i="15" s="1"/>
  <c r="BF7" i="14"/>
  <c r="BU6" i="15" s="1"/>
  <c r="BE7" i="14"/>
  <c r="BT6" i="15" s="1"/>
  <c r="BD7" i="14"/>
  <c r="BS6" i="15" s="1"/>
  <c r="BC7" i="14"/>
  <c r="BR6" i="15" s="1"/>
  <c r="BB7" i="14"/>
  <c r="BQ6" i="15" s="1"/>
  <c r="BA7" i="14"/>
  <c r="BP6" i="15" s="1"/>
  <c r="AZ7" i="14"/>
  <c r="BO6" i="15" s="1"/>
  <c r="AY7" i="14"/>
  <c r="AX7" i="14"/>
  <c r="BI6" i="15" s="1"/>
  <c r="AW7" i="14"/>
  <c r="BH6" i="15" s="1"/>
  <c r="AV7" i="14"/>
  <c r="BG6" i="15" s="1"/>
  <c r="AU7" i="14"/>
  <c r="BF6" i="15" s="1"/>
  <c r="AT7" i="14"/>
  <c r="BE6" i="15" s="1"/>
  <c r="AS7" i="14"/>
  <c r="BD6" i="15" s="1"/>
  <c r="AR7" i="14"/>
  <c r="BC6" i="15" s="1"/>
  <c r="AQ7" i="14"/>
  <c r="BB6" i="15" s="1"/>
  <c r="AO7" i="14"/>
  <c r="AR6" i="15" s="1"/>
  <c r="AN7" i="14"/>
  <c r="AQ6" i="15" s="1"/>
  <c r="AM7" i="14"/>
  <c r="AP6" i="15" s="1"/>
  <c r="AL7" i="14"/>
  <c r="AO6" i="15" s="1"/>
  <c r="AK7" i="14"/>
  <c r="AN6" i="15" s="1"/>
  <c r="AJ7" i="14"/>
  <c r="AM6" i="15" s="1"/>
  <c r="AI7" i="14"/>
  <c r="AL6" i="15" s="1"/>
  <c r="AH7" i="14"/>
  <c r="AK6" i="15" s="1"/>
  <c r="AG7" i="14"/>
  <c r="U6" i="15" s="1"/>
  <c r="AF7" i="14"/>
  <c r="AJ6" i="15" s="1"/>
  <c r="AE7" i="14"/>
  <c r="AI6" i="15" s="1"/>
  <c r="AD7" i="14"/>
  <c r="AH6" i="15" s="1"/>
  <c r="AC7" i="14"/>
  <c r="AF6" i="15" s="1"/>
  <c r="Y7" i="14"/>
  <c r="AB6" i="15" s="1"/>
  <c r="X7" i="14"/>
  <c r="V7" i="14"/>
  <c r="Y6" i="15" s="1"/>
  <c r="U7" i="14"/>
  <c r="X6" i="15" s="1"/>
  <c r="T7" i="14"/>
  <c r="W6" i="15" s="1"/>
  <c r="S7" i="14"/>
  <c r="V6" i="15" s="1"/>
  <c r="R7" i="14"/>
  <c r="T6" i="15" s="1"/>
  <c r="Q7" i="14"/>
  <c r="S6" i="15" s="1"/>
  <c r="P7" i="14"/>
  <c r="R6" i="15" s="1"/>
  <c r="O7" i="14"/>
  <c r="Q6" i="15" s="1"/>
  <c r="N7" i="14"/>
  <c r="P6" i="15" s="1"/>
  <c r="M7" i="14"/>
  <c r="O6" i="15" s="1"/>
  <c r="J7" i="14"/>
  <c r="J6" i="15" s="1"/>
  <c r="I7" i="14"/>
  <c r="I6" i="15" s="1"/>
  <c r="H7" i="14"/>
  <c r="H6" i="15" s="1"/>
  <c r="G7" i="14"/>
  <c r="E6" i="15" s="1"/>
  <c r="F7" i="14"/>
  <c r="G6" i="15" s="1"/>
  <c r="E7" i="14"/>
  <c r="F6" i="15" s="1"/>
  <c r="D7" i="14"/>
  <c r="D6" i="15" s="1"/>
  <c r="C7" i="14"/>
  <c r="C6" i="15" s="1"/>
  <c r="B7" i="14"/>
  <c r="B6" i="15" s="1"/>
  <c r="A7" i="14"/>
  <c r="A6" i="15" s="1"/>
  <c r="CD6" i="14"/>
  <c r="CC6" i="14"/>
  <c r="CP5" i="15" s="1"/>
  <c r="CA6" i="14"/>
  <c r="CN5" i="15" s="1"/>
  <c r="BZ6" i="14"/>
  <c r="CM5" i="15" s="1"/>
  <c r="CM26" i="15" s="1"/>
  <c r="BY6" i="14"/>
  <c r="CL5" i="15" s="1"/>
  <c r="BX6" i="14"/>
  <c r="CK5" i="15" s="1"/>
  <c r="BV6" i="14"/>
  <c r="CJ5" i="15" s="1"/>
  <c r="BT6" i="14"/>
  <c r="CH5" i="15" s="1"/>
  <c r="BS6" i="14"/>
  <c r="CG5" i="15" s="1"/>
  <c r="BR6" i="14"/>
  <c r="CF5" i="15" s="1"/>
  <c r="BQ6" i="14"/>
  <c r="CE5" i="15" s="1"/>
  <c r="BP6" i="14"/>
  <c r="CD5" i="15" s="1"/>
  <c r="BO6" i="14"/>
  <c r="CC5" i="15" s="1"/>
  <c r="BN6" i="14"/>
  <c r="BM6" i="14"/>
  <c r="CB5" i="15" s="1"/>
  <c r="BK6" i="14"/>
  <c r="BZ5" i="15" s="1"/>
  <c r="BJ6" i="14"/>
  <c r="BY5" i="15" s="1"/>
  <c r="BY26" i="15" s="1"/>
  <c r="BI6" i="14"/>
  <c r="BX5" i="15" s="1"/>
  <c r="BH6" i="14"/>
  <c r="BW5" i="15" s="1"/>
  <c r="BF6" i="14"/>
  <c r="BU5" i="15" s="1"/>
  <c r="BE6" i="14"/>
  <c r="BT5" i="15" s="1"/>
  <c r="BT26" i="15" s="1"/>
  <c r="BD6" i="14"/>
  <c r="BS5" i="15" s="1"/>
  <c r="BC6" i="14"/>
  <c r="BR5" i="15" s="1"/>
  <c r="BB6" i="14"/>
  <c r="BQ5" i="15" s="1"/>
  <c r="BA6" i="14"/>
  <c r="BP5" i="15" s="1"/>
  <c r="AZ6" i="14"/>
  <c r="BO5" i="15" s="1"/>
  <c r="AY6" i="14"/>
  <c r="BN5" i="15" s="1"/>
  <c r="AW6" i="14"/>
  <c r="BH5" i="15" s="1"/>
  <c r="AV6" i="14"/>
  <c r="BG5" i="15" s="1"/>
  <c r="AU6" i="14"/>
  <c r="BF5" i="15" s="1"/>
  <c r="AT6" i="14"/>
  <c r="BE5" i="15" s="1"/>
  <c r="AS6" i="14"/>
  <c r="BD5" i="15" s="1"/>
  <c r="AR6" i="14"/>
  <c r="BC5" i="15" s="1"/>
  <c r="AQ6" i="14"/>
  <c r="BB5" i="15" s="1"/>
  <c r="AP6" i="14"/>
  <c r="AS5" i="15" s="1"/>
  <c r="AO6" i="14"/>
  <c r="AR5" i="15" s="1"/>
  <c r="AN6" i="14"/>
  <c r="AQ5" i="15" s="1"/>
  <c r="AM6" i="14"/>
  <c r="AP5" i="15" s="1"/>
  <c r="AL6" i="14"/>
  <c r="AO5" i="15" s="1"/>
  <c r="AK6" i="14"/>
  <c r="AN5" i="15" s="1"/>
  <c r="AJ6" i="14"/>
  <c r="AM5" i="15" s="1"/>
  <c r="AI6" i="14"/>
  <c r="AL5" i="15" s="1"/>
  <c r="AH6" i="14"/>
  <c r="AK5" i="15" s="1"/>
  <c r="AG6" i="14"/>
  <c r="U5" i="15" s="1"/>
  <c r="AF6" i="14"/>
  <c r="AJ5" i="15" s="1"/>
  <c r="AE6" i="14"/>
  <c r="AI5" i="15" s="1"/>
  <c r="AD6" i="14"/>
  <c r="AH5" i="15" s="1"/>
  <c r="AC6" i="14"/>
  <c r="AF5" i="15" s="1"/>
  <c r="Y6" i="14"/>
  <c r="X6" i="14"/>
  <c r="V6" i="14"/>
  <c r="U6" i="14"/>
  <c r="X5" i="15" s="1"/>
  <c r="T6" i="14"/>
  <c r="S6" i="14"/>
  <c r="R6" i="14"/>
  <c r="Q6" i="14"/>
  <c r="P6" i="14"/>
  <c r="O6" i="14"/>
  <c r="N6" i="14"/>
  <c r="M6" i="14"/>
  <c r="L6" i="14"/>
  <c r="N5" i="15" s="1"/>
  <c r="K6" i="14"/>
  <c r="L5" i="15" s="1"/>
  <c r="J6" i="14"/>
  <c r="J5" i="15" s="1"/>
  <c r="I6" i="14"/>
  <c r="I5" i="15" s="1"/>
  <c r="H6" i="14"/>
  <c r="H5" i="15" s="1"/>
  <c r="G6" i="14"/>
  <c r="E5" i="15" s="1"/>
  <c r="F6" i="14"/>
  <c r="G5" i="15" s="1"/>
  <c r="E6" i="14"/>
  <c r="F5" i="15" s="1"/>
  <c r="D6" i="14"/>
  <c r="D5" i="15" s="1"/>
  <c r="C6" i="14"/>
  <c r="C5" i="15" s="1"/>
  <c r="B6" i="14"/>
  <c r="B5" i="15" s="1"/>
  <c r="A6" i="14"/>
  <c r="A5" i="15" s="1"/>
  <c r="G5" i="14"/>
  <c r="E4" i="15" s="1"/>
  <c r="F5" i="14"/>
  <c r="G4" i="15" s="1"/>
  <c r="E5" i="14"/>
  <c r="F4" i="15" s="1"/>
  <c r="D5" i="14"/>
  <c r="D4" i="15" s="1"/>
  <c r="C5" i="14"/>
  <c r="C4" i="15" s="1"/>
  <c r="B5" i="14"/>
  <c r="B4" i="15" s="1"/>
  <c r="A5" i="14"/>
  <c r="A4" i="15" s="1"/>
  <c r="CC4" i="14"/>
  <c r="AM4" i="14"/>
  <c r="AK4" i="14"/>
  <c r="I4" i="14"/>
  <c r="H4" i="14"/>
  <c r="G4" i="14"/>
  <c r="F4" i="14"/>
  <c r="E4" i="14"/>
  <c r="D4" i="14"/>
  <c r="C4" i="14"/>
  <c r="B4" i="14"/>
  <c r="A4" i="14"/>
  <c r="G3" i="14"/>
  <c r="F3" i="14"/>
  <c r="E3" i="14"/>
  <c r="D3" i="14"/>
  <c r="C3" i="14"/>
  <c r="B3" i="14"/>
  <c r="A3" i="14"/>
  <c r="Z6" i="12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Z12" i="11"/>
  <c r="Z11" i="11"/>
  <c r="Z10" i="11"/>
  <c r="Z9" i="11"/>
  <c r="Z8" i="11"/>
  <c r="Z7" i="11"/>
  <c r="Z6" i="11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4" i="10"/>
  <c r="X13" i="10"/>
  <c r="X12" i="10"/>
  <c r="X11" i="10"/>
  <c r="X10" i="10"/>
  <c r="X9" i="10"/>
  <c r="X8" i="10"/>
  <c r="X7" i="10"/>
  <c r="X6" i="10"/>
  <c r="X5" i="10"/>
  <c r="X4" i="10"/>
  <c r="K27" i="9"/>
  <c r="J27" i="9"/>
  <c r="I27" i="9"/>
  <c r="H27" i="9"/>
  <c r="G27" i="9"/>
  <c r="F27" i="9"/>
  <c r="L27" i="9" s="1"/>
  <c r="K26" i="9"/>
  <c r="J26" i="9"/>
  <c r="I26" i="9"/>
  <c r="H26" i="9"/>
  <c r="G26" i="9"/>
  <c r="F26" i="9"/>
  <c r="L25" i="9"/>
  <c r="K25" i="9"/>
  <c r="J25" i="9"/>
  <c r="I25" i="9"/>
  <c r="H25" i="9"/>
  <c r="G25" i="9"/>
  <c r="F25" i="9"/>
  <c r="K24" i="9"/>
  <c r="J24" i="9"/>
  <c r="I24" i="9"/>
  <c r="H24" i="9"/>
  <c r="G24" i="9"/>
  <c r="F24" i="9"/>
  <c r="L24" i="9" s="1"/>
  <c r="K23" i="9"/>
  <c r="J23" i="9"/>
  <c r="I23" i="9"/>
  <c r="L23" i="9" s="1"/>
  <c r="H23" i="9"/>
  <c r="G23" i="9"/>
  <c r="F23" i="9"/>
  <c r="K22" i="9"/>
  <c r="J22" i="9"/>
  <c r="I22" i="9"/>
  <c r="H22" i="9"/>
  <c r="G22" i="9"/>
  <c r="F22" i="9"/>
  <c r="K21" i="9"/>
  <c r="J21" i="9"/>
  <c r="I21" i="9"/>
  <c r="H21" i="9"/>
  <c r="G21" i="9"/>
  <c r="F21" i="9"/>
  <c r="K20" i="9"/>
  <c r="J20" i="9"/>
  <c r="I20" i="9"/>
  <c r="H20" i="9"/>
  <c r="G20" i="9"/>
  <c r="F20" i="9"/>
  <c r="L20" i="9" s="1"/>
  <c r="K19" i="9"/>
  <c r="J19" i="9"/>
  <c r="I19" i="9"/>
  <c r="H19" i="9"/>
  <c r="G19" i="9"/>
  <c r="F19" i="9"/>
  <c r="K18" i="9"/>
  <c r="J18" i="9"/>
  <c r="I18" i="9"/>
  <c r="L18" i="9" s="1"/>
  <c r="H18" i="9"/>
  <c r="G18" i="9"/>
  <c r="F18" i="9"/>
  <c r="K17" i="9"/>
  <c r="J17" i="9"/>
  <c r="I17" i="9"/>
  <c r="H17" i="9"/>
  <c r="G17" i="9"/>
  <c r="F17" i="9"/>
  <c r="L16" i="9"/>
  <c r="K16" i="9"/>
  <c r="J16" i="9"/>
  <c r="I16" i="9"/>
  <c r="H16" i="9"/>
  <c r="G16" i="9"/>
  <c r="F16" i="9"/>
  <c r="K15" i="9"/>
  <c r="J15" i="9"/>
  <c r="I15" i="9"/>
  <c r="H15" i="9"/>
  <c r="G15" i="9"/>
  <c r="L15" i="9" s="1"/>
  <c r="F15" i="9"/>
  <c r="K14" i="9"/>
  <c r="J14" i="9"/>
  <c r="I14" i="9"/>
  <c r="H14" i="9"/>
  <c r="H28" i="9" s="1"/>
  <c r="H29" i="9" s="1"/>
  <c r="G14" i="9"/>
  <c r="F14" i="9"/>
  <c r="L13" i="9"/>
  <c r="K13" i="9"/>
  <c r="J13" i="9"/>
  <c r="I13" i="9"/>
  <c r="H13" i="9"/>
  <c r="G13" i="9"/>
  <c r="F13" i="9"/>
  <c r="K12" i="9"/>
  <c r="J12" i="9"/>
  <c r="I12" i="9"/>
  <c r="H12" i="9"/>
  <c r="G12" i="9"/>
  <c r="F12" i="9"/>
  <c r="L11" i="9"/>
  <c r="K11" i="9"/>
  <c r="J11" i="9"/>
  <c r="I11" i="9"/>
  <c r="H11" i="9"/>
  <c r="G11" i="9"/>
  <c r="F11" i="9"/>
  <c r="K10" i="9"/>
  <c r="J10" i="9"/>
  <c r="I10" i="9"/>
  <c r="H10" i="9"/>
  <c r="G10" i="9"/>
  <c r="F10" i="9"/>
  <c r="L10" i="9" s="1"/>
  <c r="K9" i="9"/>
  <c r="J9" i="9"/>
  <c r="L9" i="9" s="1"/>
  <c r="I9" i="9"/>
  <c r="H9" i="9"/>
  <c r="G9" i="9"/>
  <c r="F9" i="9"/>
  <c r="K8" i="9"/>
  <c r="J8" i="9"/>
  <c r="J28" i="9" s="1"/>
  <c r="J29" i="9" s="1"/>
  <c r="I8" i="9"/>
  <c r="H8" i="9"/>
  <c r="G8" i="9"/>
  <c r="F8" i="9"/>
  <c r="K7" i="9"/>
  <c r="J7" i="9"/>
  <c r="I7" i="9"/>
  <c r="I28" i="9" s="1"/>
  <c r="I29" i="9" s="1"/>
  <c r="H7" i="9"/>
  <c r="G7" i="9"/>
  <c r="G28" i="9" s="1"/>
  <c r="G29" i="9" s="1"/>
  <c r="F7" i="9"/>
  <c r="K6" i="9"/>
  <c r="J6" i="9"/>
  <c r="I6" i="9"/>
  <c r="H6" i="9"/>
  <c r="G6" i="9"/>
  <c r="F6" i="9"/>
  <c r="CB26" i="7"/>
  <c r="BT26" i="7"/>
  <c r="BJ26" i="7"/>
  <c r="AR26" i="7"/>
  <c r="Y26" i="7"/>
  <c r="Y3" i="7" s="1"/>
  <c r="CB25" i="7"/>
  <c r="BT25" i="7"/>
  <c r="BJ25" i="7"/>
  <c r="AR25" i="7"/>
  <c r="AI25" i="7"/>
  <c r="AD25" i="7"/>
  <c r="AC25" i="7"/>
  <c r="Y25" i="7"/>
  <c r="AB25" i="7" s="1"/>
  <c r="CB24" i="7"/>
  <c r="BT24" i="7"/>
  <c r="BJ24" i="7"/>
  <c r="AR24" i="7"/>
  <c r="AD24" i="7"/>
  <c r="AC24" i="7"/>
  <c r="AB24" i="7"/>
  <c r="AI24" i="7" s="1"/>
  <c r="Y24" i="7"/>
  <c r="CB23" i="7"/>
  <c r="BT23" i="7"/>
  <c r="BJ23" i="7"/>
  <c r="AR23" i="7"/>
  <c r="Y23" i="7"/>
  <c r="AD23" i="7" s="1"/>
  <c r="CB22" i="7"/>
  <c r="BT22" i="7"/>
  <c r="BJ22" i="7"/>
  <c r="AR22" i="7"/>
  <c r="AD22" i="7"/>
  <c r="AC22" i="7"/>
  <c r="AI22" i="7" s="1"/>
  <c r="AB22" i="7"/>
  <c r="Y22" i="7"/>
  <c r="CB21" i="7"/>
  <c r="BT21" i="7"/>
  <c r="BJ21" i="7"/>
  <c r="AR21" i="7"/>
  <c r="AB21" i="7"/>
  <c r="Y21" i="7"/>
  <c r="CB20" i="7"/>
  <c r="BT20" i="7"/>
  <c r="BJ20" i="7"/>
  <c r="AR20" i="7"/>
  <c r="Y20" i="7"/>
  <c r="AD20" i="7" s="1"/>
  <c r="CB19" i="7"/>
  <c r="BT19" i="7"/>
  <c r="BJ19" i="7"/>
  <c r="AR19" i="7"/>
  <c r="AD19" i="7"/>
  <c r="Y19" i="7"/>
  <c r="CB18" i="7"/>
  <c r="BT18" i="7"/>
  <c r="BJ18" i="7"/>
  <c r="AR18" i="7"/>
  <c r="AD18" i="7"/>
  <c r="AC18" i="7"/>
  <c r="AB18" i="7"/>
  <c r="AI18" i="7" s="1"/>
  <c r="Y18" i="7"/>
  <c r="CB17" i="7"/>
  <c r="BT17" i="7"/>
  <c r="BJ17" i="7"/>
  <c r="AR17" i="7"/>
  <c r="Y17" i="7"/>
  <c r="AD17" i="7" s="1"/>
  <c r="CB16" i="7"/>
  <c r="BT16" i="7"/>
  <c r="BJ16" i="7"/>
  <c r="AR16" i="7"/>
  <c r="AI16" i="7"/>
  <c r="AD16" i="7"/>
  <c r="AB16" i="7"/>
  <c r="Y16" i="7"/>
  <c r="AC16" i="7" s="1"/>
  <c r="CB15" i="7"/>
  <c r="BT15" i="7"/>
  <c r="BJ15" i="7"/>
  <c r="AR15" i="7"/>
  <c r="AD15" i="7"/>
  <c r="AC15" i="7"/>
  <c r="AB15" i="7"/>
  <c r="Y15" i="7"/>
  <c r="AI15" i="7" s="1"/>
  <c r="CB14" i="7"/>
  <c r="BT14" i="7"/>
  <c r="BJ14" i="7"/>
  <c r="AR14" i="7"/>
  <c r="AD14" i="7"/>
  <c r="AC14" i="7"/>
  <c r="AB14" i="7"/>
  <c r="Y14" i="7"/>
  <c r="CB13" i="7"/>
  <c r="BT13" i="7"/>
  <c r="BJ13" i="7"/>
  <c r="AR13" i="7"/>
  <c r="AD13" i="7"/>
  <c r="AC13" i="7"/>
  <c r="AI13" i="7" s="1"/>
  <c r="AB13" i="7"/>
  <c r="Y13" i="7"/>
  <c r="CB12" i="7"/>
  <c r="BT12" i="7"/>
  <c r="BJ12" i="7"/>
  <c r="AR12" i="7"/>
  <c r="Y12" i="7"/>
  <c r="CB11" i="7"/>
  <c r="BT11" i="7"/>
  <c r="BJ11" i="7"/>
  <c r="AR11" i="7"/>
  <c r="AD11" i="7"/>
  <c r="Y11" i="7"/>
  <c r="AC11" i="7" s="1"/>
  <c r="CB10" i="7"/>
  <c r="BT10" i="7"/>
  <c r="BJ10" i="7"/>
  <c r="AR10" i="7"/>
  <c r="AB10" i="7"/>
  <c r="Y10" i="7"/>
  <c r="CB9" i="7"/>
  <c r="BT9" i="7"/>
  <c r="BJ9" i="7"/>
  <c r="AR9" i="7"/>
  <c r="AR3" i="7" s="1"/>
  <c r="Y9" i="7"/>
  <c r="AB9" i="7" s="1"/>
  <c r="CB8" i="7"/>
  <c r="BT8" i="7"/>
  <c r="BJ8" i="7"/>
  <c r="AR8" i="7"/>
  <c r="Y8" i="7"/>
  <c r="AD8" i="7" s="1"/>
  <c r="CB7" i="7"/>
  <c r="BT7" i="7"/>
  <c r="BJ7" i="7"/>
  <c r="AR7" i="7"/>
  <c r="Y7" i="7"/>
  <c r="CB6" i="7"/>
  <c r="BT6" i="7"/>
  <c r="BJ6" i="7"/>
  <c r="AR6" i="7"/>
  <c r="Y6" i="7"/>
  <c r="AD6" i="7" s="1"/>
  <c r="CB5" i="7"/>
  <c r="BT5" i="7"/>
  <c r="BT3" i="7" s="1"/>
  <c r="BJ5" i="7"/>
  <c r="AR5" i="7"/>
  <c r="AD5" i="7"/>
  <c r="AC5" i="7"/>
  <c r="AB5" i="7"/>
  <c r="Y5" i="7"/>
  <c r="CA3" i="7"/>
  <c r="BZ3" i="7"/>
  <c r="BY3" i="7"/>
  <c r="BX3" i="7"/>
  <c r="BW3" i="7"/>
  <c r="BV3" i="7"/>
  <c r="BU3" i="7"/>
  <c r="BO3" i="7"/>
  <c r="BN3" i="7"/>
  <c r="BI3" i="7"/>
  <c r="BH3" i="7"/>
  <c r="BG3" i="7"/>
  <c r="BF3" i="7"/>
  <c r="BE3" i="7"/>
  <c r="BD3" i="7"/>
  <c r="BC3" i="7"/>
  <c r="AX3" i="7"/>
  <c r="AW3" i="7"/>
  <c r="AS3" i="7"/>
  <c r="AQ3" i="7"/>
  <c r="AP3" i="7"/>
  <c r="AO3" i="7"/>
  <c r="AN3" i="7"/>
  <c r="AM3" i="7"/>
  <c r="AK3" i="7"/>
  <c r="AF3" i="7"/>
  <c r="AE3" i="7"/>
  <c r="AA3" i="7"/>
  <c r="Z3" i="7"/>
  <c r="X3" i="7"/>
  <c r="W3" i="7"/>
  <c r="V3" i="7"/>
  <c r="U3" i="7"/>
  <c r="T3" i="7"/>
  <c r="P3" i="7"/>
  <c r="O3" i="7"/>
  <c r="L3" i="7"/>
  <c r="J4" i="14" s="1"/>
  <c r="O27" i="6"/>
  <c r="N27" i="6"/>
  <c r="M27" i="6"/>
  <c r="L27" i="6"/>
  <c r="I27" i="6"/>
  <c r="H27" i="6"/>
  <c r="Q26" i="6"/>
  <c r="Q27" i="6" s="1"/>
  <c r="P26" i="6"/>
  <c r="P27" i="6" s="1"/>
  <c r="O26" i="6"/>
  <c r="N26" i="6"/>
  <c r="M26" i="6"/>
  <c r="L26" i="6"/>
  <c r="K26" i="6"/>
  <c r="K27" i="6" s="1"/>
  <c r="J26" i="6"/>
  <c r="J27" i="6" s="1"/>
  <c r="I26" i="6"/>
  <c r="H26" i="6"/>
  <c r="G26" i="6"/>
  <c r="G27" i="6" s="1"/>
  <c r="F26" i="6"/>
  <c r="F27" i="6" s="1"/>
  <c r="E26" i="6"/>
  <c r="E27" i="6" s="1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I26" i="5"/>
  <c r="G26" i="5"/>
  <c r="K26" i="4"/>
  <c r="I26" i="4"/>
  <c r="B25" i="3"/>
  <c r="B26" i="3" s="1"/>
  <c r="CE24" i="3"/>
  <c r="BW24" i="3"/>
  <c r="BM24" i="3"/>
  <c r="AU24" i="3"/>
  <c r="AB24" i="3"/>
  <c r="CE23" i="3"/>
  <c r="BW23" i="3"/>
  <c r="BM23" i="3"/>
  <c r="AU23" i="3"/>
  <c r="AB23" i="3"/>
  <c r="AF23" i="3" s="1"/>
  <c r="CE22" i="3"/>
  <c r="BW22" i="3"/>
  <c r="BM22" i="3"/>
  <c r="AU22" i="3"/>
  <c r="AB22" i="3"/>
  <c r="AG22" i="3" s="1"/>
  <c r="CE21" i="3"/>
  <c r="BW21" i="3"/>
  <c r="BM21" i="3"/>
  <c r="AU21" i="3"/>
  <c r="AB21" i="3"/>
  <c r="AF21" i="3" s="1"/>
  <c r="CE20" i="3"/>
  <c r="BW20" i="3"/>
  <c r="BM20" i="3"/>
  <c r="AU20" i="3"/>
  <c r="AB20" i="3"/>
  <c r="CE19" i="3"/>
  <c r="BW19" i="3"/>
  <c r="BM19" i="3"/>
  <c r="AU19" i="3"/>
  <c r="AG19" i="3"/>
  <c r="AF19" i="3"/>
  <c r="AE19" i="3"/>
  <c r="AB19" i="3"/>
  <c r="BW18" i="3"/>
  <c r="BM18" i="3"/>
  <c r="AU18" i="3"/>
  <c r="AB18" i="3"/>
  <c r="AE18" i="3" s="1"/>
  <c r="CE17" i="3"/>
  <c r="BW17" i="3"/>
  <c r="BM17" i="3"/>
  <c r="AU17" i="3"/>
  <c r="AB17" i="3"/>
  <c r="CE16" i="3"/>
  <c r="BW16" i="3"/>
  <c r="BM16" i="3"/>
  <c r="AU16" i="3"/>
  <c r="AB16" i="3"/>
  <c r="AG16" i="3" s="1"/>
  <c r="CE15" i="3"/>
  <c r="BW15" i="3"/>
  <c r="BM15" i="3"/>
  <c r="AU15" i="3"/>
  <c r="AB15" i="3"/>
  <c r="AG15" i="3" s="1"/>
  <c r="CE14" i="3"/>
  <c r="BW14" i="3"/>
  <c r="BM14" i="3"/>
  <c r="AB14" i="3"/>
  <c r="AE14" i="3" s="1"/>
  <c r="CE13" i="3"/>
  <c r="BM13" i="3"/>
  <c r="AF13" i="3"/>
  <c r="AB13" i="3"/>
  <c r="CE12" i="3"/>
  <c r="BM12" i="3"/>
  <c r="AU12" i="3"/>
  <c r="AB12" i="3"/>
  <c r="AG12" i="3" s="1"/>
  <c r="CE11" i="3"/>
  <c r="BW11" i="3"/>
  <c r="BM11" i="3"/>
  <c r="AU11" i="3"/>
  <c r="AB11" i="3"/>
  <c r="CE10" i="3"/>
  <c r="BW10" i="3"/>
  <c r="BM10" i="3"/>
  <c r="AU10" i="3"/>
  <c r="AB10" i="3"/>
  <c r="CE9" i="3"/>
  <c r="BW9" i="3"/>
  <c r="BM9" i="3"/>
  <c r="AU9" i="3"/>
  <c r="AE9" i="3"/>
  <c r="AB9" i="3"/>
  <c r="BW8" i="3"/>
  <c r="BM8" i="3"/>
  <c r="AB8" i="3"/>
  <c r="AF8" i="3" s="1"/>
  <c r="CE7" i="3"/>
  <c r="BW7" i="3"/>
  <c r="BM7" i="3"/>
  <c r="AU7" i="3"/>
  <c r="AB7" i="3"/>
  <c r="BW6" i="3"/>
  <c r="BM6" i="3"/>
  <c r="AU6" i="3"/>
  <c r="AB6" i="3"/>
  <c r="AF6" i="3" s="1"/>
  <c r="CE5" i="3"/>
  <c r="BW5" i="3"/>
  <c r="BM5" i="3"/>
  <c r="AU5" i="3"/>
  <c r="AB5" i="3"/>
  <c r="AG5" i="3" s="1"/>
  <c r="O3" i="3"/>
  <c r="BS3" i="3" s="1"/>
  <c r="D40" i="2"/>
  <c r="D35" i="2"/>
  <c r="D34" i="2"/>
  <c r="D32" i="2"/>
  <c r="CA26" i="2"/>
  <c r="BZ26" i="2"/>
  <c r="BY26" i="2"/>
  <c r="BV26" i="2"/>
  <c r="BU26" i="2"/>
  <c r="BS26" i="2"/>
  <c r="BR26" i="2"/>
  <c r="BO26" i="2"/>
  <c r="BN26" i="2"/>
  <c r="BM26" i="2"/>
  <c r="BL26" i="2"/>
  <c r="BK26" i="2"/>
  <c r="D38" i="2" s="1"/>
  <c r="BI26" i="2"/>
  <c r="BH26" i="2"/>
  <c r="BG26" i="2"/>
  <c r="BD26" i="2"/>
  <c r="BC26" i="2"/>
  <c r="BB26" i="2"/>
  <c r="BA26" i="2"/>
  <c r="AX26" i="2"/>
  <c r="AW26" i="2"/>
  <c r="AV26" i="2"/>
  <c r="AU26" i="2"/>
  <c r="AT26" i="2"/>
  <c r="AS26" i="2"/>
  <c r="AQ26" i="2"/>
  <c r="AP26" i="2"/>
  <c r="AM26" i="2"/>
  <c r="AL26" i="2"/>
  <c r="AK26" i="2"/>
  <c r="AJ26" i="2"/>
  <c r="AF26" i="2"/>
  <c r="AE26" i="2"/>
  <c r="AA26" i="2"/>
  <c r="D44" i="2" s="1"/>
  <c r="Z26" i="2"/>
  <c r="D43" i="2" s="1"/>
  <c r="X26" i="2"/>
  <c r="D42" i="2" s="1"/>
  <c r="W26" i="2"/>
  <c r="D41" i="2" s="1"/>
  <c r="V26" i="2"/>
  <c r="U26" i="2"/>
  <c r="D39" i="2" s="1"/>
  <c r="R26" i="2"/>
  <c r="Q26" i="2"/>
  <c r="P26" i="2"/>
  <c r="D33" i="2" s="1"/>
  <c r="O26" i="2"/>
  <c r="H26" i="2"/>
  <c r="BX26" i="2" s="1"/>
  <c r="CA25" i="2"/>
  <c r="BZ25" i="2"/>
  <c r="BY25" i="2"/>
  <c r="BX25" i="2"/>
  <c r="BW25" i="2"/>
  <c r="BV25" i="2"/>
  <c r="BU25" i="2"/>
  <c r="BS25" i="2"/>
  <c r="BR25" i="2"/>
  <c r="BQ25" i="2"/>
  <c r="BP25" i="2"/>
  <c r="BO25" i="2"/>
  <c r="BN25" i="2"/>
  <c r="BM25" i="2"/>
  <c r="BL25" i="2"/>
  <c r="BK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A25" i="2"/>
  <c r="Z25" i="2"/>
  <c r="X25" i="2"/>
  <c r="W25" i="2"/>
  <c r="V25" i="2"/>
  <c r="U25" i="2"/>
  <c r="T25" i="2"/>
  <c r="S25" i="2"/>
  <c r="R25" i="2"/>
  <c r="Q25" i="2"/>
  <c r="P25" i="2"/>
  <c r="O25" i="2"/>
  <c r="CB24" i="2"/>
  <c r="BT24" i="2"/>
  <c r="BJ24" i="2"/>
  <c r="AR24" i="2"/>
  <c r="Y24" i="2"/>
  <c r="CB23" i="2"/>
  <c r="BT23" i="2"/>
  <c r="BJ23" i="2"/>
  <c r="AR23" i="2"/>
  <c r="AD23" i="2"/>
  <c r="AC23" i="2"/>
  <c r="Y23" i="2"/>
  <c r="AB23" i="2" s="1"/>
  <c r="AI23" i="2" s="1"/>
  <c r="CB22" i="2"/>
  <c r="BT22" i="2"/>
  <c r="BJ22" i="2"/>
  <c r="AR22" i="2"/>
  <c r="Y22" i="2"/>
  <c r="AC22" i="2" s="1"/>
  <c r="CB21" i="2"/>
  <c r="BT21" i="2"/>
  <c r="BJ21" i="2"/>
  <c r="AR21" i="2"/>
  <c r="Y21" i="2"/>
  <c r="AD21" i="2" s="1"/>
  <c r="CB20" i="2"/>
  <c r="BT20" i="2"/>
  <c r="BJ20" i="2"/>
  <c r="AR20" i="2"/>
  <c r="AC20" i="2"/>
  <c r="Y20" i="2"/>
  <c r="CB19" i="2"/>
  <c r="BT19" i="2"/>
  <c r="BJ19" i="2"/>
  <c r="AR19" i="2"/>
  <c r="AC19" i="2"/>
  <c r="AB19" i="2"/>
  <c r="Y19" i="2"/>
  <c r="CB18" i="2"/>
  <c r="BT18" i="2"/>
  <c r="BJ18" i="2"/>
  <c r="AR18" i="2"/>
  <c r="AC18" i="2"/>
  <c r="Y18" i="2"/>
  <c r="CB17" i="2"/>
  <c r="BT17" i="2"/>
  <c r="BJ17" i="2"/>
  <c r="AR17" i="2"/>
  <c r="AI17" i="2"/>
  <c r="AD17" i="2"/>
  <c r="AC17" i="2"/>
  <c r="AB17" i="2"/>
  <c r="Y17" i="2"/>
  <c r="CB16" i="2"/>
  <c r="BT16" i="2"/>
  <c r="BJ16" i="2"/>
  <c r="AR16" i="2"/>
  <c r="AD16" i="2"/>
  <c r="AC16" i="2"/>
  <c r="AB16" i="2"/>
  <c r="AI16" i="2" s="1"/>
  <c r="Y16" i="2"/>
  <c r="CB15" i="2"/>
  <c r="BT15" i="2"/>
  <c r="BJ15" i="2"/>
  <c r="AR15" i="2"/>
  <c r="Y15" i="2"/>
  <c r="CB14" i="2"/>
  <c r="BT14" i="2"/>
  <c r="BJ14" i="2"/>
  <c r="AR14" i="2"/>
  <c r="AD14" i="2"/>
  <c r="Y14" i="2"/>
  <c r="AC14" i="2" s="1"/>
  <c r="CB13" i="2"/>
  <c r="BT13" i="2"/>
  <c r="BJ13" i="2"/>
  <c r="AR13" i="2"/>
  <c r="AC13" i="2"/>
  <c r="AB13" i="2"/>
  <c r="Y13" i="2"/>
  <c r="AD13" i="2" s="1"/>
  <c r="CB12" i="2"/>
  <c r="BT12" i="2"/>
  <c r="BJ12" i="2"/>
  <c r="AR12" i="2"/>
  <c r="Y12" i="2"/>
  <c r="CB11" i="2"/>
  <c r="BT11" i="2"/>
  <c r="BJ11" i="2"/>
  <c r="AR11" i="2"/>
  <c r="AD11" i="2"/>
  <c r="Y11" i="2"/>
  <c r="AC11" i="2" s="1"/>
  <c r="CB10" i="2"/>
  <c r="BT10" i="2"/>
  <c r="BJ10" i="2"/>
  <c r="AR10" i="2"/>
  <c r="AD10" i="2"/>
  <c r="AC10" i="2"/>
  <c r="AB10" i="2"/>
  <c r="AI10" i="2" s="1"/>
  <c r="Y10" i="2"/>
  <c r="CB9" i="2"/>
  <c r="BT9" i="2"/>
  <c r="BJ9" i="2"/>
  <c r="AR9" i="2"/>
  <c r="Y9" i="2"/>
  <c r="AD9" i="2" s="1"/>
  <c r="CB8" i="2"/>
  <c r="BT8" i="2"/>
  <c r="BJ8" i="2"/>
  <c r="AR8" i="2"/>
  <c r="Y8" i="2"/>
  <c r="CB7" i="2"/>
  <c r="BT7" i="2"/>
  <c r="BJ7" i="2"/>
  <c r="AR7" i="2"/>
  <c r="AI7" i="2"/>
  <c r="AD7" i="2"/>
  <c r="AC7" i="2"/>
  <c r="AB7" i="2"/>
  <c r="Y7" i="2"/>
  <c r="CB6" i="2"/>
  <c r="BT6" i="2"/>
  <c r="BJ6" i="2"/>
  <c r="AR6" i="2"/>
  <c r="Y6" i="2"/>
  <c r="AB6" i="2" s="1"/>
  <c r="CB5" i="2"/>
  <c r="CB3" i="2" s="1"/>
  <c r="BT5" i="2"/>
  <c r="BT3" i="2" s="1"/>
  <c r="BJ5" i="2"/>
  <c r="AR5" i="2"/>
  <c r="AR3" i="2" s="1"/>
  <c r="Y5" i="2"/>
  <c r="AD5" i="2" s="1"/>
  <c r="BX3" i="2"/>
  <c r="BW3" i="2"/>
  <c r="BV3" i="2"/>
  <c r="BU3" i="2"/>
  <c r="BS3" i="2"/>
  <c r="BR3" i="2"/>
  <c r="BQ3" i="2"/>
  <c r="BM3" i="2"/>
  <c r="BL3" i="2"/>
  <c r="BH3" i="2"/>
  <c r="BG3" i="2"/>
  <c r="BF3" i="2"/>
  <c r="BE3" i="2"/>
  <c r="BD3" i="2"/>
  <c r="BC3" i="2"/>
  <c r="BB3" i="2"/>
  <c r="BA3" i="2"/>
  <c r="AW3" i="2"/>
  <c r="AV3" i="2"/>
  <c r="AQ3" i="2"/>
  <c r="AP3" i="2"/>
  <c r="AO3" i="2"/>
  <c r="AN3" i="2"/>
  <c r="AM3" i="2"/>
  <c r="AL3" i="2"/>
  <c r="AK3" i="2"/>
  <c r="AF3" i="2"/>
  <c r="AE3" i="2"/>
  <c r="AA3" i="2"/>
  <c r="Z3" i="2"/>
  <c r="X3" i="2"/>
  <c r="W3" i="2"/>
  <c r="V3" i="2"/>
  <c r="U3" i="2"/>
  <c r="T3" i="2"/>
  <c r="P3" i="2"/>
  <c r="O3" i="2"/>
  <c r="L3" i="2"/>
  <c r="BP3" i="2" s="1"/>
  <c r="F24" i="1"/>
  <c r="F25" i="1" s="1"/>
  <c r="B27" i="1" s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R23" i="1" s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Q21" i="1"/>
  <c r="P21" i="1"/>
  <c r="O21" i="1"/>
  <c r="N21" i="1"/>
  <c r="M21" i="1"/>
  <c r="L21" i="1"/>
  <c r="R21" i="1" s="1"/>
  <c r="K21" i="1"/>
  <c r="J21" i="1"/>
  <c r="I21" i="1"/>
  <c r="H21" i="1"/>
  <c r="G21" i="1"/>
  <c r="F21" i="1"/>
  <c r="E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Q18" i="1"/>
  <c r="P18" i="1"/>
  <c r="O18" i="1"/>
  <c r="N18" i="1"/>
  <c r="M18" i="1"/>
  <c r="L18" i="1"/>
  <c r="K18" i="1"/>
  <c r="J18" i="1"/>
  <c r="I18" i="1"/>
  <c r="H18" i="1"/>
  <c r="G18" i="1"/>
  <c r="G24" i="1" s="1"/>
  <c r="G25" i="1" s="1"/>
  <c r="B28" i="1" s="1"/>
  <c r="F18" i="1"/>
  <c r="E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R17" i="1" s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Q15" i="1"/>
  <c r="P15" i="1"/>
  <c r="R15" i="1" s="1"/>
  <c r="O15" i="1"/>
  <c r="N15" i="1"/>
  <c r="M15" i="1"/>
  <c r="L15" i="1"/>
  <c r="K15" i="1"/>
  <c r="J15" i="1"/>
  <c r="I15" i="1"/>
  <c r="H15" i="1"/>
  <c r="G15" i="1"/>
  <c r="F15" i="1"/>
  <c r="E15" i="1"/>
  <c r="Q14" i="1"/>
  <c r="P14" i="1"/>
  <c r="O14" i="1"/>
  <c r="N14" i="1"/>
  <c r="R14" i="1" s="1"/>
  <c r="M14" i="1"/>
  <c r="L14" i="1"/>
  <c r="K14" i="1"/>
  <c r="J14" i="1"/>
  <c r="I14" i="1"/>
  <c r="H14" i="1"/>
  <c r="G14" i="1"/>
  <c r="F14" i="1"/>
  <c r="E14" i="1"/>
  <c r="Q13" i="1"/>
  <c r="P13" i="1"/>
  <c r="O13" i="1"/>
  <c r="N13" i="1"/>
  <c r="M13" i="1"/>
  <c r="L13" i="1"/>
  <c r="R13" i="1" s="1"/>
  <c r="K13" i="1"/>
  <c r="J13" i="1"/>
  <c r="I13" i="1"/>
  <c r="H13" i="1"/>
  <c r="G13" i="1"/>
  <c r="F13" i="1"/>
  <c r="E13" i="1"/>
  <c r="Q12" i="1"/>
  <c r="P12" i="1"/>
  <c r="O12" i="1"/>
  <c r="N12" i="1"/>
  <c r="M12" i="1"/>
  <c r="M24" i="1" s="1"/>
  <c r="M25" i="1" s="1"/>
  <c r="B34" i="1" s="1"/>
  <c r="L12" i="1"/>
  <c r="K12" i="1"/>
  <c r="J12" i="1"/>
  <c r="I12" i="1"/>
  <c r="H12" i="1"/>
  <c r="G12" i="1"/>
  <c r="F12" i="1"/>
  <c r="E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R8" i="1"/>
  <c r="Q8" i="1"/>
  <c r="P8" i="1"/>
  <c r="O8" i="1"/>
  <c r="N8" i="1"/>
  <c r="M8" i="1"/>
  <c r="L8" i="1"/>
  <c r="K8" i="1"/>
  <c r="J8" i="1"/>
  <c r="I8" i="1"/>
  <c r="I24" i="1" s="1"/>
  <c r="I25" i="1" s="1"/>
  <c r="B30" i="1" s="1"/>
  <c r="H8" i="1"/>
  <c r="G8" i="1"/>
  <c r="F8" i="1"/>
  <c r="E8" i="1"/>
  <c r="Q7" i="1"/>
  <c r="P7" i="1"/>
  <c r="O7" i="1"/>
  <c r="N7" i="1"/>
  <c r="M7" i="1"/>
  <c r="L7" i="1"/>
  <c r="K7" i="1"/>
  <c r="J7" i="1"/>
  <c r="I7" i="1"/>
  <c r="H7" i="1"/>
  <c r="G7" i="1"/>
  <c r="F7" i="1"/>
  <c r="R7" i="1" s="1"/>
  <c r="E7" i="1"/>
  <c r="Q6" i="1"/>
  <c r="P6" i="1"/>
  <c r="O6" i="1"/>
  <c r="N6" i="1"/>
  <c r="R6" i="1" s="1"/>
  <c r="M6" i="1"/>
  <c r="L6" i="1"/>
  <c r="K6" i="1"/>
  <c r="J6" i="1"/>
  <c r="I6" i="1"/>
  <c r="H6" i="1"/>
  <c r="G6" i="1"/>
  <c r="F6" i="1"/>
  <c r="E6" i="1"/>
  <c r="Q5" i="1"/>
  <c r="P5" i="1"/>
  <c r="O5" i="1"/>
  <c r="N5" i="1"/>
  <c r="M5" i="1"/>
  <c r="L5" i="1"/>
  <c r="R5" i="1" s="1"/>
  <c r="K5" i="1"/>
  <c r="J5" i="1"/>
  <c r="I5" i="1"/>
  <c r="H5" i="1"/>
  <c r="G5" i="1"/>
  <c r="F5" i="1"/>
  <c r="E5" i="1"/>
  <c r="Q4" i="1"/>
  <c r="P4" i="1"/>
  <c r="O4" i="1"/>
  <c r="N4" i="1"/>
  <c r="M4" i="1"/>
  <c r="L4" i="1"/>
  <c r="K4" i="1"/>
  <c r="J4" i="1"/>
  <c r="I4" i="1"/>
  <c r="H4" i="1"/>
  <c r="G4" i="1"/>
  <c r="F4" i="1"/>
  <c r="E4" i="1"/>
  <c r="R4" i="1" s="1"/>
  <c r="AE8" i="3" l="1"/>
  <c r="AL14" i="3"/>
  <c r="BR3" i="3"/>
  <c r="AF14" i="3"/>
  <c r="AE13" i="3"/>
  <c r="AL13" i="3" s="1"/>
  <c r="AG14" i="3"/>
  <c r="A14" i="3" s="1"/>
  <c r="CE3" i="3"/>
  <c r="AE5" i="3"/>
  <c r="AL8" i="3"/>
  <c r="AG13" i="3"/>
  <c r="AG23" i="3"/>
  <c r="AE15" i="3"/>
  <c r="AF15" i="3"/>
  <c r="AN3" i="3"/>
  <c r="AL9" i="3"/>
  <c r="AG6" i="3"/>
  <c r="AF9" i="3"/>
  <c r="AE12" i="3"/>
  <c r="AG21" i="3"/>
  <c r="AF12" i="3"/>
  <c r="AL19" i="3"/>
  <c r="A19" i="3" s="1"/>
  <c r="Q24" i="1"/>
  <c r="Q25" i="1" s="1"/>
  <c r="B38" i="1" s="1"/>
  <c r="R12" i="1"/>
  <c r="BY4" i="14"/>
  <c r="BE4" i="14"/>
  <c r="AO4" i="14"/>
  <c r="Y4" i="14"/>
  <c r="BT4" i="14"/>
  <c r="BA4" i="14"/>
  <c r="AJ4" i="14"/>
  <c r="S4" i="14"/>
  <c r="BS4" i="14"/>
  <c r="AZ4" i="14"/>
  <c r="AI4" i="14"/>
  <c r="R4" i="14"/>
  <c r="BO4" i="14"/>
  <c r="AE4" i="14"/>
  <c r="BR4" i="14"/>
  <c r="AY4" i="14"/>
  <c r="AH4" i="14"/>
  <c r="Q4" i="14"/>
  <c r="AW4" i="14"/>
  <c r="AF4" i="14"/>
  <c r="O4" i="14"/>
  <c r="AV4" i="14"/>
  <c r="N4" i="14"/>
  <c r="BQ4" i="14"/>
  <c r="AG4" i="14"/>
  <c r="P4" i="14"/>
  <c r="BP4" i="14"/>
  <c r="BM4" i="14"/>
  <c r="AU4" i="14"/>
  <c r="AD4" i="14"/>
  <c r="M4" i="14"/>
  <c r="BK4" i="14"/>
  <c r="AT4" i="14"/>
  <c r="AC4" i="14"/>
  <c r="BJ4" i="14"/>
  <c r="AS4" i="14"/>
  <c r="BI4" i="14"/>
  <c r="AR4" i="14"/>
  <c r="AC8" i="7"/>
  <c r="V4" i="14"/>
  <c r="BV4" i="14"/>
  <c r="W5" i="15"/>
  <c r="W26" i="15" s="1"/>
  <c r="T28" i="14"/>
  <c r="BS26" i="15"/>
  <c r="CE12" i="15"/>
  <c r="BU13" i="14"/>
  <c r="CI12" i="15" s="1"/>
  <c r="AD24" i="2"/>
  <c r="AC24" i="2"/>
  <c r="AB24" i="2"/>
  <c r="AI3" i="3"/>
  <c r="BN3" i="3"/>
  <c r="W12" i="14"/>
  <c r="BR14" i="15"/>
  <c r="BR26" i="15" s="1"/>
  <c r="BG15" i="14"/>
  <c r="AA15" i="15"/>
  <c r="Z16" i="14"/>
  <c r="BP17" i="15"/>
  <c r="BG19" i="14"/>
  <c r="BV21" i="15"/>
  <c r="AG17" i="3"/>
  <c r="AF17" i="3"/>
  <c r="AE17" i="3"/>
  <c r="AB9" i="2"/>
  <c r="AJ3" i="3"/>
  <c r="BO3" i="3"/>
  <c r="AB6" i="7"/>
  <c r="AI6" i="7" s="1"/>
  <c r="AB17" i="7"/>
  <c r="AI17" i="7" s="1"/>
  <c r="BX4" i="14"/>
  <c r="X26" i="15"/>
  <c r="Z6" i="15"/>
  <c r="CC6" i="15"/>
  <c r="BU7" i="14"/>
  <c r="CI6" i="15" s="1"/>
  <c r="R19" i="1"/>
  <c r="Y3" i="2"/>
  <c r="BP3" i="3"/>
  <c r="AE23" i="3"/>
  <c r="AC6" i="7"/>
  <c r="AC17" i="7"/>
  <c r="L14" i="9"/>
  <c r="L19" i="9"/>
  <c r="X4" i="14"/>
  <c r="BZ4" i="14"/>
  <c r="Y5" i="15"/>
  <c r="Y26" i="15" s="1"/>
  <c r="V28" i="14"/>
  <c r="BN10" i="15"/>
  <c r="BG11" i="14"/>
  <c r="AA11" i="15"/>
  <c r="Z12" i="14"/>
  <c r="BU15" i="14"/>
  <c r="CI14" i="15" s="1"/>
  <c r="CJ17" i="15"/>
  <c r="BW19" i="14"/>
  <c r="BB21" i="15"/>
  <c r="AX23" i="14"/>
  <c r="BI21" i="15" s="1"/>
  <c r="CP23" i="15"/>
  <c r="CD25" i="14"/>
  <c r="AC9" i="2"/>
  <c r="AB11" i="2"/>
  <c r="AI11" i="2" s="1"/>
  <c r="AK3" i="3"/>
  <c r="AG8" i="3"/>
  <c r="AG9" i="3"/>
  <c r="AB19" i="7"/>
  <c r="AI19" i="7" s="1"/>
  <c r="R18" i="1"/>
  <c r="E24" i="1"/>
  <c r="E25" i="1" s="1"/>
  <c r="B26" i="1" s="1"/>
  <c r="AM3" i="3"/>
  <c r="BQ3" i="3"/>
  <c r="AC19" i="7"/>
  <c r="CA4" i="14"/>
  <c r="W6" i="14"/>
  <c r="W4" i="14" s="1"/>
  <c r="BN6" i="15"/>
  <c r="BN26" i="15" s="1"/>
  <c r="BG7" i="14"/>
  <c r="W10" i="14"/>
  <c r="AB11" i="15"/>
  <c r="AA12" i="14"/>
  <c r="AD11" i="15" s="1"/>
  <c r="X18" i="15"/>
  <c r="W19" i="14"/>
  <c r="BG22" i="14"/>
  <c r="BO20" i="15"/>
  <c r="CP21" i="15"/>
  <c r="CD23" i="14"/>
  <c r="AA5" i="15"/>
  <c r="X28" i="14"/>
  <c r="Z6" i="14"/>
  <c r="AA9" i="15"/>
  <c r="Z10" i="14"/>
  <c r="AB26" i="7"/>
  <c r="AI26" i="7" s="1"/>
  <c r="L12" i="9"/>
  <c r="L17" i="9"/>
  <c r="AL4" i="14"/>
  <c r="AB5" i="15"/>
  <c r="Y28" i="14"/>
  <c r="AA6" i="14"/>
  <c r="AD5" i="15" s="1"/>
  <c r="BN8" i="15"/>
  <c r="BG9" i="14"/>
  <c r="AB9" i="15"/>
  <c r="AA10" i="14"/>
  <c r="AD9" i="15" s="1"/>
  <c r="BU11" i="14"/>
  <c r="CI10" i="15" s="1"/>
  <c r="W15" i="14"/>
  <c r="BO16" i="15"/>
  <c r="BG18" i="14"/>
  <c r="CP19" i="15"/>
  <c r="CP26" i="15" s="1"/>
  <c r="CD21" i="14"/>
  <c r="R11" i="1"/>
  <c r="H24" i="1"/>
  <c r="H25" i="1" s="1"/>
  <c r="B29" i="1" s="1"/>
  <c r="AB22" i="2"/>
  <c r="R3" i="3"/>
  <c r="AS3" i="3"/>
  <c r="BT3" i="3"/>
  <c r="AC26" i="7"/>
  <c r="L22" i="9"/>
  <c r="R10" i="1"/>
  <c r="AB18" i="2"/>
  <c r="AI18" i="2" s="1"/>
  <c r="AB20" i="2"/>
  <c r="AI20" i="2" s="1"/>
  <c r="S3" i="3"/>
  <c r="AX3" i="3"/>
  <c r="BY3" i="3"/>
  <c r="AD26" i="7"/>
  <c r="AN4" i="14"/>
  <c r="BX19" i="15"/>
  <c r="BL21" i="14"/>
  <c r="CA19" i="15" s="1"/>
  <c r="T21" i="15"/>
  <c r="W22" i="14"/>
  <c r="AI24" i="2"/>
  <c r="CP15" i="15"/>
  <c r="CD17" i="14"/>
  <c r="CD3" i="3"/>
  <c r="J24" i="1"/>
  <c r="J25" i="1" s="1"/>
  <c r="B31" i="1" s="1"/>
  <c r="R9" i="1"/>
  <c r="AD18" i="2"/>
  <c r="AD20" i="2"/>
  <c r="U3" i="3"/>
  <c r="AZ3" i="3"/>
  <c r="AI5" i="7"/>
  <c r="AD7" i="7"/>
  <c r="AB7" i="7"/>
  <c r="AI7" i="7" s="1"/>
  <c r="AC7" i="7"/>
  <c r="AB12" i="7"/>
  <c r="AI12" i="7" s="1"/>
  <c r="AD12" i="7"/>
  <c r="AC12" i="7"/>
  <c r="L7" i="9"/>
  <c r="AQ4" i="14"/>
  <c r="W13" i="14"/>
  <c r="BL17" i="14"/>
  <c r="CA15" i="15" s="1"/>
  <c r="CC3" i="3"/>
  <c r="BM3" i="3"/>
  <c r="AW3" i="3"/>
  <c r="BJ3" i="3"/>
  <c r="AC3" i="3"/>
  <c r="CB3" i="3"/>
  <c r="BL3" i="3"/>
  <c r="AV3" i="3"/>
  <c r="AT3" i="3"/>
  <c r="CA3" i="3"/>
  <c r="BK3" i="3"/>
  <c r="AU3" i="3"/>
  <c r="AD3" i="3"/>
  <c r="BZ3" i="3"/>
  <c r="BX3" i="3"/>
  <c r="BH3" i="3"/>
  <c r="AR3" i="3"/>
  <c r="AA3" i="3"/>
  <c r="BW3" i="3"/>
  <c r="BG3" i="3"/>
  <c r="AQ3" i="3"/>
  <c r="Z3" i="3"/>
  <c r="BV3" i="3"/>
  <c r="BF3" i="3"/>
  <c r="AP3" i="3"/>
  <c r="Y3" i="3"/>
  <c r="BU3" i="3"/>
  <c r="AO3" i="3"/>
  <c r="T3" i="3"/>
  <c r="AG10" i="3"/>
  <c r="AE10" i="3"/>
  <c r="AL10" i="3" s="1"/>
  <c r="AF10" i="3"/>
  <c r="V3" i="3"/>
  <c r="L8" i="9"/>
  <c r="BB4" i="14"/>
  <c r="AA12" i="15"/>
  <c r="Z13" i="14"/>
  <c r="CB15" i="15"/>
  <c r="BN17" i="14"/>
  <c r="AD8" i="2"/>
  <c r="AC8" i="2"/>
  <c r="AB8" i="2"/>
  <c r="AB12" i="2"/>
  <c r="AI12" i="2" s="1"/>
  <c r="AD12" i="2"/>
  <c r="AC12" i="2"/>
  <c r="BA3" i="3"/>
  <c r="AG7" i="3"/>
  <c r="AF7" i="3"/>
  <c r="AE7" i="3"/>
  <c r="AG24" i="3"/>
  <c r="AE24" i="3"/>
  <c r="AL24" i="3" s="1"/>
  <c r="AF24" i="3"/>
  <c r="L24" i="1"/>
  <c r="L25" i="1" s="1"/>
  <c r="B33" i="1" s="1"/>
  <c r="AI8" i="2"/>
  <c r="W3" i="3"/>
  <c r="BB3" i="3"/>
  <c r="AF18" i="3"/>
  <c r="AE20" i="3"/>
  <c r="BJ3" i="7"/>
  <c r="AD10" i="7"/>
  <c r="BC4" i="14"/>
  <c r="CE26" i="15"/>
  <c r="W7" i="14"/>
  <c r="W11" i="14"/>
  <c r="AA10" i="15"/>
  <c r="Z11" i="14"/>
  <c r="O16" i="15"/>
  <c r="Z16" i="15" s="1"/>
  <c r="W17" i="14"/>
  <c r="AY3" i="3"/>
  <c r="K24" i="1"/>
  <c r="K25" i="1" s="1"/>
  <c r="B32" i="1" s="1"/>
  <c r="AD6" i="2"/>
  <c r="R20" i="1"/>
  <c r="AC6" i="2"/>
  <c r="AI6" i="2" s="1"/>
  <c r="X3" i="3"/>
  <c r="BC3" i="3"/>
  <c r="AG18" i="3"/>
  <c r="AF20" i="3"/>
  <c r="AL20" i="3" s="1"/>
  <c r="F28" i="9"/>
  <c r="F29" i="9" s="1"/>
  <c r="BD4" i="14"/>
  <c r="CF26" i="15"/>
  <c r="AA6" i="15"/>
  <c r="Z7" i="14"/>
  <c r="CD7" i="15"/>
  <c r="BU8" i="14"/>
  <c r="CI7" i="15" s="1"/>
  <c r="N24" i="1"/>
  <c r="N25" i="1" s="1"/>
  <c r="B35" i="1" s="1"/>
  <c r="AB3" i="3"/>
  <c r="BD3" i="3"/>
  <c r="AF5" i="3"/>
  <c r="AL18" i="3"/>
  <c r="AG20" i="3"/>
  <c r="AC10" i="7"/>
  <c r="AI10" i="7" s="1"/>
  <c r="L6" i="9"/>
  <c r="BF4" i="14"/>
  <c r="BP26" i="15"/>
  <c r="CG26" i="15"/>
  <c r="W9" i="14"/>
  <c r="BU12" i="14"/>
  <c r="CI11" i="15" s="1"/>
  <c r="CK18" i="15"/>
  <c r="CK26" i="15" s="1"/>
  <c r="CB20" i="14"/>
  <c r="CO18" i="15" s="1"/>
  <c r="BQ26" i="15"/>
  <c r="CH26" i="15"/>
  <c r="BO7" i="15"/>
  <c r="BO26" i="15" s="1"/>
  <c r="BG8" i="14"/>
  <c r="BV18" i="15"/>
  <c r="AI22" i="2"/>
  <c r="AD22" i="2"/>
  <c r="O24" i="1"/>
  <c r="O25" i="1" s="1"/>
  <c r="B36" i="1" s="1"/>
  <c r="AI15" i="2"/>
  <c r="AD15" i="2"/>
  <c r="AC15" i="2"/>
  <c r="BE3" i="3"/>
  <c r="AG11" i="3"/>
  <c r="AF11" i="3"/>
  <c r="AI8" i="7"/>
  <c r="T4" i="14"/>
  <c r="P24" i="1"/>
  <c r="P25" i="1" s="1"/>
  <c r="B37" i="1" s="1"/>
  <c r="AI13" i="2"/>
  <c r="AB15" i="2"/>
  <c r="AI19" i="2"/>
  <c r="AH3" i="3"/>
  <c r="BI3" i="3"/>
  <c r="A8" i="3"/>
  <c r="AE11" i="3"/>
  <c r="AB8" i="7"/>
  <c r="AC21" i="7"/>
  <c r="AI21" i="7"/>
  <c r="AD21" i="7"/>
  <c r="AD3" i="7" s="1"/>
  <c r="L21" i="9"/>
  <c r="L26" i="9"/>
  <c r="U4" i="14"/>
  <c r="BH4" i="14"/>
  <c r="BU6" i="14"/>
  <c r="CI5" i="15" s="1"/>
  <c r="BU10" i="14"/>
  <c r="CI9" i="15" s="1"/>
  <c r="W14" i="14"/>
  <c r="BB18" i="15"/>
  <c r="AX20" i="14"/>
  <c r="BI18" i="15" s="1"/>
  <c r="BW18" i="15"/>
  <c r="BL20" i="14"/>
  <c r="CA18" i="15" s="1"/>
  <c r="O20" i="15"/>
  <c r="Z20" i="15" s="1"/>
  <c r="W21" i="14"/>
  <c r="CB19" i="15"/>
  <c r="BN21" i="14"/>
  <c r="AB24" i="15"/>
  <c r="AA25" i="14"/>
  <c r="CK17" i="15"/>
  <c r="CB19" i="14"/>
  <c r="CO17" i="15" s="1"/>
  <c r="CC19" i="15"/>
  <c r="CC26" i="15" s="1"/>
  <c r="BU21" i="14"/>
  <c r="CI19" i="15" s="1"/>
  <c r="AS3" i="2"/>
  <c r="BI3" i="2"/>
  <c r="BY3" i="2"/>
  <c r="AG26" i="2"/>
  <c r="AY26" i="2"/>
  <c r="BP26" i="2"/>
  <c r="AE22" i="3"/>
  <c r="AB3" i="7"/>
  <c r="AT3" i="7"/>
  <c r="BK3" i="7"/>
  <c r="CB3" i="7"/>
  <c r="AI14" i="7"/>
  <c r="AB23" i="7"/>
  <c r="BG6" i="14"/>
  <c r="BW6" i="14"/>
  <c r="AP7" i="14"/>
  <c r="BW9" i="14"/>
  <c r="BG10" i="14"/>
  <c r="BW10" i="14"/>
  <c r="AP11" i="14"/>
  <c r="AS10" i="15" s="1"/>
  <c r="BW11" i="14"/>
  <c r="BG12" i="14"/>
  <c r="BW12" i="14"/>
  <c r="AP13" i="14"/>
  <c r="AS12" i="15" s="1"/>
  <c r="BU14" i="14"/>
  <c r="CI13" i="15" s="1"/>
  <c r="AP17" i="14"/>
  <c r="AS15" i="15" s="1"/>
  <c r="U16" i="15"/>
  <c r="BN15" i="15"/>
  <c r="BG17" i="14"/>
  <c r="CB21" i="15"/>
  <c r="BN23" i="14"/>
  <c r="CB23" i="15"/>
  <c r="BN25" i="14"/>
  <c r="BU26" i="15"/>
  <c r="AA14" i="15"/>
  <c r="Z15" i="14"/>
  <c r="O19" i="15"/>
  <c r="Z19" i="15" s="1"/>
  <c r="W20" i="14"/>
  <c r="AC3" i="2"/>
  <c r="AT3" i="2"/>
  <c r="BJ3" i="2"/>
  <c r="BZ3" i="2"/>
  <c r="AH26" i="2"/>
  <c r="AZ26" i="2"/>
  <c r="BQ26" i="2"/>
  <c r="AF22" i="3"/>
  <c r="AU3" i="7"/>
  <c r="BL3" i="7"/>
  <c r="AC23" i="7"/>
  <c r="AI23" i="7" s="1"/>
  <c r="AA7" i="14"/>
  <c r="AD6" i="15" s="1"/>
  <c r="Z8" i="14"/>
  <c r="AP8" i="14"/>
  <c r="AS7" i="15" s="1"/>
  <c r="Z9" i="14"/>
  <c r="AP9" i="14"/>
  <c r="AS8" i="15" s="1"/>
  <c r="AA11" i="14"/>
  <c r="AD10" i="15" s="1"/>
  <c r="CK10" i="15"/>
  <c r="CB11" i="14"/>
  <c r="CO10" i="15" s="1"/>
  <c r="AA13" i="14"/>
  <c r="AD12" i="15" s="1"/>
  <c r="BG13" i="14"/>
  <c r="BW13" i="14"/>
  <c r="Z14" i="14"/>
  <c r="AP14" i="14"/>
  <c r="AS13" i="15" s="1"/>
  <c r="CJ13" i="15"/>
  <c r="BW14" i="14"/>
  <c r="AA15" i="14"/>
  <c r="AD14" i="15" s="1"/>
  <c r="CC21" i="15"/>
  <c r="BU23" i="14"/>
  <c r="CI21" i="15" s="1"/>
  <c r="CJ22" i="15"/>
  <c r="CJ26" i="15" s="1"/>
  <c r="BW24" i="14"/>
  <c r="AU3" i="2"/>
  <c r="BK3" i="2"/>
  <c r="CA3" i="2"/>
  <c r="BR3" i="7"/>
  <c r="BB3" i="7"/>
  <c r="AL3" i="7"/>
  <c r="AV3" i="7"/>
  <c r="BM3" i="7"/>
  <c r="M28" i="14"/>
  <c r="O5" i="15"/>
  <c r="BD26" i="15"/>
  <c r="BX26" i="15"/>
  <c r="BB8" i="15"/>
  <c r="BB26" i="15" s="1"/>
  <c r="AX9" i="14"/>
  <c r="BI8" i="15" s="1"/>
  <c r="Z9" i="15"/>
  <c r="BL11" i="14"/>
  <c r="CA10" i="15" s="1"/>
  <c r="BW10" i="15"/>
  <c r="BW26" i="15" s="1"/>
  <c r="Z11" i="15"/>
  <c r="AA14" i="14"/>
  <c r="AD13" i="15" s="1"/>
  <c r="BG14" i="14"/>
  <c r="Z15" i="15"/>
  <c r="AA17" i="15"/>
  <c r="Z18" i="14"/>
  <c r="BB17" i="15"/>
  <c r="AX19" i="14"/>
  <c r="BI17" i="15" s="1"/>
  <c r="BW17" i="15"/>
  <c r="BL19" i="14"/>
  <c r="CA17" i="15" s="1"/>
  <c r="Z10" i="15"/>
  <c r="Z12" i="15"/>
  <c r="CP17" i="15"/>
  <c r="CD19" i="14"/>
  <c r="AB21" i="15"/>
  <c r="AA22" i="14"/>
  <c r="AD20" i="15" s="1"/>
  <c r="AP23" i="14"/>
  <c r="AS21" i="15" s="1"/>
  <c r="U22" i="15"/>
  <c r="BE26" i="15"/>
  <c r="BZ26" i="15"/>
  <c r="Z7" i="15"/>
  <c r="AP25" i="14"/>
  <c r="AS23" i="15" s="1"/>
  <c r="U24" i="15"/>
  <c r="Z24" i="15" s="1"/>
  <c r="BV23" i="15"/>
  <c r="BF26" i="15"/>
  <c r="Q3" i="2"/>
  <c r="AD19" i="2"/>
  <c r="AD3" i="2" s="1"/>
  <c r="AB21" i="2"/>
  <c r="AE16" i="3"/>
  <c r="Q3" i="7"/>
  <c r="AG3" i="7"/>
  <c r="AY3" i="7"/>
  <c r="BP3" i="7"/>
  <c r="AC9" i="7"/>
  <c r="AC3" i="7" s="1"/>
  <c r="AB20" i="7"/>
  <c r="AI20" i="7" s="1"/>
  <c r="P28" i="14"/>
  <c r="R5" i="15"/>
  <c r="R26" i="15" s="1"/>
  <c r="BG26" i="15"/>
  <c r="BL6" i="14"/>
  <c r="CA5" i="15" s="1"/>
  <c r="CB6" i="14"/>
  <c r="CO5" i="15" s="1"/>
  <c r="CB9" i="14"/>
  <c r="CO8" i="15" s="1"/>
  <c r="BL10" i="14"/>
  <c r="CA9" i="15" s="1"/>
  <c r="CB10" i="14"/>
  <c r="CO9" i="15" s="1"/>
  <c r="BL12" i="14"/>
  <c r="CA11" i="15" s="1"/>
  <c r="CB12" i="14"/>
  <c r="CO11" i="15" s="1"/>
  <c r="BU16" i="14"/>
  <c r="CB22" i="14"/>
  <c r="CO20" i="15" s="1"/>
  <c r="AG22" i="15"/>
  <c r="N28" i="14"/>
  <c r="P5" i="15"/>
  <c r="P26" i="15" s="1"/>
  <c r="O28" i="14"/>
  <c r="Q5" i="15"/>
  <c r="Q26" i="15" s="1"/>
  <c r="CN26" i="15"/>
  <c r="Z8" i="15"/>
  <c r="BU17" i="14"/>
  <c r="CI15" i="15" s="1"/>
  <c r="AG3" i="2"/>
  <c r="BN3" i="2"/>
  <c r="AB5" i="2"/>
  <c r="AI5" i="2" s="1"/>
  <c r="R3" i="2"/>
  <c r="AH3" i="2"/>
  <c r="AY3" i="2"/>
  <c r="BO3" i="2"/>
  <c r="AC5" i="2"/>
  <c r="AB14" i="2"/>
  <c r="AI14" i="2" s="1"/>
  <c r="AC21" i="2"/>
  <c r="S26" i="2"/>
  <c r="D36" i="2" s="1"/>
  <c r="AN26" i="2"/>
  <c r="BE26" i="2"/>
  <c r="BW26" i="2"/>
  <c r="AE6" i="3"/>
  <c r="AF16" i="3"/>
  <c r="AE21" i="3"/>
  <c r="R3" i="7"/>
  <c r="AH3" i="7"/>
  <c r="AZ3" i="7"/>
  <c r="BQ3" i="7"/>
  <c r="AD9" i="7"/>
  <c r="AB11" i="7"/>
  <c r="AI11" i="7" s="1"/>
  <c r="AC20" i="7"/>
  <c r="K28" i="9"/>
  <c r="K29" i="9" s="1"/>
  <c r="Q28" i="14"/>
  <c r="S5" i="15"/>
  <c r="S26" i="15" s="1"/>
  <c r="BH26" i="15"/>
  <c r="BL7" i="14"/>
  <c r="CA6" i="15" s="1"/>
  <c r="CB7" i="14"/>
  <c r="CO6" i="15" s="1"/>
  <c r="BL9" i="14"/>
  <c r="CA8" i="15" s="1"/>
  <c r="CD9" i="14"/>
  <c r="CP8" i="15"/>
  <c r="CD11" i="14"/>
  <c r="BL13" i="14"/>
  <c r="CA12" i="15" s="1"/>
  <c r="CB13" i="14"/>
  <c r="CO12" i="15" s="1"/>
  <c r="U14" i="15"/>
  <c r="U26" i="15" s="1"/>
  <c r="AP15" i="14"/>
  <c r="AS14" i="15" s="1"/>
  <c r="AX15" i="14"/>
  <c r="BI14" i="15" s="1"/>
  <c r="BG16" i="14"/>
  <c r="CE16" i="14" s="1"/>
  <c r="CB17" i="15"/>
  <c r="BN19" i="14"/>
  <c r="BW21" i="14"/>
  <c r="BL22" i="14"/>
  <c r="CA20" i="15" s="1"/>
  <c r="Z18" i="15"/>
  <c r="AX3" i="2"/>
  <c r="S3" i="2"/>
  <c r="AJ3" i="2"/>
  <c r="AZ3" i="2"/>
  <c r="T26" i="2"/>
  <c r="D37" i="2" s="1"/>
  <c r="AO26" i="2"/>
  <c r="BF26" i="2"/>
  <c r="S3" i="7"/>
  <c r="AJ3" i="7"/>
  <c r="BA3" i="7"/>
  <c r="BS3" i="7"/>
  <c r="T5" i="15"/>
  <c r="T26" i="15" s="1"/>
  <c r="R28" i="14"/>
  <c r="AX6" i="14"/>
  <c r="BI5" i="15" s="1"/>
  <c r="BL8" i="14"/>
  <c r="CA7" i="15" s="1"/>
  <c r="CB8" i="14"/>
  <c r="CO7" i="15" s="1"/>
  <c r="BN9" i="14"/>
  <c r="CB8" i="15"/>
  <c r="CB26" i="15" s="1"/>
  <c r="AX10" i="14"/>
  <c r="BI9" i="15" s="1"/>
  <c r="AX12" i="14"/>
  <c r="BI11" i="15" s="1"/>
  <c r="BL14" i="14"/>
  <c r="CA13" i="15" s="1"/>
  <c r="CB18" i="14"/>
  <c r="CO16" i="15" s="1"/>
  <c r="CC17" i="15"/>
  <c r="BU19" i="14"/>
  <c r="CI17" i="15" s="1"/>
  <c r="V5" i="15"/>
  <c r="V26" i="15" s="1"/>
  <c r="S28" i="14"/>
  <c r="AX11" i="14"/>
  <c r="BI10" i="15" s="1"/>
  <c r="AX13" i="14"/>
  <c r="BI12" i="15" s="1"/>
  <c r="O17" i="15"/>
  <c r="Z17" i="15" s="1"/>
  <c r="W18" i="14"/>
  <c r="BL18" i="14"/>
  <c r="CA16" i="15" s="1"/>
  <c r="CL19" i="15"/>
  <c r="CL26" i="15" s="1"/>
  <c r="CB21" i="14"/>
  <c r="CO19" i="15" s="1"/>
  <c r="AX14" i="14"/>
  <c r="BI13" i="15" s="1"/>
  <c r="AP21" i="14"/>
  <c r="AS19" i="15" s="1"/>
  <c r="BG21" i="14"/>
  <c r="AX22" i="14"/>
  <c r="BI20" i="15" s="1"/>
  <c r="AB16" i="15"/>
  <c r="AA17" i="14"/>
  <c r="AD15" i="15" s="1"/>
  <c r="BC15" i="15"/>
  <c r="BC26" i="15" s="1"/>
  <c r="AX17" i="14"/>
  <c r="BI15" i="15" s="1"/>
  <c r="AX18" i="14"/>
  <c r="BI16" i="15" s="1"/>
  <c r="BU20" i="14"/>
  <c r="CI18" i="15" s="1"/>
  <c r="Z21" i="14"/>
  <c r="BB19" i="15"/>
  <c r="AX21" i="14"/>
  <c r="BI19" i="15" s="1"/>
  <c r="BU22" i="14"/>
  <c r="CI20" i="15" s="1"/>
  <c r="CD20" i="15"/>
  <c r="CD26" i="15" s="1"/>
  <c r="Z23" i="15"/>
  <c r="BG26" i="14"/>
  <c r="BL23" i="14"/>
  <c r="CA21" i="15" s="1"/>
  <c r="CB23" i="14"/>
  <c r="CO21" i="15" s="1"/>
  <c r="Z25" i="15"/>
  <c r="S23" i="16"/>
  <c r="U23" i="16"/>
  <c r="T23" i="16"/>
  <c r="Z23" i="16" s="1"/>
  <c r="BB23" i="16" s="1"/>
  <c r="U28" i="14"/>
  <c r="BL25" i="14"/>
  <c r="CA23" i="15" s="1"/>
  <c r="CB25" i="14"/>
  <c r="CO23" i="15" s="1"/>
  <c r="Z9" i="16"/>
  <c r="BB9" i="16" s="1"/>
  <c r="Z13" i="15"/>
  <c r="AA16" i="14"/>
  <c r="Z17" i="14"/>
  <c r="BU18" i="14"/>
  <c r="CI16" i="15" s="1"/>
  <c r="AX25" i="14"/>
  <c r="BI23" i="15" s="1"/>
  <c r="BL27" i="14"/>
  <c r="CA25" i="15" s="1"/>
  <c r="CB27" i="14"/>
  <c r="CO25" i="15" s="1"/>
  <c r="Z14" i="15"/>
  <c r="AP18" i="14"/>
  <c r="AS16" i="15" s="1"/>
  <c r="AX26" i="14"/>
  <c r="BI24" i="15" s="1"/>
  <c r="BN26" i="14"/>
  <c r="Z12" i="16"/>
  <c r="BB12" i="16" s="1"/>
  <c r="Z17" i="16"/>
  <c r="BB17" i="16" s="1"/>
  <c r="Z24" i="16"/>
  <c r="BB24" i="16" s="1"/>
  <c r="AX27" i="14"/>
  <c r="BI25" i="15" s="1"/>
  <c r="BN27" i="14"/>
  <c r="CD27" i="14"/>
  <c r="W23" i="14"/>
  <c r="BN23" i="15"/>
  <c r="S7" i="16"/>
  <c r="Z7" i="16"/>
  <c r="BB7" i="16" s="1"/>
  <c r="U7" i="16"/>
  <c r="T7" i="16"/>
  <c r="W24" i="14"/>
  <c r="Z22" i="14"/>
  <c r="AP22" i="14"/>
  <c r="AS20" i="15" s="1"/>
  <c r="W25" i="14"/>
  <c r="Z23" i="14"/>
  <c r="BU24" i="14"/>
  <c r="CI22" i="15" s="1"/>
  <c r="W26" i="14"/>
  <c r="S15" i="16"/>
  <c r="Z15" i="16" s="1"/>
  <c r="BB15" i="16" s="1"/>
  <c r="U15" i="16"/>
  <c r="T15" i="16"/>
  <c r="Z21" i="15"/>
  <c r="AA24" i="14"/>
  <c r="AD22" i="15" s="1"/>
  <c r="BG24" i="14"/>
  <c r="BU26" i="14"/>
  <c r="CI24" i="15" s="1"/>
  <c r="Z22" i="15"/>
  <c r="BW25" i="14"/>
  <c r="Z26" i="14"/>
  <c r="BU27" i="14"/>
  <c r="CI25" i="15" s="1"/>
  <c r="I3" i="16"/>
  <c r="Y3" i="16"/>
  <c r="AP3" i="16"/>
  <c r="BG3" i="16"/>
  <c r="Z10" i="16"/>
  <c r="BB10" i="16" s="1"/>
  <c r="Z18" i="16"/>
  <c r="BB18" i="16" s="1"/>
  <c r="J3" i="16"/>
  <c r="AA3" i="16"/>
  <c r="AQ3" i="16"/>
  <c r="BH3" i="16"/>
  <c r="S12" i="16"/>
  <c r="K3" i="16"/>
  <c r="AB3" i="16"/>
  <c r="AR3" i="16"/>
  <c r="BI3" i="16"/>
  <c r="L3" i="16"/>
  <c r="AC3" i="16"/>
  <c r="AS3" i="16"/>
  <c r="BJ3" i="16"/>
  <c r="S9" i="16"/>
  <c r="U12" i="16"/>
  <c r="S17" i="16"/>
  <c r="S25" i="16"/>
  <c r="Z25" i="16" s="1"/>
  <c r="BB25" i="16" s="1"/>
  <c r="M3" i="16"/>
  <c r="AD3" i="16"/>
  <c r="AT3" i="16"/>
  <c r="BK3" i="16"/>
  <c r="T9" i="16"/>
  <c r="T17" i="16"/>
  <c r="T25" i="16"/>
  <c r="N3" i="16"/>
  <c r="AE3" i="16"/>
  <c r="AU3" i="16"/>
  <c r="BL3" i="16"/>
  <c r="U25" i="16"/>
  <c r="O3" i="16"/>
  <c r="AF3" i="16"/>
  <c r="AV3" i="16"/>
  <c r="BM3" i="16"/>
  <c r="P3" i="16"/>
  <c r="AG3" i="16"/>
  <c r="AW3" i="16"/>
  <c r="BN3" i="16"/>
  <c r="S11" i="16"/>
  <c r="U14" i="16"/>
  <c r="S19" i="16"/>
  <c r="Z19" i="16" s="1"/>
  <c r="BB19" i="16" s="1"/>
  <c r="Q3" i="16"/>
  <c r="AH3" i="16"/>
  <c r="AX3" i="16"/>
  <c r="BO3" i="16"/>
  <c r="T11" i="16"/>
  <c r="Z11" i="16" s="1"/>
  <c r="BB11" i="16" s="1"/>
  <c r="T19" i="16"/>
  <c r="R3" i="16"/>
  <c r="AI3" i="16"/>
  <c r="AY3" i="16"/>
  <c r="BP3" i="16"/>
  <c r="S8" i="16"/>
  <c r="Z8" i="16" s="1"/>
  <c r="BB8" i="16" s="1"/>
  <c r="U11" i="16"/>
  <c r="U3" i="16" s="1"/>
  <c r="S16" i="16"/>
  <c r="Z16" i="16" s="1"/>
  <c r="BB16" i="16" s="1"/>
  <c r="U19" i="16"/>
  <c r="S24" i="16"/>
  <c r="S3" i="16"/>
  <c r="AJ3" i="16"/>
  <c r="AZ3" i="16"/>
  <c r="BQ3" i="16"/>
  <c r="T16" i="16"/>
  <c r="T24" i="16"/>
  <c r="AL3" i="16"/>
  <c r="BC3" i="16"/>
  <c r="BS3" i="16"/>
  <c r="H3" i="16"/>
  <c r="X3" i="16"/>
  <c r="AO3" i="16"/>
  <c r="AL15" i="3" l="1"/>
  <c r="A15" i="3"/>
  <c r="A18" i="3"/>
  <c r="A9" i="3"/>
  <c r="A13" i="3"/>
  <c r="AL17" i="3"/>
  <c r="AL11" i="3"/>
  <c r="A11" i="3" s="1"/>
  <c r="A10" i="3"/>
  <c r="AL12" i="3"/>
  <c r="A12" i="3" s="1"/>
  <c r="AG3" i="3"/>
  <c r="A20" i="3"/>
  <c r="A17" i="3"/>
  <c r="AL21" i="3"/>
  <c r="A21" i="3" s="1"/>
  <c r="AG19" i="15"/>
  <c r="AB21" i="14"/>
  <c r="AE19" i="15" s="1"/>
  <c r="AG16" i="15"/>
  <c r="AB18" i="14"/>
  <c r="AE16" i="15" s="1"/>
  <c r="AG14" i="15"/>
  <c r="AB15" i="14"/>
  <c r="AE14" i="15" s="1"/>
  <c r="AG5" i="15"/>
  <c r="AB6" i="14"/>
  <c r="Z4" i="14"/>
  <c r="CO26" i="15"/>
  <c r="AG6" i="15"/>
  <c r="AB7" i="14"/>
  <c r="AE6" i="15" s="1"/>
  <c r="AL22" i="3"/>
  <c r="A22" i="3" s="1"/>
  <c r="T3" i="16"/>
  <c r="AI9" i="7"/>
  <c r="A24" i="3"/>
  <c r="AI9" i="2"/>
  <c r="AG21" i="15"/>
  <c r="AB23" i="14"/>
  <c r="AE21" i="15" s="1"/>
  <c r="CE25" i="14"/>
  <c r="CQ23" i="15" s="1"/>
  <c r="AG10" i="15"/>
  <c r="AB11" i="14"/>
  <c r="AE10" i="15" s="1"/>
  <c r="BV22" i="15"/>
  <c r="CE24" i="14"/>
  <c r="CQ22" i="15" s="1"/>
  <c r="BV9" i="15"/>
  <c r="CE10" i="14"/>
  <c r="CQ9" i="15" s="1"/>
  <c r="AA26" i="15"/>
  <c r="AL23" i="3"/>
  <c r="A23" i="3" s="1"/>
  <c r="AG24" i="15"/>
  <c r="AB26" i="14"/>
  <c r="AE24" i="15" s="1"/>
  <c r="AL6" i="3"/>
  <c r="A6" i="3" s="1"/>
  <c r="BV13" i="15"/>
  <c r="CE14" i="14"/>
  <c r="CQ13" i="15" s="1"/>
  <c r="AB24" i="14"/>
  <c r="AE22" i="15" s="1"/>
  <c r="AS6" i="15"/>
  <c r="AP4" i="14"/>
  <c r="AE3" i="3"/>
  <c r="BV8" i="15"/>
  <c r="CE9" i="14"/>
  <c r="CQ8" i="15" s="1"/>
  <c r="AG7" i="15"/>
  <c r="AB8" i="14"/>
  <c r="AE7" i="15" s="1"/>
  <c r="O26" i="15"/>
  <c r="Z5" i="15"/>
  <c r="BV12" i="15"/>
  <c r="CE13" i="14"/>
  <c r="CQ12" i="15" s="1"/>
  <c r="AB3" i="2"/>
  <c r="AG12" i="15"/>
  <c r="AB13" i="14"/>
  <c r="AE12" i="15" s="1"/>
  <c r="BV5" i="15"/>
  <c r="CE6" i="14"/>
  <c r="BG4" i="14"/>
  <c r="CE20" i="14"/>
  <c r="CQ18" i="15" s="1"/>
  <c r="BV20" i="15"/>
  <c r="CE22" i="14"/>
  <c r="CQ20" i="15" s="1"/>
  <c r="AG11" i="15"/>
  <c r="AB12" i="14"/>
  <c r="AE11" i="15" s="1"/>
  <c r="CE23" i="14"/>
  <c r="CQ21" i="15" s="1"/>
  <c r="AG20" i="15"/>
  <c r="AB22" i="14"/>
  <c r="AE20" i="15" s="1"/>
  <c r="CE27" i="14"/>
  <c r="CQ25" i="15" s="1"/>
  <c r="AG15" i="15"/>
  <c r="AB17" i="14"/>
  <c r="AE15" i="15" s="1"/>
  <c r="BV15" i="15"/>
  <c r="CE17" i="14"/>
  <c r="CQ15" i="15" s="1"/>
  <c r="CI26" i="15"/>
  <c r="A5" i="3"/>
  <c r="BV19" i="15"/>
  <c r="CE21" i="14"/>
  <c r="CQ19" i="15" s="1"/>
  <c r="BV24" i="15"/>
  <c r="CE26" i="14"/>
  <c r="CQ24" i="15" s="1"/>
  <c r="AL16" i="3"/>
  <c r="A16" i="3" s="1"/>
  <c r="BV7" i="15"/>
  <c r="CE8" i="14"/>
  <c r="CQ7" i="15" s="1"/>
  <c r="AB26" i="15"/>
  <c r="BV10" i="15"/>
  <c r="CE11" i="14"/>
  <c r="CQ10" i="15" s="1"/>
  <c r="BV17" i="15"/>
  <c r="CE19" i="14"/>
  <c r="CQ17" i="15" s="1"/>
  <c r="BV11" i="15"/>
  <c r="CE12" i="14"/>
  <c r="CQ11" i="15" s="1"/>
  <c r="BV16" i="15"/>
  <c r="CE18" i="14"/>
  <c r="CQ16" i="15" s="1"/>
  <c r="AG9" i="15"/>
  <c r="AB10" i="14"/>
  <c r="AE9" i="15" s="1"/>
  <c r="AG13" i="15"/>
  <c r="AB14" i="14"/>
  <c r="AE13" i="15" s="1"/>
  <c r="AI21" i="2"/>
  <c r="AL7" i="3"/>
  <c r="A7" i="3" s="1"/>
  <c r="AF3" i="3"/>
  <c r="AB16" i="14"/>
  <c r="AG8" i="15"/>
  <c r="AB9" i="14"/>
  <c r="AE8" i="15" s="1"/>
  <c r="AD23" i="15"/>
  <c r="AB25" i="14"/>
  <c r="AE23" i="15" s="1"/>
  <c r="AL5" i="3"/>
  <c r="BV6" i="15"/>
  <c r="CE7" i="14"/>
  <c r="CQ6" i="15" s="1"/>
  <c r="BV14" i="15"/>
  <c r="CE15" i="14"/>
  <c r="CQ14" i="15" s="1"/>
  <c r="AA4" i="14"/>
  <c r="AX4" i="14"/>
  <c r="AE5" i="15" l="1"/>
  <c r="AB4" i="14"/>
  <c r="CQ5" i="15"/>
  <c r="CE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Z15" authorId="0" shapeId="0" xr:uid="{00000000-0006-0000-0100-000001000000}">
      <text>
        <r>
          <rPr>
            <sz val="11"/>
            <color theme="1"/>
            <rFont val="Calibri"/>
            <scheme val="minor"/>
          </rPr>
          <t>Tool for Federation but not here, to check
	-Vittoriano Muttillo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6" authorId="0" shapeId="0" xr:uid="{00000000-0006-0000-0200-000005000000}">
      <text>
        <r>
          <rPr>
            <sz val="11"/>
            <color theme="1"/>
            <rFont val="Calibri"/>
            <scheme val="minor"/>
          </rPr>
          <t>Tao and Zhang [57], Tao et al. [58]
	-Vittoriano Muttillo</t>
        </r>
      </text>
    </comment>
    <comment ref="AA6" authorId="0" shapeId="0" xr:uid="{00000000-0006-0000-0200-000004000000}">
      <text>
        <r>
          <rPr>
            <sz val="11"/>
            <color theme="1"/>
            <rFont val="Calibri"/>
            <scheme val="minor"/>
          </rPr>
          <t>A sociotechnical design approach is needed to bridge the communication gaps raised during collaborative design activities [121]. Such approach can be framed into Human Work Interaction Design (HWID) [122], a lightweight version of Cognitive Work Analysis, addressing the concept of Work in Human-Computer Interaction.
	-Vittoriano Muttillo</t>
        </r>
      </text>
    </comment>
    <comment ref="C10" authorId="0" shapeId="0" xr:uid="{00000000-0006-0000-0200-000002000000}">
      <text>
        <r>
          <rPr>
            <sz val="11"/>
            <color theme="1"/>
            <rFont val="Calibri"/>
            <scheme val="minor"/>
          </rPr>
          <t>Luca, the paper mainly conducts quantitative research and then shows challenges as extension to the authors' previous work. I think this paper should be removed.
	-Sasko Ristov</t>
        </r>
      </text>
    </comment>
    <comment ref="U13" authorId="0" shapeId="0" xr:uid="{00000000-0006-0000-0200-000007000000}">
      <text>
        <r>
          <rPr>
            <sz val="11"/>
            <color theme="1"/>
            <rFont val="Calibri"/>
            <scheme val="minor"/>
          </rPr>
          <t>P20
	-Đào Khánh Duy</t>
        </r>
      </text>
    </comment>
    <comment ref="BB13" authorId="0" shapeId="0" xr:uid="{00000000-0006-0000-0200-000006000000}">
      <text>
        <r>
          <rPr>
            <sz val="11"/>
            <color theme="1"/>
            <rFont val="Calibri"/>
            <scheme val="minor"/>
          </rPr>
          <t>P38-level of abstraction and meta referenced in discussion, P95
	-Đào Khánh Duy</t>
        </r>
      </text>
    </comment>
    <comment ref="AC15" authorId="0" shapeId="0" xr:uid="{00000000-0006-0000-0200-000009000000}">
      <text>
        <r>
          <rPr>
            <sz val="11"/>
            <color theme="1"/>
            <rFont val="Calibri"/>
            <scheme val="minor"/>
          </rPr>
          <t>not explicitly mentioned
	-Andrey Sadovykh</t>
        </r>
      </text>
    </comment>
    <comment ref="AH15" authorId="0" shapeId="0" xr:uid="{00000000-0006-0000-0200-000008000000}">
      <text>
        <r>
          <rPr>
            <sz val="11"/>
            <color theme="1"/>
            <rFont val="Calibri"/>
            <scheme val="minor"/>
          </rPr>
          <t>not explicitly mentioned
	-Andrey Sadovykh</t>
        </r>
      </text>
    </comment>
    <comment ref="T16" authorId="0" shapeId="0" xr:uid="{00000000-0006-0000-0200-000010000000}">
      <text>
        <r>
          <rPr>
            <sz val="11"/>
            <color theme="1"/>
            <rFont val="Calibri"/>
            <scheme val="minor"/>
          </rPr>
          <t>The paper discusses integration of data from cell manufaturer and the battery in exploitation over IoT services.
	-Andrey Sadovykh</t>
        </r>
      </text>
    </comment>
    <comment ref="U16" authorId="0" shapeId="0" xr:uid="{00000000-0006-0000-0200-00000F000000}">
      <text>
        <r>
          <rPr>
            <sz val="11"/>
            <color theme="1"/>
            <rFont val="Calibri"/>
            <scheme val="minor"/>
          </rPr>
          <t>MQTT is used to pull and push data in real-time.
	-Andrey Sadovykh</t>
        </r>
      </text>
    </comment>
    <comment ref="X16" authorId="0" shapeId="0" xr:uid="{00000000-0006-0000-0200-00000E000000}">
      <text>
        <r>
          <rPr>
            <sz val="11"/>
            <color theme="1"/>
            <rFont val="Calibri"/>
            <scheme val="minor"/>
          </rPr>
          <t>Covered by usage of Cloud and MQTT, mentioned in paper several times
	-Andrey Sadovykh</t>
        </r>
      </text>
    </comment>
    <comment ref="Y16" authorId="0" shapeId="0" xr:uid="{00000000-0006-0000-0200-00000D000000}">
      <text>
        <r>
          <rPr>
            <sz val="11"/>
            <color theme="1"/>
            <rFont val="Calibri"/>
            <scheme val="minor"/>
          </rPr>
          <t>Under goverance task, the security of the fleet is considered important.
	-Andrey Sadovykh</t>
        </r>
      </text>
    </comment>
    <comment ref="Z16" authorId="0" shapeId="0" xr:uid="{00000000-0006-0000-0200-000011000000}">
      <text>
        <r>
          <rPr>
            <sz val="11"/>
            <color theme="1"/>
            <rFont val="Calibri"/>
            <scheme val="minor"/>
          </rPr>
          <t>The paper specifically mention the Lifecycle. It also describes 2 phases: Design and Run
	-Andrey Sadovykh</t>
        </r>
      </text>
    </comment>
    <comment ref="AO16" authorId="0" shapeId="0" xr:uid="{00000000-0006-0000-0200-00000C000000}">
      <text>
        <r>
          <rPr>
            <sz val="11"/>
            <color theme="1"/>
            <rFont val="Calibri"/>
            <scheme val="minor"/>
          </rPr>
          <t>Implicite in UML
	-Andrey Sadovykh</t>
        </r>
      </text>
    </comment>
    <comment ref="AQ16" authorId="0" shapeId="0" xr:uid="{00000000-0006-0000-0200-00000B000000}">
      <text>
        <r>
          <rPr>
            <sz val="11"/>
            <color theme="1"/>
            <rFont val="Calibri"/>
            <scheme val="minor"/>
          </rPr>
          <t>implicite with UML
	-Andrey Sadovykh</t>
        </r>
      </text>
    </comment>
    <comment ref="BJ16" authorId="0" shapeId="0" xr:uid="{00000000-0006-0000-0200-00000A000000}">
      <text>
        <r>
          <rPr>
            <sz val="11"/>
            <color theme="1"/>
            <rFont val="Calibri"/>
            <scheme val="minor"/>
          </rPr>
          <t>JSON is generated
	-Andrey Sadovykh</t>
        </r>
      </text>
    </comment>
    <comment ref="R17" authorId="0" shapeId="0" xr:uid="{00000000-0006-0000-0200-000003000000}">
      <text>
        <r>
          <rPr>
            <sz val="11"/>
            <color theme="1"/>
            <rFont val="Calibri"/>
            <scheme val="minor"/>
          </rPr>
          <t>For example, the bidirectional
combination of digital twins and modeling and simulation (in
MBSE) may be possible to be realized in the development of
digital engineering.
	-Vittoriano Muttillo</t>
        </r>
      </text>
    </comment>
    <comment ref="S22" authorId="0" shapeId="0" xr:uid="{00000000-0006-0000-0200-000001000000}">
      <text>
        <r>
          <rPr>
            <sz val="11"/>
            <color theme="1"/>
            <rFont val="Calibri"/>
            <scheme val="minor"/>
          </rPr>
          <t>I would say yes, since there are math models for simulation.
	-Sasko Ristov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K2" authorId="0" shapeId="0" xr:uid="{00000000-0006-0000-0600-000002000000}">
      <text>
        <r>
          <rPr>
            <sz val="11"/>
            <color theme="1"/>
            <rFont val="Calibri"/>
            <scheme val="minor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To check
	-tc={022046A8-57C1-4101-BCB1-2545EC3261C2}</t>
        </r>
      </text>
    </comment>
    <comment ref="BL2" authorId="0" shapeId="0" xr:uid="{00000000-0006-0000-0600-000003000000}">
      <text>
        <r>
          <rPr>
            <sz val="11"/>
            <color theme="1"/>
            <rFont val="Calibri"/>
            <scheme val="minor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To check
	-tc={06AF65F3-80EA-4589-A4C8-ABED35358579}</t>
        </r>
      </text>
    </comment>
    <comment ref="D3" authorId="0" shapeId="0" xr:uid="{00000000-0006-0000-0600-000001000000}">
      <text>
        <r>
          <rPr>
            <sz val="11"/>
            <color theme="1"/>
            <rFont val="Calibri"/>
            <scheme val="minor"/>
          </rPr>
          <t>Assegnare
	-Luca Berardinelli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41" authorId="0" shapeId="0" xr:uid="{00000000-0006-0000-0B00-000001000000}">
      <text>
        <r>
          <rPr>
            <sz val="11"/>
            <color theme="1"/>
            <rFont val="Calibri"/>
            <scheme val="minor"/>
          </rPr>
          <t>@luca.berardinelli.jku@gmail.com
@Vittoriano Mutillo
this seems wrong as both R1 and R2 didn't check Model Transformation
	-Philipp Gritsch
@vmuttillo@unite.it crosscheck?
	-Luca Berardinelli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00000000-0006-0000-0C00-000001000000}">
      <text>
        <r>
          <rPr>
            <sz val="11"/>
            <color theme="1"/>
            <rFont val="Calibri"/>
            <scheme val="minor"/>
          </rPr>
          <t>@hugo.bruneliere@gmail.com sorry for the confusion Hugo, we can exclude it since it is not among the most valuable contributions
_Assigned to hugo.bruneliere@gmail.com_
	-Luca Berardinelli</t>
        </r>
      </text>
    </comment>
    <comment ref="B11" authorId="0" shapeId="0" xr:uid="{00000000-0006-0000-0C00-000003000000}">
      <text>
        <r>
          <rPr>
            <sz val="11"/>
            <color theme="1"/>
            <rFont val="Calibri"/>
            <scheme val="minor"/>
          </rPr>
          <t>@muhammad.abbas@ri.se @Sashko.Ristov@uibk.ac.at I revised your review since, for me, the papers provide a lot of information about MDE applied to DTE. The authors e.g., Wortmann is contributing indeed a lot in the field. We can discuss about the paper if needed
	-Luca Berardinelli</t>
        </r>
      </text>
    </comment>
    <comment ref="A15" authorId="0" shapeId="0" xr:uid="{00000000-0006-0000-0C00-000002000000}">
      <text>
        <r>
          <rPr>
            <sz val="11"/>
            <color theme="1"/>
            <rFont val="Calibri"/>
            <scheme val="minor"/>
          </rPr>
          <t>To be excluded?
	-Vittoriano Muttillo
let. me check MBE
	-Luca Berardinelli
THere are two references that are mbe related, including aidoart, I modify the tables directly. Anyhow, it will not probably be considered as prominent paper here
	-Luca Berardinelli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1100-000002000000}">
      <text>
        <r>
          <rPr>
            <sz val="11"/>
            <color theme="1"/>
            <rFont val="Calibri"/>
            <scheme val="minor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To check
	-tc={C6115512-3FB3-413F-821B-D355F0033A37}</t>
        </r>
      </text>
    </comment>
    <comment ref="D2" authorId="0" shapeId="0" xr:uid="{00000000-0006-0000-1100-000001000000}">
      <text>
        <r>
          <rPr>
            <sz val="11"/>
            <color theme="1"/>
            <rFont val="Calibri"/>
            <scheme val="minor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To check
	-tc={26047F99-59C8-4114-820F-21A4BE7846CA}</t>
        </r>
      </text>
    </comment>
  </commentList>
</comments>
</file>

<file path=xl/sharedStrings.xml><?xml version="1.0" encoding="utf-8"?>
<sst xmlns="http://schemas.openxmlformats.org/spreadsheetml/2006/main" count="4453" uniqueCount="438">
  <si>
    <t>Modeling</t>
  </si>
  <si>
    <t>Simulation</t>
  </si>
  <si>
    <t>Data Integration</t>
  </si>
  <si>
    <t>Real-Time Monitoring</t>
  </si>
  <si>
    <t>Predictive Analytics</t>
  </si>
  <si>
    <t>Optimization</t>
  </si>
  <si>
    <t>Interoperability</t>
  </si>
  <si>
    <t>Scalability</t>
  </si>
  <si>
    <t>Security and Privacy</t>
  </si>
  <si>
    <t>Lifecycle Management</t>
  </si>
  <si>
    <t>User Interaction</t>
  </si>
  <si>
    <t>Federation</t>
  </si>
  <si>
    <t>Traceability</t>
  </si>
  <si>
    <t xml:space="preserve">Engineering Aspects </t>
  </si>
  <si>
    <t>ID/DEF ID</t>
  </si>
  <si>
    <t>Type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</si>
  <si>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</si>
  <si>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</si>
  <si>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</si>
  <si>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</si>
  <si>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</si>
  <si>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</si>
  <si>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</si>
  <si>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</si>
  <si>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</si>
  <si>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</si>
  <si>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</si>
  <si>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Fed.</t>
  </si>
  <si>
    <t>Trace.</t>
  </si>
  <si>
    <t>Total</t>
  </si>
  <si>
    <t>S01/L14</t>
  </si>
  <si>
    <t>J</t>
  </si>
  <si>
    <t>S02/L18</t>
  </si>
  <si>
    <t>S03/L15</t>
  </si>
  <si>
    <t>S04/L13</t>
  </si>
  <si>
    <t>S06/L19</t>
  </si>
  <si>
    <t>S07/L17</t>
  </si>
  <si>
    <t>S08/L06</t>
  </si>
  <si>
    <t>S09/L08</t>
  </si>
  <si>
    <t>S10/L04</t>
  </si>
  <si>
    <t>S12/L24</t>
  </si>
  <si>
    <t>S13/L09</t>
  </si>
  <si>
    <t>S</t>
  </si>
  <si>
    <t>S14/L12</t>
  </si>
  <si>
    <t>S15/L10</t>
  </si>
  <si>
    <t>S16/L22</t>
  </si>
  <si>
    <t>S17/L20</t>
  </si>
  <si>
    <t>S18/L05</t>
  </si>
  <si>
    <t>S19/L01</t>
  </si>
  <si>
    <t>S20/L03</t>
  </si>
  <si>
    <t>S21/L02</t>
  </si>
  <si>
    <t>S22/L21</t>
  </si>
  <si>
    <t>DTE</t>
  </si>
  <si>
    <t>Traceability and Federation</t>
  </si>
  <si>
    <t>Model Foundations</t>
  </si>
  <si>
    <t>Model Quality</t>
  </si>
  <si>
    <t>Analysis</t>
  </si>
  <si>
    <t>Modeling Languages</t>
  </si>
  <si>
    <t>Model Representation</t>
  </si>
  <si>
    <t>Model Transformations</t>
  </si>
  <si>
    <t>Best Practices</t>
  </si>
  <si>
    <t>MBE Total</t>
  </si>
  <si>
    <t>Interoperability Levels</t>
  </si>
  <si>
    <t>Use Cases</t>
  </si>
  <si>
    <t>Included?</t>
  </si>
  <si>
    <t>ID</t>
  </si>
  <si>
    <t>SP</t>
  </si>
  <si>
    <t>Total Federation</t>
  </si>
  <si>
    <t>Total Traceability</t>
  </si>
  <si>
    <t>Modeling and Federation</t>
  </si>
  <si>
    <t>Modeling and Traceability</t>
  </si>
  <si>
    <t>Federation and Traceability</t>
  </si>
  <si>
    <t>Modeling, Federation and Traceability</t>
  </si>
  <si>
    <t>Total DTE + Interoperability + Federation or Traceability</t>
  </si>
  <si>
    <t>Syntax</t>
  </si>
  <si>
    <t>Abstract syntax</t>
  </si>
  <si>
    <t>Concrete syntax</t>
  </si>
  <si>
    <t>Semantics</t>
  </si>
  <si>
    <t>Structural</t>
  </si>
  <si>
    <t>Behavioral</t>
  </si>
  <si>
    <t>Purpose/Intent</t>
  </si>
  <si>
    <t>Modeling principles</t>
  </si>
  <si>
    <t>Consistency</t>
  </si>
  <si>
    <t>Correctness</t>
  </si>
  <si>
    <t>Comprehensibility</t>
  </si>
  <si>
    <t>Confinement</t>
  </si>
  <si>
    <t>Structural Model Analysis</t>
  </si>
  <si>
    <t>Language Definition</t>
  </si>
  <si>
    <t>Metamodels</t>
  </si>
  <si>
    <t>Grammars</t>
  </si>
  <si>
    <t>Types of Modeling Languages</t>
  </si>
  <si>
    <t>General purpose (GPL)</t>
  </si>
  <si>
    <t>Domain-specific (DSL)</t>
  </si>
  <si>
    <t>Concrete Syntax</t>
  </si>
  <si>
    <t>Model Transformation Languages</t>
  </si>
  <si>
    <t>Text2Model, Model2Model, Model2Text</t>
  </si>
  <si>
    <t>Model Transformation Applications</t>
  </si>
  <si>
    <t>Model translation</t>
  </si>
  <si>
    <t>Total (MBE)</t>
  </si>
  <si>
    <t>Levels</t>
  </si>
  <si>
    <t>0,Stand-alone Systems</t>
  </si>
  <si>
    <t>1,Technical Interoperability</t>
  </si>
  <si>
    <t>2,Syntactic Interoperability (related to Modeling)</t>
  </si>
  <si>
    <t>3,Semantic Interoperability (related to Modeling)</t>
  </si>
  <si>
    <t>4,Pragmatic Interoperability (related to Simulation)</t>
  </si>
  <si>
    <t>5,Dynamic Interoperability (related to Modeling/Simulation)</t>
  </si>
  <si>
    <t>6,Conceptual Interoperability (related to Modeling/Simulation)</t>
  </si>
  <si>
    <t>Railway (ALSTOM)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</si>
  <si>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</si>
  <si>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</si>
  <si>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</si>
  <si>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</si>
  <si>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</si>
  <si>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</si>
  <si>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R1</t>
  </si>
  <si>
    <t>R2</t>
  </si>
  <si>
    <t>R3</t>
  </si>
  <si>
    <t>Name</t>
  </si>
  <si>
    <t>Year</t>
  </si>
  <si>
    <t>Title</t>
  </si>
  <si>
    <t>Scopus</t>
  </si>
  <si>
    <t>Length</t>
  </si>
  <si>
    <t>Hermawan</t>
  </si>
  <si>
    <t>Gritsch</t>
  </si>
  <si>
    <t>S01</t>
  </si>
  <si>
    <t>L14</t>
  </si>
  <si>
    <t>Characterising the Digital Twin: A systematic literature review</t>
  </si>
  <si>
    <t>Berardinelli</t>
  </si>
  <si>
    <t>S02</t>
  </si>
  <si>
    <t>L18</t>
  </si>
  <si>
    <t>A survey on digital twin: Definitions, characteristics, applications, and design implications</t>
  </si>
  <si>
    <t xml:space="preserve">L18 </t>
  </si>
  <si>
    <t>Bruneliere</t>
  </si>
  <si>
    <t>Carvalho</t>
  </si>
  <si>
    <t>S03</t>
  </si>
  <si>
    <t>L15</t>
  </si>
  <si>
    <t>Digital Twin in the IoT Context: A Survey on Technical Features, Scenarios, and Architectural Models</t>
  </si>
  <si>
    <t xml:space="preserve">L15 </t>
  </si>
  <si>
    <t>Eramo</t>
  </si>
  <si>
    <t>S04</t>
  </si>
  <si>
    <t>L13</t>
  </si>
  <si>
    <t>A state-of-the-art survey of Digital Twin: techniques, engineering product lifecycle management and business innovation perspectives</t>
  </si>
  <si>
    <t>Abbas</t>
  </si>
  <si>
    <t>Ristov</t>
  </si>
  <si>
    <t>S06</t>
  </si>
  <si>
    <t>L19</t>
  </si>
  <si>
    <t>The Role of AI, Machine Learning, and Big Data in Digital Twinning: A Systematic Literature Review, Challenges, and Opportunities</t>
  </si>
  <si>
    <t>UGUR YAYAN</t>
  </si>
  <si>
    <t>Muttillo</t>
  </si>
  <si>
    <t>S07</t>
  </si>
  <si>
    <t>L17</t>
  </si>
  <si>
    <t>Modeling languages in Industry 4.0: an extended systematic mapping study</t>
  </si>
  <si>
    <t>Duy</t>
  </si>
  <si>
    <t>S08</t>
  </si>
  <si>
    <t>L06</t>
  </si>
  <si>
    <t>A Review of Digital Twin Application in Construction</t>
  </si>
  <si>
    <t>S09</t>
  </si>
  <si>
    <t>L08</t>
  </si>
  <si>
    <t>A Computer Science Perspective on Digital Transformation in Production</t>
  </si>
  <si>
    <t>Sarmad</t>
  </si>
  <si>
    <t>S10</t>
  </si>
  <si>
    <t>L04</t>
  </si>
  <si>
    <t>Architecting Digital Twins</t>
  </si>
  <si>
    <t>S12</t>
  </si>
  <si>
    <t>L24</t>
  </si>
  <si>
    <t>Standardisation in Digital Twin Architectures in Manufacturing</t>
  </si>
  <si>
    <t>S13</t>
  </si>
  <si>
    <t>L09</t>
  </si>
  <si>
    <t>Survey on Cloud Robotics Architecture and Model-Driven Reference Architecture for Decentralized Multicloud Heterogeneous-Robotics Platform</t>
  </si>
  <si>
    <t>S14</t>
  </si>
  <si>
    <t>L12</t>
  </si>
  <si>
    <t>Cloud-Based Battery Digital Twin Middleware Using Model-Based Development</t>
  </si>
  <si>
    <t>S15</t>
  </si>
  <si>
    <t>L10</t>
  </si>
  <si>
    <t>A Bibliometric Analysis on Model-based Systems Engineering</t>
  </si>
  <si>
    <t>S16</t>
  </si>
  <si>
    <t>L22</t>
  </si>
  <si>
    <t>Digital Twins in Software Engineering—A Systematic Literature Review and Vision</t>
  </si>
  <si>
    <t>S17</t>
  </si>
  <si>
    <t>L20</t>
  </si>
  <si>
    <t>A Systematic Literature Review of Recent Trends and Challenges in Digital Twin Implementation</t>
  </si>
  <si>
    <t>S18</t>
  </si>
  <si>
    <t>L05</t>
  </si>
  <si>
    <t>How Can Digital Twins Support the Net Zero Vision?</t>
  </si>
  <si>
    <t>S19</t>
  </si>
  <si>
    <t>L01</t>
  </si>
  <si>
    <t>Conceptual Framework of Information Flow Synchronization Throughout the Building Lifecycle</t>
  </si>
  <si>
    <t>S20</t>
  </si>
  <si>
    <t>L03</t>
  </si>
  <si>
    <t>Survey and Practice on Architecture and Deployment Method of Digital Twin System for Intelligent Substation</t>
  </si>
  <si>
    <t>S21</t>
  </si>
  <si>
    <t>L02</t>
  </si>
  <si>
    <t>Model-based Trustworthiness Evaluation of Autonomous Cyber-Physical Production Systems: A Systematic Mapping Study</t>
  </si>
  <si>
    <t>Bucaioni</t>
  </si>
  <si>
    <t>Ugur</t>
  </si>
  <si>
    <t>S22</t>
  </si>
  <si>
    <t>L21</t>
  </si>
  <si>
    <t>Digital Twin Approach for Operation and Maintenance of Transportation System—Systematic Review</t>
  </si>
  <si>
    <t>Reviewer for conflict resolution</t>
  </si>
  <si>
    <t>Done?</t>
  </si>
  <si>
    <t xml:space="preserve">Title </t>
  </si>
  <si>
    <t>DOI</t>
  </si>
  <si>
    <t>https://www.doi.org/10.1016/j.cirpj.2020.02.002</t>
  </si>
  <si>
    <t>https://www.doi.org/10.1109/ACCESS.2019.2953499</t>
  </si>
  <si>
    <t>Sadovykh</t>
  </si>
  <si>
    <t>https://www.doi.org/10.1109/JPROC.2020.2998530</t>
  </si>
  <si>
    <t>Khelladi</t>
  </si>
  <si>
    <t>https://www.doi.org/10.1007/s10845-019-01512-w</t>
  </si>
  <si>
    <t>S05</t>
  </si>
  <si>
    <t>The 'Digital Twin' to enable the vision of precision cardiology</t>
  </si>
  <si>
    <t>https://www.doi.org/10.1093/eurheartj/ehaa159</t>
  </si>
  <si>
    <t>L23</t>
  </si>
  <si>
    <t>Combemale</t>
  </si>
  <si>
    <t>https://www.doi.org/10.1109/ACCESS.2021.3060863</t>
  </si>
  <si>
    <t>https://www.doi.org/10.1007/s10270-019-00757-6</t>
  </si>
  <si>
    <t>https://www.doi.org/10.36680/j.itcon.2022.008</t>
  </si>
  <si>
    <t>https://www.doi.org/10.1145/3502265</t>
  </si>
  <si>
    <t>https://www.doi.org/10.1109/ACCESS.2022.3172964</t>
  </si>
  <si>
    <t>S11</t>
  </si>
  <si>
    <t>Service Computing for Industry 4.0: State of the Art, Challenges, and Research Opportunities</t>
  </si>
  <si>
    <t>L07</t>
  </si>
  <si>
    <t>Yayan</t>
  </si>
  <si>
    <t>https://www.doi.org/10.1109/ICSA56044.2023.00015</t>
  </si>
  <si>
    <t>https://www.doi.org/10.1109/ACCESS.2021.3064192</t>
  </si>
  <si>
    <t>https://www.doi.org/10.1145/3386164.3387296</t>
  </si>
  <si>
    <t>https://www.doi.org/10.1109/ISSE51541.2021.9582526</t>
  </si>
  <si>
    <t>https://www.doi.org/10.3390/app14030977</t>
  </si>
  <si>
    <t>https://www.doi.org/10.1109/ICISS59129.2023.10291219</t>
  </si>
  <si>
    <t>https://www.doi.org/10.1007/978-3-031-32515-1_7</t>
  </si>
  <si>
    <t>https://www.doi.org/10.3390/buildings14072207</t>
  </si>
  <si>
    <t>https://www.doi.org/10.1109/ISCSIC60498.2023.00046</t>
  </si>
  <si>
    <t>https://www.doi.org/10.1145/3640314</t>
  </si>
  <si>
    <t>https://www.doi.org/10.3390/s24186069</t>
  </si>
  <si>
    <t>DONE</t>
  </si>
  <si>
    <t>MISSING</t>
  </si>
  <si>
    <t>File Name</t>
  </si>
  <si>
    <t>Link</t>
  </si>
  <si>
    <t>File Link</t>
  </si>
  <si>
    <t>Confirmed?</t>
  </si>
  <si>
    <t>to be excluded?</t>
  </si>
  <si>
    <t>L01_Conceptual_Framework_of_Information_Flow_Synchronization_Throughout_the_Building_Lifecycle</t>
  </si>
  <si>
    <r>
      <rPr>
        <u/>
        <sz val="11"/>
        <color rgb="FF1155CC"/>
        <rFont val="Calibri"/>
      </rPr>
      <t>https://www.doi.org/10.3390/buildings14072207</t>
    </r>
    <r>
      <rPr>
        <sz val="11"/>
        <rFont val="Calibri"/>
      </rPr>
      <t xml:space="preserve"> </t>
    </r>
  </si>
  <si>
    <t>MDU</t>
  </si>
  <si>
    <t>L02_Model-based_Trustworthiness_Evaluation_of_Autonomous_Cyber-Physical_Production_Systems_A_Systematic_Mapping_Study</t>
  </si>
  <si>
    <r>
      <rPr>
        <u/>
        <sz val="11"/>
        <color rgb="FF1155CC"/>
        <rFont val="Calibri"/>
      </rPr>
      <t>https://www.doi.org/10.1145/3640314</t>
    </r>
    <r>
      <rPr>
        <sz val="11"/>
        <color rgb="FF1155CC"/>
        <rFont val="Calibri"/>
      </rPr>
      <t xml:space="preserve">   </t>
    </r>
  </si>
  <si>
    <t>JKU</t>
  </si>
  <si>
    <t>it is convenient to check if the selected studies here are mentioning DT at all since digital twin is not included as keyword in the search string</t>
  </si>
  <si>
    <t>L03_Survey_and_Practice_on_Architecture_and_Deployment_Method_of_Digital_Twin_System_for_Intelligent_Substation</t>
  </si>
  <si>
    <r>
      <rPr>
        <u/>
        <sz val="11"/>
        <color rgb="FF1155CC"/>
        <rFont val="Calibri"/>
      </rPr>
      <t>https://www.doi.org/10.1109/ISCSIC60498.2023.00046</t>
    </r>
    <r>
      <rPr>
        <sz val="11"/>
        <rFont val="Calibri"/>
      </rPr>
      <t xml:space="preserve"> </t>
    </r>
  </si>
  <si>
    <t>UNITE</t>
  </si>
  <si>
    <t>to be excluded (Luca no MDE)</t>
  </si>
  <si>
    <t>L04_Architecting_Digital_Twins</t>
  </si>
  <si>
    <r>
      <rPr>
        <u/>
        <sz val="11"/>
        <color rgb="FF1155CC"/>
        <rFont val="Calibri"/>
      </rPr>
      <t>https://www.doi.org/10.1109/ACCESS.2022.3172964</t>
    </r>
    <r>
      <rPr>
        <sz val="11"/>
        <color rgb="FF1155CC"/>
        <rFont val="Calibri"/>
      </rPr>
      <t xml:space="preserve">  </t>
    </r>
  </si>
  <si>
    <t>L05_How_Can_Digital_Twins_Support_the_Net_Zero_Vision</t>
  </si>
  <si>
    <r>
      <rPr>
        <u/>
        <sz val="11"/>
        <color rgb="FF1155CC"/>
        <rFont val="Calibri"/>
      </rPr>
      <t>https://www.doi.org/10.1007/978-3-031-32515-1_7</t>
    </r>
    <r>
      <rPr>
        <sz val="11"/>
        <color rgb="FF1155CC"/>
        <rFont val="Calibri"/>
      </rPr>
      <t xml:space="preserve">  </t>
    </r>
  </si>
  <si>
    <t>IMT</t>
  </si>
  <si>
    <t>L06_A_REVIEW_OF_DIGITAL_TWIN_APPLICATIONS_IN_CONSTRUCTION</t>
  </si>
  <si>
    <r>
      <rPr>
        <u/>
        <sz val="11"/>
        <color rgb="FF1155CC"/>
        <rFont val="Calibri"/>
      </rPr>
      <t>https://www.doi.org/10.36680/j.itcon.2022.008</t>
    </r>
    <r>
      <rPr>
        <sz val="11"/>
        <color rgb="FF1155CC"/>
        <rFont val="Calibri"/>
      </rPr>
      <t xml:space="preserve"> </t>
    </r>
  </si>
  <si>
    <t>UIBK</t>
  </si>
  <si>
    <t>L07_Service_Computing_for_Industry_4.0_State_of_the_Art_Challenges_and_Research_Opportunities</t>
  </si>
  <si>
    <r>
      <rPr>
        <u/>
        <sz val="11"/>
        <color rgb="FF1155CC"/>
        <rFont val="Calibri"/>
      </rPr>
      <t>https://www.doi.org/10.1145/3478680</t>
    </r>
    <r>
      <rPr>
        <sz val="11"/>
        <color rgb="FF1155CC"/>
        <rFont val="Calibri"/>
      </rPr>
      <t xml:space="preserve"> </t>
    </r>
  </si>
  <si>
    <t>L08_A_Computer_Science_Perspective_on_Digital_Transformation_in_Production</t>
  </si>
  <si>
    <r>
      <rPr>
        <u/>
        <sz val="11"/>
        <color rgb="FF1155CC"/>
        <rFont val="Calibri"/>
      </rPr>
      <t>https://www.doi.org/10.1145/3502265</t>
    </r>
    <r>
      <rPr>
        <sz val="11"/>
        <color rgb="FF1155CC"/>
        <rFont val="Calibri"/>
      </rPr>
      <t xml:space="preserve"> </t>
    </r>
  </si>
  <si>
    <t>RISE</t>
  </si>
  <si>
    <t>L09_Survey_on_Cloud_Robotics_Architecture_and_Model-Driven_Reference_Architecture_for_Decentralized_Multicloud_Heterogeneous-Robotics_Platform</t>
  </si>
  <si>
    <r>
      <rPr>
        <u/>
        <sz val="11"/>
        <color rgb="FF1155CC"/>
        <rFont val="Calibri"/>
      </rPr>
      <t>https://www.doi.org/10.1109/ACCESS.2021.3064192</t>
    </r>
    <r>
      <rPr>
        <sz val="11"/>
        <color rgb="FF1155CC"/>
        <rFont val="Calibri"/>
      </rPr>
      <t xml:space="preserve">  </t>
    </r>
  </si>
  <si>
    <t>L10_A_Bibliometric_Analysis_on_Model-based_Systems_Engineering</t>
  </si>
  <si>
    <r>
      <rPr>
        <u/>
        <sz val="11"/>
        <color rgb="FF1155CC"/>
        <rFont val="Calibri"/>
      </rPr>
      <t>https://www.doi.org/10.1109/ISSE51541.2021.9582526</t>
    </r>
    <r>
      <rPr>
        <sz val="11"/>
        <rFont val="Calibri"/>
      </rPr>
      <t xml:space="preserve"> </t>
    </r>
  </si>
  <si>
    <t>I think yes. Not sure what to extract from this paper. This explore the research trend in MBSE. Does not touch upon DT.</t>
  </si>
  <si>
    <t>L11_Model-Driven_System-Performance_Engineering_for_Cyber-Physical_Systems_Industry_Session_Paper</t>
  </si>
  <si>
    <r>
      <rPr>
        <u/>
        <sz val="11"/>
        <color rgb="FF1155CC"/>
        <rFont val="Arial"/>
      </rPr>
      <t>https://doi.org/10.1145/3477244.3477985</t>
    </r>
    <r>
      <rPr>
        <sz val="11"/>
        <rFont val="Arial"/>
      </rPr>
      <t xml:space="preserve">  </t>
    </r>
  </si>
  <si>
    <t>This paper is a survey, primary study</t>
  </si>
  <si>
    <t>L12_Cloud-Based_Battery_Digital_Twin_Middleware_Using_Model-Based_Development</t>
  </si>
  <si>
    <t xml:space="preserve">https://www.doi.org/10.1145/3386164.3387296  </t>
  </si>
  <si>
    <t>L13_A_state-of-the-art_survey_of_Digital_Twin_techniques_engineering_product_lifecycle_management_and_business_innovation_perspectives</t>
  </si>
  <si>
    <t>L14_Characterising_the_Digital_Twin_A_systematic_literature_review</t>
  </si>
  <si>
    <t>L15_Digital_Twin_in_the_IoT_Context_A_Survey_on_Technical_Features_Scenarios_and_Architectural_Models</t>
  </si>
  <si>
    <t>L16_Model-driven_digital_twin_construction_Synthesizing_the_integration_of_cyber-physical_systems_with_their_information_systems</t>
  </si>
  <si>
    <t>https://www.doi.org/10.1145/3365438.3410941</t>
  </si>
  <si>
    <r>
      <rPr>
        <b/>
        <sz val="11"/>
        <color rgb="FFFF0000"/>
        <rFont val="arial,sans,sans-serif"/>
      </rPr>
      <t>YES</t>
    </r>
    <r>
      <rPr>
        <sz val="11"/>
        <color theme="1"/>
        <rFont val="arial,sans,sans-serif"/>
      </rPr>
      <t xml:space="preserve">. </t>
    </r>
    <r>
      <rPr>
        <b/>
        <sz val="11"/>
        <color theme="1"/>
        <rFont val="arial,sans,sans-serif"/>
      </rPr>
      <t>This is a primary study</t>
    </r>
  </si>
  <si>
    <t>L17_Modeling_languages_in_Industry_4.0_an_extended_systematic_mapping_study</t>
  </si>
  <si>
    <t>ESOGU</t>
  </si>
  <si>
    <t>L18_A_survey_on_digital_twin_Definitions_characteristics_applications_and_design_implications</t>
  </si>
  <si>
    <r>
      <rPr>
        <sz val="11"/>
        <rFont val="arial,sans,sans-serif"/>
      </rPr>
      <t xml:space="preserve">Only this paper is mentioned in the area of MBSE for DT </t>
    </r>
    <r>
      <rPr>
        <u/>
        <sz val="11"/>
        <color rgb="FF1155CC"/>
        <rFont val="arial,sans,sans-serif"/>
      </rPr>
      <t>https://www.mdpi.com/2079-8954/7/1/7</t>
    </r>
  </si>
  <si>
    <t>L19_The_Role_of_AI_Machine_Learning_and_Big_Data_in_Digital_Twinning_A_Systematic_Literature_Review_Challenges_and_Opportunities</t>
  </si>
  <si>
    <t>L20_A_Systematic_Literature_Review_of_Recent_Trends_and_Challenges_in_Digital_Twin_Implementation</t>
  </si>
  <si>
    <r>
      <rPr>
        <u/>
        <sz val="11"/>
        <color rgb="FF1155CC"/>
        <rFont val="Calibri, sans-serif"/>
      </rPr>
      <t>https://www.doi.org/10.1109/ICISS59129.2023.10291219</t>
    </r>
  </si>
  <si>
    <t>Maybe not explicitly MBSE, but some selected papers clould be (e.g., [42], [47], [66])</t>
  </si>
  <si>
    <t>L21_Digital_Twin_Approach_for_Operation_and_Maintenance_of_Transportation_System_Systematic_Review</t>
  </si>
  <si>
    <r>
      <rPr>
        <u/>
        <sz val="11"/>
        <color rgb="FF1155CC"/>
        <rFont val="Calibri, sans-serif"/>
      </rPr>
      <t>https://www.doi.org/10.3390/s24186069</t>
    </r>
  </si>
  <si>
    <t>L22_Digital_Twins_in_Software_Engineering_A_Systematic_Literature_Review_and_Vision</t>
  </si>
  <si>
    <r>
      <rPr>
        <u/>
        <sz val="11"/>
        <color rgb="FF1155CC"/>
        <rFont val="Calibri, sans-serif"/>
      </rPr>
      <t>https://www.doi.org/10.3390/app14030977</t>
    </r>
  </si>
  <si>
    <t>L23_The_Digital_Twin_to_enable_the_vision_of_precision_cardiology</t>
  </si>
  <si>
    <t>L24_Standardisation_in_Digital_Twin_Architectures_in_Manufacturing</t>
  </si>
  <si>
    <t>Confirmed</t>
  </si>
  <si>
    <r>
      <rPr>
        <sz val="11"/>
        <color theme="1"/>
        <rFont val="arial,sans,sans-serif"/>
      </rPr>
      <t>Borderline. The paper mention a model based approach for trustworthiness evaluation of ACPPS but not anything explicitly about DT. If "</t>
    </r>
    <r>
      <rPr>
        <b/>
        <sz val="11"/>
        <color theme="1"/>
        <rFont val="arial,sans,sans-serif"/>
      </rPr>
      <t xml:space="preserve"> key features of ACPPS include the use of the digital twin [38, 39] or digital shadow to construct a virtual representation of the physical system</t>
    </r>
    <r>
      <rPr>
        <sz val="11"/>
        <color theme="1"/>
        <rFont val="arial,sans,sans-serif"/>
      </rPr>
      <t>" is taken into account, then it can be considered</t>
    </r>
  </si>
  <si>
    <t>ISEP</t>
  </si>
  <si>
    <t>No, but focused on smartgrids</t>
  </si>
  <si>
    <t>out of scope</t>
  </si>
  <si>
    <t>Revised by Berardinelli</t>
  </si>
  <si>
    <t>Borderline as confirmed by R1. It is about bibliometrics on MDE. It confirms however that MDE is combined with DT and SysML is the most used language</t>
  </si>
  <si>
    <t>Agreed with R1</t>
  </si>
  <si>
    <t>Yes. This is primary study.</t>
  </si>
  <si>
    <t>No</t>
  </si>
  <si>
    <t>No, seems very relevant.</t>
  </si>
  <si>
    <t>Borderline but [42] and [47] refers to SysML for DTE</t>
  </si>
  <si>
    <t>Maybe, as this one does not say much on engineering DTs nor on MB(S)E...</t>
  </si>
  <si>
    <t>S05/L23</t>
  </si>
  <si>
    <t>S11/L07</t>
  </si>
  <si>
    <t>Model Trafo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</si>
  <si>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</si>
  <si>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</si>
  <si>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</si>
  <si>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</si>
  <si>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</si>
  <si>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</si>
  <si>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</si>
  <si>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</si>
  <si>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</si>
  <si>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</si>
  <si>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</si>
  <si>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</si>
  <si>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</si>
  <si>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</si>
  <si>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</si>
  <si>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</si>
  <si>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</si>
  <si>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</si>
  <si>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</si>
  <si>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</si>
  <si>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</si>
  <si>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</si>
  <si>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Modeling Foundations</t>
  </si>
  <si>
    <t>Model Transformation</t>
  </si>
  <si>
    <t>ID/ DEF ID</t>
  </si>
  <si>
    <t>domains</t>
  </si>
  <si>
    <t>Tot</t>
  </si>
  <si>
    <t>Aerospace</t>
  </si>
  <si>
    <t>Automotive</t>
  </si>
  <si>
    <t>Construction</t>
  </si>
  <si>
    <t>Cultural Heritage</t>
  </si>
  <si>
    <t>Digital Cities</t>
  </si>
  <si>
    <t>Digital Patient</t>
  </si>
  <si>
    <t>Education</t>
  </si>
  <si>
    <t>Electronics</t>
  </si>
  <si>
    <t>Energy</t>
  </si>
  <si>
    <t>Healthcare</t>
  </si>
  <si>
    <t>Industrial</t>
  </si>
  <si>
    <t>Infr. and Buildings</t>
  </si>
  <si>
    <t>Logistics</t>
  </si>
  <si>
    <t>Manufacturing</t>
  </si>
  <si>
    <t>Medical</t>
  </si>
  <si>
    <t>Plant Management</t>
  </si>
  <si>
    <t>Production</t>
  </si>
  <si>
    <t>Robotics</t>
  </si>
  <si>
    <t>Smart Cities</t>
  </si>
  <si>
    <t>Supply chain</t>
  </si>
  <si>
    <t>Telecommunications</t>
  </si>
  <si>
    <t>Transportation</t>
  </si>
  <si>
    <t>Virtual Sensors</t>
  </si>
  <si>
    <t>Water and intermodal trans.</t>
  </si>
  <si>
    <t>IoT - Bridge Building - Railway (CNET)</t>
  </si>
  <si>
    <t>Model Foundations (A)</t>
  </si>
  <si>
    <t>Model Quality (B)</t>
  </si>
  <si>
    <t>Analysis (C)</t>
  </si>
  <si>
    <t>Modeling Languages (D)</t>
  </si>
  <si>
    <t>B5</t>
  </si>
  <si>
    <t>Model Transformation (E)</t>
  </si>
  <si>
    <t>Best Practices (F)</t>
  </si>
  <si>
    <t>MBE</t>
  </si>
  <si>
    <t>DTE Table Deliverable</t>
  </si>
  <si>
    <t>MBE Table Deliverable</t>
  </si>
  <si>
    <t>MBE Table Details Deliverable</t>
  </si>
  <si>
    <t>Done R1?</t>
  </si>
  <si>
    <t>Done R2?</t>
  </si>
  <si>
    <t>Excluded</t>
  </si>
  <si>
    <t>Engineering Aspects</t>
  </si>
  <si>
    <t>Total Federation + Traceabiility</t>
  </si>
  <si>
    <t>Model Repr.</t>
  </si>
  <si>
    <t>Total DTE + Federation or Traceability</t>
  </si>
  <si>
    <t>DTE+MBE</t>
  </si>
  <si>
    <t>K</t>
  </si>
  <si>
    <t>DTE-MBE</t>
  </si>
  <si>
    <t>Value&gt;0</t>
  </si>
  <si>
    <t>Tot1</t>
  </si>
  <si>
    <t>Tot0</t>
  </si>
  <si>
    <t>Not Available</t>
  </si>
  <si>
    <t>Other</t>
  </si>
  <si>
    <t>Others:</t>
  </si>
  <si>
    <t>Infrastructure and Buildings</t>
  </si>
  <si>
    <t>Water and intermodal transportation</t>
  </si>
  <si>
    <t>Reviewer</t>
  </si>
  <si>
    <t>App1</t>
  </si>
  <si>
    <t>Other1</t>
  </si>
  <si>
    <t>App2</t>
  </si>
  <si>
    <t>Other2</t>
  </si>
  <si>
    <t>App3</t>
  </si>
  <si>
    <t>Other3</t>
  </si>
  <si>
    <t>App4</t>
  </si>
  <si>
    <t>App5</t>
  </si>
  <si>
    <t>Other5</t>
  </si>
  <si>
    <t/>
  </si>
  <si>
    <t>Construction,Energy,Manufacturing,Production,Smart Cities,Other</t>
  </si>
  <si>
    <t>Logistics,Manufacturing,Production,Other</t>
  </si>
  <si>
    <t>Energy,Smart Cities</t>
  </si>
  <si>
    <t>Aerospace,Automotive,Manufacturing,Smart Cities</t>
  </si>
  <si>
    <t>Aerospace,Automotive,Construction,Healthcare,Infrastructure and Buildings,Manufacturing,Medical,Plant Management,Other</t>
  </si>
  <si>
    <t>Aerospace,Automotive,Construction,Energy,Healthcare,Manufacturing</t>
  </si>
  <si>
    <t>Industrial,Manufacturing,Not Available,Telecommunications,Other</t>
  </si>
  <si>
    <t>Automotive,Manufacturing,Robotics,Smart Cities</t>
  </si>
  <si>
    <t>Aerospace,Other</t>
  </si>
  <si>
    <t>Automotive,Energy,Manufacturing,Not Available</t>
  </si>
  <si>
    <t>Automotive,Electronics,Logistics,Manufacturing,Other</t>
  </si>
  <si>
    <t>Digital City</t>
  </si>
  <si>
    <t>Virtual Sensors (generic)</t>
  </si>
  <si>
    <t>Cultural Heritage,Digital Cities,Digital City,Digital Patient,Education,Healthcare,Smart Cities,The Digital Patient,Virtual Sensors,Virtual Sensors (generic),Other</t>
  </si>
  <si>
    <t>"The Digital Patient"</t>
  </si>
  <si>
    <t>"Digital Cities"</t>
  </si>
  <si>
    <t>"Cultural Heritage"</t>
  </si>
  <si>
    <t>Manufacturing,Not Available</t>
  </si>
  <si>
    <t>Industrial, power and energy</t>
  </si>
  <si>
    <t>Automotive,Construction,Education,Healthcare,Industrial,Manufacturing,Transportation,power and energy,Other</t>
  </si>
  <si>
    <t>Healthcare,Manufacturing,Not Available,Robotics,Smart Cities,Supply chain,Other</t>
  </si>
  <si>
    <t>Aerospace,Automotive,Logistics,Not Available,Water and intermodal transportation,Other</t>
  </si>
  <si>
    <t>Healthcare,Medical domain</t>
  </si>
  <si>
    <t>Medical domain</t>
  </si>
  <si>
    <t>The Digital Patient</t>
  </si>
  <si>
    <t>power and energy</t>
  </si>
  <si>
    <t>L1_Conceptual_Framework_of_Information_Flow_Synchronization_Throughout_the_Building_Lifecycle</t>
  </si>
  <si>
    <t>L2_Model-based_Trustworthiness_Evaluation_of_Autonomous_Cyber-Physical_Production_Systems_A_Systematic_Mapping_Study</t>
  </si>
  <si>
    <t>L3_Survey_and_Practice_on_Architecture_and_Deployment_Method_of_Digital_Twin_System_for_Intelligent_Substation</t>
  </si>
  <si>
    <t>L4_Architecting_Digital_Twins</t>
  </si>
  <si>
    <t>L5_How_Can_Digital_Twins_Support_the_Net_Zero_Vision</t>
  </si>
  <si>
    <t>L6_A_REVIEW_OF_DIGITAL_TWIN_APPLICATIONS_IN_CONSTRUCTION</t>
  </si>
  <si>
    <t>L7_Service_Computing_for_Industry_4.0_State_of_the_Art_Challenges_and_Research_Opportunities</t>
  </si>
  <si>
    <t>L8_A_Computer_Science_Perspective_on_Digital_Transformation_in_Production</t>
  </si>
  <si>
    <t>L9_Survey_on_Cloud_Robotics_Architecture_and_Model-Driven_Reference_Architecture_for_Decentralized_Multicloud_Heterogeneous-Robotics_Platform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</si>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</sst>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6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9"/>
      <color theme="1"/>
      <name val="Calibri"/>
    </font>
    <font>
      <b/>
      <sz val="9"/>
      <color theme="1"/>
      <name val="Calibri"/>
      <scheme val="minor"/>
    </font>
    <font>
      <b/>
      <sz val="9"/>
      <color theme="1"/>
      <name val="Open Sans"/>
    </font>
    <font>
      <sz val="11"/>
      <name val="Calibri"/>
    </font>
    <font>
      <sz val="11"/>
      <color theme="1"/>
      <name val="Calibri"/>
    </font>
    <font>
      <sz val="9"/>
      <color theme="1"/>
      <name val="Open Sans"/>
    </font>
    <font>
      <sz val="9"/>
      <color theme="1"/>
      <name val="Calibri"/>
      <scheme val="minor"/>
    </font>
    <font>
      <sz val="10"/>
      <color theme="1"/>
      <name val="Arial"/>
    </font>
    <font>
      <b/>
      <sz val="11"/>
      <color theme="1"/>
      <name val="Calibri"/>
    </font>
    <font>
      <b/>
      <sz val="9"/>
      <color rgb="FF000000"/>
      <name val="&quot;Open Sans&quot;"/>
    </font>
    <font>
      <sz val="9"/>
      <color rgb="FF000000"/>
      <name val="&quot;Open Sans&quot;"/>
    </font>
    <font>
      <sz val="9"/>
      <color rgb="FF000000"/>
      <name val="Arial"/>
    </font>
    <font>
      <strike/>
      <sz val="11"/>
      <color theme="1"/>
      <name val="Calibri"/>
    </font>
    <font>
      <b/>
      <sz val="11"/>
      <color theme="1"/>
      <name val="Calibri"/>
      <scheme val="minor"/>
    </font>
    <font>
      <u/>
      <sz val="9"/>
      <color rgb="FF0000FF"/>
      <name val="Open Sans"/>
    </font>
    <font>
      <u/>
      <sz val="9"/>
      <color rgb="FF0563C1"/>
      <name val="Open Sans"/>
    </font>
    <font>
      <u/>
      <sz val="9"/>
      <color rgb="FF0563C1"/>
      <name val="Open Sans"/>
    </font>
    <font>
      <u/>
      <sz val="9"/>
      <color rgb="FF0000FF"/>
      <name val="Open Sans"/>
    </font>
    <font>
      <sz val="9"/>
      <color rgb="FF000000"/>
      <name val="Open Sans"/>
    </font>
    <font>
      <u/>
      <sz val="9"/>
      <color rgb="FF0000FF"/>
      <name val="Open Sans"/>
    </font>
    <font>
      <b/>
      <sz val="11"/>
      <color rgb="FF1155CC"/>
      <name val="Calibri"/>
    </font>
    <font>
      <b/>
      <sz val="12"/>
      <color theme="1"/>
      <name val="Arial"/>
    </font>
    <font>
      <sz val="11"/>
      <color theme="1"/>
      <name val="Arial"/>
    </font>
    <font>
      <u/>
      <sz val="11"/>
      <color rgb="FF1155CC"/>
      <name val="Calibri"/>
    </font>
    <font>
      <strike/>
      <sz val="11"/>
      <color theme="1"/>
      <name val="Calibri"/>
      <scheme val="minor"/>
    </font>
    <font>
      <sz val="11"/>
      <color rgb="FFFFFFFF"/>
      <name val="Calibri"/>
      <scheme val="minor"/>
    </font>
    <font>
      <u/>
      <sz val="11"/>
      <color rgb="FF0000FF"/>
      <name val="Calibri"/>
    </font>
    <font>
      <u/>
      <sz val="11"/>
      <color rgb="FF1155CC"/>
      <name val="Arial"/>
    </font>
    <font>
      <i/>
      <sz val="9"/>
      <color theme="1"/>
      <name val="Arial"/>
    </font>
    <font>
      <i/>
      <sz val="9"/>
      <color theme="1"/>
      <name val="Calibri"/>
      <scheme val="minor"/>
    </font>
    <font>
      <strike/>
      <sz val="9"/>
      <color rgb="FF000000"/>
      <name val="&quot;Open Sans&quot;"/>
    </font>
    <font>
      <strike/>
      <sz val="9"/>
      <color rgb="FF000000"/>
      <name val="Arial"/>
    </font>
    <font>
      <b/>
      <sz val="10"/>
      <color theme="1"/>
      <name val="Arial"/>
    </font>
    <font>
      <i/>
      <sz val="11"/>
      <color theme="1"/>
      <name val="Calibri"/>
      <scheme val="minor"/>
    </font>
    <font>
      <i/>
      <sz val="11"/>
      <color theme="1"/>
      <name val="Calibri"/>
    </font>
    <font>
      <b/>
      <i/>
      <sz val="11"/>
      <color theme="1"/>
      <name val="Calibri"/>
      <scheme val="minor"/>
    </font>
    <font>
      <strike/>
      <sz val="9"/>
      <color theme="1"/>
      <name val="Open Sans"/>
    </font>
    <font>
      <i/>
      <sz val="9"/>
      <color theme="1"/>
      <name val="Open Sans"/>
    </font>
    <font>
      <b/>
      <sz val="11"/>
      <color rgb="FFFF0000"/>
      <name val="Calibri"/>
      <scheme val="minor"/>
    </font>
    <font>
      <sz val="11"/>
      <color rgb="FFFF0000"/>
      <name val="Calibri"/>
      <scheme val="minor"/>
    </font>
    <font>
      <strike/>
      <sz val="11"/>
      <color rgb="FFFF0000"/>
      <name val="Calibri"/>
      <scheme val="minor"/>
    </font>
    <font>
      <b/>
      <i/>
      <sz val="11"/>
      <color theme="1"/>
      <name val="Calibri"/>
    </font>
    <font>
      <b/>
      <strike/>
      <sz val="11"/>
      <color rgb="FFCCCCCC"/>
      <name val="Calibri"/>
    </font>
    <font>
      <strike/>
      <sz val="11"/>
      <color rgb="FFCCCCCC"/>
      <name val="Calibri"/>
      <scheme val="minor"/>
    </font>
    <font>
      <b/>
      <i/>
      <strike/>
      <sz val="11"/>
      <color theme="1"/>
      <name val="Calibri"/>
      <scheme val="minor"/>
    </font>
    <font>
      <strike/>
      <sz val="11"/>
      <color rgb="FFD9D9D9"/>
      <name val="Calibri"/>
      <scheme val="minor"/>
    </font>
    <font>
      <sz val="11"/>
      <color rgb="FF1155CC"/>
      <name val="Calibri"/>
    </font>
    <font>
      <sz val="11"/>
      <name val="Arial"/>
    </font>
    <font>
      <b/>
      <sz val="11"/>
      <color rgb="FFFF0000"/>
      <name val="arial,sans,sans-serif"/>
    </font>
    <font>
      <sz val="11"/>
      <color theme="1"/>
      <name val="arial,sans,sans-serif"/>
    </font>
    <font>
      <b/>
      <sz val="11"/>
      <color theme="1"/>
      <name val="arial,sans,sans-serif"/>
    </font>
    <font>
      <sz val="11"/>
      <name val="arial,sans,sans-serif"/>
    </font>
    <font>
      <u/>
      <sz val="11"/>
      <color rgb="FF1155CC"/>
      <name val="arial,sans,sans-serif"/>
    </font>
    <font>
      <u/>
      <sz val="11"/>
      <color rgb="FF1155CC"/>
      <name val="Calibri, sans-serif"/>
    </font>
  </fonts>
  <fills count="2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BDBDBD"/>
        <bgColor rgb="FFBDBDBD"/>
      </patternFill>
    </fill>
    <fill>
      <patternFill patternType="solid">
        <fgColor rgb="FF8BC34A"/>
        <bgColor rgb="FF8BC34A"/>
      </patternFill>
    </fill>
    <fill>
      <patternFill patternType="solid">
        <fgColor rgb="FFFF33A1"/>
        <bgColor rgb="FFFF33A1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C7CE"/>
        <bgColor rgb="FFFFC7CE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wrapText="1"/>
    </xf>
    <xf numFmtId="0" fontId="3" fillId="0" borderId="0" xfId="0" applyFont="1" applyAlignment="1">
      <alignment textRotation="90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6" fillId="0" borderId="0" xfId="0" applyFont="1"/>
    <xf numFmtId="0" fontId="7" fillId="0" borderId="4" xfId="0" applyFont="1" applyBorder="1"/>
    <xf numFmtId="0" fontId="4" fillId="2" borderId="4" xfId="0" applyFont="1" applyFill="1" applyBorder="1"/>
    <xf numFmtId="0" fontId="8" fillId="0" borderId="0" xfId="0" applyFont="1"/>
    <xf numFmtId="9" fontId="4" fillId="2" borderId="4" xfId="0" applyNumberFormat="1" applyFont="1" applyFill="1" applyBorder="1"/>
    <xf numFmtId="9" fontId="1" fillId="0" borderId="0" xfId="0" applyNumberFormat="1" applyFont="1"/>
    <xf numFmtId="9" fontId="8" fillId="0" borderId="0" xfId="0" applyNumberFormat="1" applyFont="1"/>
    <xf numFmtId="0" fontId="9" fillId="4" borderId="4" xfId="0" applyFont="1" applyFill="1" applyBorder="1" applyAlignment="1">
      <alignment textRotation="90" wrapText="1"/>
    </xf>
    <xf numFmtId="0" fontId="9" fillId="3" borderId="4" xfId="0" applyFont="1" applyFill="1" applyBorder="1" applyAlignment="1">
      <alignment textRotation="90" wrapText="1"/>
    </xf>
    <xf numFmtId="0" fontId="6" fillId="9" borderId="4" xfId="0" applyFont="1" applyFill="1" applyBorder="1" applyAlignment="1">
      <alignment textRotation="90" wrapText="1"/>
    </xf>
    <xf numFmtId="0" fontId="6" fillId="0" borderId="0" xfId="0" applyFont="1" applyAlignment="1">
      <alignment textRotation="90"/>
    </xf>
    <xf numFmtId="0" fontId="10" fillId="0" borderId="0" xfId="0" applyFont="1" applyAlignment="1">
      <alignment textRotation="90" wrapText="1"/>
    </xf>
    <xf numFmtId="0" fontId="10" fillId="0" borderId="0" xfId="0" applyFont="1" applyAlignment="1">
      <alignment textRotation="90"/>
    </xf>
    <xf numFmtId="0" fontId="10" fillId="0" borderId="4" xfId="0" applyFont="1" applyBorder="1" applyAlignment="1">
      <alignment textRotation="90" wrapText="1"/>
    </xf>
    <xf numFmtId="0" fontId="10" fillId="0" borderId="1" xfId="0" applyFont="1" applyBorder="1" applyAlignment="1">
      <alignment textRotation="90" wrapText="1"/>
    </xf>
    <xf numFmtId="0" fontId="10" fillId="0" borderId="8" xfId="0" applyFont="1" applyBorder="1" applyAlignment="1">
      <alignment textRotation="90" wrapText="1"/>
    </xf>
    <xf numFmtId="0" fontId="1" fillId="0" borderId="4" xfId="0" applyFont="1" applyBorder="1"/>
    <xf numFmtId="0" fontId="11" fillId="0" borderId="4" xfId="0" applyFont="1" applyBorder="1" applyAlignment="1">
      <alignment wrapText="1"/>
    </xf>
    <xf numFmtId="0" fontId="11" fillId="0" borderId="4" xfId="0" applyFont="1" applyBorder="1"/>
    <xf numFmtId="2" fontId="1" fillId="0" borderId="0" xfId="0" applyNumberFormat="1" applyFont="1"/>
    <xf numFmtId="0" fontId="12" fillId="0" borderId="4" xfId="0" applyFont="1" applyBorder="1" applyAlignment="1">
      <alignment wrapText="1"/>
    </xf>
    <xf numFmtId="0" fontId="12" fillId="0" borderId="4" xfId="0" applyFont="1" applyBorder="1"/>
    <xf numFmtId="0" fontId="12" fillId="0" borderId="4" xfId="0" applyFont="1" applyBorder="1" applyAlignment="1">
      <alignment horizontal="center" wrapText="1"/>
    </xf>
    <xf numFmtId="0" fontId="6" fillId="10" borderId="4" xfId="0" applyFont="1" applyFill="1" applyBorder="1" applyAlignment="1">
      <alignment horizontal="right"/>
    </xf>
    <xf numFmtId="0" fontId="13" fillId="0" borderId="4" xfId="0" applyFont="1" applyBorder="1" applyAlignment="1">
      <alignment horizontal="left" vertical="center" wrapText="1"/>
    </xf>
    <xf numFmtId="0" fontId="6" fillId="11" borderId="9" xfId="0" applyFont="1" applyFill="1" applyBorder="1"/>
    <xf numFmtId="0" fontId="6" fillId="11" borderId="10" xfId="0" applyFont="1" applyFill="1" applyBorder="1"/>
    <xf numFmtId="0" fontId="6" fillId="12" borderId="10" xfId="0" applyFont="1" applyFill="1" applyBorder="1"/>
    <xf numFmtId="0" fontId="6" fillId="12" borderId="11" xfId="0" applyFont="1" applyFill="1" applyBorder="1"/>
    <xf numFmtId="0" fontId="6" fillId="11" borderId="11" xfId="0" applyFont="1" applyFill="1" applyBorder="1"/>
    <xf numFmtId="0" fontId="6" fillId="13" borderId="10" xfId="0" applyFont="1" applyFill="1" applyBorder="1"/>
    <xf numFmtId="0" fontId="6" fillId="14" borderId="4" xfId="0" applyFont="1" applyFill="1" applyBorder="1" applyAlignment="1">
      <alignment horizontal="right"/>
    </xf>
    <xf numFmtId="0" fontId="6" fillId="12" borderId="12" xfId="0" applyFont="1" applyFill="1" applyBorder="1"/>
    <xf numFmtId="0" fontId="6" fillId="13" borderId="12" xfId="0" applyFont="1" applyFill="1" applyBorder="1"/>
    <xf numFmtId="0" fontId="6" fillId="11" borderId="12" xfId="0" applyFont="1" applyFill="1" applyBorder="1"/>
    <xf numFmtId="0" fontId="6" fillId="13" borderId="9" xfId="0" applyFont="1" applyFill="1" applyBorder="1"/>
    <xf numFmtId="0" fontId="14" fillId="14" borderId="4" xfId="0" applyFont="1" applyFill="1" applyBorder="1" applyAlignment="1">
      <alignment horizontal="right"/>
    </xf>
    <xf numFmtId="0" fontId="6" fillId="5" borderId="10" xfId="0" applyFont="1" applyFill="1" applyBorder="1"/>
    <xf numFmtId="9" fontId="6" fillId="0" borderId="4" xfId="0" applyNumberFormat="1" applyFont="1" applyBorder="1" applyAlignment="1">
      <alignment horizontal="right"/>
    </xf>
    <xf numFmtId="0" fontId="1" fillId="13" borderId="0" xfId="0" applyFont="1" applyFill="1" applyAlignment="1">
      <alignment vertical="top" wrapText="1"/>
    </xf>
    <xf numFmtId="0" fontId="1" fillId="13" borderId="4" xfId="0" applyFont="1" applyFill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9" fillId="4" borderId="4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6" fillId="9" borderId="4" xfId="0" applyFont="1" applyFill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13" borderId="0" xfId="0" applyFont="1" applyFill="1" applyAlignment="1">
      <alignment wrapText="1"/>
    </xf>
    <xf numFmtId="0" fontId="6" fillId="13" borderId="4" xfId="0" applyFont="1" applyFill="1" applyBorder="1" applyAlignment="1">
      <alignment wrapText="1"/>
    </xf>
    <xf numFmtId="0" fontId="10" fillId="13" borderId="4" xfId="0" applyFont="1" applyFill="1" applyBorder="1" applyAlignment="1">
      <alignment textRotation="90" wrapText="1"/>
    </xf>
    <xf numFmtId="0" fontId="6" fillId="13" borderId="0" xfId="0" applyFont="1" applyFill="1"/>
    <xf numFmtId="0" fontId="10" fillId="13" borderId="4" xfId="0" applyFont="1" applyFill="1" applyBorder="1" applyAlignment="1">
      <alignment horizontal="center" wrapText="1"/>
    </xf>
    <xf numFmtId="0" fontId="1" fillId="13" borderId="4" xfId="0" applyFont="1" applyFill="1" applyBorder="1"/>
    <xf numFmtId="0" fontId="15" fillId="0" borderId="4" xfId="0" applyFont="1" applyBorder="1"/>
    <xf numFmtId="2" fontId="1" fillId="0" borderId="4" xfId="0" applyNumberFormat="1" applyFont="1" applyBorder="1"/>
    <xf numFmtId="0" fontId="6" fillId="10" borderId="0" xfId="0" applyFont="1" applyFill="1"/>
    <xf numFmtId="0" fontId="6" fillId="13" borderId="4" xfId="0" applyFont="1" applyFill="1" applyBorder="1"/>
    <xf numFmtId="0" fontId="1" fillId="13" borderId="13" xfId="0" applyFont="1" applyFill="1" applyBorder="1"/>
    <xf numFmtId="0" fontId="1" fillId="0" borderId="13" xfId="0" applyFont="1" applyBorder="1"/>
    <xf numFmtId="0" fontId="11" fillId="0" borderId="13" xfId="0" applyFont="1" applyBorder="1" applyAlignment="1">
      <alignment wrapText="1"/>
    </xf>
    <xf numFmtId="0" fontId="11" fillId="0" borderId="13" xfId="0" applyFont="1" applyBorder="1"/>
    <xf numFmtId="0" fontId="10" fillId="10" borderId="4" xfId="0" applyFont="1" applyFill="1" applyBorder="1" applyAlignment="1">
      <alignment horizontal="right"/>
    </xf>
    <xf numFmtId="0" fontId="6" fillId="13" borderId="4" xfId="0" applyFont="1" applyFill="1" applyBorder="1" applyAlignment="1">
      <alignment horizontal="center"/>
    </xf>
    <xf numFmtId="0" fontId="6" fillId="15" borderId="0" xfId="0" applyFont="1" applyFill="1"/>
    <xf numFmtId="0" fontId="1" fillId="10" borderId="0" xfId="0" applyFont="1" applyFill="1"/>
    <xf numFmtId="0" fontId="7" fillId="10" borderId="4" xfId="0" applyFont="1" applyFill="1" applyBorder="1"/>
    <xf numFmtId="0" fontId="16" fillId="10" borderId="4" xfId="0" applyFont="1" applyFill="1" applyBorder="1" applyAlignment="1">
      <alignment vertical="top"/>
    </xf>
    <xf numFmtId="0" fontId="1" fillId="10" borderId="14" xfId="0" applyFont="1" applyFill="1" applyBorder="1"/>
    <xf numFmtId="0" fontId="10" fillId="14" borderId="4" xfId="0" applyFont="1" applyFill="1" applyBorder="1" applyAlignment="1">
      <alignment horizontal="right"/>
    </xf>
    <xf numFmtId="0" fontId="1" fillId="14" borderId="0" xfId="0" applyFont="1" applyFill="1"/>
    <xf numFmtId="0" fontId="7" fillId="14" borderId="4" xfId="0" applyFont="1" applyFill="1" applyBorder="1"/>
    <xf numFmtId="0" fontId="17" fillId="14" borderId="4" xfId="0" applyFont="1" applyFill="1" applyBorder="1" applyAlignment="1">
      <alignment vertical="top"/>
    </xf>
    <xf numFmtId="0" fontId="1" fillId="14" borderId="14" xfId="0" applyFont="1" applyFill="1" applyBorder="1"/>
    <xf numFmtId="0" fontId="18" fillId="10" borderId="4" xfId="0" applyFont="1" applyFill="1" applyBorder="1" applyAlignment="1">
      <alignment vertical="top"/>
    </xf>
    <xf numFmtId="0" fontId="19" fillId="14" borderId="4" xfId="0" applyFont="1" applyFill="1" applyBorder="1" applyAlignment="1">
      <alignment vertical="top"/>
    </xf>
    <xf numFmtId="0" fontId="21" fillId="14" borderId="4" xfId="0" applyFont="1" applyFill="1" applyBorder="1" applyAlignment="1">
      <alignment vertical="top"/>
    </xf>
    <xf numFmtId="0" fontId="1" fillId="13" borderId="0" xfId="0" applyFont="1" applyFill="1"/>
    <xf numFmtId="0" fontId="1" fillId="16" borderId="0" xfId="0" applyFont="1" applyFill="1"/>
    <xf numFmtId="0" fontId="1" fillId="16" borderId="4" xfId="0" applyFont="1" applyFill="1" applyBorder="1"/>
    <xf numFmtId="0" fontId="22" fillId="17" borderId="4" xfId="0" applyFont="1" applyFill="1" applyBorder="1" applyAlignment="1">
      <alignment vertical="top"/>
    </xf>
    <xf numFmtId="0" fontId="23" fillId="16" borderId="4" xfId="0" applyFont="1" applyFill="1" applyBorder="1"/>
    <xf numFmtId="0" fontId="23" fillId="16" borderId="4" xfId="0" applyFont="1" applyFill="1" applyBorder="1" applyAlignment="1">
      <alignment wrapText="1"/>
    </xf>
    <xf numFmtId="0" fontId="1" fillId="10" borderId="4" xfId="0" applyFont="1" applyFill="1" applyBorder="1"/>
    <xf numFmtId="0" fontId="24" fillId="10" borderId="4" xfId="0" applyFont="1" applyFill="1" applyBorder="1" applyAlignment="1">
      <alignment wrapText="1"/>
    </xf>
    <xf numFmtId="0" fontId="1" fillId="14" borderId="4" xfId="0" applyFont="1" applyFill="1" applyBorder="1"/>
    <xf numFmtId="0" fontId="27" fillId="18" borderId="4" xfId="0" applyFont="1" applyFill="1" applyBorder="1"/>
    <xf numFmtId="0" fontId="24" fillId="14" borderId="4" xfId="0" applyFont="1" applyFill="1" applyBorder="1" applyAlignment="1">
      <alignment wrapText="1"/>
    </xf>
    <xf numFmtId="0" fontId="28" fillId="10" borderId="4" xfId="0" applyFont="1" applyFill="1" applyBorder="1"/>
    <xf numFmtId="0" fontId="24" fillId="10" borderId="0" xfId="0" applyFont="1" applyFill="1"/>
    <xf numFmtId="10" fontId="1" fillId="10" borderId="4" xfId="0" applyNumberFormat="1" applyFont="1" applyFill="1" applyBorder="1"/>
    <xf numFmtId="3" fontId="24" fillId="10" borderId="4" xfId="0" applyNumberFormat="1" applyFont="1" applyFill="1" applyBorder="1" applyAlignment="1">
      <alignment wrapText="1"/>
    </xf>
    <xf numFmtId="3" fontId="1" fillId="10" borderId="4" xfId="0" applyNumberFormat="1" applyFont="1" applyFill="1" applyBorder="1"/>
    <xf numFmtId="0" fontId="24" fillId="14" borderId="0" xfId="0" applyFont="1" applyFill="1"/>
    <xf numFmtId="0" fontId="24" fillId="14" borderId="0" xfId="0" applyFont="1" applyFill="1" applyAlignment="1">
      <alignment wrapText="1"/>
    </xf>
    <xf numFmtId="0" fontId="24" fillId="10" borderId="0" xfId="0" applyFont="1" applyFill="1" applyAlignment="1">
      <alignment wrapText="1"/>
    </xf>
    <xf numFmtId="0" fontId="30" fillId="16" borderId="4" xfId="0" applyFont="1" applyFill="1" applyBorder="1"/>
    <xf numFmtId="0" fontId="26" fillId="19" borderId="4" xfId="0" applyFont="1" applyFill="1" applyBorder="1"/>
    <xf numFmtId="0" fontId="14" fillId="19" borderId="4" xfId="0" applyFont="1" applyFill="1" applyBorder="1" applyAlignment="1">
      <alignment horizontal="right"/>
    </xf>
    <xf numFmtId="0" fontId="31" fillId="10" borderId="4" xfId="0" applyFont="1" applyFill="1" applyBorder="1"/>
    <xf numFmtId="0" fontId="31" fillId="14" borderId="4" xfId="0" applyFont="1" applyFill="1" applyBorder="1"/>
    <xf numFmtId="0" fontId="6" fillId="0" borderId="4" xfId="0" applyFont="1" applyBorder="1"/>
    <xf numFmtId="0" fontId="26" fillId="19" borderId="0" xfId="0" applyFont="1" applyFill="1"/>
    <xf numFmtId="0" fontId="32" fillId="19" borderId="4" xfId="0" applyFont="1" applyFill="1" applyBorder="1" applyAlignment="1">
      <alignment wrapText="1"/>
    </xf>
    <xf numFmtId="0" fontId="32" fillId="19" borderId="4" xfId="0" applyFont="1" applyFill="1" applyBorder="1"/>
    <xf numFmtId="0" fontId="32" fillId="19" borderId="4" xfId="0" applyFont="1" applyFill="1" applyBorder="1" applyAlignment="1">
      <alignment horizontal="center" wrapText="1"/>
    </xf>
    <xf numFmtId="0" fontId="33" fillId="19" borderId="4" xfId="0" applyFont="1" applyFill="1" applyBorder="1" applyAlignment="1">
      <alignment horizontal="left" vertical="center" wrapText="1"/>
    </xf>
    <xf numFmtId="0" fontId="14" fillId="19" borderId="9" xfId="0" applyFont="1" applyFill="1" applyBorder="1"/>
    <xf numFmtId="0" fontId="14" fillId="19" borderId="10" xfId="0" applyFont="1" applyFill="1" applyBorder="1"/>
    <xf numFmtId="0" fontId="14" fillId="19" borderId="12" xfId="0" applyFont="1" applyFill="1" applyBorder="1"/>
    <xf numFmtId="0" fontId="6" fillId="12" borderId="9" xfId="0" applyFont="1" applyFill="1" applyBorder="1"/>
    <xf numFmtId="0" fontId="1" fillId="0" borderId="0" xfId="0" applyFont="1" applyAlignment="1">
      <alignment horizontal="right"/>
    </xf>
    <xf numFmtId="0" fontId="34" fillId="21" borderId="15" xfId="0" applyFont="1" applyFill="1" applyBorder="1" applyAlignment="1">
      <alignment horizontal="left" textRotation="90" wrapText="1"/>
    </xf>
    <xf numFmtId="0" fontId="10" fillId="24" borderId="2" xfId="0" applyFont="1" applyFill="1" applyBorder="1" applyAlignment="1">
      <alignment horizontal="left" textRotation="90" wrapText="1"/>
    </xf>
    <xf numFmtId="0" fontId="10" fillId="0" borderId="0" xfId="0" applyFont="1" applyAlignment="1">
      <alignment horizontal="left" wrapText="1"/>
    </xf>
    <xf numFmtId="0" fontId="10" fillId="0" borderId="4" xfId="0" applyFont="1" applyBorder="1" applyAlignment="1">
      <alignment horizontal="right" wrapText="1"/>
    </xf>
    <xf numFmtId="0" fontId="10" fillId="0" borderId="4" xfId="0" applyFont="1" applyBorder="1" applyAlignment="1">
      <alignment horizontal="left" wrapText="1"/>
    </xf>
    <xf numFmtId="0" fontId="10" fillId="25" borderId="17" xfId="0" applyFont="1" applyFill="1" applyBorder="1" applyAlignment="1">
      <alignment horizontal="left" textRotation="90" wrapText="1"/>
    </xf>
    <xf numFmtId="0" fontId="10" fillId="6" borderId="17" xfId="0" applyFont="1" applyFill="1" applyBorder="1" applyAlignment="1">
      <alignment horizontal="left" textRotation="90" wrapText="1"/>
    </xf>
    <xf numFmtId="0" fontId="10" fillId="21" borderId="15" xfId="0" applyFont="1" applyFill="1" applyBorder="1" applyAlignment="1">
      <alignment horizontal="left" wrapText="1"/>
    </xf>
    <xf numFmtId="0" fontId="10" fillId="22" borderId="17" xfId="0" applyFont="1" applyFill="1" applyBorder="1" applyAlignment="1">
      <alignment horizontal="left" textRotation="90" wrapText="1"/>
    </xf>
    <xf numFmtId="0" fontId="10" fillId="20" borderId="17" xfId="0" applyFont="1" applyFill="1" applyBorder="1" applyAlignment="1">
      <alignment horizontal="left" textRotation="90" wrapText="1"/>
    </xf>
    <xf numFmtId="0" fontId="10" fillId="24" borderId="2" xfId="0" applyFont="1" applyFill="1" applyBorder="1" applyAlignment="1">
      <alignment horizontal="left" wrapText="1"/>
    </xf>
    <xf numFmtId="0" fontId="13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/>
    </xf>
    <xf numFmtId="0" fontId="35" fillId="0" borderId="4" xfId="0" applyFont="1" applyBorder="1" applyAlignment="1">
      <alignment horizontal="right"/>
    </xf>
    <xf numFmtId="0" fontId="1" fillId="25" borderId="17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6" borderId="17" xfId="0" applyFont="1" applyFill="1" applyBorder="1" applyAlignment="1">
      <alignment horizontal="right"/>
    </xf>
    <xf numFmtId="0" fontId="1" fillId="21" borderId="17" xfId="0" applyFont="1" applyFill="1" applyBorder="1" applyAlignment="1">
      <alignment horizontal="right"/>
    </xf>
    <xf numFmtId="0" fontId="1" fillId="22" borderId="17" xfId="0" applyFont="1" applyFill="1" applyBorder="1" applyAlignment="1">
      <alignment horizontal="right"/>
    </xf>
    <xf numFmtId="0" fontId="1" fillId="20" borderId="17" xfId="0" applyFont="1" applyFill="1" applyBorder="1" applyAlignment="1">
      <alignment horizontal="right"/>
    </xf>
    <xf numFmtId="0" fontId="1" fillId="24" borderId="17" xfId="0" applyFont="1" applyFill="1" applyBorder="1" applyAlignment="1">
      <alignment horizontal="right"/>
    </xf>
    <xf numFmtId="0" fontId="15" fillId="0" borderId="19" xfId="0" applyFont="1" applyBorder="1" applyAlignment="1">
      <alignment horizontal="right"/>
    </xf>
    <xf numFmtId="0" fontId="15" fillId="0" borderId="0" xfId="0" applyFont="1"/>
    <xf numFmtId="0" fontId="36" fillId="11" borderId="4" xfId="0" applyFont="1" applyFill="1" applyBorder="1" applyAlignment="1">
      <alignment horizontal="right"/>
    </xf>
    <xf numFmtId="0" fontId="6" fillId="11" borderId="3" xfId="0" applyFont="1" applyFill="1" applyBorder="1" applyAlignment="1">
      <alignment horizontal="right"/>
    </xf>
    <xf numFmtId="0" fontId="6" fillId="11" borderId="4" xfId="0" applyFont="1" applyFill="1" applyBorder="1" applyAlignment="1">
      <alignment horizontal="right"/>
    </xf>
    <xf numFmtId="0" fontId="15" fillId="25" borderId="4" xfId="0" applyFont="1" applyFill="1" applyBorder="1" applyAlignment="1">
      <alignment horizontal="right"/>
    </xf>
    <xf numFmtId="0" fontId="15" fillId="0" borderId="17" xfId="0" applyFont="1" applyBorder="1" applyAlignment="1">
      <alignment horizontal="right"/>
    </xf>
    <xf numFmtId="0" fontId="15" fillId="6" borderId="3" xfId="0" applyFont="1" applyFill="1" applyBorder="1" applyAlignment="1">
      <alignment horizontal="right"/>
    </xf>
    <xf numFmtId="0" fontId="15" fillId="6" borderId="4" xfId="0" applyFont="1" applyFill="1" applyBorder="1" applyAlignment="1">
      <alignment horizontal="right"/>
    </xf>
    <xf numFmtId="0" fontId="15" fillId="21" borderId="15" xfId="0" applyFont="1" applyFill="1" applyBorder="1" applyAlignment="1">
      <alignment horizontal="right"/>
    </xf>
    <xf numFmtId="0" fontId="15" fillId="22" borderId="3" xfId="0" applyFont="1" applyFill="1" applyBorder="1" applyAlignment="1">
      <alignment horizontal="right"/>
    </xf>
    <xf numFmtId="0" fontId="15" fillId="22" borderId="4" xfId="0" applyFont="1" applyFill="1" applyBorder="1" applyAlignment="1">
      <alignment horizontal="right"/>
    </xf>
    <xf numFmtId="0" fontId="15" fillId="23" borderId="3" xfId="0" applyFont="1" applyFill="1" applyBorder="1" applyAlignment="1">
      <alignment horizontal="right"/>
    </xf>
    <xf numFmtId="0" fontId="15" fillId="23" borderId="4" xfId="0" applyFont="1" applyFill="1" applyBorder="1" applyAlignment="1">
      <alignment horizontal="right"/>
    </xf>
    <xf numFmtId="0" fontId="15" fillId="24" borderId="2" xfId="0" applyFont="1" applyFill="1" applyBorder="1" applyAlignment="1">
      <alignment horizontal="right"/>
    </xf>
    <xf numFmtId="0" fontId="4" fillId="0" borderId="4" xfId="0" applyFont="1" applyBorder="1" applyAlignment="1">
      <alignment horizontal="right" vertical="top" wrapText="1"/>
    </xf>
    <xf numFmtId="0" fontId="4" fillId="0" borderId="4" xfId="0" applyFont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6" borderId="4" xfId="0" applyFont="1" applyFill="1" applyBorder="1" applyAlignment="1">
      <alignment horizontal="left" vertical="top" wrapText="1"/>
    </xf>
    <xf numFmtId="0" fontId="4" fillId="21" borderId="4" xfId="0" applyFont="1" applyFill="1" applyBorder="1" applyAlignment="1">
      <alignment horizontal="left" vertical="top" wrapText="1"/>
    </xf>
    <xf numFmtId="0" fontId="4" fillId="22" borderId="4" xfId="0" applyFont="1" applyFill="1" applyBorder="1" applyAlignment="1">
      <alignment horizontal="left" vertical="top" wrapText="1"/>
    </xf>
    <xf numFmtId="0" fontId="4" fillId="23" borderId="4" xfId="0" applyFont="1" applyFill="1" applyBorder="1" applyAlignment="1">
      <alignment horizontal="left" vertical="top" wrapText="1"/>
    </xf>
    <xf numFmtId="0" fontId="4" fillId="24" borderId="4" xfId="0" applyFont="1" applyFill="1" applyBorder="1" applyAlignment="1">
      <alignment horizontal="left" vertical="top" wrapText="1"/>
    </xf>
    <xf numFmtId="0" fontId="20" fillId="0" borderId="4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4" xfId="0" applyFont="1" applyBorder="1"/>
    <xf numFmtId="0" fontId="1" fillId="0" borderId="0" xfId="0" applyFont="1" applyAlignment="1">
      <alignment wrapText="1"/>
    </xf>
    <xf numFmtId="0" fontId="20" fillId="0" borderId="4" xfId="0" applyFont="1" applyBorder="1" applyAlignment="1">
      <alignment horizontal="left" vertical="center" wrapText="1"/>
    </xf>
    <xf numFmtId="0" fontId="37" fillId="0" borderId="0" xfId="0" applyFont="1" applyAlignment="1">
      <alignment horizontal="right" wrapText="1"/>
    </xf>
    <xf numFmtId="0" fontId="7" fillId="0" borderId="4" xfId="0" applyFont="1" applyBorder="1" applyAlignment="1">
      <alignment wrapText="1"/>
    </xf>
    <xf numFmtId="0" fontId="15" fillId="0" borderId="0" xfId="0" applyFont="1" applyAlignment="1">
      <alignment wrapText="1"/>
    </xf>
    <xf numFmtId="0" fontId="15" fillId="0" borderId="4" xfId="0" applyFont="1" applyBorder="1" applyAlignment="1">
      <alignment horizontal="right" wrapText="1"/>
    </xf>
    <xf numFmtId="0" fontId="6" fillId="11" borderId="4" xfId="0" applyFont="1" applyFill="1" applyBorder="1" applyAlignment="1">
      <alignment wrapText="1"/>
    </xf>
    <xf numFmtId="0" fontId="15" fillId="0" borderId="4" xfId="0" applyFont="1" applyBorder="1" applyAlignment="1">
      <alignment wrapText="1"/>
    </xf>
    <xf numFmtId="0" fontId="15" fillId="0" borderId="0" xfId="0" applyFont="1" applyAlignment="1">
      <alignment horizontal="right" wrapText="1"/>
    </xf>
    <xf numFmtId="0" fontId="7" fillId="0" borderId="0" xfId="0" applyFont="1"/>
    <xf numFmtId="0" fontId="4" fillId="0" borderId="4" xfId="0" applyFont="1" applyBorder="1" applyAlignment="1">
      <alignment horizontal="right" wrapText="1"/>
    </xf>
    <xf numFmtId="0" fontId="4" fillId="0" borderId="0" xfId="0" applyFont="1"/>
    <xf numFmtId="0" fontId="6" fillId="11" borderId="4" xfId="0" applyFont="1" applyFill="1" applyBorder="1"/>
    <xf numFmtId="0" fontId="7" fillId="21" borderId="0" xfId="0" applyFont="1" applyFill="1"/>
    <xf numFmtId="0" fontId="38" fillId="13" borderId="0" xfId="0" applyFont="1" applyFill="1"/>
    <xf numFmtId="0" fontId="7" fillId="13" borderId="0" xfId="0" applyFont="1" applyFill="1"/>
    <xf numFmtId="0" fontId="7" fillId="0" borderId="0" xfId="0" applyFont="1" applyAlignment="1">
      <alignment horizontal="left" vertical="center"/>
    </xf>
    <xf numFmtId="0" fontId="4" fillId="0" borderId="4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/>
    </xf>
    <xf numFmtId="0" fontId="39" fillId="11" borderId="4" xfId="0" applyFont="1" applyFill="1" applyBorder="1" applyAlignment="1">
      <alignment horizontal="right" vertical="center"/>
    </xf>
    <xf numFmtId="0" fontId="4" fillId="25" borderId="4" xfId="0" applyFont="1" applyFill="1" applyBorder="1" applyAlignment="1">
      <alignment horizontal="right" vertical="center"/>
    </xf>
    <xf numFmtId="0" fontId="39" fillId="0" borderId="4" xfId="0" applyFont="1" applyBorder="1" applyAlignment="1">
      <alignment horizontal="right"/>
    </xf>
    <xf numFmtId="0" fontId="4" fillId="25" borderId="4" xfId="0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/>
    </xf>
    <xf numFmtId="0" fontId="7" fillId="11" borderId="4" xfId="0" applyFont="1" applyFill="1" applyBorder="1" applyAlignment="1">
      <alignment horizontal="right" vertical="center"/>
    </xf>
    <xf numFmtId="0" fontId="4" fillId="6" borderId="4" xfId="0" applyFont="1" applyFill="1" applyBorder="1" applyAlignment="1">
      <alignment horizontal="right" vertical="center"/>
    </xf>
    <xf numFmtId="0" fontId="4" fillId="6" borderId="4" xfId="0" applyFont="1" applyFill="1" applyBorder="1" applyAlignment="1">
      <alignment horizontal="right"/>
    </xf>
    <xf numFmtId="0" fontId="4" fillId="21" borderId="4" xfId="0" applyFont="1" applyFill="1" applyBorder="1" applyAlignment="1">
      <alignment horizontal="left" vertical="center" wrapText="1"/>
    </xf>
    <xf numFmtId="0" fontId="4" fillId="21" borderId="4" xfId="0" applyFont="1" applyFill="1" applyBorder="1" applyAlignment="1">
      <alignment horizontal="right" vertical="center" wrapText="1"/>
    </xf>
    <xf numFmtId="0" fontId="4" fillId="21" borderId="4" xfId="0" applyFont="1" applyFill="1" applyBorder="1" applyAlignment="1">
      <alignment horizontal="right" vertical="center"/>
    </xf>
    <xf numFmtId="0" fontId="4" fillId="22" borderId="4" xfId="0" applyFont="1" applyFill="1" applyBorder="1" applyAlignment="1">
      <alignment horizontal="right" vertical="center"/>
    </xf>
    <xf numFmtId="0" fontId="4" fillId="22" borderId="4" xfId="0" applyFont="1" applyFill="1" applyBorder="1" applyAlignment="1">
      <alignment horizontal="right" vertical="center" wrapText="1"/>
    </xf>
    <xf numFmtId="0" fontId="4" fillId="23" borderId="4" xfId="0" applyFont="1" applyFill="1" applyBorder="1" applyAlignment="1">
      <alignment horizontal="right" vertical="center"/>
    </xf>
    <xf numFmtId="0" fontId="4" fillId="20" borderId="4" xfId="0" applyFont="1" applyFill="1" applyBorder="1" applyAlignment="1">
      <alignment horizontal="right" vertical="center" wrapText="1"/>
    </xf>
    <xf numFmtId="0" fontId="4" fillId="20" borderId="4" xfId="0" applyFont="1" applyFill="1" applyBorder="1" applyAlignment="1">
      <alignment horizontal="right" vertical="center"/>
    </xf>
    <xf numFmtId="0" fontId="4" fillId="24" borderId="4" xfId="0" applyFont="1" applyFill="1" applyBorder="1" applyAlignment="1">
      <alignment horizontal="left" vertical="center" wrapText="1"/>
    </xf>
    <xf numFmtId="0" fontId="4" fillId="24" borderId="4" xfId="0" applyFont="1" applyFill="1" applyBorder="1" applyAlignment="1">
      <alignment horizontal="right" vertical="center" wrapText="1"/>
    </xf>
    <xf numFmtId="0" fontId="4" fillId="24" borderId="4" xfId="0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 wrapText="1"/>
    </xf>
    <xf numFmtId="0" fontId="40" fillId="0" borderId="0" xfId="0" applyFont="1"/>
    <xf numFmtId="0" fontId="41" fillId="0" borderId="0" xfId="0" applyFont="1"/>
    <xf numFmtId="0" fontId="1" fillId="26" borderId="0" xfId="0" applyFont="1" applyFill="1"/>
    <xf numFmtId="0" fontId="41" fillId="26" borderId="0" xfId="0" applyFont="1" applyFill="1"/>
    <xf numFmtId="0" fontId="26" fillId="26" borderId="0" xfId="0" applyFont="1" applyFill="1"/>
    <xf numFmtId="0" fontId="42" fillId="26" borderId="0" xfId="0" applyFont="1" applyFill="1"/>
    <xf numFmtId="0" fontId="13" fillId="0" borderId="0" xfId="0" applyFont="1" applyAlignment="1">
      <alignment horizontal="left" vertical="center"/>
    </xf>
    <xf numFmtId="0" fontId="43" fillId="0" borderId="4" xfId="0" applyFont="1" applyBorder="1" applyAlignment="1">
      <alignment textRotation="90" wrapText="1"/>
    </xf>
    <xf numFmtId="0" fontId="44" fillId="0" borderId="4" xfId="0" applyFont="1" applyBorder="1" applyAlignment="1">
      <alignment textRotation="90" wrapText="1"/>
    </xf>
    <xf numFmtId="2" fontId="15" fillId="0" borderId="0" xfId="0" applyNumberFormat="1" applyFont="1"/>
    <xf numFmtId="2" fontId="37" fillId="0" borderId="0" xfId="0" applyNumberFormat="1" applyFont="1"/>
    <xf numFmtId="2" fontId="45" fillId="0" borderId="0" xfId="0" applyNumberFormat="1" applyFont="1"/>
    <xf numFmtId="0" fontId="46" fillId="0" borderId="0" xfId="0" applyFont="1"/>
    <xf numFmtId="0" fontId="45" fillId="0" borderId="0" xfId="0" applyFont="1"/>
    <xf numFmtId="0" fontId="37" fillId="0" borderId="0" xfId="0" applyFont="1"/>
    <xf numFmtId="0" fontId="13" fillId="0" borderId="0" xfId="0" applyFont="1" applyAlignment="1">
      <alignment horizontal="left" vertical="center" wrapText="1"/>
    </xf>
    <xf numFmtId="0" fontId="26" fillId="0" borderId="0" xfId="0" applyFont="1"/>
    <xf numFmtId="0" fontId="47" fillId="0" borderId="0" xfId="0" applyFont="1"/>
    <xf numFmtId="0" fontId="1" fillId="0" borderId="0" xfId="0" applyFont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34" fillId="4" borderId="4" xfId="0" applyFont="1" applyFill="1" applyBorder="1" applyAlignment="1">
      <alignment horizontal="left" textRotation="90" wrapText="1"/>
    </xf>
    <xf numFmtId="0" fontId="34" fillId="3" borderId="4" xfId="0" applyFont="1" applyFill="1" applyBorder="1" applyAlignment="1">
      <alignment horizontal="left" textRotation="90" wrapText="1"/>
    </xf>
    <xf numFmtId="0" fontId="10" fillId="9" borderId="4" xfId="0" applyFont="1" applyFill="1" applyBorder="1" applyAlignment="1">
      <alignment horizontal="left" textRotation="90" wrapText="1"/>
    </xf>
    <xf numFmtId="0" fontId="10" fillId="0" borderId="4" xfId="0" applyFont="1" applyBorder="1" applyAlignment="1">
      <alignment horizontal="left" textRotation="90" wrapText="1"/>
    </xf>
    <xf numFmtId="0" fontId="6" fillId="0" borderId="0" xfId="0" applyFont="1" applyAlignment="1">
      <alignment horizontal="left"/>
    </xf>
    <xf numFmtId="0" fontId="10" fillId="0" borderId="4" xfId="0" applyFont="1" applyBorder="1" applyAlignment="1">
      <alignment textRotation="90"/>
    </xf>
    <xf numFmtId="0" fontId="10" fillId="2" borderId="4" xfId="0" applyFont="1" applyFill="1" applyBorder="1" applyAlignment="1">
      <alignment textRotation="90" wrapText="1"/>
    </xf>
    <xf numFmtId="0" fontId="10" fillId="25" borderId="4" xfId="0" applyFont="1" applyFill="1" applyBorder="1" applyAlignment="1">
      <alignment textRotation="90" wrapText="1"/>
    </xf>
    <xf numFmtId="0" fontId="10" fillId="0" borderId="20" xfId="0" applyFont="1" applyBorder="1" applyAlignment="1">
      <alignment textRotation="90" wrapText="1"/>
    </xf>
    <xf numFmtId="0" fontId="13" fillId="0" borderId="4" xfId="0" applyFont="1" applyBorder="1" applyAlignment="1">
      <alignment horizontal="left" vertical="center"/>
    </xf>
    <xf numFmtId="0" fontId="46" fillId="0" borderId="4" xfId="0" applyFont="1" applyBorder="1"/>
    <xf numFmtId="0" fontId="45" fillId="0" borderId="4" xfId="0" applyFont="1" applyBorder="1"/>
    <xf numFmtId="0" fontId="15" fillId="25" borderId="4" xfId="0" applyFont="1" applyFill="1" applyBorder="1"/>
    <xf numFmtId="0" fontId="37" fillId="0" borderId="4" xfId="0" applyFont="1" applyBorder="1"/>
    <xf numFmtId="0" fontId="15" fillId="2" borderId="4" xfId="0" applyFont="1" applyFill="1" applyBorder="1"/>
    <xf numFmtId="0" fontId="6" fillId="20" borderId="4" xfId="0" applyFont="1" applyFill="1" applyBorder="1" applyAlignment="1">
      <alignment horizontal="right"/>
    </xf>
    <xf numFmtId="0" fontId="10" fillId="25" borderId="4" xfId="0" applyFont="1" applyFill="1" applyBorder="1" applyAlignment="1">
      <alignment horizontal="right"/>
    </xf>
    <xf numFmtId="0" fontId="6" fillId="13" borderId="11" xfId="0" applyFont="1" applyFill="1" applyBorder="1"/>
    <xf numFmtId="0" fontId="33" fillId="0" borderId="4" xfId="0" applyFont="1" applyBorder="1" applyAlignment="1">
      <alignment horizontal="left" vertical="center" wrapText="1"/>
    </xf>
    <xf numFmtId="0" fontId="6" fillId="12" borderId="4" xfId="0" applyFont="1" applyFill="1" applyBorder="1"/>
    <xf numFmtId="0" fontId="13" fillId="0" borderId="1" xfId="0" applyFont="1" applyBorder="1" applyAlignment="1">
      <alignment horizontal="left" vertical="center" wrapText="1"/>
    </xf>
    <xf numFmtId="0" fontId="6" fillId="11" borderId="21" xfId="0" applyFont="1" applyFill="1" applyBorder="1"/>
    <xf numFmtId="0" fontId="6" fillId="13" borderId="21" xfId="0" applyFont="1" applyFill="1" applyBorder="1"/>
    <xf numFmtId="0" fontId="6" fillId="12" borderId="21" xfId="0" applyFont="1" applyFill="1" applyBorder="1"/>
    <xf numFmtId="0" fontId="13" fillId="0" borderId="22" xfId="0" applyFont="1" applyBorder="1" applyAlignment="1">
      <alignment horizontal="left" vertical="center" wrapText="1"/>
    </xf>
    <xf numFmtId="0" fontId="10" fillId="0" borderId="4" xfId="0" applyFont="1" applyBorder="1" applyAlignment="1">
      <alignment wrapText="1"/>
    </xf>
    <xf numFmtId="0" fontId="10" fillId="0" borderId="0" xfId="0" applyFont="1"/>
    <xf numFmtId="0" fontId="10" fillId="0" borderId="4" xfId="0" applyFont="1" applyBorder="1"/>
    <xf numFmtId="0" fontId="1" fillId="0" borderId="0" xfId="0" applyFont="1" applyAlignment="1">
      <alignment textRotation="90"/>
    </xf>
    <xf numFmtId="0" fontId="4" fillId="2" borderId="1" xfId="0" applyFont="1" applyFill="1" applyBorder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9" fillId="8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left" wrapText="1"/>
    </xf>
    <xf numFmtId="0" fontId="5" fillId="0" borderId="15" xfId="0" applyFont="1" applyBorder="1"/>
    <xf numFmtId="0" fontId="10" fillId="6" borderId="2" xfId="0" applyFont="1" applyFill="1" applyBorder="1" applyAlignment="1">
      <alignment horizontal="left" wrapText="1"/>
    </xf>
    <xf numFmtId="0" fontId="10" fillId="22" borderId="2" xfId="0" applyFont="1" applyFill="1" applyBorder="1" applyAlignment="1">
      <alignment horizontal="left" wrapText="1"/>
    </xf>
    <xf numFmtId="0" fontId="34" fillId="23" borderId="2" xfId="0" applyFont="1" applyFill="1" applyBorder="1" applyAlignment="1">
      <alignment horizontal="left" wrapText="1"/>
    </xf>
    <xf numFmtId="0" fontId="10" fillId="0" borderId="16" xfId="0" applyFont="1" applyBorder="1" applyAlignment="1">
      <alignment horizontal="left" textRotation="90" wrapText="1"/>
    </xf>
    <xf numFmtId="0" fontId="5" fillId="0" borderId="18" xfId="0" applyFont="1" applyBorder="1"/>
    <xf numFmtId="0" fontId="4" fillId="22" borderId="20" xfId="0" applyFont="1" applyFill="1" applyBorder="1" applyAlignment="1">
      <alignment horizontal="left" vertical="center" wrapText="1"/>
    </xf>
    <xf numFmtId="0" fontId="5" fillId="0" borderId="8" xfId="0" applyFont="1" applyBorder="1"/>
    <xf numFmtId="0" fontId="5" fillId="0" borderId="13" xfId="0" applyFont="1" applyBorder="1"/>
    <xf numFmtId="0" fontId="4" fillId="23" borderId="20" xfId="0" applyFont="1" applyFill="1" applyBorder="1" applyAlignment="1">
      <alignment horizontal="left" vertical="center" wrapText="1"/>
    </xf>
    <xf numFmtId="0" fontId="1" fillId="0" borderId="0" xfId="0" applyFont="1"/>
    <xf numFmtId="0" fontId="0" fillId="0" borderId="0" xfId="0"/>
    <xf numFmtId="0" fontId="4" fillId="5" borderId="20" xfId="0" applyFont="1" applyFill="1" applyBorder="1" applyAlignment="1">
      <alignment horizontal="left" vertical="center" wrapText="1"/>
    </xf>
    <xf numFmtId="0" fontId="4" fillId="6" borderId="20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textRotation="90" wrapText="1"/>
    </xf>
    <xf numFmtId="0" fontId="6" fillId="5" borderId="0" xfId="0" applyFont="1" applyFill="1" applyAlignment="1">
      <alignment horizontal="center"/>
    </xf>
    <xf numFmtId="0" fontId="9" fillId="4" borderId="1" xfId="0" applyFont="1" applyFill="1" applyBorder="1" applyAlignment="1">
      <alignment textRotation="90" wrapText="1"/>
    </xf>
    <xf numFmtId="0" fontId="9" fillId="3" borderId="1" xfId="0" applyFont="1" applyFill="1" applyBorder="1" applyAlignment="1">
      <alignment textRotation="90" wrapText="1"/>
    </xf>
    <xf numFmtId="0" fontId="34" fillId="8" borderId="1" xfId="0" applyFont="1" applyFill="1" applyBorder="1" applyAlignment="1">
      <alignment horizontal="left" textRotation="90" wrapText="1"/>
    </xf>
    <xf numFmtId="0" fontId="10" fillId="2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textRotation="90" wrapText="1"/>
    </xf>
    <xf numFmtId="0" fontId="10" fillId="6" borderId="1" xfId="0" applyFont="1" applyFill="1" applyBorder="1" applyAlignment="1">
      <alignment horizontal="left" textRotation="90" wrapText="1"/>
    </xf>
    <xf numFmtId="0" fontId="10" fillId="7" borderId="1" xfId="0" applyFont="1" applyFill="1" applyBorder="1" applyAlignment="1">
      <alignment horizontal="left" textRotation="90" wrapText="1"/>
    </xf>
  </cellXfs>
  <cellStyles count="1">
    <cellStyle name="Normale" xfId="0" builtinId="0"/>
  </cellStyles>
  <dxfs count="119">
    <dxf>
      <font>
        <i/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i/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i/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i/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ont>
        <i/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i/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theme="9"/>
          <bgColor theme="9"/>
        </patternFill>
      </fill>
    </dxf>
    <dxf>
      <font>
        <i/>
      </font>
      <fill>
        <patternFill patternType="none"/>
      </fill>
    </dxf>
    <dxf>
      <fill>
        <patternFill patternType="solid">
          <fgColor rgb="FFD9D9D9"/>
          <bgColor rgb="FFD9D9D9"/>
        </patternFill>
      </fill>
    </dxf>
    <dxf>
      <font>
        <i/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CCCC"/>
          <bgColor rgb="FFCC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i/>
      </font>
      <fill>
        <patternFill patternType="none"/>
      </fill>
    </dxf>
    <dxf>
      <fill>
        <patternFill patternType="solid">
          <fgColor rgb="FFD9D9D9"/>
          <bgColor rgb="FFD9D9D9"/>
        </patternFill>
      </fill>
    </dxf>
    <dxf>
      <font>
        <i/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CCCC"/>
          <bgColor rgb="FFCC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i/>
      </font>
      <fill>
        <patternFill patternType="none"/>
      </fill>
    </dxf>
    <dxf>
      <fill>
        <patternFill patternType="solid">
          <fgColor rgb="FFD9D9D9"/>
          <bgColor rgb="FFD9D9D9"/>
        </patternFill>
      </fill>
    </dxf>
    <dxf>
      <font>
        <i/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Tasks-style" pivot="0" count="3" xr9:uid="{00000000-0011-0000-FFFF-FFFF00000000}">
      <tableStyleElement type="headerRow" dxfId="118"/>
      <tableStyleElement type="firstRowStripe" dxfId="117"/>
      <tableStyleElement type="secondRowStripe" dxfId="116"/>
    </tableStyle>
    <tableStyle name="Tasks-style 2" pivot="0" count="2" xr9:uid="{00000000-0011-0000-FFFF-FFFF01000000}">
      <tableStyleElement type="firstRowStripe" dxfId="115"/>
      <tableStyleElement type="secondRowStripe" dxfId="1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'IST-FINAL-Table 2.7.1.1'!$A$26:$A$38</c:f>
              <c:strCache>
                <c:ptCount val="13"/>
                <c:pt idx="0">
                  <c:v>Modeling</c:v>
                </c:pt>
                <c:pt idx="1">
                  <c:v>Simulation</c:v>
                </c:pt>
                <c:pt idx="2">
                  <c:v>Data Integration</c:v>
                </c:pt>
                <c:pt idx="3">
                  <c:v>Real-Time Monitoring</c:v>
                </c:pt>
                <c:pt idx="4">
                  <c:v>Predictive Analytics</c:v>
                </c:pt>
                <c:pt idx="5">
                  <c:v>Optimization</c:v>
                </c:pt>
                <c:pt idx="6">
                  <c:v>Interoperability</c:v>
                </c:pt>
                <c:pt idx="7">
                  <c:v>Scalability</c:v>
                </c:pt>
                <c:pt idx="8">
                  <c:v>Security and Privacy</c:v>
                </c:pt>
                <c:pt idx="9">
                  <c:v>Lifecycle Management</c:v>
                </c:pt>
                <c:pt idx="10">
                  <c:v>User Interaction</c:v>
                </c:pt>
                <c:pt idx="11">
                  <c:v>Federation</c:v>
                </c:pt>
                <c:pt idx="12">
                  <c:v>Traceability</c:v>
                </c:pt>
              </c:strCache>
            </c:strRef>
          </c:cat>
          <c:val>
            <c:numRef>
              <c:f>'IST-FINAL-Table 2.7.1.1'!$B$26:$B$38</c:f>
              <c:numCache>
                <c:formatCode>0%</c:formatCode>
                <c:ptCount val="13"/>
                <c:pt idx="0">
                  <c:v>1</c:v>
                </c:pt>
                <c:pt idx="1">
                  <c:v>0.95</c:v>
                </c:pt>
                <c:pt idx="2">
                  <c:v>0.8</c:v>
                </c:pt>
                <c:pt idx="3">
                  <c:v>0.65</c:v>
                </c:pt>
                <c:pt idx="4">
                  <c:v>0.65</c:v>
                </c:pt>
                <c:pt idx="5">
                  <c:v>0.5</c:v>
                </c:pt>
                <c:pt idx="6">
                  <c:v>0.35</c:v>
                </c:pt>
                <c:pt idx="7">
                  <c:v>0.35</c:v>
                </c:pt>
                <c:pt idx="8">
                  <c:v>0.65</c:v>
                </c:pt>
                <c:pt idx="9">
                  <c:v>0.5</c:v>
                </c:pt>
                <c:pt idx="10">
                  <c:v>0.35</c:v>
                </c:pt>
                <c:pt idx="11">
                  <c:v>0.1</c:v>
                </c:pt>
                <c:pt idx="1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B61-457B-9657-BB3900F0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999413"/>
        <c:axId val="1364686895"/>
      </c:barChart>
      <c:catAx>
        <c:axId val="5369994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4686895"/>
        <c:crosses val="autoZero"/>
        <c:auto val="1"/>
        <c:lblAlgn val="ctr"/>
        <c:lblOffset val="100"/>
        <c:noMultiLvlLbl val="1"/>
      </c:catAx>
      <c:valAx>
        <c:axId val="13646868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699941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'IST-FINAL-DTE-MBE-PR'!$B$32:$B$44</c:f>
              <c:strCache>
                <c:ptCount val="13"/>
                <c:pt idx="0">
                  <c:v>Modeling</c:v>
                </c:pt>
                <c:pt idx="1">
                  <c:v>Simulation</c:v>
                </c:pt>
                <c:pt idx="2">
                  <c:v>Data Integration</c:v>
                </c:pt>
                <c:pt idx="3">
                  <c:v>Real-Time Monitoring</c:v>
                </c:pt>
                <c:pt idx="4">
                  <c:v>Predictive Analytics</c:v>
                </c:pt>
                <c:pt idx="5">
                  <c:v>Optimization</c:v>
                </c:pt>
                <c:pt idx="6">
                  <c:v>Interoperability</c:v>
                </c:pt>
                <c:pt idx="7">
                  <c:v>Scalability</c:v>
                </c:pt>
                <c:pt idx="8">
                  <c:v>Security and Privacy</c:v>
                </c:pt>
                <c:pt idx="9">
                  <c:v>Lifecycle Management</c:v>
                </c:pt>
                <c:pt idx="10">
                  <c:v>User Interaction</c:v>
                </c:pt>
                <c:pt idx="11">
                  <c:v>Federation</c:v>
                </c:pt>
                <c:pt idx="12">
                  <c:v>Traceability</c:v>
                </c:pt>
              </c:strCache>
            </c:strRef>
          </c:cat>
          <c:val>
            <c:numRef>
              <c:f>'IST-FINAL-DTE-MBE-PR'!$D$32:$D$44</c:f>
              <c:numCache>
                <c:formatCode>0%</c:formatCode>
                <c:ptCount val="13"/>
                <c:pt idx="0">
                  <c:v>1</c:v>
                </c:pt>
                <c:pt idx="1">
                  <c:v>0.95</c:v>
                </c:pt>
                <c:pt idx="2">
                  <c:v>0.8</c:v>
                </c:pt>
                <c:pt idx="3">
                  <c:v>0.65</c:v>
                </c:pt>
                <c:pt idx="4">
                  <c:v>0.65</c:v>
                </c:pt>
                <c:pt idx="5">
                  <c:v>0.5</c:v>
                </c:pt>
                <c:pt idx="6">
                  <c:v>0.5</c:v>
                </c:pt>
                <c:pt idx="7">
                  <c:v>0.35</c:v>
                </c:pt>
                <c:pt idx="8">
                  <c:v>0.65</c:v>
                </c:pt>
                <c:pt idx="9">
                  <c:v>0.5</c:v>
                </c:pt>
                <c:pt idx="10">
                  <c:v>0.35</c:v>
                </c:pt>
                <c:pt idx="11">
                  <c:v>0.05</c:v>
                </c:pt>
                <c:pt idx="12">
                  <c:v>0.05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4EC-4100-8A48-BC0E5E1D6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918322"/>
        <c:axId val="2109527803"/>
      </c:barChart>
      <c:catAx>
        <c:axId val="11819183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9527803"/>
        <c:crosses val="autoZero"/>
        <c:auto val="1"/>
        <c:lblAlgn val="ctr"/>
        <c:lblOffset val="100"/>
        <c:noMultiLvlLbl val="1"/>
      </c:catAx>
      <c:valAx>
        <c:axId val="21095278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191832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1'!$A$28:$A$40</c:f>
              <c:strCache>
                <c:ptCount val="13"/>
                <c:pt idx="0">
                  <c:v>Modeling</c:v>
                </c:pt>
                <c:pt idx="1">
                  <c:v>Simulation</c:v>
                </c:pt>
                <c:pt idx="2">
                  <c:v>Data Integration</c:v>
                </c:pt>
                <c:pt idx="3">
                  <c:v>Real-Time Monitoring</c:v>
                </c:pt>
                <c:pt idx="4">
                  <c:v>Predictive Analytics</c:v>
                </c:pt>
                <c:pt idx="5">
                  <c:v>Optimization</c:v>
                </c:pt>
                <c:pt idx="6">
                  <c:v>Interoperability</c:v>
                </c:pt>
                <c:pt idx="7">
                  <c:v>Scalability</c:v>
                </c:pt>
                <c:pt idx="8">
                  <c:v>Security and Privacy</c:v>
                </c:pt>
                <c:pt idx="9">
                  <c:v>Lifecycle Management</c:v>
                </c:pt>
                <c:pt idx="10">
                  <c:v>User Interaction</c:v>
                </c:pt>
                <c:pt idx="11">
                  <c:v>Federation</c:v>
                </c:pt>
                <c:pt idx="12">
                  <c:v>Traceability</c:v>
                </c:pt>
              </c:strCache>
            </c:strRef>
          </c:cat>
          <c:val>
            <c:numRef>
              <c:f>'Table 1'!$B$28:$B$40</c:f>
              <c:numCache>
                <c:formatCode>0%</c:formatCode>
                <c:ptCount val="13"/>
                <c:pt idx="0">
                  <c:v>1</c:v>
                </c:pt>
                <c:pt idx="1">
                  <c:v>0.95454545454545459</c:v>
                </c:pt>
                <c:pt idx="2">
                  <c:v>0.86363636363636365</c:v>
                </c:pt>
                <c:pt idx="3">
                  <c:v>0.72727272727272729</c:v>
                </c:pt>
                <c:pt idx="4">
                  <c:v>0.72727272727272729</c:v>
                </c:pt>
                <c:pt idx="5">
                  <c:v>0.68181818181818177</c:v>
                </c:pt>
                <c:pt idx="6">
                  <c:v>0.63636363636363635</c:v>
                </c:pt>
                <c:pt idx="7">
                  <c:v>0.5</c:v>
                </c:pt>
                <c:pt idx="8">
                  <c:v>0.72727272727272729</c:v>
                </c:pt>
                <c:pt idx="9">
                  <c:v>0.5</c:v>
                </c:pt>
                <c:pt idx="10">
                  <c:v>0.59090909090909094</c:v>
                </c:pt>
                <c:pt idx="11">
                  <c:v>0.22727272727272727</c:v>
                </c:pt>
                <c:pt idx="12">
                  <c:v>0.18181818181818182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1DA-4378-A577-41BD066A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230022"/>
        <c:axId val="1438667819"/>
      </c:barChart>
      <c:catAx>
        <c:axId val="19472300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8667819"/>
        <c:crosses val="autoZero"/>
        <c:auto val="1"/>
        <c:lblAlgn val="ctr"/>
        <c:lblOffset val="100"/>
        <c:noMultiLvlLbl val="1"/>
      </c:catAx>
      <c:valAx>
        <c:axId val="14386678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723002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'UC - Application-Domain'!$O$3:$O$9</c:f>
              <c:strCache>
                <c:ptCount val="7"/>
                <c:pt idx="0">
                  <c:v>Railway (ALSTOM)</c:v>
                </c:pt>
                <c:pt idx="1">
                  <c:v>Renewable Energy (CleanWatts)</c:v>
                </c:pt>
                <c:pt idx="2">
                  <c:v>Internet Of Things - Bridge Building - Railway (CNET)</c:v>
                </c:pt>
                <c:pt idx="3">
                  <c:v>Energy Microgrid (Siemens)</c:v>
                </c:pt>
                <c:pt idx="4">
                  <c:v>Automotive - Buses (OTOKAR)</c:v>
                </c:pt>
                <c:pt idx="5">
                  <c:v>Aerospace Robotics (Leonardo)</c:v>
                </c:pt>
                <c:pt idx="6">
                  <c:v>Manufacturing (Thinglink)</c:v>
                </c:pt>
              </c:strCache>
            </c:strRef>
          </c:cat>
          <c:val>
            <c:numRef>
              <c:f>'UC - Application-Domain'!$P$3:$P$9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F4-4BDE-B6A9-DF3503AD5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23286"/>
        <c:axId val="1334925046"/>
      </c:barChart>
      <c:catAx>
        <c:axId val="690232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4925046"/>
        <c:crosses val="autoZero"/>
        <c:auto val="1"/>
        <c:lblAlgn val="ctr"/>
        <c:lblOffset val="100"/>
        <c:noMultiLvlLbl val="1"/>
      </c:catAx>
      <c:valAx>
        <c:axId val="13349250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023286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>
        <c:manualLayout>
          <c:xMode val="edge"/>
          <c:yMode val="edge"/>
          <c:x val="0.37131773130705475"/>
          <c:y val="3.6694172849779258E-2"/>
          <c:w val="0.58121734131343095"/>
          <c:h val="0.88512190754943409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'App Domain (Stat)'!$D$2:$D$13</c:f>
              <c:strCache>
                <c:ptCount val="12"/>
                <c:pt idx="0">
                  <c:v>Other</c:v>
                </c:pt>
                <c:pt idx="1">
                  <c:v>Telecommunications</c:v>
                </c:pt>
                <c:pt idx="2">
                  <c:v>Robotics</c:v>
                </c:pt>
                <c:pt idx="3">
                  <c:v>Logistics</c:v>
                </c:pt>
                <c:pt idx="4">
                  <c:v>Education</c:v>
                </c:pt>
                <c:pt idx="5">
                  <c:v>Energy</c:v>
                </c:pt>
                <c:pt idx="6">
                  <c:v>Construction</c:v>
                </c:pt>
                <c:pt idx="7">
                  <c:v>Smart Cities</c:v>
                </c:pt>
                <c:pt idx="8">
                  <c:v>Aerospace</c:v>
                </c:pt>
                <c:pt idx="9">
                  <c:v>Automotive</c:v>
                </c:pt>
                <c:pt idx="10">
                  <c:v>Healthcare</c:v>
                </c:pt>
                <c:pt idx="11">
                  <c:v>Manufacturing</c:v>
                </c:pt>
              </c:strCache>
            </c:strRef>
          </c:cat>
          <c:val>
            <c:numRef>
              <c:f>'App Domain (Stat)'!$E$2:$E$13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9C6-4822-80A6-8CB12C14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726298"/>
        <c:axId val="1449026537"/>
      </c:barChart>
      <c:catAx>
        <c:axId val="8677262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9026537"/>
        <c:crosses val="autoZero"/>
        <c:auto val="1"/>
        <c:lblAlgn val="ctr"/>
        <c:lblOffset val="100"/>
        <c:noMultiLvlLbl val="1"/>
      </c:catAx>
      <c:valAx>
        <c:axId val="14490265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/>
        </c:spPr>
        <c:txPr>
          <a:bodyPr/>
          <a:lstStyle/>
          <a:p>
            <a:pPr lvl="0">
              <a:defRPr sz="11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7726298"/>
        <c:crosses val="max"/>
        <c:crossBetween val="between"/>
        <c:majorUnit val="2"/>
        <c:minorUnit val="0.4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26</xdr:row>
      <xdr:rowOff>85725</xdr:rowOff>
    </xdr:from>
    <xdr:ext cx="6924675" cy="4705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28</xdr:row>
      <xdr:rowOff>152400</xdr:rowOff>
    </xdr:from>
    <xdr:ext cx="6924675" cy="47053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28</xdr:row>
      <xdr:rowOff>85725</xdr:rowOff>
    </xdr:from>
    <xdr:ext cx="6924675" cy="47053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533400</xdr:colOff>
      <xdr:row>25</xdr:row>
      <xdr:rowOff>95250</xdr:rowOff>
    </xdr:from>
    <xdr:ext cx="7153275" cy="7048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95250</xdr:colOff>
      <xdr:row>10</xdr:row>
      <xdr:rowOff>104775</xdr:rowOff>
    </xdr:from>
    <xdr:ext cx="6867525" cy="27527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333375</xdr:colOff>
      <xdr:row>3</xdr:row>
      <xdr:rowOff>104775</xdr:rowOff>
    </xdr:from>
    <xdr:ext cx="6991350" cy="34956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24" headerRowCount="0">
  <tableColumns count="1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</tableColumns>
  <tableStyleInfo name="Task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K2:K24" headerRowCount="0">
  <tableColumns count="1">
    <tableColumn id="1" xr3:uid="{00000000-0010-0000-0100-000001000000}" name="Column1"/>
  </tableColumns>
  <tableStyleInfo name="Task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Relationship Id="rId5" Type="http://schemas.openxmlformats.org/officeDocument/2006/relationships/comments" Target="../comments5.xml"/><Relationship Id="rId4" Type="http://schemas.openxmlformats.org/officeDocument/2006/relationships/table" Target="../tables/table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i.org/10.1145/3502265" TargetMode="External"/><Relationship Id="rId13" Type="http://schemas.openxmlformats.org/officeDocument/2006/relationships/hyperlink" Target="https://www.doi.org/10.1109/ISSE51541.2021.9582526" TargetMode="External"/><Relationship Id="rId18" Type="http://schemas.openxmlformats.org/officeDocument/2006/relationships/hyperlink" Target="https://www.doi.org/10.1109/ISCSIC60498.2023.00046" TargetMode="External"/><Relationship Id="rId3" Type="http://schemas.openxmlformats.org/officeDocument/2006/relationships/hyperlink" Target="https://www.doi.org/10.1109/JPROC.2020.2998530" TargetMode="External"/><Relationship Id="rId21" Type="http://schemas.openxmlformats.org/officeDocument/2006/relationships/vmlDrawing" Target="../drawings/vmlDrawing2.vml"/><Relationship Id="rId7" Type="http://schemas.openxmlformats.org/officeDocument/2006/relationships/hyperlink" Target="https://www.doi.org/10.36680/j.itcon.2022.008" TargetMode="External"/><Relationship Id="rId12" Type="http://schemas.openxmlformats.org/officeDocument/2006/relationships/hyperlink" Target="https://www.doi.org/10.1145/3386164.3387296" TargetMode="External"/><Relationship Id="rId17" Type="http://schemas.openxmlformats.org/officeDocument/2006/relationships/hyperlink" Target="https://www.doi.org/10.3390/buildings14072207" TargetMode="External"/><Relationship Id="rId2" Type="http://schemas.openxmlformats.org/officeDocument/2006/relationships/hyperlink" Target="https://www.doi.org/10.1109/ACCESS.2019.2953499" TargetMode="External"/><Relationship Id="rId16" Type="http://schemas.openxmlformats.org/officeDocument/2006/relationships/hyperlink" Target="https://www.doi.org/10.1007/978-3-031-32515-1_7" TargetMode="External"/><Relationship Id="rId20" Type="http://schemas.openxmlformats.org/officeDocument/2006/relationships/hyperlink" Target="https://www.doi.org/10.3390/s24186069" TargetMode="External"/><Relationship Id="rId1" Type="http://schemas.openxmlformats.org/officeDocument/2006/relationships/hyperlink" Target="https://www.doi.org/10.1016/j.cirpj.2020.02.002" TargetMode="External"/><Relationship Id="rId6" Type="http://schemas.openxmlformats.org/officeDocument/2006/relationships/hyperlink" Target="https://www.doi.org/10.1007/s10270-019-00757-6" TargetMode="External"/><Relationship Id="rId11" Type="http://schemas.openxmlformats.org/officeDocument/2006/relationships/hyperlink" Target="https://www.doi.org/10.1109/ACCESS.2021.3064192" TargetMode="External"/><Relationship Id="rId5" Type="http://schemas.openxmlformats.org/officeDocument/2006/relationships/hyperlink" Target="https://www.doi.org/10.1109/ACCESS.2021.3060863" TargetMode="External"/><Relationship Id="rId15" Type="http://schemas.openxmlformats.org/officeDocument/2006/relationships/hyperlink" Target="https://www.doi.org/10.1109/ICISS59129.2023.10291219" TargetMode="External"/><Relationship Id="rId10" Type="http://schemas.openxmlformats.org/officeDocument/2006/relationships/hyperlink" Target="https://www.doi.org/10.1109/ICSA56044.2023.00015" TargetMode="External"/><Relationship Id="rId19" Type="http://schemas.openxmlformats.org/officeDocument/2006/relationships/hyperlink" Target="https://www.doi.org/10.1145/3640314" TargetMode="External"/><Relationship Id="rId4" Type="http://schemas.openxmlformats.org/officeDocument/2006/relationships/hyperlink" Target="https://www.doi.org/10.1007/s10845-019-01512-w" TargetMode="External"/><Relationship Id="rId9" Type="http://schemas.openxmlformats.org/officeDocument/2006/relationships/hyperlink" Target="https://www.doi.org/10.1109/ACCESS.2022.3172964" TargetMode="External"/><Relationship Id="rId14" Type="http://schemas.openxmlformats.org/officeDocument/2006/relationships/hyperlink" Target="https://www.doi.org/10.3390/app14030977" TargetMode="External"/><Relationship Id="rId2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i.org/10.1109/ACCESS.2021.3064192" TargetMode="External"/><Relationship Id="rId13" Type="http://schemas.openxmlformats.org/officeDocument/2006/relationships/hyperlink" Target="https://www.doi.org/10.1016/j.cirpj.2020.02.002" TargetMode="External"/><Relationship Id="rId18" Type="http://schemas.openxmlformats.org/officeDocument/2006/relationships/hyperlink" Target="https://www.mdpi.com/2079-8954/7/1/7" TargetMode="External"/><Relationship Id="rId26" Type="http://schemas.openxmlformats.org/officeDocument/2006/relationships/hyperlink" Target="https://www.doi.org/10.1109/ACCESS.2021.3060863" TargetMode="External"/><Relationship Id="rId3" Type="http://schemas.openxmlformats.org/officeDocument/2006/relationships/hyperlink" Target="https://www.doi.org/10.1109/ISCSIC60498.2023.00046" TargetMode="External"/><Relationship Id="rId21" Type="http://schemas.openxmlformats.org/officeDocument/2006/relationships/hyperlink" Target="https://www.doi.org/10.3390/s24186069" TargetMode="External"/><Relationship Id="rId7" Type="http://schemas.openxmlformats.org/officeDocument/2006/relationships/hyperlink" Target="https://www.doi.org/10.1145/3502265" TargetMode="External"/><Relationship Id="rId12" Type="http://schemas.openxmlformats.org/officeDocument/2006/relationships/hyperlink" Target="https://www.doi.org/10.1007/s10845-019-01512-w" TargetMode="External"/><Relationship Id="rId17" Type="http://schemas.openxmlformats.org/officeDocument/2006/relationships/hyperlink" Target="https://www.doi.org/10.1109/ACCESS.2019.2953499" TargetMode="External"/><Relationship Id="rId25" Type="http://schemas.openxmlformats.org/officeDocument/2006/relationships/hyperlink" Target="https://www.doi.org/10.1093/eurheartj/ehaa159" TargetMode="External"/><Relationship Id="rId2" Type="http://schemas.openxmlformats.org/officeDocument/2006/relationships/hyperlink" Target="https://www.doi.org/10.1145/3640314" TargetMode="External"/><Relationship Id="rId16" Type="http://schemas.openxmlformats.org/officeDocument/2006/relationships/hyperlink" Target="https://www.doi.org/10.1007/s10270-019-00757-6" TargetMode="External"/><Relationship Id="rId20" Type="http://schemas.openxmlformats.org/officeDocument/2006/relationships/hyperlink" Target="https://www.doi.org/10.1109/ICISS59129.2023.10291219" TargetMode="External"/><Relationship Id="rId29" Type="http://schemas.openxmlformats.org/officeDocument/2006/relationships/hyperlink" Target="https://www.doi.org/10.1145/3478680" TargetMode="External"/><Relationship Id="rId1" Type="http://schemas.openxmlformats.org/officeDocument/2006/relationships/hyperlink" Target="https://www.doi.org/10.3390/buildings14072207" TargetMode="External"/><Relationship Id="rId6" Type="http://schemas.openxmlformats.org/officeDocument/2006/relationships/hyperlink" Target="https://www.doi.org/10.36680/j.itcon.2022.008" TargetMode="External"/><Relationship Id="rId11" Type="http://schemas.openxmlformats.org/officeDocument/2006/relationships/hyperlink" Target="https://www.doi.org/10.1145/3386164.3387296" TargetMode="External"/><Relationship Id="rId24" Type="http://schemas.openxmlformats.org/officeDocument/2006/relationships/hyperlink" Target="https://www.doi.org/10.1109/ICSA56044.2023.00015" TargetMode="External"/><Relationship Id="rId5" Type="http://schemas.openxmlformats.org/officeDocument/2006/relationships/hyperlink" Target="https://www.doi.org/10.1007/978-3-031-32515-1_7" TargetMode="External"/><Relationship Id="rId15" Type="http://schemas.openxmlformats.org/officeDocument/2006/relationships/hyperlink" Target="https://www.doi.org/10.1145/3365438.3410941" TargetMode="External"/><Relationship Id="rId23" Type="http://schemas.openxmlformats.org/officeDocument/2006/relationships/hyperlink" Target="https://www.doi.org/10.1093/eurheartj/ehaa159" TargetMode="External"/><Relationship Id="rId28" Type="http://schemas.openxmlformats.org/officeDocument/2006/relationships/hyperlink" Target="https://www.doi.org/10.1093/eurheartj/ehaa159" TargetMode="External"/><Relationship Id="rId10" Type="http://schemas.openxmlformats.org/officeDocument/2006/relationships/hyperlink" Target="https://doi.org/10.1145/3477244.3477985" TargetMode="External"/><Relationship Id="rId19" Type="http://schemas.openxmlformats.org/officeDocument/2006/relationships/hyperlink" Target="https://www.doi.org/10.1109/ACCESS.2021.3060863" TargetMode="External"/><Relationship Id="rId4" Type="http://schemas.openxmlformats.org/officeDocument/2006/relationships/hyperlink" Target="https://www.doi.org/10.1109/ACCESS.2022.3172964" TargetMode="External"/><Relationship Id="rId9" Type="http://schemas.openxmlformats.org/officeDocument/2006/relationships/hyperlink" Target="https://www.doi.org/10.1109/ISSE51541.2021.9582526" TargetMode="External"/><Relationship Id="rId14" Type="http://schemas.openxmlformats.org/officeDocument/2006/relationships/hyperlink" Target="https://www.doi.org/10.1109/JPROC.2020.2998530" TargetMode="External"/><Relationship Id="rId22" Type="http://schemas.openxmlformats.org/officeDocument/2006/relationships/hyperlink" Target="https://www.doi.org/10.3390/app14030977" TargetMode="External"/><Relationship Id="rId27" Type="http://schemas.openxmlformats.org/officeDocument/2006/relationships/hyperlink" Target="https://www.doi.org/10.1007/s10270-019-00757-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69"/>
  <sheetViews>
    <sheetView workbookViewId="0"/>
  </sheetViews>
  <sheetFormatPr defaultColWidth="14.44140625" defaultRowHeight="15" customHeight="1"/>
  <cols>
    <col min="1" max="2" width="11.5546875" customWidth="1"/>
    <col min="3" max="3" width="11.33203125" customWidth="1"/>
    <col min="4" max="16" width="6" customWidth="1"/>
    <col min="17" max="17" width="6.88671875" customWidth="1"/>
    <col min="18" max="18" width="6" customWidth="1"/>
  </cols>
  <sheetData>
    <row r="1" spans="1:18" ht="90">
      <c r="A1" s="1"/>
      <c r="B1" s="1"/>
      <c r="C1" s="2"/>
      <c r="D1" s="2"/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2"/>
    </row>
    <row r="2" spans="1:18" ht="14.4">
      <c r="A2" s="1"/>
      <c r="B2" s="1"/>
      <c r="C2" s="261" t="s">
        <v>13</v>
      </c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3"/>
    </row>
    <row r="3" spans="1:18" ht="18.75" customHeight="1">
      <c r="A3" s="1"/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25</v>
      </c>
      <c r="O3" s="4" t="s">
        <v>26</v>
      </c>
      <c r="P3" s="4" t="s">
        <v>27</v>
      </c>
      <c r="Q3" s="4" t="s">
        <v>28</v>
      </c>
      <c r="R3" s="5" t="s">
        <v>29</v>
      </c>
    </row>
    <row r="4" spans="1:18" ht="14.4">
      <c r="A4" s="6"/>
      <c r="B4" s="1"/>
      <c r="C4" s="7" t="s">
        <v>30</v>
      </c>
      <c r="D4" s="7" t="s">
        <v>31</v>
      </c>
      <c r="E4" s="7">
        <f>'IST-FINAL-DTE-MBE-PR'!O5/2</f>
        <v>1</v>
      </c>
      <c r="F4" s="7">
        <f>'IST-FINAL-DTE-MBE-PR'!P5/2</f>
        <v>1</v>
      </c>
      <c r="G4" s="7">
        <f>'IST-FINAL-DTE-MBE-PR'!Q5/2</f>
        <v>1</v>
      </c>
      <c r="H4" s="7">
        <f>'IST-FINAL-DTE-MBE-PR'!R5/2</f>
        <v>1</v>
      </c>
      <c r="I4" s="7">
        <f>'IST-FINAL-DTE-MBE-PR'!S5/2</f>
        <v>1</v>
      </c>
      <c r="J4" s="7">
        <f>'IST-FINAL-DTE-MBE-PR'!T5/2</f>
        <v>1</v>
      </c>
      <c r="K4" s="7">
        <f>'IST-FINAL-DTE-MBE-PR'!U5/2</f>
        <v>1</v>
      </c>
      <c r="L4" s="7">
        <f>'IST-FINAL-DTE-MBE-PR'!U5/2</f>
        <v>1</v>
      </c>
      <c r="M4" s="7">
        <f>'IST-FINAL-DTE-MBE-PR'!V5/2</f>
        <v>1</v>
      </c>
      <c r="N4" s="7">
        <f>'IST-FINAL-DTE-MBE-PR'!W5/2</f>
        <v>1</v>
      </c>
      <c r="O4" s="7">
        <f>'IST-FINAL-DTE-MBE-PR'!X5/2</f>
        <v>0</v>
      </c>
      <c r="P4" s="7">
        <f>'IST-FINAL-DTE-MBE-PR'!Z5</f>
        <v>0</v>
      </c>
      <c r="Q4" s="7">
        <f>'IST-FINAL-DTE-MBE-PR'!AA5</f>
        <v>0</v>
      </c>
      <c r="R4" s="8">
        <f t="shared" ref="R4:R23" si="0">SUM(E4:Q4)</f>
        <v>10</v>
      </c>
    </row>
    <row r="5" spans="1:18" ht="14.4">
      <c r="A5" s="6"/>
      <c r="B5" s="1"/>
      <c r="C5" s="7" t="s">
        <v>32</v>
      </c>
      <c r="D5" s="7" t="s">
        <v>31</v>
      </c>
      <c r="E5" s="7">
        <f>'IST-FINAL-DTE-MBE-PR'!O6/2</f>
        <v>1</v>
      </c>
      <c r="F5" s="7">
        <f>'IST-FINAL-DTE-MBE-PR'!P6/2</f>
        <v>1</v>
      </c>
      <c r="G5" s="7">
        <f>'IST-FINAL-DTE-MBE-PR'!Q6/2</f>
        <v>1</v>
      </c>
      <c r="H5" s="7">
        <f>'IST-FINAL-DTE-MBE-PR'!R6/2</f>
        <v>1</v>
      </c>
      <c r="I5" s="7">
        <f>'IST-FINAL-DTE-MBE-PR'!S6/2</f>
        <v>1</v>
      </c>
      <c r="J5" s="7">
        <f>'IST-FINAL-DTE-MBE-PR'!T6/2</f>
        <v>1</v>
      </c>
      <c r="K5" s="7">
        <f>'IST-FINAL-DTE-MBE-PR'!U6/2</f>
        <v>0</v>
      </c>
      <c r="L5" s="7">
        <f>'IST-FINAL-DTE-MBE-PR'!U6/2</f>
        <v>0</v>
      </c>
      <c r="M5" s="7">
        <f>'IST-FINAL-DTE-MBE-PR'!V6/2</f>
        <v>0</v>
      </c>
      <c r="N5" s="7">
        <f>'IST-FINAL-DTE-MBE-PR'!W6/2</f>
        <v>0</v>
      </c>
      <c r="O5" s="7">
        <f>'IST-FINAL-DTE-MBE-PR'!X6/2</f>
        <v>1</v>
      </c>
      <c r="P5" s="7">
        <f>'IST-FINAL-DTE-MBE-PR'!Z6</f>
        <v>0</v>
      </c>
      <c r="Q5" s="7">
        <f>'IST-FINAL-DTE-MBE-PR'!AA6</f>
        <v>0</v>
      </c>
      <c r="R5" s="8">
        <f t="shared" si="0"/>
        <v>7</v>
      </c>
    </row>
    <row r="6" spans="1:18" ht="14.4">
      <c r="A6" s="6"/>
      <c r="B6" s="1"/>
      <c r="C6" s="7" t="s">
        <v>33</v>
      </c>
      <c r="D6" s="7" t="s">
        <v>31</v>
      </c>
      <c r="E6" s="7">
        <f>'IST-FINAL-DTE-MBE-PR'!O7/2</f>
        <v>1</v>
      </c>
      <c r="F6" s="7">
        <f>'IST-FINAL-DTE-MBE-PR'!P7/2</f>
        <v>1</v>
      </c>
      <c r="G6" s="7">
        <f>'IST-FINAL-DTE-MBE-PR'!Q7/2</f>
        <v>1</v>
      </c>
      <c r="H6" s="7">
        <f>'IST-FINAL-DTE-MBE-PR'!R7/2</f>
        <v>1</v>
      </c>
      <c r="I6" s="7">
        <f>'IST-FINAL-DTE-MBE-PR'!S7/2</f>
        <v>1</v>
      </c>
      <c r="J6" s="7">
        <f>'IST-FINAL-DTE-MBE-PR'!T7/2</f>
        <v>1</v>
      </c>
      <c r="K6" s="7">
        <f>'IST-FINAL-DTE-MBE-PR'!U7/2</f>
        <v>1</v>
      </c>
      <c r="L6" s="7">
        <f>'IST-FINAL-DTE-MBE-PR'!U7/2</f>
        <v>1</v>
      </c>
      <c r="M6" s="7">
        <f>'IST-FINAL-DTE-MBE-PR'!V7/2</f>
        <v>1</v>
      </c>
      <c r="N6" s="7">
        <f>'IST-FINAL-DTE-MBE-PR'!W7/2</f>
        <v>1</v>
      </c>
      <c r="O6" s="7">
        <f>'IST-FINAL-DTE-MBE-PR'!X7/2</f>
        <v>1</v>
      </c>
      <c r="P6" s="7">
        <f>'IST-FINAL-DTE-MBE-PR'!Z7</f>
        <v>0</v>
      </c>
      <c r="Q6" s="7">
        <f>'IST-FINAL-DTE-MBE-PR'!AA7</f>
        <v>0</v>
      </c>
      <c r="R6" s="8">
        <f t="shared" si="0"/>
        <v>11</v>
      </c>
    </row>
    <row r="7" spans="1:18" ht="14.4">
      <c r="A7" s="6"/>
      <c r="B7" s="1"/>
      <c r="C7" s="7" t="s">
        <v>34</v>
      </c>
      <c r="D7" s="7" t="s">
        <v>31</v>
      </c>
      <c r="E7" s="7">
        <f>'IST-FINAL-DTE-MBE-PR'!O8/2</f>
        <v>1</v>
      </c>
      <c r="F7" s="7">
        <f>'IST-FINAL-DTE-MBE-PR'!P8/2</f>
        <v>1</v>
      </c>
      <c r="G7" s="7">
        <f>'IST-FINAL-DTE-MBE-PR'!Q8/2</f>
        <v>1</v>
      </c>
      <c r="H7" s="7">
        <f>'IST-FINAL-DTE-MBE-PR'!R8/2</f>
        <v>1</v>
      </c>
      <c r="I7" s="7">
        <f>'IST-FINAL-DTE-MBE-PR'!S8/2</f>
        <v>1</v>
      </c>
      <c r="J7" s="7">
        <f>'IST-FINAL-DTE-MBE-PR'!T8/2</f>
        <v>1</v>
      </c>
      <c r="K7" s="7">
        <f>'IST-FINAL-DTE-MBE-PR'!U8/2</f>
        <v>0</v>
      </c>
      <c r="L7" s="7">
        <f>'IST-FINAL-DTE-MBE-PR'!U8/2</f>
        <v>0</v>
      </c>
      <c r="M7" s="7">
        <f>'IST-FINAL-DTE-MBE-PR'!V8/2</f>
        <v>1</v>
      </c>
      <c r="N7" s="7">
        <f>'IST-FINAL-DTE-MBE-PR'!W8/2</f>
        <v>1</v>
      </c>
      <c r="O7" s="7">
        <f>'IST-FINAL-DTE-MBE-PR'!X8/2</f>
        <v>0</v>
      </c>
      <c r="P7" s="7">
        <f>'IST-FINAL-DTE-MBE-PR'!Z8</f>
        <v>0</v>
      </c>
      <c r="Q7" s="7">
        <f>'IST-FINAL-DTE-MBE-PR'!AA8</f>
        <v>0</v>
      </c>
      <c r="R7" s="8">
        <f t="shared" si="0"/>
        <v>8</v>
      </c>
    </row>
    <row r="8" spans="1:18" ht="14.4">
      <c r="A8" s="6"/>
      <c r="B8" s="1"/>
      <c r="C8" s="7" t="s">
        <v>35</v>
      </c>
      <c r="D8" s="7" t="s">
        <v>31</v>
      </c>
      <c r="E8" s="7">
        <f>'IST-FINAL-DTE-MBE-PR'!O9/2</f>
        <v>1</v>
      </c>
      <c r="F8" s="7">
        <f>'IST-FINAL-DTE-MBE-PR'!P9/2</f>
        <v>1</v>
      </c>
      <c r="G8" s="7">
        <f>'IST-FINAL-DTE-MBE-PR'!Q9/2</f>
        <v>1</v>
      </c>
      <c r="H8" s="7">
        <f>'IST-FINAL-DTE-MBE-PR'!R9/2</f>
        <v>1</v>
      </c>
      <c r="I8" s="7">
        <f>'IST-FINAL-DTE-MBE-PR'!S9/2</f>
        <v>1</v>
      </c>
      <c r="J8" s="7">
        <f>'IST-FINAL-DTE-MBE-PR'!T9/2</f>
        <v>1</v>
      </c>
      <c r="K8" s="7">
        <f>'IST-FINAL-DTE-MBE-PR'!U9/2</f>
        <v>0</v>
      </c>
      <c r="L8" s="7">
        <f>'IST-FINAL-DTE-MBE-PR'!U9/2</f>
        <v>0</v>
      </c>
      <c r="M8" s="7">
        <f>'IST-FINAL-DTE-MBE-PR'!V9/2</f>
        <v>1</v>
      </c>
      <c r="N8" s="7">
        <f>'IST-FINAL-DTE-MBE-PR'!W9/2</f>
        <v>0</v>
      </c>
      <c r="O8" s="7">
        <f>'IST-FINAL-DTE-MBE-PR'!X9/2</f>
        <v>0</v>
      </c>
      <c r="P8" s="7">
        <f>'IST-FINAL-DTE-MBE-PR'!Z9</f>
        <v>0</v>
      </c>
      <c r="Q8" s="7">
        <f>'IST-FINAL-DTE-MBE-PR'!AA9</f>
        <v>0</v>
      </c>
      <c r="R8" s="8">
        <f t="shared" si="0"/>
        <v>7</v>
      </c>
    </row>
    <row r="9" spans="1:18" ht="14.4">
      <c r="A9" s="6"/>
      <c r="B9" s="1"/>
      <c r="C9" s="7" t="s">
        <v>36</v>
      </c>
      <c r="D9" s="7" t="s">
        <v>31</v>
      </c>
      <c r="E9" s="7">
        <f>'IST-FINAL-DTE-MBE-PR'!O10/2</f>
        <v>1</v>
      </c>
      <c r="F9" s="7">
        <f>'IST-FINAL-DTE-MBE-PR'!P10/2</f>
        <v>1</v>
      </c>
      <c r="G9" s="7">
        <f>'IST-FINAL-DTE-MBE-PR'!Q10/2</f>
        <v>0</v>
      </c>
      <c r="H9" s="7">
        <f>'IST-FINAL-DTE-MBE-PR'!R10/2</f>
        <v>0</v>
      </c>
      <c r="I9" s="7">
        <f>'IST-FINAL-DTE-MBE-PR'!S10/2</f>
        <v>0</v>
      </c>
      <c r="J9" s="7">
        <f>'IST-FINAL-DTE-MBE-PR'!T10/2</f>
        <v>0</v>
      </c>
      <c r="K9" s="7">
        <f>'IST-FINAL-DTE-MBE-PR'!U10/2</f>
        <v>0</v>
      </c>
      <c r="L9" s="7">
        <f>'IST-FINAL-DTE-MBE-PR'!U10/2</f>
        <v>0</v>
      </c>
      <c r="M9" s="7">
        <f>'IST-FINAL-DTE-MBE-PR'!V10/2</f>
        <v>0</v>
      </c>
      <c r="N9" s="7">
        <f>'IST-FINAL-DTE-MBE-PR'!W10/2</f>
        <v>1</v>
      </c>
      <c r="O9" s="7">
        <f>'IST-FINAL-DTE-MBE-PR'!X10/2</f>
        <v>0</v>
      </c>
      <c r="P9" s="7">
        <f>'IST-FINAL-DTE-MBE-PR'!Z10</f>
        <v>0</v>
      </c>
      <c r="Q9" s="7">
        <f>'IST-FINAL-DTE-MBE-PR'!AA10</f>
        <v>0</v>
      </c>
      <c r="R9" s="8">
        <f t="shared" si="0"/>
        <v>3</v>
      </c>
    </row>
    <row r="10" spans="1:18" ht="14.4">
      <c r="A10" s="6"/>
      <c r="B10" s="1"/>
      <c r="C10" s="7" t="s">
        <v>37</v>
      </c>
      <c r="D10" s="7" t="s">
        <v>31</v>
      </c>
      <c r="E10" s="7">
        <f>'IST-FINAL-DTE-MBE-PR'!O11/2</f>
        <v>1</v>
      </c>
      <c r="F10" s="7">
        <f>'IST-FINAL-DTE-MBE-PR'!P11/2</f>
        <v>1</v>
      </c>
      <c r="G10" s="7">
        <f>'IST-FINAL-DTE-MBE-PR'!Q11/2</f>
        <v>1</v>
      </c>
      <c r="H10" s="7">
        <f>'IST-FINAL-DTE-MBE-PR'!R11/2</f>
        <v>1</v>
      </c>
      <c r="I10" s="7">
        <f>'IST-FINAL-DTE-MBE-PR'!S11/2</f>
        <v>1</v>
      </c>
      <c r="J10" s="7">
        <f>'IST-FINAL-DTE-MBE-PR'!T11/2</f>
        <v>1</v>
      </c>
      <c r="K10" s="7">
        <f>'IST-FINAL-DTE-MBE-PR'!U11/2</f>
        <v>0</v>
      </c>
      <c r="L10" s="7">
        <f>'IST-FINAL-DTE-MBE-PR'!U11/2</f>
        <v>0</v>
      </c>
      <c r="M10" s="7">
        <f>'IST-FINAL-DTE-MBE-PR'!V11/2</f>
        <v>1</v>
      </c>
      <c r="N10" s="7">
        <f>'IST-FINAL-DTE-MBE-PR'!W11/2</f>
        <v>1</v>
      </c>
      <c r="O10" s="7">
        <f>'IST-FINAL-DTE-MBE-PR'!X11/2</f>
        <v>1</v>
      </c>
      <c r="P10" s="7">
        <f>'IST-FINAL-DTE-MBE-PR'!Z11</f>
        <v>0</v>
      </c>
      <c r="Q10" s="7">
        <f>'IST-FINAL-DTE-MBE-PR'!AA11</f>
        <v>0</v>
      </c>
      <c r="R10" s="8">
        <f t="shared" si="0"/>
        <v>9</v>
      </c>
    </row>
    <row r="11" spans="1:18" ht="14.4">
      <c r="A11" s="6"/>
      <c r="B11" s="1"/>
      <c r="C11" s="7" t="s">
        <v>38</v>
      </c>
      <c r="D11" s="7" t="s">
        <v>31</v>
      </c>
      <c r="E11" s="7">
        <f>'IST-FINAL-DTE-MBE-PR'!O12/2</f>
        <v>1</v>
      </c>
      <c r="F11" s="7">
        <f>'IST-FINAL-DTE-MBE-PR'!P12/2</f>
        <v>0</v>
      </c>
      <c r="G11" s="7">
        <f>'IST-FINAL-DTE-MBE-PR'!Q12/2</f>
        <v>1</v>
      </c>
      <c r="H11" s="7">
        <f>'IST-FINAL-DTE-MBE-PR'!R12/2</f>
        <v>0</v>
      </c>
      <c r="I11" s="7">
        <f>'IST-FINAL-DTE-MBE-PR'!S12/2</f>
        <v>1</v>
      </c>
      <c r="J11" s="7">
        <f>'IST-FINAL-DTE-MBE-PR'!T12/2</f>
        <v>0</v>
      </c>
      <c r="K11" s="7">
        <f>'IST-FINAL-DTE-MBE-PR'!U12/2</f>
        <v>1</v>
      </c>
      <c r="L11" s="7">
        <f>'IST-FINAL-DTE-MBE-PR'!U12/2</f>
        <v>1</v>
      </c>
      <c r="M11" s="7">
        <f>'IST-FINAL-DTE-MBE-PR'!V12/2</f>
        <v>0</v>
      </c>
      <c r="N11" s="7">
        <f>'IST-FINAL-DTE-MBE-PR'!W12/2</f>
        <v>0</v>
      </c>
      <c r="O11" s="7">
        <f>'IST-FINAL-DTE-MBE-PR'!X12/2</f>
        <v>0</v>
      </c>
      <c r="P11" s="7">
        <f>'IST-FINAL-DTE-MBE-PR'!Z12</f>
        <v>0</v>
      </c>
      <c r="Q11" s="7">
        <f>'IST-FINAL-DTE-MBE-PR'!AA12</f>
        <v>0</v>
      </c>
      <c r="R11" s="8">
        <f t="shared" si="0"/>
        <v>5</v>
      </c>
    </row>
    <row r="12" spans="1:18" ht="14.4">
      <c r="A12" s="6"/>
      <c r="B12" s="1"/>
      <c r="C12" s="7" t="s">
        <v>39</v>
      </c>
      <c r="D12" s="7" t="s">
        <v>31</v>
      </c>
      <c r="E12" s="7">
        <f>'IST-FINAL-DTE-MBE-PR'!O13/2</f>
        <v>1</v>
      </c>
      <c r="F12" s="7">
        <f>'IST-FINAL-DTE-MBE-PR'!P13/2</f>
        <v>1</v>
      </c>
      <c r="G12" s="7">
        <f>'IST-FINAL-DTE-MBE-PR'!Q13/2</f>
        <v>1</v>
      </c>
      <c r="H12" s="7">
        <f>'IST-FINAL-DTE-MBE-PR'!R13/2</f>
        <v>1</v>
      </c>
      <c r="I12" s="7">
        <f>'IST-FINAL-DTE-MBE-PR'!S13/2</f>
        <v>0</v>
      </c>
      <c r="J12" s="7">
        <f>'IST-FINAL-DTE-MBE-PR'!T13/2</f>
        <v>0</v>
      </c>
      <c r="K12" s="7">
        <f>'IST-FINAL-DTE-MBE-PR'!U13/2</f>
        <v>0</v>
      </c>
      <c r="L12" s="7">
        <f>'IST-FINAL-DTE-MBE-PR'!U13/2</f>
        <v>0</v>
      </c>
      <c r="M12" s="7">
        <f>'IST-FINAL-DTE-MBE-PR'!V13/2</f>
        <v>0</v>
      </c>
      <c r="N12" s="7">
        <f>'IST-FINAL-DTE-MBE-PR'!W13/2</f>
        <v>0</v>
      </c>
      <c r="O12" s="7">
        <f>'IST-FINAL-DTE-MBE-PR'!X13/2</f>
        <v>0</v>
      </c>
      <c r="P12" s="7">
        <f>'IST-FINAL-DTE-MBE-PR'!Z13</f>
        <v>0</v>
      </c>
      <c r="Q12" s="7">
        <f>'IST-FINAL-DTE-MBE-PR'!AA13</f>
        <v>0</v>
      </c>
      <c r="R12" s="8">
        <f t="shared" si="0"/>
        <v>4</v>
      </c>
    </row>
    <row r="13" spans="1:18" ht="14.4">
      <c r="A13" s="6"/>
      <c r="B13" s="1"/>
      <c r="C13" s="7" t="s">
        <v>40</v>
      </c>
      <c r="D13" s="7" t="s">
        <v>18</v>
      </c>
      <c r="E13" s="7">
        <f>'IST-FINAL-DTE-MBE-PR'!O14/2</f>
        <v>1</v>
      </c>
      <c r="F13" s="7">
        <f>'IST-FINAL-DTE-MBE-PR'!P14/2</f>
        <v>1</v>
      </c>
      <c r="G13" s="7">
        <f>'IST-FINAL-DTE-MBE-PR'!Q14/2</f>
        <v>1</v>
      </c>
      <c r="H13" s="7">
        <f>'IST-FINAL-DTE-MBE-PR'!R14/2</f>
        <v>1</v>
      </c>
      <c r="I13" s="7">
        <f>'IST-FINAL-DTE-MBE-PR'!S14/2</f>
        <v>1</v>
      </c>
      <c r="J13" s="7">
        <f>'IST-FINAL-DTE-MBE-PR'!T14/2</f>
        <v>0</v>
      </c>
      <c r="K13" s="7">
        <f>'IST-FINAL-DTE-MBE-PR'!U14/2</f>
        <v>0</v>
      </c>
      <c r="L13" s="7">
        <f>'IST-FINAL-DTE-MBE-PR'!U14/2</f>
        <v>0</v>
      </c>
      <c r="M13" s="7">
        <f>'IST-FINAL-DTE-MBE-PR'!V14/2</f>
        <v>1</v>
      </c>
      <c r="N13" s="7">
        <f>'IST-FINAL-DTE-MBE-PR'!W14/2</f>
        <v>0</v>
      </c>
      <c r="O13" s="7">
        <f>'IST-FINAL-DTE-MBE-PR'!X14/2</f>
        <v>1</v>
      </c>
      <c r="P13" s="7">
        <f>'IST-FINAL-DTE-MBE-PR'!Z14</f>
        <v>0</v>
      </c>
      <c r="Q13" s="7">
        <f>'IST-FINAL-DTE-MBE-PR'!AA14</f>
        <v>0</v>
      </c>
      <c r="R13" s="8">
        <f t="shared" si="0"/>
        <v>7</v>
      </c>
    </row>
    <row r="14" spans="1:18" ht="14.4">
      <c r="A14" s="6"/>
      <c r="B14" s="1"/>
      <c r="C14" s="7" t="s">
        <v>41</v>
      </c>
      <c r="D14" s="7" t="s">
        <v>42</v>
      </c>
      <c r="E14" s="7">
        <f>'IST-FINAL-DTE-MBE-PR'!O15/2</f>
        <v>1</v>
      </c>
      <c r="F14" s="7">
        <f>'IST-FINAL-DTE-MBE-PR'!P15/2</f>
        <v>1</v>
      </c>
      <c r="G14" s="7">
        <f>'IST-FINAL-DTE-MBE-PR'!Q15/2</f>
        <v>1</v>
      </c>
      <c r="H14" s="7">
        <f>'IST-FINAL-DTE-MBE-PR'!R15/2</f>
        <v>0</v>
      </c>
      <c r="I14" s="7">
        <f>'IST-FINAL-DTE-MBE-PR'!S15/2</f>
        <v>0</v>
      </c>
      <c r="J14" s="7">
        <f>'IST-FINAL-DTE-MBE-PR'!T15/2</f>
        <v>0</v>
      </c>
      <c r="K14" s="7">
        <f>'IST-FINAL-DTE-MBE-PR'!U15/2</f>
        <v>1</v>
      </c>
      <c r="L14" s="7">
        <f>'IST-FINAL-DTE-MBE-PR'!U15/2</f>
        <v>1</v>
      </c>
      <c r="M14" s="7">
        <f>'IST-FINAL-DTE-MBE-PR'!V15/2</f>
        <v>1</v>
      </c>
      <c r="N14" s="7">
        <f>'IST-FINAL-DTE-MBE-PR'!W15/2</f>
        <v>0</v>
      </c>
      <c r="O14" s="7">
        <f>'IST-FINAL-DTE-MBE-PR'!X15/2</f>
        <v>1</v>
      </c>
      <c r="P14" s="7">
        <f>'IST-FINAL-DTE-MBE-PR'!Z15</f>
        <v>0</v>
      </c>
      <c r="Q14" s="7">
        <f>'IST-FINAL-DTE-MBE-PR'!AA15</f>
        <v>0</v>
      </c>
      <c r="R14" s="8">
        <f t="shared" si="0"/>
        <v>7</v>
      </c>
    </row>
    <row r="15" spans="1:18" ht="14.4">
      <c r="A15" s="6"/>
      <c r="B15" s="1"/>
      <c r="C15" s="7" t="s">
        <v>43</v>
      </c>
      <c r="D15" s="7" t="s">
        <v>42</v>
      </c>
      <c r="E15" s="7">
        <f>'IST-FINAL-DTE-MBE-PR'!O16/2</f>
        <v>1</v>
      </c>
      <c r="F15" s="7">
        <f>'IST-FINAL-DTE-MBE-PR'!P16/2</f>
        <v>1</v>
      </c>
      <c r="G15" s="7">
        <f>'IST-FINAL-DTE-MBE-PR'!Q16/2</f>
        <v>1</v>
      </c>
      <c r="H15" s="7">
        <f>'IST-FINAL-DTE-MBE-PR'!R16/2</f>
        <v>1</v>
      </c>
      <c r="I15" s="7">
        <f>'IST-FINAL-DTE-MBE-PR'!S16/2</f>
        <v>0</v>
      </c>
      <c r="J15" s="7">
        <f>'IST-FINAL-DTE-MBE-PR'!T16/2</f>
        <v>0</v>
      </c>
      <c r="K15" s="7">
        <f>'IST-FINAL-DTE-MBE-PR'!U16/2</f>
        <v>1</v>
      </c>
      <c r="L15" s="7">
        <f>'IST-FINAL-DTE-MBE-PR'!U16/2</f>
        <v>1</v>
      </c>
      <c r="M15" s="7">
        <f>'IST-FINAL-DTE-MBE-PR'!V16/2</f>
        <v>1</v>
      </c>
      <c r="N15" s="7">
        <f>'IST-FINAL-DTE-MBE-PR'!W16/2</f>
        <v>1</v>
      </c>
      <c r="O15" s="7">
        <f>'IST-FINAL-DTE-MBE-PR'!X16/2</f>
        <v>0</v>
      </c>
      <c r="P15" s="7">
        <f>'IST-FINAL-DTE-MBE-PR'!Z16</f>
        <v>0</v>
      </c>
      <c r="Q15" s="7">
        <f>'IST-FINAL-DTE-MBE-PR'!AA16</f>
        <v>0</v>
      </c>
      <c r="R15" s="8">
        <f t="shared" si="0"/>
        <v>8</v>
      </c>
    </row>
    <row r="16" spans="1:18" ht="14.4">
      <c r="A16" s="6"/>
      <c r="B16" s="1"/>
      <c r="C16" s="7" t="s">
        <v>44</v>
      </c>
      <c r="D16" s="7" t="s">
        <v>31</v>
      </c>
      <c r="E16" s="7">
        <f>'IST-FINAL-DTE-MBE-PR'!O17/2</f>
        <v>1</v>
      </c>
      <c r="F16" s="7">
        <f>'IST-FINAL-DTE-MBE-PR'!P17/2</f>
        <v>1</v>
      </c>
      <c r="G16" s="7">
        <f>'IST-FINAL-DTE-MBE-PR'!Q17/2</f>
        <v>0</v>
      </c>
      <c r="H16" s="7">
        <f>'IST-FINAL-DTE-MBE-PR'!R17/2</f>
        <v>0</v>
      </c>
      <c r="I16" s="7">
        <f>'IST-FINAL-DTE-MBE-PR'!S17/2</f>
        <v>0</v>
      </c>
      <c r="J16" s="7">
        <f>'IST-FINAL-DTE-MBE-PR'!T17/2</f>
        <v>0</v>
      </c>
      <c r="K16" s="7">
        <f>'IST-FINAL-DTE-MBE-PR'!U17/2</f>
        <v>0</v>
      </c>
      <c r="L16" s="7">
        <f>'IST-FINAL-DTE-MBE-PR'!U17/2</f>
        <v>0</v>
      </c>
      <c r="M16" s="7">
        <f>'IST-FINAL-DTE-MBE-PR'!V17/2</f>
        <v>0</v>
      </c>
      <c r="N16" s="7">
        <f>'IST-FINAL-DTE-MBE-PR'!W17/2</f>
        <v>0</v>
      </c>
      <c r="O16" s="7">
        <f>'IST-FINAL-DTE-MBE-PR'!X17/2</f>
        <v>0</v>
      </c>
      <c r="P16" s="7">
        <f>'IST-FINAL-DTE-MBE-PR'!Z17</f>
        <v>0</v>
      </c>
      <c r="Q16" s="7">
        <f>'IST-FINAL-DTE-MBE-PR'!AA17</f>
        <v>0</v>
      </c>
      <c r="R16" s="8">
        <f t="shared" si="0"/>
        <v>2</v>
      </c>
    </row>
    <row r="17" spans="1:20" ht="14.4">
      <c r="A17" s="6"/>
      <c r="B17" s="1"/>
      <c r="C17" s="7" t="s">
        <v>45</v>
      </c>
      <c r="D17" s="7" t="s">
        <v>18</v>
      </c>
      <c r="E17" s="7">
        <f>'IST-FINAL-DTE-MBE-PR'!O18/2</f>
        <v>1</v>
      </c>
      <c r="F17" s="7">
        <f>'IST-FINAL-DTE-MBE-PR'!P18/2</f>
        <v>1</v>
      </c>
      <c r="G17" s="7">
        <f>'IST-FINAL-DTE-MBE-PR'!Q18/2</f>
        <v>1</v>
      </c>
      <c r="H17" s="7">
        <f>'IST-FINAL-DTE-MBE-PR'!R18/2</f>
        <v>1</v>
      </c>
      <c r="I17" s="7">
        <f>'IST-FINAL-DTE-MBE-PR'!S18/2</f>
        <v>1</v>
      </c>
      <c r="J17" s="7">
        <f>'IST-FINAL-DTE-MBE-PR'!T18/2</f>
        <v>1</v>
      </c>
      <c r="K17" s="7">
        <f>'IST-FINAL-DTE-MBE-PR'!U18/2</f>
        <v>1</v>
      </c>
      <c r="L17" s="7">
        <f>'IST-FINAL-DTE-MBE-PR'!U18/2</f>
        <v>1</v>
      </c>
      <c r="M17" s="7">
        <f>'IST-FINAL-DTE-MBE-PR'!V18/2</f>
        <v>1</v>
      </c>
      <c r="N17" s="7">
        <f>'IST-FINAL-DTE-MBE-PR'!W18/2</f>
        <v>1</v>
      </c>
      <c r="O17" s="7">
        <f>'IST-FINAL-DTE-MBE-PR'!X18/2</f>
        <v>0</v>
      </c>
      <c r="P17" s="7">
        <f>'IST-FINAL-DTE-MBE-PR'!Z18</f>
        <v>2</v>
      </c>
      <c r="Q17" s="7">
        <f>'IST-FINAL-DTE-MBE-PR'!AA18</f>
        <v>0</v>
      </c>
      <c r="R17" s="8">
        <f t="shared" si="0"/>
        <v>12</v>
      </c>
    </row>
    <row r="18" spans="1:20" ht="14.4">
      <c r="A18" s="6"/>
      <c r="B18" s="1"/>
      <c r="C18" s="7" t="s">
        <v>46</v>
      </c>
      <c r="D18" s="7" t="s">
        <v>18</v>
      </c>
      <c r="E18" s="7">
        <f>'IST-FINAL-DTE-MBE-PR'!O19/2</f>
        <v>1</v>
      </c>
      <c r="F18" s="7">
        <f>'IST-FINAL-DTE-MBE-PR'!P19/2</f>
        <v>1</v>
      </c>
      <c r="G18" s="7">
        <f>'IST-FINAL-DTE-MBE-PR'!Q19/2</f>
        <v>1</v>
      </c>
      <c r="H18" s="7">
        <f>'IST-FINAL-DTE-MBE-PR'!R19/2</f>
        <v>0</v>
      </c>
      <c r="I18" s="7">
        <f>'IST-FINAL-DTE-MBE-PR'!S19/2</f>
        <v>1</v>
      </c>
      <c r="J18" s="7">
        <f>'IST-FINAL-DTE-MBE-PR'!T19/2</f>
        <v>1</v>
      </c>
      <c r="K18" s="7">
        <f>'IST-FINAL-DTE-MBE-PR'!U19/2</f>
        <v>1</v>
      </c>
      <c r="L18" s="7">
        <f>'IST-FINAL-DTE-MBE-PR'!U19/2</f>
        <v>1</v>
      </c>
      <c r="M18" s="7">
        <f>'IST-FINAL-DTE-MBE-PR'!V19/2</f>
        <v>1</v>
      </c>
      <c r="N18" s="7">
        <f>'IST-FINAL-DTE-MBE-PR'!W19/2</f>
        <v>1</v>
      </c>
      <c r="O18" s="7">
        <f>'IST-FINAL-DTE-MBE-PR'!X19/2</f>
        <v>0</v>
      </c>
      <c r="P18" s="7">
        <f>'IST-FINAL-DTE-MBE-PR'!Z19</f>
        <v>0</v>
      </c>
      <c r="Q18" s="7">
        <f>'IST-FINAL-DTE-MBE-PR'!AA19</f>
        <v>0</v>
      </c>
      <c r="R18" s="8">
        <f t="shared" si="0"/>
        <v>9</v>
      </c>
    </row>
    <row r="19" spans="1:20" ht="14.4">
      <c r="A19" s="6"/>
      <c r="B19" s="1"/>
      <c r="C19" s="7" t="s">
        <v>47</v>
      </c>
      <c r="D19" s="7" t="s">
        <v>31</v>
      </c>
      <c r="E19" s="7">
        <f>'IST-FINAL-DTE-MBE-PR'!O20/2</f>
        <v>1</v>
      </c>
      <c r="F19" s="7">
        <f>'IST-FINAL-DTE-MBE-PR'!P20/2</f>
        <v>1</v>
      </c>
      <c r="G19" s="7">
        <f>'IST-FINAL-DTE-MBE-PR'!Q20/2</f>
        <v>0</v>
      </c>
      <c r="H19" s="7">
        <f>'IST-FINAL-DTE-MBE-PR'!R20/2</f>
        <v>1</v>
      </c>
      <c r="I19" s="7">
        <f>'IST-FINAL-DTE-MBE-PR'!S20/2</f>
        <v>1</v>
      </c>
      <c r="J19" s="7">
        <f>'IST-FINAL-DTE-MBE-PR'!T20/2</f>
        <v>1</v>
      </c>
      <c r="K19" s="7">
        <f>'IST-FINAL-DTE-MBE-PR'!U20/2</f>
        <v>0</v>
      </c>
      <c r="L19" s="7">
        <f>'IST-FINAL-DTE-MBE-PR'!U20/2</f>
        <v>0</v>
      </c>
      <c r="M19" s="7">
        <f>'IST-FINAL-DTE-MBE-PR'!V20/2</f>
        <v>0</v>
      </c>
      <c r="N19" s="7">
        <f>'IST-FINAL-DTE-MBE-PR'!W20/2</f>
        <v>1</v>
      </c>
      <c r="O19" s="7">
        <f>'IST-FINAL-DTE-MBE-PR'!X20/2</f>
        <v>1</v>
      </c>
      <c r="P19" s="7">
        <f>'IST-FINAL-DTE-MBE-PR'!Z20</f>
        <v>0</v>
      </c>
      <c r="Q19" s="7">
        <f>'IST-FINAL-DTE-MBE-PR'!AA20</f>
        <v>2</v>
      </c>
      <c r="R19" s="8">
        <f t="shared" si="0"/>
        <v>9</v>
      </c>
    </row>
    <row r="20" spans="1:20" ht="14.4">
      <c r="A20" s="6"/>
      <c r="B20" s="1"/>
      <c r="C20" s="7" t="s">
        <v>48</v>
      </c>
      <c r="D20" s="7" t="s">
        <v>42</v>
      </c>
      <c r="E20" s="7">
        <f>'IST-FINAL-DTE-MBE-PR'!O21/2</f>
        <v>1</v>
      </c>
      <c r="F20" s="7">
        <f>'IST-FINAL-DTE-MBE-PR'!P21/2</f>
        <v>1</v>
      </c>
      <c r="G20" s="7">
        <f>'IST-FINAL-DTE-MBE-PR'!Q21/2</f>
        <v>1</v>
      </c>
      <c r="H20" s="7">
        <f>'IST-FINAL-DTE-MBE-PR'!R21/2</f>
        <v>1</v>
      </c>
      <c r="I20" s="7">
        <f>'IST-FINAL-DTE-MBE-PR'!S21/2</f>
        <v>0</v>
      </c>
      <c r="J20" s="7">
        <f>'IST-FINAL-DTE-MBE-PR'!T21/2</f>
        <v>0</v>
      </c>
      <c r="K20" s="7">
        <f>'IST-FINAL-DTE-MBE-PR'!U21/2</f>
        <v>0</v>
      </c>
      <c r="L20" s="7">
        <f>'IST-FINAL-DTE-MBE-PR'!U21/2</f>
        <v>0</v>
      </c>
      <c r="M20" s="7">
        <f>'IST-FINAL-DTE-MBE-PR'!V21/2</f>
        <v>0</v>
      </c>
      <c r="N20" s="7">
        <f>'IST-FINAL-DTE-MBE-PR'!W21/2</f>
        <v>1</v>
      </c>
      <c r="O20" s="7">
        <f>'IST-FINAL-DTE-MBE-PR'!X21/2</f>
        <v>0</v>
      </c>
      <c r="P20" s="7">
        <f>'IST-FINAL-DTE-MBE-PR'!Z21</f>
        <v>0</v>
      </c>
      <c r="Q20" s="7">
        <f>'IST-FINAL-DTE-MBE-PR'!AA21</f>
        <v>0</v>
      </c>
      <c r="R20" s="8">
        <f t="shared" si="0"/>
        <v>5</v>
      </c>
    </row>
    <row r="21" spans="1:20" ht="14.4">
      <c r="A21" s="6"/>
      <c r="B21" s="1"/>
      <c r="C21" s="7" t="s">
        <v>49</v>
      </c>
      <c r="D21" s="7" t="s">
        <v>31</v>
      </c>
      <c r="E21" s="7">
        <f>'IST-FINAL-DTE-MBE-PR'!O22/2</f>
        <v>1</v>
      </c>
      <c r="F21" s="7">
        <f>'IST-FINAL-DTE-MBE-PR'!P22/2</f>
        <v>1</v>
      </c>
      <c r="G21" s="7">
        <f>'IST-FINAL-DTE-MBE-PR'!Q22/2</f>
        <v>1</v>
      </c>
      <c r="H21" s="7">
        <f>'IST-FINAL-DTE-MBE-PR'!R22/2</f>
        <v>0</v>
      </c>
      <c r="I21" s="7">
        <f>'IST-FINAL-DTE-MBE-PR'!S22/2</f>
        <v>0</v>
      </c>
      <c r="J21" s="7">
        <f>'IST-FINAL-DTE-MBE-PR'!T22/2</f>
        <v>0</v>
      </c>
      <c r="K21" s="7">
        <f>'IST-FINAL-DTE-MBE-PR'!U22/2</f>
        <v>0</v>
      </c>
      <c r="L21" s="7">
        <f>'IST-FINAL-DTE-MBE-PR'!U22/2</f>
        <v>0</v>
      </c>
      <c r="M21" s="7">
        <f>'IST-FINAL-DTE-MBE-PR'!V22/2</f>
        <v>1</v>
      </c>
      <c r="N21" s="7">
        <f>'IST-FINAL-DTE-MBE-PR'!W22/2</f>
        <v>0</v>
      </c>
      <c r="O21" s="7">
        <f>'IST-FINAL-DTE-MBE-PR'!X22/2</f>
        <v>0</v>
      </c>
      <c r="P21" s="7">
        <f>'IST-FINAL-DTE-MBE-PR'!Z22</f>
        <v>0</v>
      </c>
      <c r="Q21" s="7">
        <f>'IST-FINAL-DTE-MBE-PR'!AA22</f>
        <v>0</v>
      </c>
      <c r="R21" s="8">
        <f t="shared" si="0"/>
        <v>4</v>
      </c>
    </row>
    <row r="22" spans="1:20" ht="14.4">
      <c r="A22" s="6"/>
      <c r="B22" s="1"/>
      <c r="C22" s="7" t="s">
        <v>50</v>
      </c>
      <c r="D22" s="7" t="s">
        <v>31</v>
      </c>
      <c r="E22" s="7">
        <f>'IST-FINAL-DTE-MBE-PR'!O23/2</f>
        <v>1</v>
      </c>
      <c r="F22" s="7">
        <f>'IST-FINAL-DTE-MBE-PR'!P23/2</f>
        <v>1</v>
      </c>
      <c r="G22" s="7">
        <f>'IST-FINAL-DTE-MBE-PR'!Q23/2</f>
        <v>0</v>
      </c>
      <c r="H22" s="7">
        <f>'IST-FINAL-DTE-MBE-PR'!R23/2</f>
        <v>0</v>
      </c>
      <c r="I22" s="7">
        <f>'IST-FINAL-DTE-MBE-PR'!S23/2</f>
        <v>1</v>
      </c>
      <c r="J22" s="7">
        <f>'IST-FINAL-DTE-MBE-PR'!T23/2</f>
        <v>0</v>
      </c>
      <c r="K22" s="7">
        <f>'IST-FINAL-DTE-MBE-PR'!U23/2</f>
        <v>0</v>
      </c>
      <c r="L22" s="7">
        <f>'IST-FINAL-DTE-MBE-PR'!U23/2</f>
        <v>0</v>
      </c>
      <c r="M22" s="7">
        <f>'IST-FINAL-DTE-MBE-PR'!V23/2</f>
        <v>1</v>
      </c>
      <c r="N22" s="7">
        <f>'IST-FINAL-DTE-MBE-PR'!W23/2</f>
        <v>0</v>
      </c>
      <c r="O22" s="7">
        <f>'IST-FINAL-DTE-MBE-PR'!X23/2</f>
        <v>0</v>
      </c>
      <c r="P22" s="7">
        <f>'IST-FINAL-DTE-MBE-PR'!Z23</f>
        <v>0</v>
      </c>
      <c r="Q22" s="7">
        <f>'IST-FINAL-DTE-MBE-PR'!AA23</f>
        <v>0</v>
      </c>
      <c r="R22" s="8">
        <f t="shared" si="0"/>
        <v>4</v>
      </c>
    </row>
    <row r="23" spans="1:20" ht="14.4">
      <c r="A23" s="6"/>
      <c r="B23" s="1"/>
      <c r="C23" s="7" t="s">
        <v>51</v>
      </c>
      <c r="D23" s="7" t="s">
        <v>31</v>
      </c>
      <c r="E23" s="7">
        <f>'IST-FINAL-DTE-MBE-PR'!O24/2</f>
        <v>1</v>
      </c>
      <c r="F23" s="7">
        <f>'IST-FINAL-DTE-MBE-PR'!P24/2</f>
        <v>1</v>
      </c>
      <c r="G23" s="7">
        <f>'IST-FINAL-DTE-MBE-PR'!Q24/2</f>
        <v>1</v>
      </c>
      <c r="H23" s="7">
        <f>'IST-FINAL-DTE-MBE-PR'!R24/2</f>
        <v>1</v>
      </c>
      <c r="I23" s="7">
        <f>'IST-FINAL-DTE-MBE-PR'!S24/2</f>
        <v>1</v>
      </c>
      <c r="J23" s="7">
        <f>'IST-FINAL-DTE-MBE-PR'!T24/2</f>
        <v>1</v>
      </c>
      <c r="K23" s="7">
        <f>'IST-FINAL-DTE-MBE-PR'!U24/2</f>
        <v>0</v>
      </c>
      <c r="L23" s="7">
        <f>'IST-FINAL-DTE-MBE-PR'!U24/2</f>
        <v>0</v>
      </c>
      <c r="M23" s="7">
        <f>'IST-FINAL-DTE-MBE-PR'!V24/2</f>
        <v>1</v>
      </c>
      <c r="N23" s="7">
        <f>'IST-FINAL-DTE-MBE-PR'!W24/2</f>
        <v>0</v>
      </c>
      <c r="O23" s="7">
        <f>'IST-FINAL-DTE-MBE-PR'!X24/2</f>
        <v>1</v>
      </c>
      <c r="P23" s="7">
        <f>'IST-FINAL-DTE-MBE-PR'!Z24</f>
        <v>0</v>
      </c>
      <c r="Q23" s="7">
        <f>'IST-FINAL-DTE-MBE-PR'!AA24</f>
        <v>0</v>
      </c>
      <c r="R23" s="8">
        <f t="shared" si="0"/>
        <v>8</v>
      </c>
    </row>
    <row r="24" spans="1:20" ht="14.4">
      <c r="A24" s="1"/>
      <c r="B24" s="1"/>
      <c r="C24" s="7"/>
      <c r="D24" s="7" t="s">
        <v>29</v>
      </c>
      <c r="E24" s="8">
        <f t="shared" ref="E24:Q24" si="1">SUM(E4:E23)</f>
        <v>20</v>
      </c>
      <c r="F24" s="8">
        <f t="shared" si="1"/>
        <v>19</v>
      </c>
      <c r="G24" s="8">
        <f t="shared" si="1"/>
        <v>16</v>
      </c>
      <c r="H24" s="8">
        <f t="shared" si="1"/>
        <v>13</v>
      </c>
      <c r="I24" s="8">
        <f t="shared" si="1"/>
        <v>13</v>
      </c>
      <c r="J24" s="8">
        <f t="shared" si="1"/>
        <v>10</v>
      </c>
      <c r="K24" s="8">
        <f t="shared" si="1"/>
        <v>7</v>
      </c>
      <c r="L24" s="8">
        <f t="shared" si="1"/>
        <v>7</v>
      </c>
      <c r="M24" s="8">
        <f t="shared" si="1"/>
        <v>13</v>
      </c>
      <c r="N24" s="8">
        <f t="shared" si="1"/>
        <v>10</v>
      </c>
      <c r="O24" s="8">
        <f t="shared" si="1"/>
        <v>7</v>
      </c>
      <c r="P24" s="8">
        <f t="shared" si="1"/>
        <v>2</v>
      </c>
      <c r="Q24" s="8">
        <f t="shared" si="1"/>
        <v>2</v>
      </c>
      <c r="R24" s="7"/>
    </row>
    <row r="25" spans="1:20" ht="14.4">
      <c r="C25" s="9"/>
      <c r="D25" s="9"/>
      <c r="E25" s="10">
        <f t="shared" ref="E25:Q25" si="2">E24/COUNTA($C$4:$C$23)</f>
        <v>1</v>
      </c>
      <c r="F25" s="10">
        <f t="shared" si="2"/>
        <v>0.95</v>
      </c>
      <c r="G25" s="10">
        <f t="shared" si="2"/>
        <v>0.8</v>
      </c>
      <c r="H25" s="10">
        <f t="shared" si="2"/>
        <v>0.65</v>
      </c>
      <c r="I25" s="10">
        <f t="shared" si="2"/>
        <v>0.65</v>
      </c>
      <c r="J25" s="10">
        <f t="shared" si="2"/>
        <v>0.5</v>
      </c>
      <c r="K25" s="10">
        <f t="shared" si="2"/>
        <v>0.35</v>
      </c>
      <c r="L25" s="10">
        <f t="shared" si="2"/>
        <v>0.35</v>
      </c>
      <c r="M25" s="10">
        <f t="shared" si="2"/>
        <v>0.65</v>
      </c>
      <c r="N25" s="10">
        <f t="shared" si="2"/>
        <v>0.5</v>
      </c>
      <c r="O25" s="10">
        <f t="shared" si="2"/>
        <v>0.35</v>
      </c>
      <c r="P25" s="10">
        <f t="shared" si="2"/>
        <v>0.1</v>
      </c>
      <c r="Q25" s="10">
        <f t="shared" si="2"/>
        <v>0.1</v>
      </c>
      <c r="R25" s="9"/>
    </row>
    <row r="26" spans="1:20" ht="14.4">
      <c r="A26" s="1" t="s">
        <v>0</v>
      </c>
      <c r="B26" s="11">
        <f>E25</f>
        <v>1</v>
      </c>
      <c r="C26" s="9"/>
      <c r="D26" s="1"/>
      <c r="E26" s="11"/>
      <c r="F26" s="11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1"/>
      <c r="T26" s="11"/>
    </row>
    <row r="27" spans="1:20" ht="14.4">
      <c r="A27" s="1" t="s">
        <v>1</v>
      </c>
      <c r="B27" s="11">
        <f>F25</f>
        <v>0.95</v>
      </c>
      <c r="C27" s="9"/>
      <c r="D27" s="1"/>
      <c r="E27" s="11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20" ht="14.4">
      <c r="A28" s="1" t="s">
        <v>2</v>
      </c>
      <c r="B28" s="12">
        <f>G25</f>
        <v>0.8</v>
      </c>
      <c r="C28" s="9"/>
      <c r="D28" s="1"/>
      <c r="E28" s="11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ht="14.4">
      <c r="A29" s="1" t="s">
        <v>3</v>
      </c>
      <c r="B29" s="12">
        <f>H25</f>
        <v>0.65</v>
      </c>
      <c r="C29" s="9"/>
      <c r="D29" s="1"/>
      <c r="E29" s="11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20" ht="14.4">
      <c r="A30" s="1" t="s">
        <v>4</v>
      </c>
      <c r="B30" s="12">
        <f>I25</f>
        <v>0.65</v>
      </c>
      <c r="C30" s="9"/>
      <c r="D30" s="1"/>
      <c r="E30" s="11"/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20" ht="14.4">
      <c r="A31" s="1" t="s">
        <v>5</v>
      </c>
      <c r="B31" s="12">
        <f>J25</f>
        <v>0.5</v>
      </c>
      <c r="C31" s="9"/>
      <c r="D31" s="1"/>
      <c r="E31" s="11"/>
      <c r="F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20" ht="14.4">
      <c r="A32" s="1" t="s">
        <v>6</v>
      </c>
      <c r="B32" s="12">
        <f>K25</f>
        <v>0.35</v>
      </c>
      <c r="C32" s="9"/>
      <c r="D32" s="1"/>
      <c r="E32" s="11"/>
      <c r="F32" s="11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ht="14.4">
      <c r="A33" s="1" t="s">
        <v>7</v>
      </c>
      <c r="B33" s="12">
        <f>L25</f>
        <v>0.35</v>
      </c>
      <c r="C33" s="9"/>
      <c r="D33" s="1"/>
      <c r="E33" s="11"/>
      <c r="F33" s="11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ht="14.4">
      <c r="A34" s="1" t="s">
        <v>8</v>
      </c>
      <c r="B34" s="12">
        <f>M25</f>
        <v>0.65</v>
      </c>
      <c r="C34" s="9"/>
      <c r="D34" s="1"/>
      <c r="E34" s="11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ht="14.4">
      <c r="A35" s="1" t="s">
        <v>9</v>
      </c>
      <c r="B35" s="12">
        <f>N25</f>
        <v>0.5</v>
      </c>
      <c r="C35" s="9"/>
      <c r="D35" s="1"/>
      <c r="E35" s="11"/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4.4">
      <c r="A36" s="1" t="s">
        <v>10</v>
      </c>
      <c r="B36" s="12">
        <f>O25</f>
        <v>0.35</v>
      </c>
      <c r="C36" s="9"/>
      <c r="D36" s="1"/>
      <c r="E36" s="11"/>
      <c r="F36" s="11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4.4">
      <c r="A37" s="1" t="s">
        <v>11</v>
      </c>
      <c r="B37" s="12">
        <f>P25</f>
        <v>0.1</v>
      </c>
      <c r="C37" s="9"/>
      <c r="E37" s="11"/>
      <c r="F37" s="11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4.4">
      <c r="A38" s="1" t="s">
        <v>12</v>
      </c>
      <c r="B38" s="12">
        <f>Q25</f>
        <v>0.1</v>
      </c>
      <c r="C38" s="9"/>
      <c r="E38" s="11"/>
      <c r="F38" s="11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ht="14.4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ht="14.4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ht="14.4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ht="14.4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ht="14.4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ht="14.4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ht="14.4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ht="14.4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ht="14.4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ht="14.4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3:18" ht="14.4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3:18" ht="14.4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3:18" ht="14.4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3:18" ht="14.4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3:18" ht="14.4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3:18" ht="14.4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3:18" ht="14.4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3:18" ht="14.4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3:18" ht="14.4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3:18" ht="14.4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3:18" ht="14.4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3:18" ht="14.4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3:18" ht="14.4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3:18" ht="14.4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3:18" ht="14.4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3:18" ht="14.4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3:18" ht="14.4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3:18" ht="14.4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3:18" ht="14.4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3:18" ht="14.4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3:18" ht="14.4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3:18" ht="14.4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3:18" ht="14.4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3:18" ht="14.4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3:18" ht="14.4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3:18" ht="14.4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3:18" ht="14.4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3:18" ht="14.4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3:18" ht="14.4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3:18" ht="14.4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3:18" ht="14.4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3:18" ht="14.4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3:18" ht="14.4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3:18" ht="14.4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3:18" ht="14.4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3:18" ht="14.4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3:18" ht="14.4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3:18" ht="14.4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3:18" ht="14.4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3:18" ht="14.4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3:18" ht="14.4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3:18" ht="14.4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3:18" ht="14.4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3:18" ht="14.4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3:18" ht="14.4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3:18" ht="14.4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3:18" ht="14.4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3:18" ht="14.4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3:18" ht="14.4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3:18" ht="14.4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3:18" ht="14.4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3:18" ht="14.4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3:18" ht="14.4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3:18" ht="14.4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3:18" ht="14.4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3:18" ht="14.4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3:18" ht="14.4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3:18" ht="14.4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3:18" ht="14.4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3:18" ht="14.4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3:18" ht="14.4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3:18" ht="14.4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3:18" ht="14.4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3:18" ht="14.4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3:18" ht="14.4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3:18" ht="14.4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3:18" ht="14.4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3:18" ht="14.4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3:18" ht="14.4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3:18" ht="14.4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3:18" ht="14.4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3:18" ht="14.4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3:18" ht="14.4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3:18" ht="14.4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3:18" ht="14.4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3:18" ht="14.4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3:18" ht="14.4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3:18" ht="14.4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3:18" ht="14.4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3:18" ht="14.4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3:18" ht="14.4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3:18" ht="14.4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3:18" ht="14.4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3:18" ht="14.4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3:18" ht="14.4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3:18" ht="14.4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3:18" ht="14.4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3:18" ht="14.4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3:18" ht="14.4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3:18" ht="14.4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3:18" ht="14.4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3:18" ht="14.4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3:18" ht="14.4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3:18" ht="14.4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3:18" ht="14.4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3:18" ht="14.4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3:18" ht="14.4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3:18" ht="14.4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3:18" ht="14.4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3:18" ht="14.4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3:18" ht="14.4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3:18" ht="14.4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3:18" ht="14.4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3:18" ht="14.4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3:18" ht="14.4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3:18" ht="14.4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3:18" ht="14.4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3:18" ht="14.4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3:18" ht="14.4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3:18" ht="14.4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3:18" ht="14.4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3:18" ht="14.4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3:18" ht="14.4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3:18" ht="14.4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3:18" ht="14.4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3:18" ht="14.4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3:18" ht="14.4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3:18" ht="14.4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3:18" ht="14.4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3:18" ht="14.4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3:18" ht="14.4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3:18" ht="14.4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3:18" ht="14.4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3:18" ht="14.4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3:18" ht="14.4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3:18" ht="14.4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3:18" ht="14.4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3:18" ht="14.4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3:18" ht="14.4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3:18" ht="14.4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3:18" ht="14.4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3:18" ht="14.4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3:18" ht="14.4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3:18" ht="14.4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3:18" ht="14.4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3:18" ht="14.4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3:18" ht="14.4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3:18" ht="14.4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3:18" ht="14.4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3:18" ht="14.4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3:18" ht="14.4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3:18" ht="14.4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3:18" ht="14.4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3:18" ht="14.4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3:18" ht="14.4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3:18" ht="14.4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3:18" ht="14.4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3:18" ht="14.4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3:18" ht="14.4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3:18" ht="14.4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3:18" ht="14.4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3:18" ht="14.4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3:18" ht="14.4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3:18" ht="14.4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3:18" ht="14.4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3:18" ht="14.4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3:18" ht="14.4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3:18" ht="14.4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3:18" ht="14.4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3:18" ht="14.4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3:18" ht="14.4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3:18" ht="14.4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3:18" ht="14.4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3:18" ht="14.4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3:18" ht="14.4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3:18" ht="14.4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3:18" ht="14.4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3:18" ht="14.4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3:18" ht="14.4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3:18" ht="14.4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3:18" ht="14.4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3:18" ht="14.4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3:18" ht="14.4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3:18" ht="14.4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3:18" ht="14.4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3:18" ht="14.4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3:18" ht="14.4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3:18" ht="14.4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3:18" ht="14.4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3:18" ht="14.4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3:18" ht="14.4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3:18" ht="14.4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3:18" ht="14.4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3:18" ht="14.4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3:18" ht="14.4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3:18" ht="14.4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3:18" ht="14.4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3:18" ht="14.4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3:18" ht="14.4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3:18" ht="14.4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3:18" ht="14.4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3:18" ht="14.4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3:18" ht="14.4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3:18" ht="14.4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3:18" ht="14.4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3:18" ht="14.4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3:18" ht="14.4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3:18" ht="14.4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3:18" ht="14.4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3:18" ht="14.4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3:18" ht="14.4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3:18" ht="14.4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3:18" ht="14.4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3:18" ht="14.4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3:18" ht="14.4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3:18" ht="14.4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3:18" ht="14.4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3:18" ht="14.4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3:18" ht="14.4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3:18" ht="14.4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3:18" ht="14.4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3:18" ht="14.4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3:18" ht="14.4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3:18" ht="14.4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3:18" ht="14.4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3:18" ht="14.4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3:18" ht="14.4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3:18" ht="14.4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3:18" ht="14.4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3:18" ht="14.4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3:18" ht="14.4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3:18" ht="14.4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3:18" ht="14.4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3:18" ht="14.4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3:18" ht="14.4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3:18" ht="14.4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3:18" ht="14.4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3:18" ht="14.4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3:18" ht="14.4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3:18" ht="14.4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3:18" ht="14.4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3:18" ht="14.4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3:18" ht="14.4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3:18" ht="14.4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3:18" ht="14.4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3:18" ht="14.4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3:18" ht="14.4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3:18" ht="14.4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3:18" ht="14.4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3:18" ht="14.4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3:18" ht="14.4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3:18" ht="14.4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3:18" ht="14.4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3:18" ht="14.4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3:18" ht="14.4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3:18" ht="14.4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3:18" ht="14.4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3:18" ht="14.4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3:18" ht="14.4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3:18" ht="14.4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3:18" ht="14.4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3:18" ht="14.4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3:18" ht="14.4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3:18" ht="14.4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3:18" ht="14.4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3:18" ht="14.4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3:18" ht="14.4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3:18" ht="14.4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3:18" ht="14.4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3:18" ht="14.4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3:18" ht="14.4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3:18" ht="14.4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3:18" ht="14.4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3:18" ht="14.4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3:18" ht="14.4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3:18" ht="14.4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3:18" ht="14.4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3:18" ht="14.4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3:18" ht="14.4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3:18" ht="14.4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3:18" ht="14.4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3:18" ht="14.4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3:18" ht="14.4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3:18" ht="14.4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3:18" ht="14.4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3:18" ht="14.4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3:18" ht="14.4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3:18" ht="14.4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3:18" ht="14.4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3:18" ht="14.4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3:18" ht="14.4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3:18" ht="14.4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3:18" ht="14.4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3:18" ht="14.4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3:18" ht="14.4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3:18" ht="14.4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3:18" ht="14.4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3:18" ht="14.4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3:18" ht="14.4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3:18" ht="14.4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3:18" ht="14.4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3:18" ht="14.4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3:18" ht="14.4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3:18" ht="14.4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3:18" ht="14.4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3:18" ht="14.4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3:18" ht="14.4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3:18" ht="14.4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3:18" ht="14.4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3:18" ht="14.4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3:18" ht="14.4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3:18" ht="14.4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3:18" ht="14.4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3:18" ht="14.4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3:18" ht="14.4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3:18" ht="14.4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3:18" ht="14.4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3:18" ht="14.4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3:18" ht="14.4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3:18" ht="14.4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3:18" ht="14.4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3:18" ht="14.4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3:18" ht="14.4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3:18" ht="14.4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3:18" ht="14.4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3:18" ht="14.4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3:18" ht="14.4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3:18" ht="14.4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3:18" ht="14.4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3:18" ht="14.4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3:18" ht="14.4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3:18" ht="14.4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3:18" ht="14.4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3:18" ht="14.4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3:18" ht="14.4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3:18" ht="14.4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3:18" ht="14.4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3:18" ht="14.4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3:18" ht="14.4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3:18" ht="14.4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3:18" ht="14.4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3:18" ht="14.4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3:18" ht="14.4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3:18" ht="14.4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3:18" ht="14.4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3:18" ht="14.4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3:18" ht="14.4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3:18" ht="14.4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3:18" ht="14.4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3:18" ht="14.4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3:18" ht="14.4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3:18" ht="14.4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3:18" ht="14.4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3:18" ht="14.4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3:18" ht="14.4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3:18" ht="14.4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3:18" ht="14.4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3:18" ht="14.4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3:18" ht="14.4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3:18" ht="14.4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3:18" ht="14.4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3:18" ht="14.4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3:18" ht="14.4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3:18" ht="14.4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3:18" ht="14.4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3:18" ht="14.4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3:18" ht="14.4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3:18" ht="14.4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3:18" ht="14.4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3:18" ht="14.4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3:18" ht="14.4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3:18" ht="14.4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3:18" ht="14.4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3:18" ht="14.4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3:18" ht="14.4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3:18" ht="14.4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3:18" ht="14.4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3:18" ht="14.4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3:18" ht="14.4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3:18" ht="14.4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3:18" ht="14.4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3:18" ht="14.4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3:18" ht="14.4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3:18" ht="14.4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3:18" ht="14.4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3:18" ht="14.4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3:18" ht="14.4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3:18" ht="14.4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3:18" ht="14.4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3:18" ht="14.4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3:18" ht="14.4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3:18" ht="14.4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3:18" ht="14.4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3:18" ht="14.4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3:18" ht="14.4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3:18" ht="14.4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3:18" ht="14.4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3:18" ht="14.4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3:18" ht="14.4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3:18" ht="14.4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3:18" ht="14.4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3:18" ht="14.4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3:18" ht="14.4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3:18" ht="14.4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3:18" ht="14.4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3:18" ht="14.4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3:18" ht="14.4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3:18" ht="14.4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3:18" ht="14.4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3:18" ht="14.4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3:18" ht="14.4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3:18" ht="14.4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3:18" ht="14.4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3:18" ht="14.4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3:18" ht="14.4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3:18" ht="14.4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3:18" ht="14.4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3:18" ht="14.4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3:18" ht="14.4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3:18" ht="14.4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3:18" ht="14.4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3:18" ht="14.4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3:18" ht="14.4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3:18" ht="14.4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3:18" ht="14.4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3:18" ht="14.4"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3:18" ht="14.4"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3:18" ht="14.4"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3:18" ht="14.4"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3:18" ht="14.4"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3:18" ht="14.4"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3:18" ht="14.4"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3:18" ht="14.4"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3:18" ht="14.4"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3:18" ht="14.4"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3:18" ht="14.4"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3:18" ht="14.4"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3:18" ht="14.4"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3:18" ht="14.4"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3:18" ht="14.4"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3:18" ht="14.4"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3:18" ht="14.4"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3:18" ht="14.4"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3:18" ht="14.4"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3:18" ht="14.4"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3:18" ht="14.4"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3:18" ht="14.4"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3:18" ht="14.4"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3:18" ht="14.4"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3:18" ht="14.4"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3:18" ht="14.4"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3:18" ht="14.4"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3:18" ht="14.4"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3:18" ht="14.4"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3:18" ht="14.4"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3:18" ht="14.4"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3:18" ht="14.4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3:18" ht="14.4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3:18" ht="14.4"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3:18" ht="14.4"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3:18" ht="14.4"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3:18" ht="14.4"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3:18" ht="14.4"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3:18" ht="14.4"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3:18" ht="14.4"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3:18" ht="14.4"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3:18" ht="14.4"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3:18" ht="14.4"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3:18" ht="14.4"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3:18" ht="14.4"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3:18" ht="14.4"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3:18" ht="14.4"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3:18" ht="14.4"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3:18" ht="14.4"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3:18" ht="14.4"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3:18" ht="14.4"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3:18" ht="14.4"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3:18" ht="14.4"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3:18" ht="14.4"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3:18" ht="14.4"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3:18" ht="14.4"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3:18" ht="14.4"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3:18" ht="14.4"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3:18" ht="14.4"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3:18" ht="14.4"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3:18" ht="14.4"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3:18" ht="14.4"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3:18" ht="14.4"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3:18" ht="14.4"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3:18" ht="14.4"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3:18" ht="14.4"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3:18" ht="14.4"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3:18" ht="14.4"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3:18" ht="14.4"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3:18" ht="14.4"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3:18" ht="14.4"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3:18" ht="14.4"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3:18" ht="14.4"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3:18" ht="14.4"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3:18" ht="14.4"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3:18" ht="14.4"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3:18" ht="14.4"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3:18" ht="14.4"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3:18" ht="14.4"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3:18" ht="14.4"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3:18" ht="14.4"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3:18" ht="14.4"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3:18" ht="14.4"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3:18" ht="14.4"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3:18" ht="14.4"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3:18" ht="14.4"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3:18" ht="14.4"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3:18" ht="14.4"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3:18" ht="14.4"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3:18" ht="14.4"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3:18" ht="14.4"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3:18" ht="14.4"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3:18" ht="14.4"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3:18" ht="14.4"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3:18" ht="14.4"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3:18" ht="14.4"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3:18" ht="14.4"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3:18" ht="14.4"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3:18" ht="14.4"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3:18" ht="14.4"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3:18" ht="14.4"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3:18" ht="14.4"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3:18" ht="14.4"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3:18" ht="14.4"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3:18" ht="14.4"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3:18" ht="14.4"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3:18" ht="14.4"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3:18" ht="14.4"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3:18" ht="14.4"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3:18" ht="14.4"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3:18" ht="14.4"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3:18" ht="14.4"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3:18" ht="14.4"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3:18" ht="14.4"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3:18" ht="14.4"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3:18" ht="14.4"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3:18" ht="14.4"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3:18" ht="14.4"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3:18" ht="14.4"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3:18" ht="14.4"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3:18" ht="14.4"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3:18" ht="14.4"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3:18" ht="14.4"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3:18" ht="14.4"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3:18" ht="14.4"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3:18" ht="14.4"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3:18" ht="14.4"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3:18" ht="14.4"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3:18" ht="14.4"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3:18" ht="14.4"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3:18" ht="14.4"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3:18" ht="14.4"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3:18" ht="14.4"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3:18" ht="14.4"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3:18" ht="14.4"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3:18" ht="14.4"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3:18" ht="14.4"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3:18" ht="14.4"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3:18" ht="14.4"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3:18" ht="14.4"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3:18" ht="14.4"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3:18" ht="14.4"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3:18" ht="14.4"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3:18" ht="14.4"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3:18" ht="14.4"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3:18" ht="14.4"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3:18" ht="14.4"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3:18" ht="14.4"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3:18" ht="14.4"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3:18" ht="14.4"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3:18" ht="14.4"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3:18" ht="14.4"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3:18" ht="14.4"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3:18" ht="14.4"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3:18" ht="14.4"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3:18" ht="14.4"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3:18" ht="14.4"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3:18" ht="14.4"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3:18" ht="14.4"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3:18" ht="14.4"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3:18" ht="14.4"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3:18" ht="14.4"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3:18" ht="14.4"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3:18" ht="14.4"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3:18" ht="14.4"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3:18" ht="14.4"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3:18" ht="14.4"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3:18" ht="14.4"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3:18" ht="14.4"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3:18" ht="14.4"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3:18" ht="14.4"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3:18" ht="14.4"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3:18" ht="14.4"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3:18" ht="14.4"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3:18" ht="14.4"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3:18" ht="14.4"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3:18" ht="14.4"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3:18" ht="14.4"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3:18" ht="14.4"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3:18" ht="14.4"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3:18" ht="14.4"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3:18" ht="14.4"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3:18" ht="14.4"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3:18" ht="14.4"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3:18" ht="14.4"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3:18" ht="14.4"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3:18" ht="14.4"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3:18" ht="14.4"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3:18" ht="14.4"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3:18" ht="14.4"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3:18" ht="14.4"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3:18" ht="14.4"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3:18" ht="14.4"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3:18" ht="14.4"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3:18" ht="14.4"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3:18" ht="14.4"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3:18" ht="14.4"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3:18" ht="14.4"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3:18" ht="14.4"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3:18" ht="14.4"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3:18" ht="14.4"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3:18" ht="14.4"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3:18" ht="14.4"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3:18" ht="14.4"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3:18" ht="14.4"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3:18" ht="14.4"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3:18" ht="14.4"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3:18" ht="14.4"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3:18" ht="14.4"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3:18" ht="14.4"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3:18" ht="14.4"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3:18" ht="14.4"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3:18" ht="14.4"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3:18" ht="14.4"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3:18" ht="14.4"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3:18" ht="14.4"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3:18" ht="14.4"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3:18" ht="14.4"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3:18" ht="14.4"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3:18" ht="14.4"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3:18" ht="14.4"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3:18" ht="14.4"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3:18" ht="14.4"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3:18" ht="14.4"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3:18" ht="14.4"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3:18" ht="14.4"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3:18" ht="14.4"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3:18" ht="14.4"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3:18" ht="14.4"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3:18" ht="14.4"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3:18" ht="14.4"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3:18" ht="14.4"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3:18" ht="14.4"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3:18" ht="14.4"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3:18" ht="14.4"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3:18" ht="14.4"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3:18" ht="14.4"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3:18" ht="14.4"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3:18" ht="14.4"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3:18" ht="14.4"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3:18" ht="14.4"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3:18" ht="14.4"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3:18" ht="14.4"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3:18" ht="14.4"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3:18" ht="14.4"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3:18" ht="14.4"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3:18" ht="14.4"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3:18" ht="14.4"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3:18" ht="14.4"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3:18" ht="14.4"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3:18" ht="14.4"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3:18" ht="14.4"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3:18" ht="14.4"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3:18" ht="14.4"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3:18" ht="14.4"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3:18" ht="14.4"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3:18" ht="14.4"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3:18" ht="14.4"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3:18" ht="14.4"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3:18" ht="14.4"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3:18" ht="14.4"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3:18" ht="14.4"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3:18" ht="14.4"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3:18" ht="14.4"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3:18" ht="14.4"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3:18" ht="14.4"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3:18" ht="14.4"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3:18" ht="14.4"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spans="3:18" ht="14.4"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spans="3:18" ht="14.4"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spans="3:18" ht="14.4"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spans="3:18" ht="14.4"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spans="3:18" ht="14.4"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spans="3:18" ht="14.4"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spans="3:18" ht="14.4"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spans="3:18" ht="14.4"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spans="3:18" ht="14.4"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spans="3:18" ht="14.4"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spans="3:18" ht="14.4"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spans="3:18" ht="14.4"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spans="3:18" ht="14.4"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spans="3:18" ht="14.4"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spans="3:18" ht="14.4"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spans="3:18" ht="14.4"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spans="3:18" ht="14.4"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spans="3:18" ht="14.4"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spans="3:18" ht="14.4"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spans="3:18" ht="14.4"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spans="3:18" ht="14.4"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spans="3:18" ht="14.4"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3:18" ht="14.4"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3:18" ht="14.4"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3:18" ht="14.4"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3:18" ht="14.4"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3:18" ht="14.4"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3:18" ht="14.4"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3:18" ht="14.4"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3:18" ht="14.4"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3:18" ht="14.4"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3:18" ht="14.4"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3:18" ht="14.4"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3:18" ht="14.4"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3:18" ht="14.4"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3:18" ht="14.4"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3:18" ht="14.4"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3:18" ht="14.4"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3:18" ht="14.4"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3:18" ht="14.4"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3:18" ht="14.4"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3:18" ht="14.4"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3:18" ht="14.4"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3:18" ht="14.4"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3:18" ht="14.4"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3:18" ht="14.4"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3:18" ht="14.4"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3:18" ht="14.4"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3:18" ht="14.4"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3:18" ht="14.4"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3:18" ht="14.4"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3:18" ht="14.4"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3:18" ht="14.4"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3:18" ht="14.4"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3:18" ht="14.4"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3:18" ht="14.4"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3:18" ht="14.4"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3:18" ht="14.4"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3:18" ht="14.4"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3:18" ht="14.4"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3:18" ht="14.4"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3:18" ht="14.4"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3:18" ht="14.4"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3:18" ht="14.4"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3:18" ht="14.4"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3:18" ht="14.4"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3:18" ht="14.4"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3:18" ht="14.4"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3:18" ht="14.4"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3:18" ht="14.4"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3:18" ht="14.4"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3:18" ht="14.4"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3:18" ht="14.4"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3:18" ht="14.4"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3:18" ht="14.4"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3:18" ht="14.4"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3:18" ht="14.4"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3:18" ht="14.4"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3:18" ht="14.4"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3:18" ht="14.4"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3:18" ht="14.4"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3:18" ht="14.4"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3:18" ht="14.4"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3:18" ht="14.4"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3:18" ht="14.4"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3:18" ht="14.4"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3:18" ht="14.4"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3:18" ht="14.4"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3:18" ht="14.4"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3:18" ht="14.4"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3:18" ht="14.4"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3:18" ht="14.4"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3:18" ht="14.4"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3:18" ht="14.4"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3:18" ht="14.4"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3:18" ht="14.4"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3:18" ht="14.4"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3:18" ht="14.4"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3:18" ht="14.4"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3:18" ht="14.4"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3:18" ht="14.4"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3:18" ht="14.4"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3:18" ht="14.4"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3:18" ht="14.4"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3:18" ht="14.4"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3:18" ht="14.4"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3:18" ht="14.4"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3:18" ht="14.4"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3:18" ht="14.4"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3:18" ht="14.4"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3:18" ht="14.4"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3:18" ht="14.4"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3:18" ht="14.4"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3:18" ht="14.4"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3:18" ht="14.4"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3:18" ht="14.4"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3:18" ht="14.4"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3:18" ht="14.4"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3:18" ht="14.4"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3:18" ht="14.4"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3:18" ht="14.4"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3:18" ht="14.4"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3:18" ht="14.4"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3:18" ht="14.4"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3:18" ht="14.4"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3:18" ht="14.4"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3:18" ht="14.4"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3:18" ht="14.4"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3:18" ht="14.4"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3:18" ht="14.4"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3:18" ht="14.4"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3:18" ht="14.4"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3:18" ht="14.4"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3:18" ht="14.4"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3:18" ht="14.4"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3:18" ht="14.4"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3:18" ht="14.4"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3:18" ht="14.4"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3:18" ht="14.4"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3:18" ht="14.4"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3:18" ht="14.4"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3:18" ht="14.4"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3:18" ht="14.4"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3:18" ht="14.4"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3:18" ht="14.4"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3:18" ht="14.4"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3:18" ht="14.4"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3:18" ht="14.4"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3:18" ht="14.4"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3:18" ht="14.4"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3:18" ht="14.4"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3:18" ht="14.4"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3:18" ht="14.4"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3:18" ht="14.4"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3:18" ht="14.4"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3:18" ht="14.4"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3:18" ht="14.4"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3:18" ht="14.4"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3:18" ht="14.4"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3:18" ht="14.4"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3:18" ht="14.4"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3:18" ht="14.4"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3:18" ht="14.4"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3:18" ht="14.4"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3:18" ht="14.4"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3:18" ht="14.4"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3:18" ht="14.4"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3:18" ht="14.4"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3:18" ht="14.4"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3:18" ht="14.4"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3:18" ht="14.4"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3:18" ht="14.4"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3:18" ht="14.4"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3:18" ht="14.4"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3:18" ht="14.4"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3:18" ht="14.4"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3:18" ht="14.4"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3:18" ht="14.4"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3:18" ht="14.4"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3:18" ht="14.4"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3:18" ht="14.4"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3:18" ht="14.4"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3:18" ht="14.4"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3:18" ht="14.4"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3:18" ht="14.4"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3:18" ht="14.4"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3:18" ht="14.4"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3:18" ht="14.4"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3:18" ht="14.4"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3:18" ht="14.4"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3:18" ht="14.4"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3:18" ht="14.4"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3:18" ht="14.4"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3:18" ht="14.4"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3:18" ht="14.4"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3:18" ht="14.4"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3:18" ht="14.4"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3:18" ht="14.4"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3:18" ht="14.4"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3:18" ht="14.4"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3:18" ht="14.4"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3:18" ht="14.4"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3:18" ht="14.4"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3:18" ht="14.4"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3:18" ht="14.4"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3:18" ht="14.4"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3:18" ht="14.4"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3:18" ht="14.4"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3:18" ht="14.4"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3:18" ht="14.4"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3:18" ht="14.4"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3:18" ht="14.4"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3:18" ht="14.4"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3:18" ht="14.4"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3:18" ht="14.4"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3:18" ht="14.4"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3:18" ht="14.4"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3:18" ht="14.4"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3:18" ht="14.4"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3:18" ht="14.4"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3:18" ht="14.4"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3:18" ht="14.4"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3:18" ht="14.4"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3:18" ht="14.4"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3:18" ht="14.4"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3:18" ht="14.4"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3:18" ht="14.4"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3:18" ht="14.4"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3:18" ht="14.4"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3:18" ht="14.4"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3:18" ht="14.4"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3:18" ht="14.4"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3:18" ht="14.4"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3:18" ht="14.4"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3:18" ht="14.4"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3:18" ht="14.4"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3:18" ht="14.4"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3:18" ht="14.4"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</sheetData>
  <mergeCells count="1">
    <mergeCell ref="C2:R2"/>
  </mergeCells>
  <conditionalFormatting sqref="C1:C3 P2:Q3 D3:O3 R3">
    <cfRule type="cellIs" dxfId="113" priority="1" operator="equal">
      <formula>1</formula>
    </cfRule>
    <cfRule type="cellIs" dxfId="112" priority="2" operator="equal">
      <formula>0</formula>
    </cfRule>
  </conditionalFormatting>
  <conditionalFormatting sqref="E4:Q23">
    <cfRule type="cellIs" dxfId="111" priority="6" operator="equal">
      <formula>1</formula>
    </cfRule>
    <cfRule type="notContainsBlanks" dxfId="110" priority="8">
      <formula>LEN(TRIM(E4))&gt;0</formula>
    </cfRule>
  </conditionalFormatting>
  <conditionalFormatting sqref="K3">
    <cfRule type="cellIs" dxfId="109" priority="3" operator="equal">
      <formula>1</formula>
    </cfRule>
    <cfRule type="cellIs" dxfId="108" priority="4" operator="equal">
      <formula>2</formula>
    </cfRule>
    <cfRule type="cellIs" dxfId="107" priority="5" operator="equal">
      <formula>0</formula>
    </cfRule>
  </conditionalFormatting>
  <conditionalFormatting sqref="P4:Q23">
    <cfRule type="cellIs" dxfId="106" priority="7" operator="equal">
      <formula>1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65"/>
  <sheetViews>
    <sheetView workbookViewId="0"/>
  </sheetViews>
  <sheetFormatPr defaultColWidth="14.44140625" defaultRowHeight="15" customHeight="1"/>
  <cols>
    <col min="1" max="1" width="25.88671875" customWidth="1"/>
    <col min="2" max="26" width="5.109375" customWidth="1"/>
  </cols>
  <sheetData>
    <row r="1" spans="1:26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</row>
    <row r="2" spans="1:26">
      <c r="A2" s="164"/>
      <c r="B2" s="165" t="s">
        <v>124</v>
      </c>
      <c r="C2" s="165" t="s">
        <v>128</v>
      </c>
      <c r="D2" s="165" t="s">
        <v>134</v>
      </c>
      <c r="E2" s="165" t="s">
        <v>139</v>
      </c>
      <c r="F2" s="165" t="s">
        <v>208</v>
      </c>
      <c r="G2" s="165" t="s">
        <v>144</v>
      </c>
      <c r="H2" s="165" t="s">
        <v>149</v>
      </c>
      <c r="I2" s="165" t="s">
        <v>153</v>
      </c>
      <c r="J2" s="165" t="s">
        <v>156</v>
      </c>
      <c r="K2" s="165" t="s">
        <v>160</v>
      </c>
      <c r="L2" s="165" t="s">
        <v>218</v>
      </c>
      <c r="M2" s="165" t="s">
        <v>163</v>
      </c>
      <c r="N2" s="165" t="s">
        <v>166</v>
      </c>
      <c r="O2" s="165" t="s">
        <v>169</v>
      </c>
      <c r="P2" s="165" t="s">
        <v>172</v>
      </c>
      <c r="Q2" s="165" t="s">
        <v>175</v>
      </c>
      <c r="R2" s="165" t="s">
        <v>178</v>
      </c>
      <c r="S2" s="165" t="s">
        <v>181</v>
      </c>
      <c r="T2" s="165" t="s">
        <v>184</v>
      </c>
      <c r="U2" s="165" t="s">
        <v>187</v>
      </c>
      <c r="V2" s="165" t="s">
        <v>190</v>
      </c>
      <c r="W2" s="165" t="s">
        <v>195</v>
      </c>
      <c r="X2" s="164"/>
      <c r="Y2" s="164"/>
      <c r="Z2" s="164"/>
    </row>
    <row r="3" spans="1:26">
      <c r="A3" s="166" t="s">
        <v>335</v>
      </c>
      <c r="B3" s="167" t="s">
        <v>125</v>
      </c>
      <c r="C3" s="167" t="s">
        <v>131</v>
      </c>
      <c r="D3" s="167" t="s">
        <v>137</v>
      </c>
      <c r="E3" s="167" t="s">
        <v>140</v>
      </c>
      <c r="F3" s="167" t="s">
        <v>211</v>
      </c>
      <c r="G3" s="167" t="s">
        <v>145</v>
      </c>
      <c r="H3" s="167" t="s">
        <v>150</v>
      </c>
      <c r="I3" s="167" t="s">
        <v>154</v>
      </c>
      <c r="J3" s="167" t="s">
        <v>157</v>
      </c>
      <c r="K3" s="167" t="s">
        <v>161</v>
      </c>
      <c r="L3" s="167" t="s">
        <v>220</v>
      </c>
      <c r="M3" s="167" t="s">
        <v>164</v>
      </c>
      <c r="N3" s="167" t="s">
        <v>167</v>
      </c>
      <c r="O3" s="167" t="s">
        <v>170</v>
      </c>
      <c r="P3" s="167" t="s">
        <v>173</v>
      </c>
      <c r="Q3" s="167" t="s">
        <v>176</v>
      </c>
      <c r="R3" s="167" t="s">
        <v>179</v>
      </c>
      <c r="S3" s="167" t="s">
        <v>182</v>
      </c>
      <c r="T3" s="167" t="s">
        <v>185</v>
      </c>
      <c r="U3" s="167" t="s">
        <v>188</v>
      </c>
      <c r="V3" s="167" t="s">
        <v>191</v>
      </c>
      <c r="W3" s="167" t="s">
        <v>196</v>
      </c>
      <c r="X3" s="168" t="s">
        <v>336</v>
      </c>
      <c r="Y3" s="164"/>
      <c r="Z3" s="164"/>
    </row>
    <row r="4" spans="1:26">
      <c r="A4" s="169" t="s">
        <v>337</v>
      </c>
      <c r="B4" s="170">
        <v>0</v>
      </c>
      <c r="C4" s="170">
        <v>0</v>
      </c>
      <c r="D4" s="170">
        <v>0</v>
      </c>
      <c r="E4" s="170">
        <v>0</v>
      </c>
      <c r="F4" s="170">
        <v>0</v>
      </c>
      <c r="G4" s="170">
        <v>0</v>
      </c>
      <c r="H4" s="170">
        <v>0</v>
      </c>
      <c r="I4" s="170">
        <v>1</v>
      </c>
      <c r="J4" s="170">
        <v>0</v>
      </c>
      <c r="K4" s="170">
        <v>1</v>
      </c>
      <c r="L4" s="170">
        <v>0</v>
      </c>
      <c r="M4" s="170">
        <v>0</v>
      </c>
      <c r="N4" s="170">
        <v>0</v>
      </c>
      <c r="O4" s="170">
        <v>0</v>
      </c>
      <c r="P4" s="170">
        <v>1</v>
      </c>
      <c r="Q4" s="170">
        <v>0</v>
      </c>
      <c r="R4" s="170">
        <v>0</v>
      </c>
      <c r="S4" s="170">
        <v>1</v>
      </c>
      <c r="T4" s="170">
        <v>0</v>
      </c>
      <c r="U4" s="170">
        <v>0</v>
      </c>
      <c r="V4" s="170">
        <v>0</v>
      </c>
      <c r="W4" s="170">
        <v>1</v>
      </c>
      <c r="X4" s="171">
        <f t="shared" ref="X4:X14" si="0">SUM(B4:W4)</f>
        <v>5</v>
      </c>
      <c r="Y4" s="164"/>
      <c r="Z4" s="164"/>
    </row>
    <row r="5" spans="1:26">
      <c r="A5" s="169" t="s">
        <v>338</v>
      </c>
      <c r="B5" s="170">
        <v>1</v>
      </c>
      <c r="C5" s="170">
        <v>0</v>
      </c>
      <c r="D5" s="170">
        <v>0</v>
      </c>
      <c r="E5" s="170">
        <v>1</v>
      </c>
      <c r="F5" s="170">
        <v>0</v>
      </c>
      <c r="G5" s="170">
        <v>1</v>
      </c>
      <c r="H5" s="170">
        <v>0</v>
      </c>
      <c r="I5" s="170">
        <v>1</v>
      </c>
      <c r="J5" s="170">
        <v>0</v>
      </c>
      <c r="K5" s="170">
        <v>1</v>
      </c>
      <c r="L5" s="170">
        <v>0</v>
      </c>
      <c r="M5" s="170">
        <v>0</v>
      </c>
      <c r="N5" s="170">
        <v>1</v>
      </c>
      <c r="O5" s="170">
        <v>1</v>
      </c>
      <c r="P5" s="170">
        <v>0</v>
      </c>
      <c r="Q5" s="170">
        <v>0</v>
      </c>
      <c r="R5" s="170">
        <v>0</v>
      </c>
      <c r="S5" s="170">
        <v>1</v>
      </c>
      <c r="T5" s="170">
        <v>0</v>
      </c>
      <c r="U5" s="170">
        <v>0</v>
      </c>
      <c r="V5" s="170">
        <v>0</v>
      </c>
      <c r="W5" s="170">
        <v>1</v>
      </c>
      <c r="X5" s="171">
        <f t="shared" si="0"/>
        <v>9</v>
      </c>
      <c r="Y5" s="164"/>
      <c r="Z5" s="164"/>
    </row>
    <row r="6" spans="1:26">
      <c r="A6" s="169" t="s">
        <v>339</v>
      </c>
      <c r="B6" s="170">
        <v>0</v>
      </c>
      <c r="C6" s="170">
        <v>0</v>
      </c>
      <c r="D6" s="170">
        <v>0</v>
      </c>
      <c r="E6" s="170">
        <v>0</v>
      </c>
      <c r="F6" s="170">
        <v>0</v>
      </c>
      <c r="G6" s="170">
        <v>1</v>
      </c>
      <c r="H6" s="170">
        <v>0</v>
      </c>
      <c r="I6" s="170">
        <v>1</v>
      </c>
      <c r="J6" s="170">
        <v>0</v>
      </c>
      <c r="K6" s="170">
        <v>0</v>
      </c>
      <c r="L6" s="170">
        <v>0</v>
      </c>
      <c r="M6" s="170">
        <v>0</v>
      </c>
      <c r="N6" s="170">
        <v>0</v>
      </c>
      <c r="O6" s="170">
        <v>0</v>
      </c>
      <c r="P6" s="170">
        <v>0</v>
      </c>
      <c r="Q6" s="170">
        <v>0</v>
      </c>
      <c r="R6" s="170">
        <v>0</v>
      </c>
      <c r="S6" s="170">
        <v>1</v>
      </c>
      <c r="T6" s="170">
        <v>1</v>
      </c>
      <c r="U6" s="170">
        <v>0</v>
      </c>
      <c r="V6" s="170">
        <v>0</v>
      </c>
      <c r="W6" s="170">
        <v>0</v>
      </c>
      <c r="X6" s="171">
        <f t="shared" si="0"/>
        <v>4</v>
      </c>
      <c r="Y6" s="164"/>
      <c r="Z6" s="164"/>
    </row>
    <row r="7" spans="1:26">
      <c r="A7" s="169" t="s">
        <v>340</v>
      </c>
      <c r="B7" s="170">
        <v>0</v>
      </c>
      <c r="C7" s="170">
        <v>0</v>
      </c>
      <c r="D7" s="170">
        <v>1</v>
      </c>
      <c r="E7" s="170">
        <v>0</v>
      </c>
      <c r="F7" s="170">
        <v>0</v>
      </c>
      <c r="G7" s="170">
        <v>0</v>
      </c>
      <c r="H7" s="170">
        <v>0</v>
      </c>
      <c r="I7" s="170">
        <v>0</v>
      </c>
      <c r="J7" s="170">
        <v>0</v>
      </c>
      <c r="K7" s="170">
        <v>0</v>
      </c>
      <c r="L7" s="170">
        <v>0</v>
      </c>
      <c r="M7" s="170">
        <v>0</v>
      </c>
      <c r="N7" s="170">
        <v>0</v>
      </c>
      <c r="O7" s="170">
        <v>0</v>
      </c>
      <c r="P7" s="170">
        <v>0</v>
      </c>
      <c r="Q7" s="170">
        <v>0</v>
      </c>
      <c r="R7" s="170">
        <v>0</v>
      </c>
      <c r="S7" s="170">
        <v>0</v>
      </c>
      <c r="T7" s="170">
        <v>0</v>
      </c>
      <c r="U7" s="170">
        <v>0</v>
      </c>
      <c r="V7" s="170">
        <v>0</v>
      </c>
      <c r="W7" s="170">
        <v>0</v>
      </c>
      <c r="X7" s="171">
        <f t="shared" si="0"/>
        <v>1</v>
      </c>
      <c r="Y7" s="164"/>
      <c r="Z7" s="164"/>
    </row>
    <row r="8" spans="1:26">
      <c r="A8" s="169" t="s">
        <v>341</v>
      </c>
      <c r="B8" s="170">
        <v>0</v>
      </c>
      <c r="C8" s="170">
        <v>0</v>
      </c>
      <c r="D8" s="170">
        <v>1</v>
      </c>
      <c r="E8" s="170">
        <v>0</v>
      </c>
      <c r="F8" s="170">
        <v>0</v>
      </c>
      <c r="G8" s="170">
        <v>0</v>
      </c>
      <c r="H8" s="170">
        <v>0</v>
      </c>
      <c r="I8" s="170">
        <v>0</v>
      </c>
      <c r="J8" s="170">
        <v>0</v>
      </c>
      <c r="K8" s="170">
        <v>0</v>
      </c>
      <c r="L8" s="170">
        <v>0</v>
      </c>
      <c r="M8" s="170">
        <v>0</v>
      </c>
      <c r="N8" s="170">
        <v>0</v>
      </c>
      <c r="O8" s="170">
        <v>0</v>
      </c>
      <c r="P8" s="170">
        <v>0</v>
      </c>
      <c r="Q8" s="170">
        <v>0</v>
      </c>
      <c r="R8" s="170">
        <v>0</v>
      </c>
      <c r="S8" s="170">
        <v>0</v>
      </c>
      <c r="T8" s="170">
        <v>0</v>
      </c>
      <c r="U8" s="170">
        <v>0</v>
      </c>
      <c r="V8" s="170">
        <v>0</v>
      </c>
      <c r="W8" s="170">
        <v>0</v>
      </c>
      <c r="X8" s="171">
        <f t="shared" si="0"/>
        <v>1</v>
      </c>
      <c r="Y8" s="164"/>
      <c r="Z8" s="164"/>
    </row>
    <row r="9" spans="1:26">
      <c r="A9" s="169" t="s">
        <v>342</v>
      </c>
      <c r="B9" s="170">
        <v>0</v>
      </c>
      <c r="C9" s="170">
        <v>0</v>
      </c>
      <c r="D9" s="170">
        <v>1</v>
      </c>
      <c r="E9" s="170">
        <v>0</v>
      </c>
      <c r="F9" s="170">
        <v>0</v>
      </c>
      <c r="G9" s="170">
        <v>0</v>
      </c>
      <c r="H9" s="170">
        <v>0</v>
      </c>
      <c r="I9" s="170">
        <v>0</v>
      </c>
      <c r="J9" s="170">
        <v>0</v>
      </c>
      <c r="K9" s="170">
        <v>0</v>
      </c>
      <c r="L9" s="170">
        <v>0</v>
      </c>
      <c r="M9" s="170">
        <v>0</v>
      </c>
      <c r="N9" s="170">
        <v>0</v>
      </c>
      <c r="O9" s="170">
        <v>0</v>
      </c>
      <c r="P9" s="170">
        <v>0</v>
      </c>
      <c r="Q9" s="170">
        <v>0</v>
      </c>
      <c r="R9" s="170">
        <v>0</v>
      </c>
      <c r="S9" s="170">
        <v>0</v>
      </c>
      <c r="T9" s="170">
        <v>0</v>
      </c>
      <c r="U9" s="170">
        <v>0</v>
      </c>
      <c r="V9" s="170">
        <v>0</v>
      </c>
      <c r="W9" s="170">
        <v>0</v>
      </c>
      <c r="X9" s="171">
        <f t="shared" si="0"/>
        <v>1</v>
      </c>
      <c r="Y9" s="164"/>
      <c r="Z9" s="164"/>
    </row>
    <row r="10" spans="1:26">
      <c r="A10" s="169" t="s">
        <v>343</v>
      </c>
      <c r="B10" s="170">
        <v>0</v>
      </c>
      <c r="C10" s="170">
        <v>0</v>
      </c>
      <c r="D10" s="170">
        <v>1</v>
      </c>
      <c r="E10" s="170">
        <v>0</v>
      </c>
      <c r="F10" s="170">
        <v>0</v>
      </c>
      <c r="G10" s="170">
        <v>1</v>
      </c>
      <c r="H10" s="170">
        <v>0</v>
      </c>
      <c r="I10" s="170">
        <v>0</v>
      </c>
      <c r="J10" s="170">
        <v>0</v>
      </c>
      <c r="K10" s="170">
        <v>0</v>
      </c>
      <c r="L10" s="170">
        <v>0</v>
      </c>
      <c r="M10" s="170">
        <v>0</v>
      </c>
      <c r="N10" s="170">
        <v>0</v>
      </c>
      <c r="O10" s="170">
        <v>0</v>
      </c>
      <c r="P10" s="170">
        <v>0</v>
      </c>
      <c r="Q10" s="170">
        <v>0</v>
      </c>
      <c r="R10" s="170">
        <v>0</v>
      </c>
      <c r="S10" s="170">
        <v>0</v>
      </c>
      <c r="T10" s="170">
        <v>0</v>
      </c>
      <c r="U10" s="170">
        <v>0</v>
      </c>
      <c r="V10" s="170">
        <v>0</v>
      </c>
      <c r="W10" s="170">
        <v>0</v>
      </c>
      <c r="X10" s="171">
        <f t="shared" si="0"/>
        <v>2</v>
      </c>
      <c r="Y10" s="164"/>
      <c r="Z10" s="164"/>
    </row>
    <row r="11" spans="1:26">
      <c r="A11" s="169" t="s">
        <v>344</v>
      </c>
      <c r="B11" s="170">
        <v>0</v>
      </c>
      <c r="C11" s="170">
        <v>0</v>
      </c>
      <c r="D11" s="170">
        <v>0</v>
      </c>
      <c r="E11" s="170">
        <v>1</v>
      </c>
      <c r="F11" s="170">
        <v>0</v>
      </c>
      <c r="G11" s="170">
        <v>0</v>
      </c>
      <c r="H11" s="170">
        <v>0</v>
      </c>
      <c r="I11" s="170">
        <v>0</v>
      </c>
      <c r="J11" s="170">
        <v>0</v>
      </c>
      <c r="K11" s="170">
        <v>0</v>
      </c>
      <c r="L11" s="170">
        <v>0</v>
      </c>
      <c r="M11" s="170">
        <v>0</v>
      </c>
      <c r="N11" s="170">
        <v>0</v>
      </c>
      <c r="O11" s="170">
        <v>0</v>
      </c>
      <c r="P11" s="170">
        <v>0</v>
      </c>
      <c r="Q11" s="170">
        <v>0</v>
      </c>
      <c r="R11" s="170">
        <v>0</v>
      </c>
      <c r="S11" s="170">
        <v>0</v>
      </c>
      <c r="T11" s="170">
        <v>0</v>
      </c>
      <c r="U11" s="170">
        <v>0</v>
      </c>
      <c r="V11" s="170">
        <v>0</v>
      </c>
      <c r="W11" s="170">
        <v>0</v>
      </c>
      <c r="X11" s="171">
        <f t="shared" si="0"/>
        <v>1</v>
      </c>
      <c r="Y11" s="164"/>
      <c r="Z11" s="164"/>
    </row>
    <row r="12" spans="1:26">
      <c r="A12" s="169" t="s">
        <v>345</v>
      </c>
      <c r="B12" s="170">
        <v>1</v>
      </c>
      <c r="C12" s="170">
        <v>0</v>
      </c>
      <c r="D12" s="170">
        <v>0</v>
      </c>
      <c r="E12" s="170">
        <v>0</v>
      </c>
      <c r="F12" s="170">
        <v>0</v>
      </c>
      <c r="G12" s="170">
        <v>1</v>
      </c>
      <c r="H12" s="170">
        <v>0</v>
      </c>
      <c r="I12" s="170">
        <v>1</v>
      </c>
      <c r="J12" s="170">
        <v>0</v>
      </c>
      <c r="K12" s="170">
        <v>0</v>
      </c>
      <c r="L12" s="170">
        <v>0</v>
      </c>
      <c r="M12" s="170">
        <v>0</v>
      </c>
      <c r="N12" s="170">
        <v>0</v>
      </c>
      <c r="O12" s="170">
        <v>1</v>
      </c>
      <c r="P12" s="170">
        <v>0</v>
      </c>
      <c r="Q12" s="170">
        <v>0</v>
      </c>
      <c r="R12" s="170">
        <v>0</v>
      </c>
      <c r="S12" s="170">
        <v>0</v>
      </c>
      <c r="T12" s="170">
        <v>1</v>
      </c>
      <c r="U12" s="170">
        <v>1</v>
      </c>
      <c r="V12" s="170">
        <v>0</v>
      </c>
      <c r="W12" s="170">
        <v>0</v>
      </c>
      <c r="X12" s="171">
        <f t="shared" si="0"/>
        <v>6</v>
      </c>
      <c r="Y12" s="164"/>
      <c r="Z12" s="164"/>
    </row>
    <row r="13" spans="1:26">
      <c r="A13" s="169" t="s">
        <v>346</v>
      </c>
      <c r="B13" s="170">
        <v>1</v>
      </c>
      <c r="C13" s="170">
        <v>0</v>
      </c>
      <c r="D13" s="170">
        <v>1</v>
      </c>
      <c r="E13" s="170">
        <v>0</v>
      </c>
      <c r="F13" s="170">
        <v>1</v>
      </c>
      <c r="G13" s="170">
        <v>1</v>
      </c>
      <c r="H13" s="170">
        <v>0</v>
      </c>
      <c r="I13" s="170">
        <v>1</v>
      </c>
      <c r="J13" s="170">
        <v>0</v>
      </c>
      <c r="K13" s="170">
        <v>0</v>
      </c>
      <c r="L13" s="170">
        <v>0</v>
      </c>
      <c r="M13" s="170">
        <v>0</v>
      </c>
      <c r="N13" s="170">
        <v>0</v>
      </c>
      <c r="O13" s="170">
        <v>0</v>
      </c>
      <c r="P13" s="170">
        <v>0</v>
      </c>
      <c r="Q13" s="170">
        <v>0</v>
      </c>
      <c r="R13" s="170">
        <v>1</v>
      </c>
      <c r="S13" s="170">
        <v>1</v>
      </c>
      <c r="T13" s="170">
        <v>0</v>
      </c>
      <c r="U13" s="170">
        <v>0</v>
      </c>
      <c r="V13" s="170">
        <v>0</v>
      </c>
      <c r="W13" s="170">
        <v>0</v>
      </c>
      <c r="X13" s="171">
        <f t="shared" si="0"/>
        <v>7</v>
      </c>
      <c r="Y13" s="164"/>
      <c r="Z13" s="164"/>
    </row>
    <row r="14" spans="1:26">
      <c r="A14" s="169" t="s">
        <v>347</v>
      </c>
      <c r="B14" s="170">
        <v>0</v>
      </c>
      <c r="C14" s="170">
        <v>0</v>
      </c>
      <c r="D14" s="170">
        <v>0</v>
      </c>
      <c r="E14" s="170">
        <v>0</v>
      </c>
      <c r="F14" s="170">
        <v>0</v>
      </c>
      <c r="G14" s="170">
        <v>1</v>
      </c>
      <c r="H14" s="170">
        <v>0</v>
      </c>
      <c r="I14" s="170">
        <v>0</v>
      </c>
      <c r="J14" s="170">
        <v>1</v>
      </c>
      <c r="K14" s="170">
        <v>0</v>
      </c>
      <c r="L14" s="170">
        <v>0</v>
      </c>
      <c r="M14" s="170">
        <v>0</v>
      </c>
      <c r="N14" s="170">
        <v>0</v>
      </c>
      <c r="O14" s="170">
        <v>0</v>
      </c>
      <c r="P14" s="170">
        <v>0</v>
      </c>
      <c r="Q14" s="170">
        <v>0</v>
      </c>
      <c r="R14" s="170">
        <v>0</v>
      </c>
      <c r="S14" s="170">
        <v>0</v>
      </c>
      <c r="T14" s="170">
        <v>0</v>
      </c>
      <c r="U14" s="170">
        <v>0</v>
      </c>
      <c r="V14" s="170">
        <v>0</v>
      </c>
      <c r="W14" s="170">
        <v>0</v>
      </c>
      <c r="X14" s="171">
        <f t="shared" si="0"/>
        <v>2</v>
      </c>
      <c r="Y14" s="164"/>
      <c r="Z14" s="164"/>
    </row>
    <row r="15" spans="1:26">
      <c r="A15" s="169"/>
      <c r="B15" s="165" t="s">
        <v>124</v>
      </c>
      <c r="C15" s="165" t="s">
        <v>128</v>
      </c>
      <c r="D15" s="165" t="s">
        <v>134</v>
      </c>
      <c r="E15" s="165" t="s">
        <v>139</v>
      </c>
      <c r="F15" s="165" t="s">
        <v>208</v>
      </c>
      <c r="G15" s="165" t="s">
        <v>144</v>
      </c>
      <c r="H15" s="165" t="s">
        <v>149</v>
      </c>
      <c r="I15" s="165" t="s">
        <v>153</v>
      </c>
      <c r="J15" s="165" t="s">
        <v>156</v>
      </c>
      <c r="K15" s="165" t="s">
        <v>160</v>
      </c>
      <c r="L15" s="165" t="s">
        <v>218</v>
      </c>
      <c r="M15" s="165" t="s">
        <v>163</v>
      </c>
      <c r="N15" s="165" t="s">
        <v>166</v>
      </c>
      <c r="O15" s="165" t="s">
        <v>169</v>
      </c>
      <c r="P15" s="165" t="s">
        <v>172</v>
      </c>
      <c r="Q15" s="165" t="s">
        <v>175</v>
      </c>
      <c r="R15" s="165" t="s">
        <v>178</v>
      </c>
      <c r="S15" s="165" t="s">
        <v>181</v>
      </c>
      <c r="T15" s="165" t="s">
        <v>184</v>
      </c>
      <c r="U15" s="165" t="s">
        <v>187</v>
      </c>
      <c r="V15" s="165" t="s">
        <v>190</v>
      </c>
      <c r="W15" s="165" t="s">
        <v>195</v>
      </c>
      <c r="X15" s="171"/>
      <c r="Y15" s="164"/>
      <c r="Z15" s="164"/>
    </row>
    <row r="16" spans="1:26">
      <c r="A16" s="169"/>
      <c r="B16" s="167" t="s">
        <v>125</v>
      </c>
      <c r="C16" s="167" t="s">
        <v>131</v>
      </c>
      <c r="D16" s="167" t="s">
        <v>137</v>
      </c>
      <c r="E16" s="167" t="s">
        <v>140</v>
      </c>
      <c r="F16" s="167" t="s">
        <v>211</v>
      </c>
      <c r="G16" s="167" t="s">
        <v>145</v>
      </c>
      <c r="H16" s="167" t="s">
        <v>150</v>
      </c>
      <c r="I16" s="167" t="s">
        <v>154</v>
      </c>
      <c r="J16" s="167" t="s">
        <v>157</v>
      </c>
      <c r="K16" s="167" t="s">
        <v>161</v>
      </c>
      <c r="L16" s="167" t="s">
        <v>220</v>
      </c>
      <c r="M16" s="167" t="s">
        <v>164</v>
      </c>
      <c r="N16" s="167" t="s">
        <v>167</v>
      </c>
      <c r="O16" s="167" t="s">
        <v>170</v>
      </c>
      <c r="P16" s="167" t="s">
        <v>173</v>
      </c>
      <c r="Q16" s="167" t="s">
        <v>176</v>
      </c>
      <c r="R16" s="167" t="s">
        <v>179</v>
      </c>
      <c r="S16" s="167" t="s">
        <v>182</v>
      </c>
      <c r="T16" s="167" t="s">
        <v>185</v>
      </c>
      <c r="U16" s="167" t="s">
        <v>188</v>
      </c>
      <c r="V16" s="167" t="s">
        <v>191</v>
      </c>
      <c r="W16" s="167" t="s">
        <v>196</v>
      </c>
      <c r="X16" s="168" t="s">
        <v>336</v>
      </c>
      <c r="Y16" s="164"/>
      <c r="Z16" s="164"/>
    </row>
    <row r="17" spans="1:26">
      <c r="A17" s="169" t="s">
        <v>348</v>
      </c>
      <c r="B17" s="170">
        <v>0</v>
      </c>
      <c r="C17" s="170">
        <v>0</v>
      </c>
      <c r="D17" s="170">
        <v>0</v>
      </c>
      <c r="E17" s="170">
        <v>0</v>
      </c>
      <c r="F17" s="170">
        <v>0</v>
      </c>
      <c r="G17" s="170">
        <v>0</v>
      </c>
      <c r="H17" s="170">
        <v>0</v>
      </c>
      <c r="I17" s="170">
        <v>0</v>
      </c>
      <c r="J17" s="170">
        <v>0</v>
      </c>
      <c r="K17" s="170">
        <v>0</v>
      </c>
      <c r="L17" s="170">
        <v>0</v>
      </c>
      <c r="M17" s="170">
        <v>0</v>
      </c>
      <c r="N17" s="170">
        <v>0</v>
      </c>
      <c r="O17" s="170">
        <v>0</v>
      </c>
      <c r="P17" s="170">
        <v>0</v>
      </c>
      <c r="Q17" s="170">
        <v>0</v>
      </c>
      <c r="R17" s="170">
        <v>0</v>
      </c>
      <c r="S17" s="170">
        <v>1</v>
      </c>
      <c r="T17" s="170">
        <v>0</v>
      </c>
      <c r="U17" s="170">
        <v>0</v>
      </c>
      <c r="V17" s="170">
        <v>0</v>
      </c>
      <c r="W17" s="170">
        <v>0</v>
      </c>
      <c r="X17" s="171">
        <f t="shared" ref="X17:X29" si="1">SUM(B17:W17)</f>
        <v>1</v>
      </c>
      <c r="Y17" s="164"/>
      <c r="Z17" s="164"/>
    </row>
    <row r="18" spans="1:26">
      <c r="A18" s="169" t="s">
        <v>349</v>
      </c>
      <c r="B18" s="170">
        <v>0</v>
      </c>
      <c r="C18" s="170">
        <v>0</v>
      </c>
      <c r="D18" s="170">
        <v>0</v>
      </c>
      <c r="E18" s="170">
        <v>1</v>
      </c>
      <c r="F18" s="170">
        <v>0</v>
      </c>
      <c r="G18" s="170">
        <v>0</v>
      </c>
      <c r="H18" s="170">
        <v>0</v>
      </c>
      <c r="I18" s="170">
        <v>0</v>
      </c>
      <c r="J18" s="170">
        <v>0</v>
      </c>
      <c r="K18" s="170">
        <v>0</v>
      </c>
      <c r="L18" s="170">
        <v>0</v>
      </c>
      <c r="M18" s="170">
        <v>0</v>
      </c>
      <c r="N18" s="170">
        <v>0</v>
      </c>
      <c r="O18" s="170">
        <v>0</v>
      </c>
      <c r="P18" s="170">
        <v>0</v>
      </c>
      <c r="Q18" s="170">
        <v>0</v>
      </c>
      <c r="R18" s="170">
        <v>0</v>
      </c>
      <c r="S18" s="170">
        <v>0</v>
      </c>
      <c r="T18" s="170">
        <v>0</v>
      </c>
      <c r="U18" s="170">
        <v>0</v>
      </c>
      <c r="V18" s="170">
        <v>1</v>
      </c>
      <c r="W18" s="170">
        <v>1</v>
      </c>
      <c r="X18" s="171">
        <f t="shared" si="1"/>
        <v>3</v>
      </c>
      <c r="Y18" s="164"/>
      <c r="Z18" s="164"/>
    </row>
    <row r="19" spans="1:26">
      <c r="A19" s="169" t="s">
        <v>350</v>
      </c>
      <c r="B19" s="170">
        <v>1</v>
      </c>
      <c r="C19" s="170">
        <v>1</v>
      </c>
      <c r="D19" s="170">
        <v>0</v>
      </c>
      <c r="E19" s="170">
        <v>1</v>
      </c>
      <c r="F19" s="170">
        <v>0</v>
      </c>
      <c r="G19" s="170">
        <v>1</v>
      </c>
      <c r="H19" s="170">
        <v>1</v>
      </c>
      <c r="I19" s="170">
        <v>1</v>
      </c>
      <c r="J19" s="170">
        <v>1</v>
      </c>
      <c r="K19" s="170">
        <v>1</v>
      </c>
      <c r="L19" s="170">
        <v>1</v>
      </c>
      <c r="M19" s="170">
        <v>1</v>
      </c>
      <c r="N19" s="170">
        <v>1</v>
      </c>
      <c r="O19" s="170">
        <v>1</v>
      </c>
      <c r="P19" s="170">
        <v>0</v>
      </c>
      <c r="Q19" s="170">
        <v>0</v>
      </c>
      <c r="R19" s="170">
        <v>1</v>
      </c>
      <c r="S19" s="170">
        <v>1</v>
      </c>
      <c r="T19" s="170">
        <v>1</v>
      </c>
      <c r="U19" s="170">
        <v>0</v>
      </c>
      <c r="V19" s="170">
        <v>1</v>
      </c>
      <c r="W19" s="170">
        <v>0</v>
      </c>
      <c r="X19" s="171">
        <f t="shared" si="1"/>
        <v>16</v>
      </c>
      <c r="Y19" s="164"/>
      <c r="Z19" s="164"/>
    </row>
    <row r="20" spans="1:26">
      <c r="A20" s="169" t="s">
        <v>351</v>
      </c>
      <c r="B20" s="170">
        <v>0</v>
      </c>
      <c r="C20" s="170">
        <v>0</v>
      </c>
      <c r="D20" s="170">
        <v>0</v>
      </c>
      <c r="E20" s="170">
        <v>0</v>
      </c>
      <c r="F20" s="170">
        <v>1</v>
      </c>
      <c r="G20" s="170">
        <v>0</v>
      </c>
      <c r="H20" s="170">
        <v>0</v>
      </c>
      <c r="I20" s="170">
        <v>0</v>
      </c>
      <c r="J20" s="170">
        <v>0</v>
      </c>
      <c r="K20" s="170">
        <v>0</v>
      </c>
      <c r="L20" s="170">
        <v>0</v>
      </c>
      <c r="M20" s="170">
        <v>0</v>
      </c>
      <c r="N20" s="170">
        <v>0</v>
      </c>
      <c r="O20" s="170">
        <v>0</v>
      </c>
      <c r="P20" s="170">
        <v>0</v>
      </c>
      <c r="Q20" s="170">
        <v>0</v>
      </c>
      <c r="R20" s="170">
        <v>0</v>
      </c>
      <c r="S20" s="170">
        <v>1</v>
      </c>
      <c r="T20" s="170">
        <v>0</v>
      </c>
      <c r="U20" s="170">
        <v>0</v>
      </c>
      <c r="V20" s="170">
        <v>0</v>
      </c>
      <c r="W20" s="170">
        <v>0</v>
      </c>
      <c r="X20" s="171">
        <f t="shared" si="1"/>
        <v>2</v>
      </c>
      <c r="Y20" s="164"/>
      <c r="Z20" s="164"/>
    </row>
    <row r="21" spans="1:26">
      <c r="A21" s="169" t="s">
        <v>352</v>
      </c>
      <c r="B21" s="170">
        <v>0</v>
      </c>
      <c r="C21" s="170">
        <v>0</v>
      </c>
      <c r="D21" s="170">
        <v>0</v>
      </c>
      <c r="E21" s="170">
        <v>0</v>
      </c>
      <c r="F21" s="170">
        <v>0</v>
      </c>
      <c r="G21" s="170">
        <v>0</v>
      </c>
      <c r="H21" s="170">
        <v>0</v>
      </c>
      <c r="I21" s="170">
        <v>0</v>
      </c>
      <c r="J21" s="170">
        <v>0</v>
      </c>
      <c r="K21" s="170">
        <v>0</v>
      </c>
      <c r="L21" s="170">
        <v>0</v>
      </c>
      <c r="M21" s="170">
        <v>0</v>
      </c>
      <c r="N21" s="170">
        <v>0</v>
      </c>
      <c r="O21" s="170">
        <v>0</v>
      </c>
      <c r="P21" s="170">
        <v>0</v>
      </c>
      <c r="Q21" s="170">
        <v>0</v>
      </c>
      <c r="R21" s="170">
        <v>0</v>
      </c>
      <c r="S21" s="170">
        <v>1</v>
      </c>
      <c r="T21" s="170">
        <v>0</v>
      </c>
      <c r="U21" s="170">
        <v>0</v>
      </c>
      <c r="V21" s="170">
        <v>0</v>
      </c>
      <c r="W21" s="170">
        <v>0</v>
      </c>
      <c r="X21" s="171">
        <f t="shared" si="1"/>
        <v>1</v>
      </c>
      <c r="Y21" s="164"/>
      <c r="Z21" s="164"/>
    </row>
    <row r="22" spans="1:26">
      <c r="A22" s="169" t="s">
        <v>353</v>
      </c>
      <c r="B22" s="170">
        <v>0</v>
      </c>
      <c r="C22" s="170">
        <v>0</v>
      </c>
      <c r="D22" s="170">
        <v>0</v>
      </c>
      <c r="E22" s="170">
        <v>0</v>
      </c>
      <c r="F22" s="170">
        <v>0</v>
      </c>
      <c r="G22" s="170">
        <v>0</v>
      </c>
      <c r="H22" s="170">
        <v>0</v>
      </c>
      <c r="I22" s="170">
        <v>0</v>
      </c>
      <c r="J22" s="170">
        <v>0</v>
      </c>
      <c r="K22" s="170">
        <v>0</v>
      </c>
      <c r="L22" s="170">
        <v>0</v>
      </c>
      <c r="M22" s="170">
        <v>0</v>
      </c>
      <c r="N22" s="170">
        <v>0</v>
      </c>
      <c r="O22" s="170">
        <v>0</v>
      </c>
      <c r="P22" s="170">
        <v>0</v>
      </c>
      <c r="Q22" s="170">
        <v>0</v>
      </c>
      <c r="R22" s="170">
        <v>0</v>
      </c>
      <c r="S22" s="170">
        <v>0</v>
      </c>
      <c r="T22" s="170">
        <v>1</v>
      </c>
      <c r="U22" s="170">
        <v>0</v>
      </c>
      <c r="V22" s="170">
        <v>1</v>
      </c>
      <c r="W22" s="170">
        <v>0</v>
      </c>
      <c r="X22" s="171">
        <f t="shared" si="1"/>
        <v>2</v>
      </c>
      <c r="Y22" s="164"/>
      <c r="Z22" s="164"/>
    </row>
    <row r="23" spans="1:26">
      <c r="A23" s="169" t="s">
        <v>354</v>
      </c>
      <c r="B23" s="170">
        <v>0</v>
      </c>
      <c r="C23" s="170">
        <v>0</v>
      </c>
      <c r="D23" s="170">
        <v>0</v>
      </c>
      <c r="E23" s="170">
        <v>0</v>
      </c>
      <c r="F23" s="170">
        <v>0</v>
      </c>
      <c r="G23" s="170">
        <v>0</v>
      </c>
      <c r="H23" s="170">
        <v>0</v>
      </c>
      <c r="I23" s="170">
        <v>0</v>
      </c>
      <c r="J23" s="170">
        <v>0</v>
      </c>
      <c r="K23" s="170">
        <v>0</v>
      </c>
      <c r="L23" s="170">
        <v>0</v>
      </c>
      <c r="M23" s="170">
        <v>0</v>
      </c>
      <c r="N23" s="170">
        <v>1</v>
      </c>
      <c r="O23" s="170">
        <v>0</v>
      </c>
      <c r="P23" s="170">
        <v>0</v>
      </c>
      <c r="Q23" s="170">
        <v>0</v>
      </c>
      <c r="R23" s="170">
        <v>1</v>
      </c>
      <c r="S23" s="170">
        <v>0</v>
      </c>
      <c r="T23" s="170">
        <v>0</v>
      </c>
      <c r="U23" s="170">
        <v>0</v>
      </c>
      <c r="V23" s="170">
        <v>0</v>
      </c>
      <c r="W23" s="170">
        <v>0</v>
      </c>
      <c r="X23" s="171">
        <f t="shared" si="1"/>
        <v>2</v>
      </c>
      <c r="Y23" s="164"/>
      <c r="Z23" s="164"/>
    </row>
    <row r="24" spans="1:26">
      <c r="A24" s="169" t="s">
        <v>355</v>
      </c>
      <c r="B24" s="170">
        <v>0</v>
      </c>
      <c r="C24" s="170">
        <v>0</v>
      </c>
      <c r="D24" s="170">
        <v>1</v>
      </c>
      <c r="E24" s="170">
        <v>0</v>
      </c>
      <c r="F24" s="170">
        <v>0</v>
      </c>
      <c r="G24" s="170">
        <v>0</v>
      </c>
      <c r="H24" s="170">
        <v>0</v>
      </c>
      <c r="I24" s="170">
        <v>0</v>
      </c>
      <c r="J24" s="170">
        <v>0</v>
      </c>
      <c r="K24" s="170">
        <v>1</v>
      </c>
      <c r="L24" s="170">
        <v>0</v>
      </c>
      <c r="M24" s="170">
        <v>0</v>
      </c>
      <c r="N24" s="170">
        <v>1</v>
      </c>
      <c r="O24" s="170">
        <v>0</v>
      </c>
      <c r="P24" s="170">
        <v>0</v>
      </c>
      <c r="Q24" s="170">
        <v>0</v>
      </c>
      <c r="R24" s="170">
        <v>1</v>
      </c>
      <c r="S24" s="170">
        <v>0</v>
      </c>
      <c r="T24" s="170">
        <v>1</v>
      </c>
      <c r="U24" s="170">
        <v>1</v>
      </c>
      <c r="V24" s="170">
        <v>0</v>
      </c>
      <c r="W24" s="170">
        <v>0</v>
      </c>
      <c r="X24" s="171">
        <f t="shared" si="1"/>
        <v>6</v>
      </c>
      <c r="Y24" s="164"/>
      <c r="Z24" s="164"/>
    </row>
    <row r="25" spans="1:26">
      <c r="A25" s="169" t="s">
        <v>356</v>
      </c>
      <c r="B25" s="170">
        <v>0</v>
      </c>
      <c r="C25" s="170">
        <v>0</v>
      </c>
      <c r="D25" s="170">
        <v>0</v>
      </c>
      <c r="E25" s="170">
        <v>0</v>
      </c>
      <c r="F25" s="170">
        <v>0</v>
      </c>
      <c r="G25" s="170">
        <v>0</v>
      </c>
      <c r="H25" s="170">
        <v>0</v>
      </c>
      <c r="I25" s="170">
        <v>0</v>
      </c>
      <c r="J25" s="170">
        <v>0</v>
      </c>
      <c r="K25" s="170">
        <v>0</v>
      </c>
      <c r="L25" s="170">
        <v>0</v>
      </c>
      <c r="M25" s="170">
        <v>0</v>
      </c>
      <c r="N25" s="170">
        <v>0</v>
      </c>
      <c r="O25" s="170">
        <v>0</v>
      </c>
      <c r="P25" s="170">
        <v>0</v>
      </c>
      <c r="Q25" s="170">
        <v>0</v>
      </c>
      <c r="R25" s="170">
        <v>1</v>
      </c>
      <c r="S25" s="170">
        <v>0</v>
      </c>
      <c r="T25" s="170">
        <v>0</v>
      </c>
      <c r="U25" s="170">
        <v>0</v>
      </c>
      <c r="V25" s="170">
        <v>0</v>
      </c>
      <c r="W25" s="170">
        <v>0</v>
      </c>
      <c r="X25" s="171">
        <f t="shared" si="1"/>
        <v>1</v>
      </c>
      <c r="Y25" s="164"/>
      <c r="Z25" s="164"/>
    </row>
    <row r="26" spans="1:26">
      <c r="A26" s="169" t="s">
        <v>357</v>
      </c>
      <c r="B26" s="170">
        <v>0</v>
      </c>
      <c r="C26" s="170">
        <v>0</v>
      </c>
      <c r="D26" s="170">
        <v>0</v>
      </c>
      <c r="E26" s="170">
        <v>0</v>
      </c>
      <c r="F26" s="170">
        <v>0</v>
      </c>
      <c r="G26" s="170">
        <v>0</v>
      </c>
      <c r="H26" s="170">
        <v>0</v>
      </c>
      <c r="I26" s="170">
        <v>0</v>
      </c>
      <c r="J26" s="170">
        <v>1</v>
      </c>
      <c r="K26" s="170">
        <v>0</v>
      </c>
      <c r="L26" s="170">
        <v>0</v>
      </c>
      <c r="M26" s="170">
        <v>0</v>
      </c>
      <c r="N26" s="170">
        <v>0</v>
      </c>
      <c r="O26" s="170">
        <v>0</v>
      </c>
      <c r="P26" s="170">
        <v>0</v>
      </c>
      <c r="Q26" s="170">
        <v>0</v>
      </c>
      <c r="R26" s="170">
        <v>0</v>
      </c>
      <c r="S26" s="170">
        <v>0</v>
      </c>
      <c r="T26" s="170">
        <v>0</v>
      </c>
      <c r="U26" s="170">
        <v>0</v>
      </c>
      <c r="V26" s="170">
        <v>0</v>
      </c>
      <c r="W26" s="170">
        <v>1</v>
      </c>
      <c r="X26" s="171">
        <f t="shared" si="1"/>
        <v>2</v>
      </c>
      <c r="Y26" s="164"/>
      <c r="Z26" s="164"/>
    </row>
    <row r="27" spans="1:26">
      <c r="A27" s="169" t="s">
        <v>358</v>
      </c>
      <c r="B27" s="170">
        <v>0</v>
      </c>
      <c r="C27" s="170">
        <v>0</v>
      </c>
      <c r="D27" s="170">
        <v>0</v>
      </c>
      <c r="E27" s="170">
        <v>0</v>
      </c>
      <c r="F27" s="170">
        <v>0</v>
      </c>
      <c r="G27" s="170">
        <v>1</v>
      </c>
      <c r="H27" s="170">
        <v>0</v>
      </c>
      <c r="I27" s="170">
        <v>0</v>
      </c>
      <c r="J27" s="170">
        <v>0</v>
      </c>
      <c r="K27" s="170">
        <v>0</v>
      </c>
      <c r="L27" s="170">
        <v>0</v>
      </c>
      <c r="M27" s="170">
        <v>0</v>
      </c>
      <c r="N27" s="170">
        <v>0</v>
      </c>
      <c r="O27" s="170">
        <v>0</v>
      </c>
      <c r="P27" s="170">
        <v>0</v>
      </c>
      <c r="Q27" s="170">
        <v>0</v>
      </c>
      <c r="R27" s="170">
        <v>0</v>
      </c>
      <c r="S27" s="170">
        <v>0</v>
      </c>
      <c r="T27" s="170">
        <v>0</v>
      </c>
      <c r="U27" s="170">
        <v>0</v>
      </c>
      <c r="V27" s="170">
        <v>0</v>
      </c>
      <c r="W27" s="170">
        <v>1</v>
      </c>
      <c r="X27" s="171">
        <f t="shared" si="1"/>
        <v>2</v>
      </c>
      <c r="Y27" s="164"/>
      <c r="Z27" s="164"/>
    </row>
    <row r="28" spans="1:26">
      <c r="A28" s="169" t="s">
        <v>359</v>
      </c>
      <c r="B28" s="170">
        <v>0</v>
      </c>
      <c r="C28" s="170">
        <v>0</v>
      </c>
      <c r="D28" s="170">
        <v>1</v>
      </c>
      <c r="E28" s="170">
        <v>0</v>
      </c>
      <c r="F28" s="170">
        <v>0</v>
      </c>
      <c r="G28" s="170">
        <v>0</v>
      </c>
      <c r="H28" s="170">
        <v>0</v>
      </c>
      <c r="I28" s="170">
        <v>0</v>
      </c>
      <c r="J28" s="170">
        <v>0</v>
      </c>
      <c r="K28" s="170">
        <v>0</v>
      </c>
      <c r="L28" s="170">
        <v>0</v>
      </c>
      <c r="M28" s="170">
        <v>0</v>
      </c>
      <c r="N28" s="170">
        <v>0</v>
      </c>
      <c r="O28" s="170">
        <v>0</v>
      </c>
      <c r="P28" s="170">
        <v>0</v>
      </c>
      <c r="Q28" s="170">
        <v>0</v>
      </c>
      <c r="R28" s="170">
        <v>0</v>
      </c>
      <c r="S28" s="170">
        <v>0</v>
      </c>
      <c r="T28" s="170">
        <v>0</v>
      </c>
      <c r="U28" s="170">
        <v>0</v>
      </c>
      <c r="V28" s="170">
        <v>0</v>
      </c>
      <c r="W28" s="170">
        <v>0</v>
      </c>
      <c r="X28" s="171">
        <f t="shared" si="1"/>
        <v>1</v>
      </c>
      <c r="Y28" s="164"/>
      <c r="Z28" s="164"/>
    </row>
    <row r="29" spans="1:26">
      <c r="A29" s="169" t="s">
        <v>360</v>
      </c>
      <c r="B29" s="170">
        <v>0</v>
      </c>
      <c r="C29" s="170">
        <v>0</v>
      </c>
      <c r="D29" s="170">
        <v>0</v>
      </c>
      <c r="E29" s="170">
        <v>0</v>
      </c>
      <c r="F29" s="170">
        <v>0</v>
      </c>
      <c r="G29" s="170">
        <v>0</v>
      </c>
      <c r="H29" s="170">
        <v>0</v>
      </c>
      <c r="I29" s="170">
        <v>0</v>
      </c>
      <c r="J29" s="170">
        <v>0</v>
      </c>
      <c r="K29" s="170">
        <v>0</v>
      </c>
      <c r="L29" s="170">
        <v>0</v>
      </c>
      <c r="M29" s="170">
        <v>0</v>
      </c>
      <c r="N29" s="170">
        <v>0</v>
      </c>
      <c r="O29" s="170">
        <v>0</v>
      </c>
      <c r="P29" s="170">
        <v>0</v>
      </c>
      <c r="Q29" s="170">
        <v>0</v>
      </c>
      <c r="R29" s="170">
        <v>0</v>
      </c>
      <c r="S29" s="170">
        <v>0</v>
      </c>
      <c r="T29" s="170">
        <v>0</v>
      </c>
      <c r="U29" s="170">
        <v>0</v>
      </c>
      <c r="V29" s="170">
        <v>0</v>
      </c>
      <c r="W29" s="170">
        <v>1</v>
      </c>
      <c r="X29" s="171">
        <f t="shared" si="1"/>
        <v>1</v>
      </c>
      <c r="Y29" s="164"/>
      <c r="Z29" s="164"/>
    </row>
    <row r="30" spans="1:26">
      <c r="A30" s="172" t="s">
        <v>29</v>
      </c>
      <c r="B30" s="171">
        <f t="shared" ref="B30:W30" si="2">SUM(B4:B29)</f>
        <v>4</v>
      </c>
      <c r="C30" s="171">
        <f t="shared" si="2"/>
        <v>1</v>
      </c>
      <c r="D30" s="171">
        <f t="shared" si="2"/>
        <v>7</v>
      </c>
      <c r="E30" s="171">
        <f t="shared" si="2"/>
        <v>4</v>
      </c>
      <c r="F30" s="171">
        <f t="shared" si="2"/>
        <v>2</v>
      </c>
      <c r="G30" s="171">
        <f t="shared" si="2"/>
        <v>8</v>
      </c>
      <c r="H30" s="171">
        <f t="shared" si="2"/>
        <v>1</v>
      </c>
      <c r="I30" s="171">
        <f t="shared" si="2"/>
        <v>6</v>
      </c>
      <c r="J30" s="171">
        <f t="shared" si="2"/>
        <v>3</v>
      </c>
      <c r="K30" s="171">
        <f t="shared" si="2"/>
        <v>4</v>
      </c>
      <c r="L30" s="171">
        <f t="shared" si="2"/>
        <v>1</v>
      </c>
      <c r="M30" s="171">
        <f t="shared" si="2"/>
        <v>1</v>
      </c>
      <c r="N30" s="171">
        <f t="shared" si="2"/>
        <v>4</v>
      </c>
      <c r="O30" s="171">
        <f t="shared" si="2"/>
        <v>3</v>
      </c>
      <c r="P30" s="171">
        <f t="shared" si="2"/>
        <v>1</v>
      </c>
      <c r="Q30" s="171">
        <f t="shared" si="2"/>
        <v>0</v>
      </c>
      <c r="R30" s="171">
        <f t="shared" si="2"/>
        <v>5</v>
      </c>
      <c r="S30" s="171">
        <f t="shared" si="2"/>
        <v>8</v>
      </c>
      <c r="T30" s="171">
        <f t="shared" si="2"/>
        <v>5</v>
      </c>
      <c r="U30" s="171">
        <f t="shared" si="2"/>
        <v>2</v>
      </c>
      <c r="V30" s="171">
        <f t="shared" si="2"/>
        <v>3</v>
      </c>
      <c r="W30" s="171">
        <f t="shared" si="2"/>
        <v>6</v>
      </c>
      <c r="X30" s="164"/>
      <c r="Y30" s="164"/>
      <c r="Z30" s="164"/>
    </row>
    <row r="31" spans="1:26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</row>
    <row r="32" spans="1:26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</row>
    <row r="33" spans="1:26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</row>
    <row r="34" spans="1:26">
      <c r="A34" s="164"/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</row>
    <row r="35" spans="1:26">
      <c r="A35" s="164"/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</row>
    <row r="36" spans="1:26">
      <c r="A36" s="164"/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</row>
    <row r="37" spans="1:26">
      <c r="A37" s="164"/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</row>
    <row r="38" spans="1:26">
      <c r="A38" s="164"/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</row>
    <row r="39" spans="1:26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</row>
    <row r="40" spans="1:26">
      <c r="A40" s="164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</row>
    <row r="41" spans="1:26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</row>
    <row r="42" spans="1:26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</row>
    <row r="43" spans="1:26">
      <c r="A43" s="164"/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</row>
    <row r="44" spans="1:26">
      <c r="A44" s="164"/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</row>
    <row r="45" spans="1:26">
      <c r="A45" s="164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</row>
    <row r="46" spans="1:26">
      <c r="A46" s="164"/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</row>
    <row r="47" spans="1:26">
      <c r="A47" s="164"/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</row>
    <row r="48" spans="1:26">
      <c r="A48" s="164"/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</row>
    <row r="49" spans="1:26">
      <c r="A49" s="164"/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</row>
    <row r="50" spans="1:26">
      <c r="A50" s="164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</row>
    <row r="51" spans="1:26">
      <c r="A51" s="164"/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</row>
    <row r="52" spans="1:26">
      <c r="A52" s="164"/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</row>
    <row r="53" spans="1:26">
      <c r="A53" s="164"/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>
      <c r="A54" s="164"/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</row>
    <row r="55" spans="1:26">
      <c r="A55" s="164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</row>
    <row r="56" spans="1:26">
      <c r="A56" s="16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</row>
    <row r="58" spans="1:26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</row>
    <row r="59" spans="1:26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</row>
    <row r="60" spans="1:26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</row>
    <row r="61" spans="1:26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</row>
    <row r="62" spans="1:26">
      <c r="A62" s="164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</row>
    <row r="63" spans="1:26">
      <c r="A63" s="164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</row>
    <row r="64" spans="1:26">
      <c r="A64" s="164"/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26">
      <c r="A65" s="164"/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</row>
    <row r="66" spans="1:26">
      <c r="A66" s="164"/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</row>
    <row r="67" spans="1:26">
      <c r="A67" s="164"/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</row>
    <row r="68" spans="1:26">
      <c r="A68" s="164"/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</row>
    <row r="69" spans="1:26">
      <c r="A69" s="164"/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</row>
    <row r="70" spans="1:26">
      <c r="A70" s="164"/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</row>
    <row r="71" spans="1:26">
      <c r="A71" s="164"/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</row>
    <row r="72" spans="1:26">
      <c r="A72" s="164"/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</row>
    <row r="73" spans="1:26">
      <c r="A73" s="164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</row>
    <row r="74" spans="1:26">
      <c r="A74" s="164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</row>
    <row r="75" spans="1:26">
      <c r="A75" s="164"/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</row>
    <row r="76" spans="1:26">
      <c r="A76" s="164"/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</row>
    <row r="77" spans="1:26">
      <c r="A77" s="164"/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</row>
    <row r="78" spans="1:26">
      <c r="A78" s="164"/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</row>
    <row r="79" spans="1:26">
      <c r="A79" s="164"/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</row>
    <row r="80" spans="1:26">
      <c r="A80" s="164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</row>
    <row r="81" spans="1:26">
      <c r="A81" s="164"/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</row>
    <row r="82" spans="1:26">
      <c r="A82" s="164"/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</row>
    <row r="83" spans="1:26">
      <c r="A83" s="164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</row>
    <row r="84" spans="1:26">
      <c r="A84" s="164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</row>
    <row r="85" spans="1:26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</row>
    <row r="86" spans="1:26">
      <c r="A86" s="164"/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</row>
    <row r="87" spans="1:26">
      <c r="A87" s="164"/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</row>
    <row r="88" spans="1:26">
      <c r="A88" s="164"/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</row>
    <row r="89" spans="1:26">
      <c r="A89" s="164"/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</row>
    <row r="90" spans="1:26">
      <c r="A90" s="164"/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</row>
    <row r="91" spans="1:26">
      <c r="A91" s="164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</row>
    <row r="92" spans="1:26">
      <c r="A92" s="164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</row>
    <row r="93" spans="1:26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</row>
    <row r="94" spans="1:26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</row>
    <row r="95" spans="1:26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</row>
    <row r="96" spans="1:26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</row>
    <row r="97" spans="1:26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</row>
    <row r="98" spans="1:26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</row>
    <row r="99" spans="1:26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</row>
    <row r="100" spans="1:26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</row>
    <row r="101" spans="1:26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</row>
    <row r="102" spans="1:26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</row>
    <row r="103" spans="1:26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</row>
    <row r="104" spans="1:26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</row>
    <row r="105" spans="1:26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</row>
    <row r="106" spans="1:26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</row>
    <row r="107" spans="1:26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</row>
    <row r="108" spans="1:26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</row>
    <row r="109" spans="1:26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</row>
    <row r="110" spans="1:26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</row>
    <row r="111" spans="1:26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</row>
    <row r="112" spans="1:26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</row>
    <row r="113" spans="1:26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</row>
    <row r="114" spans="1:26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</row>
    <row r="115" spans="1:26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</row>
    <row r="116" spans="1:26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</row>
    <row r="117" spans="1:26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</row>
    <row r="118" spans="1:26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</row>
    <row r="119" spans="1:26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</row>
    <row r="120" spans="1:26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</row>
    <row r="121" spans="1:26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</row>
    <row r="122" spans="1:26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</row>
    <row r="123" spans="1:26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</row>
    <row r="124" spans="1:26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</row>
    <row r="125" spans="1:26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</row>
    <row r="126" spans="1:26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</row>
    <row r="127" spans="1:26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</row>
    <row r="128" spans="1:26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</row>
    <row r="129" spans="1:26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</row>
    <row r="130" spans="1:26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</row>
    <row r="131" spans="1:26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</row>
    <row r="132" spans="1:26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</row>
    <row r="133" spans="1:26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</row>
    <row r="134" spans="1:26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</row>
    <row r="135" spans="1:26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</row>
    <row r="136" spans="1:26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</row>
    <row r="137" spans="1:26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</row>
    <row r="138" spans="1:26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</row>
    <row r="139" spans="1:26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</row>
    <row r="140" spans="1:26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</row>
    <row r="141" spans="1:26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</row>
    <row r="142" spans="1:26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</row>
    <row r="143" spans="1:26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</row>
    <row r="144" spans="1:26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</row>
    <row r="145" spans="1:26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</row>
    <row r="146" spans="1:26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</row>
    <row r="147" spans="1:26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</row>
    <row r="148" spans="1:26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</row>
    <row r="149" spans="1:26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</row>
    <row r="150" spans="1:26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</row>
    <row r="151" spans="1:26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</row>
    <row r="152" spans="1:26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</row>
    <row r="153" spans="1:26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</row>
    <row r="154" spans="1:26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</row>
    <row r="155" spans="1:26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</row>
    <row r="156" spans="1:26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</row>
    <row r="157" spans="1:26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</row>
    <row r="158" spans="1:26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</row>
    <row r="159" spans="1:26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</row>
    <row r="160" spans="1:26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</row>
    <row r="161" spans="1:26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</row>
    <row r="162" spans="1:26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</row>
    <row r="163" spans="1:26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</row>
    <row r="164" spans="1:26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</row>
    <row r="165" spans="1:26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</row>
    <row r="166" spans="1:26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</row>
    <row r="167" spans="1:26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</row>
    <row r="168" spans="1:26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</row>
    <row r="169" spans="1:26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</row>
    <row r="170" spans="1:26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</row>
    <row r="171" spans="1:26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</row>
    <row r="172" spans="1:26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</row>
    <row r="173" spans="1:26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</row>
    <row r="174" spans="1:26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</row>
    <row r="175" spans="1:26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</row>
    <row r="176" spans="1:26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</row>
    <row r="177" spans="1:26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</row>
    <row r="178" spans="1:26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</row>
    <row r="179" spans="1:26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</row>
    <row r="180" spans="1:26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</row>
    <row r="181" spans="1:26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</row>
    <row r="182" spans="1:26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</row>
    <row r="183" spans="1:26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</row>
    <row r="184" spans="1:26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</row>
    <row r="185" spans="1:26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</row>
    <row r="186" spans="1:26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</row>
    <row r="187" spans="1:26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</row>
    <row r="188" spans="1:26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</row>
    <row r="189" spans="1:26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</row>
    <row r="190" spans="1:26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</row>
    <row r="191" spans="1:26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</row>
    <row r="192" spans="1:26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</row>
    <row r="193" spans="1:26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</row>
    <row r="194" spans="1:26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</row>
    <row r="195" spans="1:26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</row>
    <row r="196" spans="1:26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</row>
    <row r="197" spans="1:26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</row>
    <row r="198" spans="1:26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</row>
    <row r="199" spans="1:26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</row>
    <row r="200" spans="1:26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</row>
    <row r="201" spans="1:26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</row>
    <row r="202" spans="1:26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</row>
    <row r="203" spans="1:26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</row>
    <row r="204" spans="1:26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</row>
    <row r="205" spans="1:26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</row>
    <row r="206" spans="1:26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</row>
    <row r="207" spans="1:26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</row>
    <row r="208" spans="1:26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</row>
    <row r="209" spans="1:26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</row>
    <row r="210" spans="1:26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</row>
    <row r="211" spans="1:26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</row>
    <row r="212" spans="1:26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</row>
    <row r="213" spans="1:26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</row>
    <row r="214" spans="1:26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</row>
    <row r="215" spans="1:26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</row>
    <row r="216" spans="1:26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</row>
    <row r="217" spans="1:26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</row>
    <row r="218" spans="1:26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</row>
    <row r="219" spans="1:26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</row>
    <row r="220" spans="1:26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</row>
    <row r="221" spans="1:26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</row>
    <row r="222" spans="1:26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</row>
    <row r="223" spans="1:26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</row>
    <row r="224" spans="1:26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</row>
    <row r="225" spans="1:26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</row>
    <row r="226" spans="1:26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</row>
    <row r="227" spans="1:26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</row>
    <row r="228" spans="1:26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</row>
    <row r="229" spans="1:26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</row>
    <row r="230" spans="1:26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</row>
    <row r="231" spans="1:26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</row>
    <row r="232" spans="1:26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</row>
    <row r="233" spans="1:26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</row>
    <row r="234" spans="1:26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</row>
    <row r="235" spans="1:26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</row>
    <row r="236" spans="1:26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</row>
    <row r="237" spans="1:26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</row>
    <row r="238" spans="1:26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</row>
    <row r="239" spans="1:26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</row>
    <row r="240" spans="1:26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</row>
    <row r="241" spans="1:26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</row>
    <row r="242" spans="1:26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</row>
    <row r="243" spans="1:26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</row>
    <row r="244" spans="1:26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</row>
    <row r="245" spans="1:26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</row>
    <row r="246" spans="1:26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</row>
    <row r="247" spans="1:26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</row>
    <row r="248" spans="1:26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</row>
    <row r="249" spans="1:26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</row>
    <row r="250" spans="1:26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</row>
    <row r="251" spans="1:26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</row>
    <row r="252" spans="1:26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</row>
    <row r="253" spans="1:26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</row>
    <row r="254" spans="1:26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</row>
    <row r="255" spans="1:26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</row>
    <row r="256" spans="1:26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</row>
    <row r="257" spans="1:26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</row>
    <row r="258" spans="1:26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</row>
    <row r="259" spans="1:26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</row>
    <row r="260" spans="1:26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</row>
    <row r="261" spans="1:26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</row>
    <row r="262" spans="1:26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</row>
    <row r="263" spans="1:26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</row>
    <row r="264" spans="1:26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</row>
    <row r="265" spans="1:26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</row>
    <row r="266" spans="1:26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</row>
    <row r="267" spans="1:26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</row>
    <row r="268" spans="1:26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</row>
    <row r="269" spans="1:26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</row>
    <row r="270" spans="1:26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</row>
    <row r="271" spans="1:26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</row>
    <row r="272" spans="1:26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</row>
    <row r="273" spans="1:26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</row>
    <row r="274" spans="1:26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</row>
    <row r="275" spans="1:26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</row>
    <row r="276" spans="1:26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</row>
    <row r="277" spans="1:26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</row>
    <row r="278" spans="1:26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</row>
    <row r="279" spans="1:26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</row>
    <row r="280" spans="1:26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</row>
    <row r="281" spans="1:26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</row>
    <row r="282" spans="1:26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</row>
    <row r="283" spans="1:26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</row>
    <row r="284" spans="1:26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</row>
    <row r="285" spans="1:26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</row>
    <row r="286" spans="1:26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</row>
    <row r="287" spans="1:26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</row>
    <row r="288" spans="1:26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</row>
    <row r="289" spans="1:26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</row>
    <row r="290" spans="1:26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</row>
    <row r="291" spans="1:26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</row>
    <row r="292" spans="1:26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</row>
    <row r="293" spans="1:26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</row>
    <row r="294" spans="1:26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</row>
    <row r="295" spans="1:26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</row>
    <row r="296" spans="1:26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</row>
    <row r="297" spans="1:26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</row>
    <row r="298" spans="1:26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</row>
    <row r="299" spans="1:26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</row>
    <row r="300" spans="1:26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</row>
    <row r="301" spans="1:26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</row>
    <row r="302" spans="1:26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</row>
    <row r="303" spans="1:26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</row>
    <row r="304" spans="1:26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</row>
    <row r="305" spans="1:26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</row>
    <row r="306" spans="1:26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</row>
    <row r="307" spans="1:26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</row>
    <row r="308" spans="1:26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</row>
    <row r="309" spans="1:26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</row>
    <row r="310" spans="1:26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</row>
    <row r="311" spans="1:26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</row>
    <row r="312" spans="1:26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</row>
    <row r="313" spans="1:26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</row>
    <row r="314" spans="1:26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</row>
    <row r="315" spans="1:26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</row>
    <row r="316" spans="1:26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</row>
    <row r="317" spans="1:26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</row>
    <row r="318" spans="1:26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</row>
    <row r="319" spans="1:26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</row>
    <row r="320" spans="1:26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</row>
    <row r="321" spans="1:26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</row>
    <row r="322" spans="1:26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</row>
    <row r="323" spans="1:26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</row>
    <row r="324" spans="1:26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</row>
    <row r="325" spans="1:26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</row>
    <row r="326" spans="1:26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</row>
    <row r="327" spans="1:26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</row>
    <row r="328" spans="1:26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</row>
    <row r="329" spans="1:26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</row>
    <row r="330" spans="1:26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</row>
    <row r="331" spans="1:26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</row>
    <row r="332" spans="1:26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</row>
    <row r="333" spans="1:26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</row>
    <row r="334" spans="1:26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</row>
    <row r="335" spans="1:26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</row>
    <row r="336" spans="1:26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</row>
    <row r="337" spans="1:26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</row>
    <row r="338" spans="1:26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</row>
    <row r="339" spans="1:26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</row>
    <row r="340" spans="1:26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</row>
    <row r="341" spans="1:26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</row>
    <row r="342" spans="1:26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</row>
    <row r="343" spans="1:26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</row>
    <row r="344" spans="1:26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</row>
    <row r="345" spans="1:26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</row>
    <row r="346" spans="1:26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</row>
    <row r="347" spans="1:26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</row>
    <row r="348" spans="1:26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</row>
    <row r="349" spans="1:26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</row>
    <row r="350" spans="1:26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</row>
    <row r="351" spans="1:26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</row>
    <row r="352" spans="1:26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</row>
    <row r="353" spans="1:26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</row>
    <row r="354" spans="1:26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</row>
    <row r="355" spans="1:26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</row>
    <row r="356" spans="1:26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</row>
    <row r="357" spans="1:26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</row>
    <row r="358" spans="1:26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</row>
    <row r="359" spans="1:26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</row>
    <row r="360" spans="1:26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</row>
    <row r="361" spans="1:26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</row>
    <row r="362" spans="1:26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</row>
    <row r="363" spans="1:26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</row>
    <row r="364" spans="1:26">
      <c r="A364" s="164"/>
      <c r="B364" s="164"/>
      <c r="C364" s="164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164"/>
      <c r="V364" s="164"/>
      <c r="W364" s="164"/>
      <c r="X364" s="164"/>
      <c r="Y364" s="164"/>
      <c r="Z364" s="164"/>
    </row>
    <row r="365" spans="1:26">
      <c r="A365" s="164"/>
      <c r="B365" s="164"/>
      <c r="C365" s="164"/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164"/>
      <c r="V365" s="164"/>
      <c r="W365" s="164"/>
      <c r="X365" s="164"/>
      <c r="Y365" s="164"/>
      <c r="Z365" s="164"/>
    </row>
    <row r="366" spans="1:26">
      <c r="A366" s="164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  <c r="Y366" s="164"/>
      <c r="Z366" s="164"/>
    </row>
    <row r="367" spans="1:26">
      <c r="A367" s="164"/>
      <c r="B367" s="164"/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</row>
    <row r="368" spans="1:26">
      <c r="A368" s="164"/>
      <c r="B368" s="164"/>
      <c r="C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  <c r="Y368" s="164"/>
      <c r="Z368" s="164"/>
    </row>
    <row r="369" spans="1:26">
      <c r="A369" s="164"/>
      <c r="B369" s="164"/>
      <c r="C369" s="164"/>
      <c r="D369" s="164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  <c r="Q369" s="164"/>
      <c r="R369" s="164"/>
      <c r="S369" s="164"/>
      <c r="T369" s="164"/>
      <c r="U369" s="164"/>
      <c r="V369" s="164"/>
      <c r="W369" s="164"/>
      <c r="X369" s="164"/>
      <c r="Y369" s="164"/>
      <c r="Z369" s="164"/>
    </row>
    <row r="370" spans="1:26">
      <c r="A370" s="164"/>
      <c r="B370" s="164"/>
      <c r="C370" s="164"/>
      <c r="D370" s="164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  <c r="Y370" s="164"/>
      <c r="Z370" s="164"/>
    </row>
    <row r="371" spans="1:26">
      <c r="A371" s="164"/>
      <c r="B371" s="164"/>
      <c r="C371" s="164"/>
      <c r="D371" s="164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  <c r="Y371" s="164"/>
      <c r="Z371" s="164"/>
    </row>
    <row r="372" spans="1:26">
      <c r="A372" s="164"/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</row>
    <row r="373" spans="1:26">
      <c r="A373" s="164"/>
      <c r="B373" s="164"/>
      <c r="C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4"/>
      <c r="Z373" s="164"/>
    </row>
    <row r="374" spans="1:26">
      <c r="A374" s="164"/>
      <c r="B374" s="164"/>
      <c r="C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  <c r="Z374" s="164"/>
    </row>
    <row r="375" spans="1:26">
      <c r="A375" s="164"/>
      <c r="B375" s="164"/>
      <c r="C375" s="164"/>
      <c r="D375" s="164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P375" s="164"/>
      <c r="Q375" s="164"/>
      <c r="R375" s="164"/>
      <c r="S375" s="164"/>
      <c r="T375" s="164"/>
      <c r="U375" s="164"/>
      <c r="V375" s="164"/>
      <c r="W375" s="164"/>
      <c r="X375" s="164"/>
      <c r="Y375" s="164"/>
      <c r="Z375" s="164"/>
    </row>
    <row r="376" spans="1:26">
      <c r="A376" s="164"/>
      <c r="B376" s="164"/>
      <c r="C376" s="164"/>
      <c r="D376" s="164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P376" s="164"/>
      <c r="Q376" s="164"/>
      <c r="R376" s="164"/>
      <c r="S376" s="164"/>
      <c r="T376" s="164"/>
      <c r="U376" s="164"/>
      <c r="V376" s="164"/>
      <c r="W376" s="164"/>
      <c r="X376" s="164"/>
      <c r="Y376" s="164"/>
      <c r="Z376" s="164"/>
    </row>
    <row r="377" spans="1:26">
      <c r="A377" s="164"/>
      <c r="B377" s="164"/>
      <c r="C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  <c r="Y377" s="164"/>
      <c r="Z377" s="164"/>
    </row>
    <row r="378" spans="1:26">
      <c r="A378" s="164"/>
      <c r="B378" s="164"/>
      <c r="C378" s="164"/>
      <c r="D378" s="164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P378" s="164"/>
      <c r="Q378" s="164"/>
      <c r="R378" s="164"/>
      <c r="S378" s="164"/>
      <c r="T378" s="164"/>
      <c r="U378" s="164"/>
      <c r="V378" s="164"/>
      <c r="W378" s="164"/>
      <c r="X378" s="164"/>
      <c r="Y378" s="164"/>
      <c r="Z378" s="164"/>
    </row>
    <row r="379" spans="1:26">
      <c r="A379" s="164"/>
      <c r="B379" s="164"/>
      <c r="C379" s="164"/>
      <c r="D379" s="164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P379" s="164"/>
      <c r="Q379" s="164"/>
      <c r="R379" s="164"/>
      <c r="S379" s="164"/>
      <c r="T379" s="164"/>
      <c r="U379" s="164"/>
      <c r="V379" s="164"/>
      <c r="W379" s="164"/>
      <c r="X379" s="164"/>
      <c r="Y379" s="164"/>
      <c r="Z379" s="164"/>
    </row>
    <row r="380" spans="1:26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</row>
    <row r="381" spans="1:26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</row>
    <row r="382" spans="1:26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</row>
    <row r="383" spans="1:26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</row>
    <row r="384" spans="1:26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</row>
    <row r="385" spans="1:26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</row>
    <row r="386" spans="1:26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</row>
    <row r="387" spans="1:26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</row>
    <row r="388" spans="1:26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</row>
    <row r="389" spans="1:26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  <c r="Z389" s="164"/>
    </row>
    <row r="390" spans="1:26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  <c r="Z390" s="164"/>
    </row>
    <row r="391" spans="1:26">
      <c r="A391" s="164"/>
      <c r="B391" s="164"/>
      <c r="C391" s="164"/>
      <c r="D391" s="164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  <c r="Q391" s="164"/>
      <c r="R391" s="164"/>
      <c r="S391" s="164"/>
      <c r="T391" s="164"/>
      <c r="U391" s="164"/>
      <c r="V391" s="164"/>
      <c r="W391" s="164"/>
      <c r="X391" s="164"/>
      <c r="Y391" s="164"/>
      <c r="Z391" s="164"/>
    </row>
    <row r="392" spans="1:26">
      <c r="A392" s="164"/>
      <c r="B392" s="164"/>
      <c r="C392" s="164"/>
      <c r="D392" s="164"/>
      <c r="E392" s="164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P392" s="164"/>
      <c r="Q392" s="164"/>
      <c r="R392" s="164"/>
      <c r="S392" s="164"/>
      <c r="T392" s="164"/>
      <c r="U392" s="164"/>
      <c r="V392" s="164"/>
      <c r="W392" s="164"/>
      <c r="X392" s="164"/>
      <c r="Y392" s="164"/>
      <c r="Z392" s="164"/>
    </row>
    <row r="393" spans="1:26">
      <c r="A393" s="164"/>
      <c r="B393" s="164"/>
      <c r="C393" s="164"/>
      <c r="D393" s="164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P393" s="164"/>
      <c r="Q393" s="164"/>
      <c r="R393" s="164"/>
      <c r="S393" s="164"/>
      <c r="T393" s="164"/>
      <c r="U393" s="164"/>
      <c r="V393" s="164"/>
      <c r="W393" s="164"/>
      <c r="X393" s="164"/>
      <c r="Y393" s="164"/>
      <c r="Z393" s="164"/>
    </row>
    <row r="394" spans="1:26">
      <c r="A394" s="164"/>
      <c r="B394" s="164"/>
      <c r="C394" s="164"/>
      <c r="D394" s="164"/>
      <c r="E394" s="164"/>
      <c r="F394" s="164"/>
      <c r="G394" s="164"/>
      <c r="H394" s="164"/>
      <c r="I394" s="164"/>
      <c r="J394" s="164"/>
      <c r="K394" s="164"/>
      <c r="L394" s="164"/>
      <c r="M394" s="164"/>
      <c r="N394" s="164"/>
      <c r="O394" s="164"/>
      <c r="P394" s="164"/>
      <c r="Q394" s="164"/>
      <c r="R394" s="164"/>
      <c r="S394" s="164"/>
      <c r="T394" s="164"/>
      <c r="U394" s="164"/>
      <c r="V394" s="164"/>
      <c r="W394" s="164"/>
      <c r="X394" s="164"/>
      <c r="Y394" s="164"/>
      <c r="Z394" s="164"/>
    </row>
    <row r="395" spans="1:26">
      <c r="A395" s="164"/>
      <c r="B395" s="164"/>
      <c r="C395" s="164"/>
      <c r="D395" s="164"/>
      <c r="E395" s="164"/>
      <c r="F395" s="164"/>
      <c r="G395" s="164"/>
      <c r="H395" s="164"/>
      <c r="I395" s="164"/>
      <c r="J395" s="164"/>
      <c r="K395" s="164"/>
      <c r="L395" s="164"/>
      <c r="M395" s="164"/>
      <c r="N395" s="164"/>
      <c r="O395" s="164"/>
      <c r="P395" s="164"/>
      <c r="Q395" s="164"/>
      <c r="R395" s="164"/>
      <c r="S395" s="164"/>
      <c r="T395" s="164"/>
      <c r="U395" s="164"/>
      <c r="V395" s="164"/>
      <c r="W395" s="164"/>
      <c r="X395" s="164"/>
      <c r="Y395" s="164"/>
      <c r="Z395" s="164"/>
    </row>
    <row r="396" spans="1:26">
      <c r="A396" s="164"/>
      <c r="B396" s="164"/>
      <c r="C396" s="164"/>
      <c r="D396" s="164"/>
      <c r="E396" s="164"/>
      <c r="F396" s="164"/>
      <c r="G396" s="164"/>
      <c r="H396" s="164"/>
      <c r="I396" s="164"/>
      <c r="J396" s="164"/>
      <c r="K396" s="164"/>
      <c r="L396" s="164"/>
      <c r="M396" s="164"/>
      <c r="N396" s="164"/>
      <c r="O396" s="164"/>
      <c r="P396" s="164"/>
      <c r="Q396" s="164"/>
      <c r="R396" s="164"/>
      <c r="S396" s="164"/>
      <c r="T396" s="164"/>
      <c r="U396" s="164"/>
      <c r="V396" s="164"/>
      <c r="W396" s="164"/>
      <c r="X396" s="164"/>
      <c r="Y396" s="164"/>
      <c r="Z396" s="164"/>
    </row>
    <row r="397" spans="1:26">
      <c r="A397" s="164"/>
      <c r="B397" s="164"/>
      <c r="C397" s="164"/>
      <c r="D397" s="164"/>
      <c r="E397" s="164"/>
      <c r="F397" s="164"/>
      <c r="G397" s="164"/>
      <c r="H397" s="164"/>
      <c r="I397" s="164"/>
      <c r="J397" s="164"/>
      <c r="K397" s="164"/>
      <c r="L397" s="164"/>
      <c r="M397" s="164"/>
      <c r="N397" s="164"/>
      <c r="O397" s="164"/>
      <c r="P397" s="164"/>
      <c r="Q397" s="164"/>
      <c r="R397" s="164"/>
      <c r="S397" s="164"/>
      <c r="T397" s="164"/>
      <c r="U397" s="164"/>
      <c r="V397" s="164"/>
      <c r="W397" s="164"/>
      <c r="X397" s="164"/>
      <c r="Y397" s="164"/>
      <c r="Z397" s="164"/>
    </row>
    <row r="398" spans="1:26">
      <c r="A398" s="164"/>
      <c r="B398" s="164"/>
      <c r="C398" s="164"/>
      <c r="D398" s="164"/>
      <c r="E398" s="164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  <c r="Q398" s="164"/>
      <c r="R398" s="164"/>
      <c r="S398" s="164"/>
      <c r="T398" s="164"/>
      <c r="U398" s="164"/>
      <c r="V398" s="164"/>
      <c r="W398" s="164"/>
      <c r="X398" s="164"/>
      <c r="Y398" s="164"/>
      <c r="Z398" s="164"/>
    </row>
    <row r="399" spans="1:26">
      <c r="A399" s="164"/>
      <c r="B399" s="164"/>
      <c r="C399" s="164"/>
      <c r="D399" s="164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  <c r="Q399" s="164"/>
      <c r="R399" s="164"/>
      <c r="S399" s="164"/>
      <c r="T399" s="164"/>
      <c r="U399" s="164"/>
      <c r="V399" s="164"/>
      <c r="W399" s="164"/>
      <c r="X399" s="164"/>
      <c r="Y399" s="164"/>
      <c r="Z399" s="164"/>
    </row>
    <row r="400" spans="1:26">
      <c r="A400" s="164"/>
      <c r="B400" s="164"/>
      <c r="C400" s="164"/>
      <c r="D400" s="164"/>
      <c r="E400" s="164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P400" s="164"/>
      <c r="Q400" s="164"/>
      <c r="R400" s="164"/>
      <c r="S400" s="164"/>
      <c r="T400" s="164"/>
      <c r="U400" s="164"/>
      <c r="V400" s="164"/>
      <c r="W400" s="164"/>
      <c r="X400" s="164"/>
      <c r="Y400" s="164"/>
      <c r="Z400" s="164"/>
    </row>
    <row r="401" spans="1:26">
      <c r="A401" s="164"/>
      <c r="B401" s="164"/>
      <c r="C401" s="164"/>
      <c r="D401" s="164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P401" s="164"/>
      <c r="Q401" s="164"/>
      <c r="R401" s="164"/>
      <c r="S401" s="164"/>
      <c r="T401" s="164"/>
      <c r="U401" s="164"/>
      <c r="V401" s="164"/>
      <c r="W401" s="164"/>
      <c r="X401" s="164"/>
      <c r="Y401" s="164"/>
      <c r="Z401" s="164"/>
    </row>
    <row r="402" spans="1:26">
      <c r="A402" s="164"/>
      <c r="B402" s="164"/>
      <c r="C402" s="164"/>
      <c r="D402" s="164"/>
      <c r="E402" s="164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  <c r="W402" s="164"/>
      <c r="X402" s="164"/>
      <c r="Y402" s="164"/>
      <c r="Z402" s="164"/>
    </row>
    <row r="403" spans="1:26">
      <c r="A403" s="164"/>
      <c r="B403" s="164"/>
      <c r="C403" s="164"/>
      <c r="D403" s="164"/>
      <c r="E403" s="164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P403" s="164"/>
      <c r="Q403" s="164"/>
      <c r="R403" s="164"/>
      <c r="S403" s="164"/>
      <c r="T403" s="164"/>
      <c r="U403" s="164"/>
      <c r="V403" s="164"/>
      <c r="W403" s="164"/>
      <c r="X403" s="164"/>
      <c r="Y403" s="164"/>
      <c r="Z403" s="164"/>
    </row>
    <row r="404" spans="1:26">
      <c r="A404" s="164"/>
      <c r="B404" s="164"/>
      <c r="C404" s="164"/>
      <c r="D404" s="164"/>
      <c r="E404" s="164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  <c r="V404" s="164"/>
      <c r="W404" s="164"/>
      <c r="X404" s="164"/>
      <c r="Y404" s="164"/>
      <c r="Z404" s="164"/>
    </row>
    <row r="405" spans="1:26">
      <c r="A405" s="164"/>
      <c r="B405" s="164"/>
      <c r="C405" s="164"/>
      <c r="D405" s="164"/>
      <c r="E405" s="164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P405" s="164"/>
      <c r="Q405" s="164"/>
      <c r="R405" s="164"/>
      <c r="S405" s="164"/>
      <c r="T405" s="164"/>
      <c r="U405" s="164"/>
      <c r="V405" s="164"/>
      <c r="W405" s="164"/>
      <c r="X405" s="164"/>
      <c r="Y405" s="164"/>
      <c r="Z405" s="164"/>
    </row>
    <row r="406" spans="1:26">
      <c r="A406" s="164"/>
      <c r="B406" s="164"/>
      <c r="C406" s="164"/>
      <c r="D406" s="164"/>
      <c r="E406" s="164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  <c r="W406" s="164"/>
      <c r="X406" s="164"/>
      <c r="Y406" s="164"/>
      <c r="Z406" s="164"/>
    </row>
    <row r="407" spans="1:26">
      <c r="A407" s="164"/>
      <c r="B407" s="164"/>
      <c r="C407" s="164"/>
      <c r="D407" s="164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  <c r="Z407" s="164"/>
    </row>
    <row r="408" spans="1:26">
      <c r="A408" s="164"/>
      <c r="B408" s="164"/>
      <c r="C408" s="164"/>
      <c r="D408" s="164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</row>
    <row r="409" spans="1:26">
      <c r="A409" s="164"/>
      <c r="B409" s="164"/>
      <c r="C409" s="164"/>
      <c r="D409" s="164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</row>
    <row r="410" spans="1:26">
      <c r="A410" s="164"/>
      <c r="B410" s="164"/>
      <c r="C410" s="164"/>
      <c r="D410" s="164"/>
      <c r="E410" s="164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</row>
    <row r="411" spans="1:26">
      <c r="A411" s="164"/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4"/>
      <c r="M411" s="164"/>
      <c r="N411" s="164"/>
      <c r="O411" s="164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</row>
    <row r="412" spans="1:26">
      <c r="A412" s="164"/>
      <c r="B412" s="164"/>
      <c r="C412" s="164"/>
      <c r="D412" s="164"/>
      <c r="E412" s="164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</row>
    <row r="413" spans="1:26">
      <c r="A413" s="164"/>
      <c r="B413" s="164"/>
      <c r="C413" s="164"/>
      <c r="D413" s="164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</row>
    <row r="414" spans="1:26">
      <c r="A414" s="164"/>
      <c r="B414" s="164"/>
      <c r="C414" s="164"/>
      <c r="D414" s="164"/>
      <c r="E414" s="164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164"/>
      <c r="Y414" s="164"/>
      <c r="Z414" s="164"/>
    </row>
    <row r="415" spans="1:26">
      <c r="A415" s="164"/>
      <c r="B415" s="164"/>
      <c r="C415" s="164"/>
      <c r="D415" s="164"/>
      <c r="E415" s="164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  <c r="Y415" s="164"/>
      <c r="Z415" s="164"/>
    </row>
    <row r="416" spans="1:26">
      <c r="A416" s="164"/>
      <c r="B416" s="164"/>
      <c r="C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  <c r="Z416" s="164"/>
    </row>
    <row r="417" spans="1:26">
      <c r="A417" s="164"/>
      <c r="B417" s="164"/>
      <c r="C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  <c r="P417" s="164"/>
      <c r="Q417" s="164"/>
      <c r="R417" s="164"/>
      <c r="S417" s="164"/>
      <c r="T417" s="164"/>
      <c r="U417" s="164"/>
      <c r="V417" s="164"/>
      <c r="W417" s="164"/>
      <c r="X417" s="164"/>
      <c r="Y417" s="164"/>
      <c r="Z417" s="164"/>
    </row>
    <row r="418" spans="1:26">
      <c r="A418" s="164"/>
      <c r="B418" s="164"/>
      <c r="C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P418" s="164"/>
      <c r="Q418" s="164"/>
      <c r="R418" s="164"/>
      <c r="S418" s="164"/>
      <c r="T418" s="164"/>
      <c r="U418" s="164"/>
      <c r="V418" s="164"/>
      <c r="W418" s="164"/>
      <c r="X418" s="164"/>
      <c r="Y418" s="164"/>
      <c r="Z418" s="164"/>
    </row>
    <row r="419" spans="1:26">
      <c r="A419" s="164"/>
      <c r="B419" s="164"/>
      <c r="C419" s="164"/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  <c r="P419" s="164"/>
      <c r="Q419" s="164"/>
      <c r="R419" s="164"/>
      <c r="S419" s="164"/>
      <c r="T419" s="164"/>
      <c r="U419" s="164"/>
      <c r="V419" s="164"/>
      <c r="W419" s="164"/>
      <c r="X419" s="164"/>
      <c r="Y419" s="164"/>
      <c r="Z419" s="164"/>
    </row>
    <row r="420" spans="1:26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  <c r="P420" s="164"/>
      <c r="Q420" s="164"/>
      <c r="R420" s="164"/>
      <c r="S420" s="164"/>
      <c r="T420" s="164"/>
      <c r="U420" s="164"/>
      <c r="V420" s="164"/>
      <c r="W420" s="164"/>
      <c r="X420" s="164"/>
      <c r="Y420" s="164"/>
      <c r="Z420" s="164"/>
    </row>
    <row r="421" spans="1:26">
      <c r="A421" s="164"/>
      <c r="B421" s="164"/>
      <c r="C421" s="164"/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  <c r="P421" s="164"/>
      <c r="Q421" s="164"/>
      <c r="R421" s="164"/>
      <c r="S421" s="164"/>
      <c r="T421" s="164"/>
      <c r="U421" s="164"/>
      <c r="V421" s="164"/>
      <c r="W421" s="164"/>
      <c r="X421" s="164"/>
      <c r="Y421" s="164"/>
      <c r="Z421" s="164"/>
    </row>
    <row r="422" spans="1:26">
      <c r="A422" s="164"/>
      <c r="B422" s="164"/>
      <c r="C422" s="164"/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  <c r="P422" s="164"/>
      <c r="Q422" s="164"/>
      <c r="R422" s="164"/>
      <c r="S422" s="164"/>
      <c r="T422" s="164"/>
      <c r="U422" s="164"/>
      <c r="V422" s="164"/>
      <c r="W422" s="164"/>
      <c r="X422" s="164"/>
      <c r="Y422" s="164"/>
      <c r="Z422" s="164"/>
    </row>
    <row r="423" spans="1:26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  <c r="P423" s="164"/>
      <c r="Q423" s="164"/>
      <c r="R423" s="164"/>
      <c r="S423" s="164"/>
      <c r="T423" s="164"/>
      <c r="U423" s="164"/>
      <c r="V423" s="164"/>
      <c r="W423" s="164"/>
      <c r="X423" s="164"/>
      <c r="Y423" s="164"/>
      <c r="Z423" s="164"/>
    </row>
    <row r="424" spans="1:26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64"/>
      <c r="Y424" s="164"/>
      <c r="Z424" s="164"/>
    </row>
    <row r="425" spans="1:26">
      <c r="A425" s="164"/>
      <c r="B425" s="164"/>
      <c r="C425" s="164"/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  <c r="P425" s="164"/>
      <c r="Q425" s="164"/>
      <c r="R425" s="164"/>
      <c r="S425" s="164"/>
      <c r="T425" s="164"/>
      <c r="U425" s="164"/>
      <c r="V425" s="164"/>
      <c r="W425" s="164"/>
      <c r="X425" s="164"/>
      <c r="Y425" s="164"/>
      <c r="Z425" s="164"/>
    </row>
    <row r="426" spans="1:26">
      <c r="A426" s="164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P426" s="164"/>
      <c r="Q426" s="164"/>
      <c r="R426" s="164"/>
      <c r="S426" s="164"/>
      <c r="T426" s="164"/>
      <c r="U426" s="164"/>
      <c r="V426" s="164"/>
      <c r="W426" s="164"/>
      <c r="X426" s="164"/>
      <c r="Y426" s="164"/>
      <c r="Z426" s="164"/>
    </row>
    <row r="427" spans="1:26">
      <c r="A427" s="164"/>
      <c r="B427" s="164"/>
      <c r="C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  <c r="P427" s="164"/>
      <c r="Q427" s="164"/>
      <c r="R427" s="164"/>
      <c r="S427" s="164"/>
      <c r="T427" s="164"/>
      <c r="U427" s="164"/>
      <c r="V427" s="164"/>
      <c r="W427" s="164"/>
      <c r="X427" s="164"/>
      <c r="Y427" s="164"/>
      <c r="Z427" s="164"/>
    </row>
    <row r="428" spans="1:26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  <c r="P428" s="164"/>
      <c r="Q428" s="164"/>
      <c r="R428" s="164"/>
      <c r="S428" s="164"/>
      <c r="T428" s="164"/>
      <c r="U428" s="164"/>
      <c r="V428" s="164"/>
      <c r="W428" s="164"/>
      <c r="X428" s="164"/>
      <c r="Y428" s="164"/>
      <c r="Z428" s="164"/>
    </row>
    <row r="429" spans="1:26">
      <c r="A429" s="164"/>
      <c r="B429" s="164"/>
      <c r="C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  <c r="P429" s="164"/>
      <c r="Q429" s="164"/>
      <c r="R429" s="164"/>
      <c r="S429" s="164"/>
      <c r="T429" s="164"/>
      <c r="U429" s="164"/>
      <c r="V429" s="164"/>
      <c r="W429" s="164"/>
      <c r="X429" s="164"/>
      <c r="Y429" s="164"/>
      <c r="Z429" s="164"/>
    </row>
    <row r="430" spans="1:26">
      <c r="A430" s="164"/>
      <c r="B430" s="164"/>
      <c r="C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  <c r="P430" s="164"/>
      <c r="Q430" s="164"/>
      <c r="R430" s="164"/>
      <c r="S430" s="164"/>
      <c r="T430" s="164"/>
      <c r="U430" s="164"/>
      <c r="V430" s="164"/>
      <c r="W430" s="164"/>
      <c r="X430" s="164"/>
      <c r="Y430" s="164"/>
      <c r="Z430" s="164"/>
    </row>
    <row r="431" spans="1:26">
      <c r="A431" s="164"/>
      <c r="B431" s="164"/>
      <c r="C431" s="164"/>
      <c r="D431" s="164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  <c r="P431" s="164"/>
      <c r="Q431" s="164"/>
      <c r="R431" s="164"/>
      <c r="S431" s="164"/>
      <c r="T431" s="164"/>
      <c r="U431" s="164"/>
      <c r="V431" s="164"/>
      <c r="W431" s="164"/>
      <c r="X431" s="164"/>
      <c r="Y431" s="164"/>
      <c r="Z431" s="164"/>
    </row>
    <row r="432" spans="1:26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  <c r="P432" s="164"/>
      <c r="Q432" s="164"/>
      <c r="R432" s="164"/>
      <c r="S432" s="164"/>
      <c r="T432" s="164"/>
      <c r="U432" s="164"/>
      <c r="V432" s="164"/>
      <c r="W432" s="164"/>
      <c r="X432" s="164"/>
      <c r="Y432" s="164"/>
      <c r="Z432" s="164"/>
    </row>
    <row r="433" spans="1:26">
      <c r="A433" s="164"/>
      <c r="B433" s="164"/>
      <c r="C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  <c r="P433" s="164"/>
      <c r="Q433" s="164"/>
      <c r="R433" s="164"/>
      <c r="S433" s="164"/>
      <c r="T433" s="164"/>
      <c r="U433" s="164"/>
      <c r="V433" s="164"/>
      <c r="W433" s="164"/>
      <c r="X433" s="164"/>
      <c r="Y433" s="164"/>
      <c r="Z433" s="164"/>
    </row>
    <row r="434" spans="1:26">
      <c r="A434" s="164"/>
      <c r="B434" s="164"/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P434" s="164"/>
      <c r="Q434" s="164"/>
      <c r="R434" s="164"/>
      <c r="S434" s="164"/>
      <c r="T434" s="164"/>
      <c r="U434" s="164"/>
      <c r="V434" s="164"/>
      <c r="W434" s="164"/>
      <c r="X434" s="164"/>
      <c r="Y434" s="164"/>
      <c r="Z434" s="164"/>
    </row>
    <row r="435" spans="1:26">
      <c r="A435" s="164"/>
      <c r="B435" s="164"/>
      <c r="C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  <c r="P435" s="164"/>
      <c r="Q435" s="164"/>
      <c r="R435" s="164"/>
      <c r="S435" s="164"/>
      <c r="T435" s="164"/>
      <c r="U435" s="164"/>
      <c r="V435" s="164"/>
      <c r="W435" s="164"/>
      <c r="X435" s="164"/>
      <c r="Y435" s="164"/>
      <c r="Z435" s="164"/>
    </row>
    <row r="436" spans="1:26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  <c r="P436" s="164"/>
      <c r="Q436" s="164"/>
      <c r="R436" s="164"/>
      <c r="S436" s="164"/>
      <c r="T436" s="164"/>
      <c r="U436" s="164"/>
      <c r="V436" s="164"/>
      <c r="W436" s="164"/>
      <c r="X436" s="164"/>
      <c r="Y436" s="164"/>
      <c r="Z436" s="164"/>
    </row>
    <row r="437" spans="1:26">
      <c r="A437" s="164"/>
      <c r="B437" s="164"/>
      <c r="C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  <c r="P437" s="164"/>
      <c r="Q437" s="164"/>
      <c r="R437" s="164"/>
      <c r="S437" s="164"/>
      <c r="T437" s="164"/>
      <c r="U437" s="164"/>
      <c r="V437" s="164"/>
      <c r="W437" s="164"/>
      <c r="X437" s="164"/>
      <c r="Y437" s="164"/>
      <c r="Z437" s="164"/>
    </row>
    <row r="438" spans="1:26">
      <c r="A438" s="164"/>
      <c r="B438" s="164"/>
      <c r="C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P438" s="164"/>
      <c r="Q438" s="164"/>
      <c r="R438" s="164"/>
      <c r="S438" s="164"/>
      <c r="T438" s="164"/>
      <c r="U438" s="164"/>
      <c r="V438" s="164"/>
      <c r="W438" s="164"/>
      <c r="X438" s="164"/>
      <c r="Y438" s="164"/>
      <c r="Z438" s="164"/>
    </row>
    <row r="439" spans="1:26">
      <c r="A439" s="164"/>
      <c r="B439" s="164"/>
      <c r="C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  <c r="Y439" s="164"/>
      <c r="Z439" s="164"/>
    </row>
    <row r="440" spans="1:26">
      <c r="A440" s="164"/>
      <c r="B440" s="164"/>
      <c r="C440" s="164"/>
      <c r="D440" s="164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  <c r="Z440" s="164"/>
    </row>
    <row r="441" spans="1:26">
      <c r="A441" s="164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  <c r="Y441" s="164"/>
      <c r="Z441" s="164"/>
    </row>
    <row r="442" spans="1:26">
      <c r="A442" s="164"/>
      <c r="B442" s="164"/>
      <c r="C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  <c r="Y442" s="164"/>
      <c r="Z442" s="164"/>
    </row>
    <row r="443" spans="1:26">
      <c r="A443" s="164"/>
      <c r="B443" s="164"/>
      <c r="C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  <c r="Y443" s="164"/>
      <c r="Z443" s="164"/>
    </row>
    <row r="444" spans="1:26">
      <c r="A444" s="164"/>
      <c r="B444" s="164"/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</row>
    <row r="445" spans="1:26">
      <c r="A445" s="164"/>
      <c r="B445" s="164"/>
      <c r="C445" s="164"/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P445" s="164"/>
      <c r="Q445" s="164"/>
      <c r="R445" s="164"/>
      <c r="S445" s="164"/>
      <c r="T445" s="164"/>
      <c r="U445" s="164"/>
      <c r="V445" s="164"/>
      <c r="W445" s="164"/>
      <c r="X445" s="164"/>
      <c r="Y445" s="164"/>
      <c r="Z445" s="164"/>
    </row>
    <row r="446" spans="1:26">
      <c r="A446" s="164"/>
      <c r="B446" s="164"/>
      <c r="C446" s="164"/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4"/>
      <c r="Y446" s="164"/>
      <c r="Z446" s="164"/>
    </row>
    <row r="447" spans="1:26">
      <c r="A447" s="164"/>
      <c r="B447" s="164"/>
      <c r="C447" s="164"/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  <c r="P447" s="164"/>
      <c r="Q447" s="164"/>
      <c r="R447" s="164"/>
      <c r="S447" s="164"/>
      <c r="T447" s="164"/>
      <c r="U447" s="164"/>
      <c r="V447" s="164"/>
      <c r="W447" s="164"/>
      <c r="X447" s="164"/>
      <c r="Y447" s="164"/>
      <c r="Z447" s="164"/>
    </row>
    <row r="448" spans="1:26">
      <c r="A448" s="164"/>
      <c r="B448" s="164"/>
      <c r="C448" s="164"/>
      <c r="D448" s="164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  <c r="P448" s="164"/>
      <c r="Q448" s="164"/>
      <c r="R448" s="164"/>
      <c r="S448" s="164"/>
      <c r="T448" s="164"/>
      <c r="U448" s="164"/>
      <c r="V448" s="164"/>
      <c r="W448" s="164"/>
      <c r="X448" s="164"/>
      <c r="Y448" s="164"/>
      <c r="Z448" s="164"/>
    </row>
    <row r="449" spans="1:26">
      <c r="A449" s="164"/>
      <c r="B449" s="164"/>
      <c r="C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64"/>
      <c r="Y449" s="164"/>
      <c r="Z449" s="164"/>
    </row>
    <row r="450" spans="1:26">
      <c r="A450" s="164"/>
      <c r="B450" s="164"/>
      <c r="C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  <c r="P450" s="164"/>
      <c r="Q450" s="164"/>
      <c r="R450" s="164"/>
      <c r="S450" s="164"/>
      <c r="T450" s="164"/>
      <c r="U450" s="164"/>
      <c r="V450" s="164"/>
      <c r="W450" s="164"/>
      <c r="X450" s="164"/>
      <c r="Y450" s="164"/>
      <c r="Z450" s="164"/>
    </row>
    <row r="451" spans="1:26">
      <c r="A451" s="164"/>
      <c r="B451" s="164"/>
      <c r="C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  <c r="Z451" s="164"/>
    </row>
    <row r="452" spans="1:26">
      <c r="A452" s="164"/>
      <c r="B452" s="164"/>
      <c r="C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  <c r="Y452" s="164"/>
      <c r="Z452" s="164"/>
    </row>
    <row r="453" spans="1:26">
      <c r="A453" s="164"/>
      <c r="B453" s="164"/>
      <c r="C453" s="164"/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  <c r="P453" s="164"/>
      <c r="Q453" s="164"/>
      <c r="R453" s="164"/>
      <c r="S453" s="164"/>
      <c r="T453" s="164"/>
      <c r="U453" s="164"/>
      <c r="V453" s="164"/>
      <c r="W453" s="164"/>
      <c r="X453" s="164"/>
      <c r="Y453" s="164"/>
      <c r="Z453" s="164"/>
    </row>
    <row r="454" spans="1:26">
      <c r="A454" s="164"/>
      <c r="B454" s="164"/>
      <c r="C454" s="164"/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  <c r="P454" s="164"/>
      <c r="Q454" s="164"/>
      <c r="R454" s="164"/>
      <c r="S454" s="164"/>
      <c r="T454" s="164"/>
      <c r="U454" s="164"/>
      <c r="V454" s="164"/>
      <c r="W454" s="164"/>
      <c r="X454" s="164"/>
      <c r="Y454" s="164"/>
      <c r="Z454" s="164"/>
    </row>
    <row r="455" spans="1:26">
      <c r="A455" s="164"/>
      <c r="B455" s="164"/>
      <c r="C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P455" s="164"/>
      <c r="Q455" s="164"/>
      <c r="R455" s="164"/>
      <c r="S455" s="164"/>
      <c r="T455" s="164"/>
      <c r="U455" s="164"/>
      <c r="V455" s="164"/>
      <c r="W455" s="164"/>
      <c r="X455" s="164"/>
      <c r="Y455" s="164"/>
      <c r="Z455" s="164"/>
    </row>
    <row r="456" spans="1:26">
      <c r="A456" s="164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64"/>
      <c r="Y456" s="164"/>
      <c r="Z456" s="164"/>
    </row>
    <row r="457" spans="1:26">
      <c r="A457" s="164"/>
      <c r="B457" s="164"/>
      <c r="C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64"/>
      <c r="Y457" s="164"/>
      <c r="Z457" s="164"/>
    </row>
    <row r="458" spans="1:26">
      <c r="A458" s="164"/>
      <c r="B458" s="164"/>
      <c r="C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64"/>
      <c r="U458" s="164"/>
      <c r="V458" s="164"/>
      <c r="W458" s="164"/>
      <c r="X458" s="164"/>
      <c r="Y458" s="164"/>
      <c r="Z458" s="164"/>
    </row>
    <row r="459" spans="1:26">
      <c r="A459" s="164"/>
      <c r="B459" s="164"/>
      <c r="C459" s="164"/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64"/>
      <c r="U459" s="164"/>
      <c r="V459" s="164"/>
      <c r="W459" s="164"/>
      <c r="X459" s="164"/>
      <c r="Y459" s="164"/>
      <c r="Z459" s="164"/>
    </row>
    <row r="460" spans="1:26">
      <c r="A460" s="164"/>
      <c r="B460" s="164"/>
      <c r="C460" s="164"/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64"/>
      <c r="U460" s="164"/>
      <c r="V460" s="164"/>
      <c r="W460" s="164"/>
      <c r="X460" s="164"/>
      <c r="Y460" s="164"/>
      <c r="Z460" s="164"/>
    </row>
    <row r="461" spans="1:26">
      <c r="A461" s="164"/>
      <c r="B461" s="164"/>
      <c r="C461" s="164"/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64"/>
      <c r="U461" s="164"/>
      <c r="V461" s="164"/>
      <c r="W461" s="164"/>
      <c r="X461" s="164"/>
      <c r="Y461" s="164"/>
      <c r="Z461" s="164"/>
    </row>
    <row r="462" spans="1:26">
      <c r="A462" s="164"/>
      <c r="B462" s="164"/>
      <c r="C462" s="164"/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64"/>
      <c r="U462" s="164"/>
      <c r="V462" s="164"/>
      <c r="W462" s="164"/>
      <c r="X462" s="164"/>
      <c r="Y462" s="164"/>
      <c r="Z462" s="164"/>
    </row>
    <row r="463" spans="1:26">
      <c r="A463" s="164"/>
      <c r="B463" s="164"/>
      <c r="C463" s="164"/>
      <c r="D463" s="164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64"/>
      <c r="U463" s="164"/>
      <c r="V463" s="164"/>
      <c r="W463" s="164"/>
      <c r="X463" s="164"/>
      <c r="Y463" s="164"/>
      <c r="Z463" s="164"/>
    </row>
    <row r="464" spans="1:26">
      <c r="A464" s="164"/>
      <c r="B464" s="164"/>
      <c r="C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  <c r="Y464" s="164"/>
      <c r="Z464" s="164"/>
    </row>
    <row r="465" spans="1:26">
      <c r="A465" s="164"/>
      <c r="B465" s="164"/>
      <c r="C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  <c r="P465" s="164"/>
      <c r="Q465" s="164"/>
      <c r="R465" s="164"/>
      <c r="S465" s="164"/>
      <c r="T465" s="164"/>
      <c r="U465" s="164"/>
      <c r="V465" s="164"/>
      <c r="W465" s="164"/>
      <c r="X465" s="164"/>
      <c r="Y465" s="164"/>
      <c r="Z465" s="164"/>
    </row>
    <row r="466" spans="1:26">
      <c r="A466" s="164"/>
      <c r="B466" s="164"/>
      <c r="C466" s="164"/>
      <c r="D466" s="164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  <c r="P466" s="164"/>
      <c r="Q466" s="164"/>
      <c r="R466" s="164"/>
      <c r="S466" s="164"/>
      <c r="T466" s="164"/>
      <c r="U466" s="164"/>
      <c r="V466" s="164"/>
      <c r="W466" s="164"/>
      <c r="X466" s="164"/>
      <c r="Y466" s="164"/>
      <c r="Z466" s="164"/>
    </row>
    <row r="467" spans="1:26">
      <c r="A467" s="164"/>
      <c r="B467" s="164"/>
      <c r="C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  <c r="P467" s="164"/>
      <c r="Q467" s="164"/>
      <c r="R467" s="164"/>
      <c r="S467" s="164"/>
      <c r="T467" s="164"/>
      <c r="U467" s="164"/>
      <c r="V467" s="164"/>
      <c r="W467" s="164"/>
      <c r="X467" s="164"/>
      <c r="Y467" s="164"/>
      <c r="Z467" s="164"/>
    </row>
    <row r="468" spans="1:26">
      <c r="A468" s="164"/>
      <c r="B468" s="164"/>
      <c r="C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  <c r="P468" s="164"/>
      <c r="Q468" s="164"/>
      <c r="R468" s="164"/>
      <c r="S468" s="164"/>
      <c r="T468" s="164"/>
      <c r="U468" s="164"/>
      <c r="V468" s="164"/>
      <c r="W468" s="164"/>
      <c r="X468" s="164"/>
      <c r="Y468" s="164"/>
      <c r="Z468" s="164"/>
    </row>
    <row r="469" spans="1:26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  <c r="P469" s="164"/>
      <c r="Q469" s="164"/>
      <c r="R469" s="164"/>
      <c r="S469" s="164"/>
      <c r="T469" s="164"/>
      <c r="U469" s="164"/>
      <c r="V469" s="164"/>
      <c r="W469" s="164"/>
      <c r="X469" s="164"/>
      <c r="Y469" s="164"/>
      <c r="Z469" s="164"/>
    </row>
    <row r="470" spans="1:26">
      <c r="A470" s="164"/>
      <c r="B470" s="164"/>
      <c r="C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  <c r="P470" s="164"/>
      <c r="Q470" s="164"/>
      <c r="R470" s="164"/>
      <c r="S470" s="164"/>
      <c r="T470" s="164"/>
      <c r="U470" s="164"/>
      <c r="V470" s="164"/>
      <c r="W470" s="164"/>
      <c r="X470" s="164"/>
      <c r="Y470" s="164"/>
      <c r="Z470" s="164"/>
    </row>
    <row r="471" spans="1:26">
      <c r="A471" s="164"/>
      <c r="B471" s="164"/>
      <c r="C471" s="164"/>
      <c r="D471" s="164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  <c r="P471" s="164"/>
      <c r="Q471" s="164"/>
      <c r="R471" s="164"/>
      <c r="S471" s="164"/>
      <c r="T471" s="164"/>
      <c r="U471" s="164"/>
      <c r="V471" s="164"/>
      <c r="W471" s="164"/>
      <c r="X471" s="164"/>
      <c r="Y471" s="164"/>
      <c r="Z471" s="164"/>
    </row>
    <row r="472" spans="1:26">
      <c r="A472" s="164"/>
      <c r="B472" s="164"/>
      <c r="C472" s="164"/>
      <c r="D472" s="164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  <c r="P472" s="164"/>
      <c r="Q472" s="164"/>
      <c r="R472" s="164"/>
      <c r="S472" s="164"/>
      <c r="T472" s="164"/>
      <c r="U472" s="164"/>
      <c r="V472" s="164"/>
      <c r="W472" s="164"/>
      <c r="X472" s="164"/>
      <c r="Y472" s="164"/>
      <c r="Z472" s="164"/>
    </row>
    <row r="473" spans="1:26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</row>
    <row r="474" spans="1:26">
      <c r="A474" s="164"/>
      <c r="B474" s="164"/>
      <c r="C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P474" s="164"/>
      <c r="Q474" s="164"/>
      <c r="R474" s="164"/>
      <c r="S474" s="164"/>
      <c r="T474" s="164"/>
      <c r="U474" s="164"/>
      <c r="V474" s="164"/>
      <c r="W474" s="164"/>
      <c r="X474" s="164"/>
      <c r="Y474" s="164"/>
      <c r="Z474" s="164"/>
    </row>
    <row r="475" spans="1:26">
      <c r="A475" s="164"/>
      <c r="B475" s="164"/>
      <c r="C475" s="164"/>
      <c r="D475" s="164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P475" s="164"/>
      <c r="Q475" s="164"/>
      <c r="R475" s="164"/>
      <c r="S475" s="164"/>
      <c r="T475" s="164"/>
      <c r="U475" s="164"/>
      <c r="V475" s="164"/>
      <c r="W475" s="164"/>
      <c r="X475" s="164"/>
      <c r="Y475" s="164"/>
      <c r="Z475" s="164"/>
    </row>
    <row r="476" spans="1:26">
      <c r="A476" s="164"/>
      <c r="B476" s="164"/>
      <c r="C476" s="164"/>
      <c r="D476" s="164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P476" s="164"/>
      <c r="Q476" s="164"/>
      <c r="R476" s="164"/>
      <c r="S476" s="164"/>
      <c r="T476" s="164"/>
      <c r="U476" s="164"/>
      <c r="V476" s="164"/>
      <c r="W476" s="164"/>
      <c r="X476" s="164"/>
      <c r="Y476" s="164"/>
      <c r="Z476" s="164"/>
    </row>
    <row r="477" spans="1:26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P477" s="164"/>
      <c r="Q477" s="164"/>
      <c r="R477" s="164"/>
      <c r="S477" s="164"/>
      <c r="T477" s="164"/>
      <c r="U477" s="164"/>
      <c r="V477" s="164"/>
      <c r="W477" s="164"/>
      <c r="X477" s="164"/>
      <c r="Y477" s="164"/>
      <c r="Z477" s="164"/>
    </row>
    <row r="478" spans="1:26">
      <c r="A478" s="164"/>
      <c r="B478" s="164"/>
      <c r="C478" s="164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64"/>
      <c r="Y478" s="164"/>
      <c r="Z478" s="164"/>
    </row>
    <row r="479" spans="1:26">
      <c r="A479" s="164"/>
      <c r="B479" s="164"/>
      <c r="C479" s="164"/>
      <c r="D479" s="164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  <c r="P479" s="164"/>
      <c r="Q479" s="164"/>
      <c r="R479" s="164"/>
      <c r="S479" s="164"/>
      <c r="T479" s="164"/>
      <c r="U479" s="164"/>
      <c r="V479" s="164"/>
      <c r="W479" s="164"/>
      <c r="X479" s="164"/>
      <c r="Y479" s="164"/>
      <c r="Z479" s="164"/>
    </row>
    <row r="480" spans="1:26">
      <c r="A480" s="164"/>
      <c r="B480" s="164"/>
      <c r="C480" s="164"/>
      <c r="D480" s="164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  <c r="P480" s="164"/>
      <c r="Q480" s="164"/>
      <c r="R480" s="164"/>
      <c r="S480" s="164"/>
      <c r="T480" s="164"/>
      <c r="U480" s="164"/>
      <c r="V480" s="164"/>
      <c r="W480" s="164"/>
      <c r="X480" s="164"/>
      <c r="Y480" s="164"/>
      <c r="Z480" s="164"/>
    </row>
    <row r="481" spans="1:26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  <c r="P481" s="164"/>
      <c r="Q481" s="164"/>
      <c r="R481" s="164"/>
      <c r="S481" s="164"/>
      <c r="T481" s="164"/>
      <c r="U481" s="164"/>
      <c r="V481" s="164"/>
      <c r="W481" s="164"/>
      <c r="X481" s="164"/>
      <c r="Y481" s="164"/>
      <c r="Z481" s="164"/>
    </row>
    <row r="482" spans="1:26">
      <c r="A482" s="164"/>
      <c r="B482" s="164"/>
      <c r="C482" s="164"/>
      <c r="D482" s="164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  <c r="P482" s="164"/>
      <c r="Q482" s="164"/>
      <c r="R482" s="164"/>
      <c r="S482" s="164"/>
      <c r="T482" s="164"/>
      <c r="U482" s="164"/>
      <c r="V482" s="164"/>
      <c r="W482" s="164"/>
      <c r="X482" s="164"/>
      <c r="Y482" s="164"/>
      <c r="Z482" s="164"/>
    </row>
    <row r="483" spans="1:26">
      <c r="A483" s="164"/>
      <c r="B483" s="164"/>
      <c r="C483" s="164"/>
      <c r="D483" s="164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  <c r="P483" s="164"/>
      <c r="Q483" s="164"/>
      <c r="R483" s="164"/>
      <c r="S483" s="164"/>
      <c r="T483" s="164"/>
      <c r="U483" s="164"/>
      <c r="V483" s="164"/>
      <c r="W483" s="164"/>
      <c r="X483" s="164"/>
      <c r="Y483" s="164"/>
      <c r="Z483" s="164"/>
    </row>
    <row r="484" spans="1:26">
      <c r="A484" s="164"/>
      <c r="B484" s="164"/>
      <c r="C484" s="164"/>
      <c r="D484" s="164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  <c r="P484" s="164"/>
      <c r="Q484" s="164"/>
      <c r="R484" s="164"/>
      <c r="S484" s="164"/>
      <c r="T484" s="164"/>
      <c r="U484" s="164"/>
      <c r="V484" s="164"/>
      <c r="W484" s="164"/>
      <c r="X484" s="164"/>
      <c r="Y484" s="164"/>
      <c r="Z484" s="164"/>
    </row>
    <row r="485" spans="1:26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  <c r="P485" s="164"/>
      <c r="Q485" s="164"/>
      <c r="R485" s="164"/>
      <c r="S485" s="164"/>
      <c r="T485" s="164"/>
      <c r="U485" s="164"/>
      <c r="V485" s="164"/>
      <c r="W485" s="164"/>
      <c r="X485" s="164"/>
      <c r="Y485" s="164"/>
      <c r="Z485" s="164"/>
    </row>
    <row r="486" spans="1:26">
      <c r="A486" s="164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  <c r="P486" s="164"/>
      <c r="Q486" s="164"/>
      <c r="R486" s="164"/>
      <c r="S486" s="164"/>
      <c r="T486" s="164"/>
      <c r="U486" s="164"/>
      <c r="V486" s="164"/>
      <c r="W486" s="164"/>
      <c r="X486" s="164"/>
      <c r="Y486" s="164"/>
      <c r="Z486" s="164"/>
    </row>
    <row r="487" spans="1:26">
      <c r="A487" s="164"/>
      <c r="B487" s="164"/>
      <c r="C487" s="164"/>
      <c r="D487" s="164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  <c r="P487" s="164"/>
      <c r="Q487" s="164"/>
      <c r="R487" s="164"/>
      <c r="S487" s="164"/>
      <c r="T487" s="164"/>
      <c r="U487" s="164"/>
      <c r="V487" s="164"/>
      <c r="W487" s="164"/>
      <c r="X487" s="164"/>
      <c r="Y487" s="164"/>
      <c r="Z487" s="164"/>
    </row>
    <row r="488" spans="1:26">
      <c r="A488" s="164"/>
      <c r="B488" s="164"/>
      <c r="C488" s="164"/>
      <c r="D488" s="164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  <c r="P488" s="164"/>
      <c r="Q488" s="164"/>
      <c r="R488" s="164"/>
      <c r="S488" s="164"/>
      <c r="T488" s="164"/>
      <c r="U488" s="164"/>
      <c r="V488" s="164"/>
      <c r="W488" s="164"/>
      <c r="X488" s="164"/>
      <c r="Y488" s="164"/>
      <c r="Z488" s="164"/>
    </row>
    <row r="489" spans="1:26">
      <c r="A489" s="164"/>
      <c r="B489" s="164"/>
      <c r="C489" s="164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P489" s="164"/>
      <c r="Q489" s="164"/>
      <c r="R489" s="164"/>
      <c r="S489" s="164"/>
      <c r="T489" s="164"/>
      <c r="U489" s="164"/>
      <c r="V489" s="164"/>
      <c r="W489" s="164"/>
      <c r="X489" s="164"/>
      <c r="Y489" s="164"/>
      <c r="Z489" s="164"/>
    </row>
    <row r="490" spans="1:26">
      <c r="A490" s="164"/>
      <c r="B490" s="164"/>
      <c r="C490" s="164"/>
      <c r="D490" s="164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  <c r="P490" s="164"/>
      <c r="Q490" s="164"/>
      <c r="R490" s="164"/>
      <c r="S490" s="164"/>
      <c r="T490" s="164"/>
      <c r="U490" s="164"/>
      <c r="V490" s="164"/>
      <c r="W490" s="164"/>
      <c r="X490" s="164"/>
      <c r="Y490" s="164"/>
      <c r="Z490" s="164"/>
    </row>
    <row r="491" spans="1:26">
      <c r="A491" s="164"/>
      <c r="B491" s="164"/>
      <c r="C491" s="164"/>
      <c r="D491" s="164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  <c r="P491" s="164"/>
      <c r="Q491" s="164"/>
      <c r="R491" s="164"/>
      <c r="S491" s="164"/>
      <c r="T491" s="164"/>
      <c r="U491" s="164"/>
      <c r="V491" s="164"/>
      <c r="W491" s="164"/>
      <c r="X491" s="164"/>
      <c r="Y491" s="164"/>
      <c r="Z491" s="164"/>
    </row>
    <row r="492" spans="1:26">
      <c r="A492" s="164"/>
      <c r="B492" s="164"/>
      <c r="C492" s="164"/>
      <c r="D492" s="164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  <c r="P492" s="164"/>
      <c r="Q492" s="164"/>
      <c r="R492" s="164"/>
      <c r="S492" s="164"/>
      <c r="T492" s="164"/>
      <c r="U492" s="164"/>
      <c r="V492" s="164"/>
      <c r="W492" s="164"/>
      <c r="X492" s="164"/>
      <c r="Y492" s="164"/>
      <c r="Z492" s="164"/>
    </row>
    <row r="493" spans="1:26">
      <c r="A493" s="164"/>
      <c r="B493" s="164"/>
      <c r="C493" s="164"/>
      <c r="D493" s="164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  <c r="P493" s="164"/>
      <c r="Q493" s="164"/>
      <c r="R493" s="164"/>
      <c r="S493" s="164"/>
      <c r="T493" s="164"/>
      <c r="U493" s="164"/>
      <c r="V493" s="164"/>
      <c r="W493" s="164"/>
      <c r="X493" s="164"/>
      <c r="Y493" s="164"/>
      <c r="Z493" s="164"/>
    </row>
    <row r="494" spans="1:26">
      <c r="A494" s="164"/>
      <c r="B494" s="164"/>
      <c r="C494" s="164"/>
      <c r="D494" s="164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  <c r="P494" s="164"/>
      <c r="Q494" s="164"/>
      <c r="R494" s="164"/>
      <c r="S494" s="164"/>
      <c r="T494" s="164"/>
      <c r="U494" s="164"/>
      <c r="V494" s="164"/>
      <c r="W494" s="164"/>
      <c r="X494" s="164"/>
      <c r="Y494" s="164"/>
      <c r="Z494" s="164"/>
    </row>
    <row r="495" spans="1:26">
      <c r="A495" s="164"/>
      <c r="B495" s="164"/>
      <c r="C495" s="164"/>
      <c r="D495" s="164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  <c r="P495" s="164"/>
      <c r="Q495" s="164"/>
      <c r="R495" s="164"/>
      <c r="S495" s="164"/>
      <c r="T495" s="164"/>
      <c r="U495" s="164"/>
      <c r="V495" s="164"/>
      <c r="W495" s="164"/>
      <c r="X495" s="164"/>
      <c r="Y495" s="164"/>
      <c r="Z495" s="164"/>
    </row>
    <row r="496" spans="1:26">
      <c r="A496" s="164"/>
      <c r="B496" s="164"/>
      <c r="C496" s="164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P496" s="164"/>
      <c r="Q496" s="164"/>
      <c r="R496" s="164"/>
      <c r="S496" s="164"/>
      <c r="T496" s="164"/>
      <c r="U496" s="164"/>
      <c r="V496" s="164"/>
      <c r="W496" s="164"/>
      <c r="X496" s="164"/>
      <c r="Y496" s="164"/>
      <c r="Z496" s="164"/>
    </row>
    <row r="497" spans="1:26">
      <c r="A497" s="164"/>
      <c r="B497" s="164"/>
      <c r="C497" s="164"/>
      <c r="D497" s="164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  <c r="P497" s="164"/>
      <c r="Q497" s="164"/>
      <c r="R497" s="164"/>
      <c r="S497" s="164"/>
      <c r="T497" s="164"/>
      <c r="U497" s="164"/>
      <c r="V497" s="164"/>
      <c r="W497" s="164"/>
      <c r="X497" s="164"/>
      <c r="Y497" s="164"/>
      <c r="Z497" s="164"/>
    </row>
    <row r="498" spans="1:26">
      <c r="A498" s="164"/>
      <c r="B498" s="164"/>
      <c r="C498" s="164"/>
      <c r="D498" s="164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  <c r="P498" s="164"/>
      <c r="Q498" s="164"/>
      <c r="R498" s="164"/>
      <c r="S498" s="164"/>
      <c r="T498" s="164"/>
      <c r="U498" s="164"/>
      <c r="V498" s="164"/>
      <c r="W498" s="164"/>
      <c r="X498" s="164"/>
      <c r="Y498" s="164"/>
      <c r="Z498" s="164"/>
    </row>
    <row r="499" spans="1:26">
      <c r="A499" s="164"/>
      <c r="B499" s="164"/>
      <c r="C499" s="164"/>
      <c r="D499" s="164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  <c r="P499" s="164"/>
      <c r="Q499" s="164"/>
      <c r="R499" s="164"/>
      <c r="S499" s="164"/>
      <c r="T499" s="164"/>
      <c r="U499" s="164"/>
      <c r="V499" s="164"/>
      <c r="W499" s="164"/>
      <c r="X499" s="164"/>
      <c r="Y499" s="164"/>
      <c r="Z499" s="164"/>
    </row>
    <row r="500" spans="1:26">
      <c r="A500" s="164"/>
      <c r="B500" s="164"/>
      <c r="C500" s="164"/>
      <c r="D500" s="164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  <c r="P500" s="164"/>
      <c r="Q500" s="164"/>
      <c r="R500" s="164"/>
      <c r="S500" s="164"/>
      <c r="T500" s="164"/>
      <c r="U500" s="164"/>
      <c r="V500" s="164"/>
      <c r="W500" s="164"/>
      <c r="X500" s="164"/>
      <c r="Y500" s="164"/>
      <c r="Z500" s="164"/>
    </row>
    <row r="501" spans="1:26">
      <c r="A501" s="164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64"/>
      <c r="Y501" s="164"/>
      <c r="Z501" s="164"/>
    </row>
    <row r="502" spans="1:26">
      <c r="A502" s="164"/>
      <c r="B502" s="164"/>
      <c r="C502" s="164"/>
      <c r="D502" s="164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  <c r="P502" s="164"/>
      <c r="Q502" s="164"/>
      <c r="R502" s="164"/>
      <c r="S502" s="164"/>
      <c r="T502" s="164"/>
      <c r="U502" s="164"/>
      <c r="V502" s="164"/>
      <c r="W502" s="164"/>
      <c r="X502" s="164"/>
      <c r="Y502" s="164"/>
      <c r="Z502" s="164"/>
    </row>
    <row r="503" spans="1:26">
      <c r="A503" s="164"/>
      <c r="B503" s="164"/>
      <c r="C503" s="164"/>
      <c r="D503" s="164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  <c r="P503" s="164"/>
      <c r="Q503" s="164"/>
      <c r="R503" s="164"/>
      <c r="S503" s="164"/>
      <c r="T503" s="164"/>
      <c r="U503" s="164"/>
      <c r="V503" s="164"/>
      <c r="W503" s="164"/>
      <c r="X503" s="164"/>
      <c r="Y503" s="164"/>
      <c r="Z503" s="164"/>
    </row>
    <row r="504" spans="1:26">
      <c r="A504" s="164"/>
      <c r="B504" s="164"/>
      <c r="C504" s="164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/>
      <c r="S504" s="164"/>
      <c r="T504" s="164"/>
      <c r="U504" s="164"/>
      <c r="V504" s="164"/>
      <c r="W504" s="164"/>
      <c r="X504" s="164"/>
      <c r="Y504" s="164"/>
      <c r="Z504" s="164"/>
    </row>
    <row r="505" spans="1:26">
      <c r="A505" s="164"/>
      <c r="B505" s="164"/>
      <c r="C505" s="164"/>
      <c r="D505" s="164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  <c r="P505" s="164"/>
      <c r="Q505" s="164"/>
      <c r="R505" s="164"/>
      <c r="S505" s="164"/>
      <c r="T505" s="164"/>
      <c r="U505" s="164"/>
      <c r="V505" s="164"/>
      <c r="W505" s="164"/>
      <c r="X505" s="164"/>
      <c r="Y505" s="164"/>
      <c r="Z505" s="164"/>
    </row>
    <row r="506" spans="1:26">
      <c r="A506" s="164"/>
      <c r="B506" s="164"/>
      <c r="C506" s="164"/>
      <c r="D506" s="164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  <c r="P506" s="164"/>
      <c r="Q506" s="164"/>
      <c r="R506" s="164"/>
      <c r="S506" s="164"/>
      <c r="T506" s="164"/>
      <c r="U506" s="164"/>
      <c r="V506" s="164"/>
      <c r="W506" s="164"/>
      <c r="X506" s="164"/>
      <c r="Y506" s="164"/>
      <c r="Z506" s="164"/>
    </row>
    <row r="507" spans="1:26">
      <c r="A507" s="164"/>
      <c r="B507" s="164"/>
      <c r="C507" s="164"/>
      <c r="D507" s="164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  <c r="P507" s="164"/>
      <c r="Q507" s="164"/>
      <c r="R507" s="164"/>
      <c r="S507" s="164"/>
      <c r="T507" s="164"/>
      <c r="U507" s="164"/>
      <c r="V507" s="164"/>
      <c r="W507" s="164"/>
      <c r="X507" s="164"/>
      <c r="Y507" s="164"/>
      <c r="Z507" s="164"/>
    </row>
    <row r="508" spans="1:26">
      <c r="A508" s="164"/>
      <c r="B508" s="164"/>
      <c r="C508" s="164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  <c r="Y508" s="164"/>
      <c r="Z508" s="164"/>
    </row>
    <row r="509" spans="1:26">
      <c r="A509" s="164"/>
      <c r="B509" s="164"/>
      <c r="C509" s="164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P509" s="164"/>
      <c r="Q509" s="164"/>
      <c r="R509" s="164"/>
      <c r="S509" s="164"/>
      <c r="T509" s="164"/>
      <c r="U509" s="164"/>
      <c r="V509" s="164"/>
      <c r="W509" s="164"/>
      <c r="X509" s="164"/>
      <c r="Y509" s="164"/>
      <c r="Z509" s="164"/>
    </row>
    <row r="510" spans="1:26">
      <c r="A510" s="164"/>
      <c r="B510" s="164"/>
      <c r="C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64"/>
      <c r="Y510" s="164"/>
      <c r="Z510" s="164"/>
    </row>
    <row r="511" spans="1:26">
      <c r="A511" s="164"/>
      <c r="B511" s="164"/>
      <c r="C511" s="164"/>
      <c r="D511" s="164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P511" s="164"/>
      <c r="Q511" s="164"/>
      <c r="R511" s="164"/>
      <c r="S511" s="164"/>
      <c r="T511" s="164"/>
      <c r="U511" s="164"/>
      <c r="V511" s="164"/>
      <c r="W511" s="164"/>
      <c r="X511" s="164"/>
      <c r="Y511" s="164"/>
      <c r="Z511" s="164"/>
    </row>
    <row r="512" spans="1:26">
      <c r="A512" s="164"/>
      <c r="B512" s="164"/>
      <c r="C512" s="164"/>
      <c r="D512" s="164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P512" s="164"/>
      <c r="Q512" s="164"/>
      <c r="R512" s="164"/>
      <c r="S512" s="164"/>
      <c r="T512" s="164"/>
      <c r="U512" s="164"/>
      <c r="V512" s="164"/>
      <c r="W512" s="164"/>
      <c r="X512" s="164"/>
      <c r="Y512" s="164"/>
      <c r="Z512" s="164"/>
    </row>
    <row r="513" spans="1:26">
      <c r="A513" s="164"/>
      <c r="B513" s="164"/>
      <c r="C513" s="164"/>
      <c r="D513" s="164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P513" s="164"/>
      <c r="Q513" s="164"/>
      <c r="R513" s="164"/>
      <c r="S513" s="164"/>
      <c r="T513" s="164"/>
      <c r="U513" s="164"/>
      <c r="V513" s="164"/>
      <c r="W513" s="164"/>
      <c r="X513" s="164"/>
      <c r="Y513" s="164"/>
      <c r="Z513" s="164"/>
    </row>
    <row r="514" spans="1:26">
      <c r="A514" s="164"/>
      <c r="B514" s="164"/>
      <c r="C514" s="164"/>
      <c r="D514" s="164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P514" s="164"/>
      <c r="Q514" s="164"/>
      <c r="R514" s="164"/>
      <c r="S514" s="164"/>
      <c r="T514" s="164"/>
      <c r="U514" s="164"/>
      <c r="V514" s="164"/>
      <c r="W514" s="164"/>
      <c r="X514" s="164"/>
      <c r="Y514" s="164"/>
      <c r="Z514" s="164"/>
    </row>
    <row r="515" spans="1:26">
      <c r="A515" s="164"/>
      <c r="B515" s="164"/>
      <c r="C515" s="164"/>
      <c r="D515" s="164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P515" s="164"/>
      <c r="Q515" s="164"/>
      <c r="R515" s="164"/>
      <c r="S515" s="164"/>
      <c r="T515" s="164"/>
      <c r="U515" s="164"/>
      <c r="V515" s="164"/>
      <c r="W515" s="164"/>
      <c r="X515" s="164"/>
      <c r="Y515" s="164"/>
      <c r="Z515" s="164"/>
    </row>
    <row r="516" spans="1:26">
      <c r="A516" s="164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64"/>
      <c r="Y516" s="164"/>
      <c r="Z516" s="164"/>
    </row>
    <row r="517" spans="1:26">
      <c r="A517" s="164"/>
      <c r="B517" s="164"/>
      <c r="C517" s="164"/>
      <c r="D517" s="164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P517" s="164"/>
      <c r="Q517" s="164"/>
      <c r="R517" s="164"/>
      <c r="S517" s="164"/>
      <c r="T517" s="164"/>
      <c r="U517" s="164"/>
      <c r="V517" s="164"/>
      <c r="W517" s="164"/>
      <c r="X517" s="164"/>
      <c r="Y517" s="164"/>
      <c r="Z517" s="164"/>
    </row>
    <row r="518" spans="1:26">
      <c r="A518" s="164"/>
      <c r="B518" s="164"/>
      <c r="C518" s="164"/>
      <c r="D518" s="164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64"/>
      <c r="Y518" s="164"/>
      <c r="Z518" s="164"/>
    </row>
    <row r="519" spans="1:26">
      <c r="A519" s="164"/>
      <c r="B519" s="164"/>
      <c r="C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  <c r="X519" s="164"/>
      <c r="Y519" s="164"/>
      <c r="Z519" s="164"/>
    </row>
    <row r="520" spans="1:26">
      <c r="A520" s="164"/>
      <c r="B520" s="164"/>
      <c r="C520" s="164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64"/>
      <c r="Y520" s="164"/>
      <c r="Z520" s="164"/>
    </row>
    <row r="521" spans="1:26">
      <c r="A521" s="164"/>
      <c r="B521" s="164"/>
      <c r="C521" s="164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64"/>
      <c r="Y521" s="164"/>
      <c r="Z521" s="164"/>
    </row>
    <row r="522" spans="1:26">
      <c r="A522" s="164"/>
      <c r="B522" s="164"/>
      <c r="C522" s="164"/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  <c r="P522" s="164"/>
      <c r="Q522" s="164"/>
      <c r="R522" s="164"/>
      <c r="S522" s="164"/>
      <c r="T522" s="164"/>
      <c r="U522" s="164"/>
      <c r="V522" s="164"/>
      <c r="W522" s="164"/>
      <c r="X522" s="164"/>
      <c r="Y522" s="164"/>
      <c r="Z522" s="164"/>
    </row>
    <row r="523" spans="1:26">
      <c r="A523" s="164"/>
      <c r="B523" s="164"/>
      <c r="C523" s="164"/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  <c r="P523" s="164"/>
      <c r="Q523" s="164"/>
      <c r="R523" s="164"/>
      <c r="S523" s="164"/>
      <c r="T523" s="164"/>
      <c r="U523" s="164"/>
      <c r="V523" s="164"/>
      <c r="W523" s="164"/>
      <c r="X523" s="164"/>
      <c r="Y523" s="164"/>
      <c r="Z523" s="164"/>
    </row>
    <row r="524" spans="1:26">
      <c r="A524" s="164"/>
      <c r="B524" s="164"/>
      <c r="C524" s="164"/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64"/>
      <c r="Y524" s="164"/>
      <c r="Z524" s="164"/>
    </row>
    <row r="525" spans="1:26">
      <c r="A525" s="164"/>
      <c r="B525" s="164"/>
      <c r="C525" s="164"/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P525" s="164"/>
      <c r="Q525" s="164"/>
      <c r="R525" s="164"/>
      <c r="S525" s="164"/>
      <c r="T525" s="164"/>
      <c r="U525" s="164"/>
      <c r="V525" s="164"/>
      <c r="W525" s="164"/>
      <c r="X525" s="164"/>
      <c r="Y525" s="164"/>
      <c r="Z525" s="164"/>
    </row>
    <row r="526" spans="1:26">
      <c r="A526" s="164"/>
      <c r="B526" s="164"/>
      <c r="C526" s="164"/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4"/>
      <c r="Y526" s="164"/>
      <c r="Z526" s="164"/>
    </row>
    <row r="527" spans="1:26">
      <c r="A527" s="164"/>
      <c r="B527" s="164"/>
      <c r="C527" s="164"/>
      <c r="D527" s="164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64"/>
      <c r="Y527" s="164"/>
      <c r="Z527" s="164"/>
    </row>
    <row r="528" spans="1:26">
      <c r="A528" s="164"/>
      <c r="B528" s="164"/>
      <c r="C528" s="164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</row>
    <row r="529" spans="1:26">
      <c r="A529" s="164"/>
      <c r="B529" s="164"/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4"/>
      <c r="Z529" s="164"/>
    </row>
    <row r="530" spans="1:26">
      <c r="A530" s="164"/>
      <c r="B530" s="164"/>
      <c r="C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  <c r="Y530" s="164"/>
      <c r="Z530" s="164"/>
    </row>
    <row r="531" spans="1:26">
      <c r="A531" s="164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64"/>
      <c r="Y531" s="164"/>
      <c r="Z531" s="164"/>
    </row>
    <row r="532" spans="1:26">
      <c r="A532" s="164"/>
      <c r="B532" s="164"/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64"/>
      <c r="Y532" s="164"/>
      <c r="Z532" s="164"/>
    </row>
    <row r="533" spans="1:26">
      <c r="A533" s="164"/>
      <c r="B533" s="164"/>
      <c r="C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64"/>
      <c r="Y533" s="164"/>
      <c r="Z533" s="164"/>
    </row>
    <row r="534" spans="1:26">
      <c r="A534" s="164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64"/>
      <c r="Y534" s="164"/>
      <c r="Z534" s="164"/>
    </row>
    <row r="535" spans="1:26">
      <c r="A535" s="164"/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64"/>
      <c r="Y535" s="164"/>
      <c r="Z535" s="164"/>
    </row>
    <row r="536" spans="1:26">
      <c r="A536" s="164"/>
      <c r="B536" s="164"/>
      <c r="C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  <c r="Y536" s="164"/>
      <c r="Z536" s="164"/>
    </row>
    <row r="537" spans="1:26">
      <c r="A537" s="164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  <c r="P537" s="164"/>
      <c r="Q537" s="164"/>
      <c r="R537" s="164"/>
      <c r="S537" s="164"/>
      <c r="T537" s="164"/>
      <c r="U537" s="164"/>
      <c r="V537" s="164"/>
      <c r="W537" s="164"/>
      <c r="X537" s="164"/>
      <c r="Y537" s="164"/>
      <c r="Z537" s="164"/>
    </row>
    <row r="538" spans="1:26">
      <c r="A538" s="164"/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  <c r="P538" s="164"/>
      <c r="Q538" s="164"/>
      <c r="R538" s="164"/>
      <c r="S538" s="164"/>
      <c r="T538" s="164"/>
      <c r="U538" s="164"/>
      <c r="V538" s="164"/>
      <c r="W538" s="164"/>
      <c r="X538" s="164"/>
      <c r="Y538" s="164"/>
      <c r="Z538" s="164"/>
    </row>
    <row r="539" spans="1:26">
      <c r="A539" s="164"/>
      <c r="B539" s="164"/>
      <c r="C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  <c r="P539" s="164"/>
      <c r="Q539" s="164"/>
      <c r="R539" s="164"/>
      <c r="S539" s="164"/>
      <c r="T539" s="164"/>
      <c r="U539" s="164"/>
      <c r="V539" s="164"/>
      <c r="W539" s="164"/>
      <c r="X539" s="164"/>
      <c r="Y539" s="164"/>
      <c r="Z539" s="164"/>
    </row>
    <row r="540" spans="1:26">
      <c r="A540" s="164"/>
      <c r="B540" s="164"/>
      <c r="C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64"/>
      <c r="Y540" s="164"/>
      <c r="Z540" s="164"/>
    </row>
    <row r="541" spans="1:26">
      <c r="A541" s="164"/>
      <c r="B541" s="164"/>
      <c r="C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  <c r="Z541" s="164"/>
    </row>
    <row r="542" spans="1:26">
      <c r="A542" s="164"/>
      <c r="B542" s="164"/>
      <c r="C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P542" s="164"/>
      <c r="Q542" s="164"/>
      <c r="R542" s="164"/>
      <c r="S542" s="164"/>
      <c r="T542" s="164"/>
      <c r="U542" s="164"/>
      <c r="V542" s="164"/>
      <c r="W542" s="164"/>
      <c r="X542" s="164"/>
      <c r="Y542" s="164"/>
      <c r="Z542" s="164"/>
    </row>
    <row r="543" spans="1:26">
      <c r="A543" s="164"/>
      <c r="B543" s="164"/>
      <c r="C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P543" s="164"/>
      <c r="Q543" s="164"/>
      <c r="R543" s="164"/>
      <c r="S543" s="164"/>
      <c r="T543" s="164"/>
      <c r="U543" s="164"/>
      <c r="V543" s="164"/>
      <c r="W543" s="164"/>
      <c r="X543" s="164"/>
      <c r="Y543" s="164"/>
      <c r="Z543" s="164"/>
    </row>
    <row r="544" spans="1:26">
      <c r="A544" s="164"/>
      <c r="B544" s="164"/>
      <c r="C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64"/>
      <c r="Y544" s="164"/>
      <c r="Z544" s="164"/>
    </row>
    <row r="545" spans="1:26">
      <c r="A545" s="164"/>
      <c r="B545" s="164"/>
      <c r="C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  <c r="P545" s="164"/>
      <c r="Q545" s="164"/>
      <c r="R545" s="164"/>
      <c r="S545" s="164"/>
      <c r="T545" s="164"/>
      <c r="U545" s="164"/>
      <c r="V545" s="164"/>
      <c r="W545" s="164"/>
      <c r="X545" s="164"/>
      <c r="Y545" s="164"/>
      <c r="Z545" s="164"/>
    </row>
    <row r="546" spans="1:26">
      <c r="A546" s="164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  <c r="P546" s="164"/>
      <c r="Q546" s="164"/>
      <c r="R546" s="164"/>
      <c r="S546" s="164"/>
      <c r="T546" s="164"/>
      <c r="U546" s="164"/>
      <c r="V546" s="164"/>
      <c r="W546" s="164"/>
      <c r="X546" s="164"/>
      <c r="Y546" s="164"/>
      <c r="Z546" s="164"/>
    </row>
    <row r="547" spans="1:26">
      <c r="A547" s="164"/>
      <c r="B547" s="164"/>
      <c r="C547" s="164"/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  <c r="P547" s="164"/>
      <c r="Q547" s="164"/>
      <c r="R547" s="164"/>
      <c r="S547" s="164"/>
      <c r="T547" s="164"/>
      <c r="U547" s="164"/>
      <c r="V547" s="164"/>
      <c r="W547" s="164"/>
      <c r="X547" s="164"/>
      <c r="Y547" s="164"/>
      <c r="Z547" s="164"/>
    </row>
    <row r="548" spans="1:26">
      <c r="A548" s="164"/>
      <c r="B548" s="164"/>
      <c r="C548" s="164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  <c r="Y548" s="164"/>
      <c r="Z548" s="164"/>
    </row>
    <row r="549" spans="1:26">
      <c r="A549" s="164"/>
      <c r="B549" s="164"/>
      <c r="C549" s="164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64"/>
      <c r="Y549" s="164"/>
      <c r="Z549" s="164"/>
    </row>
    <row r="550" spans="1:26">
      <c r="A550" s="164"/>
      <c r="B550" s="164"/>
      <c r="C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64"/>
      <c r="Y550" s="164"/>
      <c r="Z550" s="164"/>
    </row>
    <row r="551" spans="1:26">
      <c r="A551" s="164"/>
      <c r="B551" s="164"/>
      <c r="C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  <c r="P551" s="164"/>
      <c r="Q551" s="164"/>
      <c r="R551" s="164"/>
      <c r="S551" s="164"/>
      <c r="T551" s="164"/>
      <c r="U551" s="164"/>
      <c r="V551" s="164"/>
      <c r="W551" s="164"/>
      <c r="X551" s="164"/>
      <c r="Y551" s="164"/>
      <c r="Z551" s="164"/>
    </row>
    <row r="552" spans="1:26">
      <c r="A552" s="164"/>
      <c r="B552" s="164"/>
      <c r="C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  <c r="P552" s="164"/>
      <c r="Q552" s="164"/>
      <c r="R552" s="164"/>
      <c r="S552" s="164"/>
      <c r="T552" s="164"/>
      <c r="U552" s="164"/>
      <c r="V552" s="164"/>
      <c r="W552" s="164"/>
      <c r="X552" s="164"/>
      <c r="Y552" s="164"/>
      <c r="Z552" s="164"/>
    </row>
    <row r="553" spans="1:26">
      <c r="A553" s="164"/>
      <c r="B553" s="164"/>
      <c r="C553" s="164"/>
      <c r="D553" s="164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  <c r="P553" s="164"/>
      <c r="Q553" s="164"/>
      <c r="R553" s="164"/>
      <c r="S553" s="164"/>
      <c r="T553" s="164"/>
      <c r="U553" s="164"/>
      <c r="V553" s="164"/>
      <c r="W553" s="164"/>
      <c r="X553" s="164"/>
      <c r="Y553" s="164"/>
      <c r="Z553" s="164"/>
    </row>
    <row r="554" spans="1:26">
      <c r="A554" s="164"/>
      <c r="B554" s="164"/>
      <c r="C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64"/>
      <c r="Y554" s="164"/>
      <c r="Z554" s="164"/>
    </row>
    <row r="555" spans="1:26">
      <c r="A555" s="164"/>
      <c r="B555" s="164"/>
      <c r="C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64"/>
      <c r="Y555" s="164"/>
      <c r="Z555" s="164"/>
    </row>
    <row r="556" spans="1:26">
      <c r="A556" s="164"/>
      <c r="B556" s="164"/>
      <c r="C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  <c r="Y556" s="164"/>
      <c r="Z556" s="164"/>
    </row>
    <row r="557" spans="1:26">
      <c r="A557" s="164"/>
      <c r="B557" s="164"/>
      <c r="C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64"/>
      <c r="Y557" s="164"/>
      <c r="Z557" s="164"/>
    </row>
    <row r="558" spans="1:26">
      <c r="A558" s="164"/>
      <c r="B558" s="164"/>
      <c r="C558" s="164"/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P558" s="164"/>
      <c r="Q558" s="164"/>
      <c r="R558" s="164"/>
      <c r="S558" s="164"/>
      <c r="T558" s="164"/>
      <c r="U558" s="164"/>
      <c r="V558" s="164"/>
      <c r="W558" s="164"/>
      <c r="X558" s="164"/>
      <c r="Y558" s="164"/>
      <c r="Z558" s="164"/>
    </row>
    <row r="559" spans="1:26">
      <c r="A559" s="164"/>
      <c r="B559" s="164"/>
      <c r="C559" s="164"/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P559" s="164"/>
      <c r="Q559" s="164"/>
      <c r="R559" s="164"/>
      <c r="S559" s="164"/>
      <c r="T559" s="164"/>
      <c r="U559" s="164"/>
      <c r="V559" s="164"/>
      <c r="W559" s="164"/>
      <c r="X559" s="164"/>
      <c r="Y559" s="164"/>
      <c r="Z559" s="164"/>
    </row>
    <row r="560" spans="1:26">
      <c r="A560" s="164"/>
      <c r="B560" s="164"/>
      <c r="C560" s="164"/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P560" s="164"/>
      <c r="Q560" s="164"/>
      <c r="R560" s="164"/>
      <c r="S560" s="164"/>
      <c r="T560" s="164"/>
      <c r="U560" s="164"/>
      <c r="V560" s="164"/>
      <c r="W560" s="164"/>
      <c r="X560" s="164"/>
      <c r="Y560" s="164"/>
      <c r="Z560" s="164"/>
    </row>
    <row r="561" spans="1:26">
      <c r="A561" s="164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  <c r="Y561" s="164"/>
      <c r="Z561" s="164"/>
    </row>
    <row r="562" spans="1:26">
      <c r="A562" s="164"/>
      <c r="B562" s="164"/>
      <c r="C562" s="164"/>
      <c r="D562" s="164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P562" s="164"/>
      <c r="Q562" s="164"/>
      <c r="R562" s="164"/>
      <c r="S562" s="164"/>
      <c r="T562" s="164"/>
      <c r="U562" s="164"/>
      <c r="V562" s="164"/>
      <c r="W562" s="164"/>
      <c r="X562" s="164"/>
      <c r="Y562" s="164"/>
      <c r="Z562" s="164"/>
    </row>
    <row r="563" spans="1:26">
      <c r="A563" s="164"/>
      <c r="B563" s="164"/>
      <c r="C563" s="164"/>
      <c r="D563" s="164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P563" s="164"/>
      <c r="Q563" s="164"/>
      <c r="R563" s="164"/>
      <c r="S563" s="164"/>
      <c r="T563" s="164"/>
      <c r="U563" s="164"/>
      <c r="V563" s="164"/>
      <c r="W563" s="164"/>
      <c r="X563" s="164"/>
      <c r="Y563" s="164"/>
      <c r="Z563" s="164"/>
    </row>
    <row r="564" spans="1:26">
      <c r="A564" s="164"/>
      <c r="B564" s="164"/>
      <c r="C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  <c r="Y564" s="164"/>
      <c r="Z564" s="164"/>
    </row>
    <row r="565" spans="1:26">
      <c r="A565" s="164"/>
      <c r="B565" s="164"/>
      <c r="C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  <c r="Z565" s="164"/>
    </row>
    <row r="566" spans="1:26">
      <c r="A566" s="164"/>
      <c r="B566" s="164"/>
      <c r="C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  <c r="Y566" s="164"/>
      <c r="Z566" s="164"/>
    </row>
    <row r="567" spans="1:26">
      <c r="A567" s="164"/>
      <c r="B567" s="164"/>
      <c r="C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  <c r="Y567" s="164"/>
      <c r="Z567" s="164"/>
    </row>
    <row r="568" spans="1:26">
      <c r="A568" s="164"/>
      <c r="B568" s="164"/>
      <c r="C568" s="164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  <c r="Z568" s="164"/>
    </row>
    <row r="569" spans="1:26">
      <c r="A569" s="164"/>
      <c r="B569" s="164"/>
      <c r="C569" s="164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  <c r="Z569" s="164"/>
    </row>
    <row r="570" spans="1:26">
      <c r="A570" s="164"/>
      <c r="B570" s="164"/>
      <c r="C570" s="164"/>
      <c r="D570" s="164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  <c r="Y570" s="164"/>
      <c r="Z570" s="164"/>
    </row>
    <row r="571" spans="1:26">
      <c r="A571" s="164"/>
      <c r="B571" s="164"/>
      <c r="C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  <c r="Y571" s="164"/>
      <c r="Z571" s="164"/>
    </row>
    <row r="572" spans="1:26">
      <c r="A572" s="164"/>
      <c r="B572" s="164"/>
      <c r="C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64"/>
      <c r="Y572" s="164"/>
      <c r="Z572" s="164"/>
    </row>
    <row r="573" spans="1:26">
      <c r="A573" s="164"/>
      <c r="B573" s="164"/>
      <c r="C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P573" s="164"/>
      <c r="Q573" s="164"/>
      <c r="R573" s="164"/>
      <c r="S573" s="164"/>
      <c r="T573" s="164"/>
      <c r="U573" s="164"/>
      <c r="V573" s="164"/>
      <c r="W573" s="164"/>
      <c r="X573" s="164"/>
      <c r="Y573" s="164"/>
      <c r="Z573" s="164"/>
    </row>
    <row r="574" spans="1:26">
      <c r="A574" s="164"/>
      <c r="B574" s="164"/>
      <c r="C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64"/>
      <c r="Y574" s="164"/>
      <c r="Z574" s="164"/>
    </row>
    <row r="575" spans="1:26">
      <c r="A575" s="164"/>
      <c r="B575" s="164"/>
      <c r="C575" s="164"/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P575" s="164"/>
      <c r="Q575" s="164"/>
      <c r="R575" s="164"/>
      <c r="S575" s="164"/>
      <c r="T575" s="164"/>
      <c r="U575" s="164"/>
      <c r="V575" s="164"/>
      <c r="W575" s="164"/>
      <c r="X575" s="164"/>
      <c r="Y575" s="164"/>
      <c r="Z575" s="164"/>
    </row>
    <row r="576" spans="1:26">
      <c r="A576" s="164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P576" s="164"/>
      <c r="Q576" s="164"/>
      <c r="R576" s="164"/>
      <c r="S576" s="164"/>
      <c r="T576" s="164"/>
      <c r="U576" s="164"/>
      <c r="V576" s="164"/>
      <c r="W576" s="164"/>
      <c r="X576" s="164"/>
      <c r="Y576" s="164"/>
      <c r="Z576" s="164"/>
    </row>
    <row r="577" spans="1:26">
      <c r="A577" s="164"/>
      <c r="B577" s="164"/>
      <c r="C577" s="164"/>
      <c r="D577" s="164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/>
      <c r="S577" s="164"/>
      <c r="T577" s="164"/>
      <c r="U577" s="164"/>
      <c r="V577" s="164"/>
      <c r="W577" s="164"/>
      <c r="X577" s="164"/>
      <c r="Y577" s="164"/>
      <c r="Z577" s="164"/>
    </row>
    <row r="578" spans="1:26">
      <c r="A578" s="164"/>
      <c r="B578" s="164"/>
      <c r="C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  <c r="Q578" s="164"/>
      <c r="R578" s="164"/>
      <c r="S578" s="164"/>
      <c r="T578" s="164"/>
      <c r="U578" s="164"/>
      <c r="V578" s="164"/>
      <c r="W578" s="164"/>
      <c r="X578" s="164"/>
      <c r="Y578" s="164"/>
      <c r="Z578" s="164"/>
    </row>
    <row r="579" spans="1:26">
      <c r="A579" s="164"/>
      <c r="B579" s="164"/>
      <c r="C579" s="164"/>
      <c r="D579" s="164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  <c r="W579" s="164"/>
      <c r="X579" s="164"/>
      <c r="Y579" s="164"/>
      <c r="Z579" s="164"/>
    </row>
    <row r="580" spans="1:26">
      <c r="A580" s="164"/>
      <c r="B580" s="164"/>
      <c r="C580" s="164"/>
      <c r="D580" s="164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  <c r="Y580" s="164"/>
      <c r="Z580" s="164"/>
    </row>
    <row r="581" spans="1:26">
      <c r="A581" s="164"/>
      <c r="B581" s="164"/>
      <c r="C581" s="164"/>
      <c r="D581" s="164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  <c r="Y581" s="164"/>
      <c r="Z581" s="164"/>
    </row>
    <row r="582" spans="1:26">
      <c r="A582" s="164"/>
      <c r="B582" s="164"/>
      <c r="C582" s="164"/>
      <c r="D582" s="164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  <c r="Z582" s="164"/>
    </row>
    <row r="583" spans="1:26">
      <c r="A583" s="164"/>
      <c r="B583" s="164"/>
      <c r="C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  <c r="Z583" s="164"/>
    </row>
    <row r="584" spans="1:26">
      <c r="A584" s="164"/>
      <c r="B584" s="164"/>
      <c r="C584" s="164"/>
      <c r="D584" s="164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  <c r="Z584" s="164"/>
    </row>
    <row r="585" spans="1:26">
      <c r="A585" s="164"/>
      <c r="B585" s="164"/>
      <c r="C585" s="164"/>
      <c r="D585" s="164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  <c r="Y585" s="164"/>
      <c r="Z585" s="164"/>
    </row>
    <row r="586" spans="1:26">
      <c r="A586" s="164"/>
      <c r="B586" s="164"/>
      <c r="C586" s="164"/>
      <c r="D586" s="164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  <c r="Y586" s="164"/>
      <c r="Z586" s="164"/>
    </row>
    <row r="587" spans="1:26">
      <c r="A587" s="164"/>
      <c r="B587" s="164"/>
      <c r="C587" s="164"/>
      <c r="D587" s="164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  <c r="Y587" s="164"/>
      <c r="Z587" s="164"/>
    </row>
    <row r="588" spans="1:26">
      <c r="A588" s="164"/>
      <c r="B588" s="164"/>
      <c r="C588" s="164"/>
      <c r="D588" s="164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  <c r="Y588" s="164"/>
      <c r="Z588" s="164"/>
    </row>
    <row r="589" spans="1:26">
      <c r="A589" s="164"/>
      <c r="B589" s="164"/>
      <c r="C589" s="164"/>
      <c r="D589" s="164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  <c r="Y589" s="164"/>
      <c r="Z589" s="164"/>
    </row>
    <row r="590" spans="1:26">
      <c r="A590" s="164"/>
      <c r="B590" s="164"/>
      <c r="C590" s="164"/>
      <c r="D590" s="164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  <c r="Y590" s="164"/>
      <c r="Z590" s="164"/>
    </row>
    <row r="591" spans="1:26">
      <c r="A591" s="164"/>
      <c r="B591" s="164"/>
      <c r="C591" s="164"/>
      <c r="D591" s="164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  <c r="Y591" s="164"/>
      <c r="Z591" s="164"/>
    </row>
    <row r="592" spans="1:26">
      <c r="A592" s="164"/>
      <c r="B592" s="164"/>
      <c r="C592" s="164"/>
      <c r="D592" s="164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  <c r="Y592" s="164"/>
      <c r="Z592" s="164"/>
    </row>
    <row r="593" spans="1:26">
      <c r="A593" s="164"/>
      <c r="B593" s="164"/>
      <c r="C593" s="164"/>
      <c r="D593" s="164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  <c r="Y593" s="164"/>
      <c r="Z593" s="164"/>
    </row>
    <row r="594" spans="1:26">
      <c r="A594" s="164"/>
      <c r="B594" s="164"/>
      <c r="C594" s="164"/>
      <c r="D594" s="164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  <c r="Y594" s="164"/>
      <c r="Z594" s="164"/>
    </row>
    <row r="595" spans="1:26">
      <c r="A595" s="164"/>
      <c r="B595" s="164"/>
      <c r="C595" s="164"/>
      <c r="D595" s="164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  <c r="Y595" s="164"/>
      <c r="Z595" s="164"/>
    </row>
    <row r="596" spans="1:26">
      <c r="A596" s="164"/>
      <c r="B596" s="164"/>
      <c r="C596" s="164"/>
      <c r="D596" s="164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  <c r="Y596" s="164"/>
      <c r="Z596" s="164"/>
    </row>
    <row r="597" spans="1:26">
      <c r="A597" s="164"/>
      <c r="B597" s="164"/>
      <c r="C597" s="164"/>
      <c r="D597" s="164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  <c r="Y597" s="164"/>
      <c r="Z597" s="164"/>
    </row>
    <row r="598" spans="1:26">
      <c r="A598" s="164"/>
      <c r="B598" s="164"/>
      <c r="C598" s="164"/>
      <c r="D598" s="164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  <c r="Y598" s="164"/>
      <c r="Z598" s="164"/>
    </row>
    <row r="599" spans="1:26">
      <c r="A599" s="164"/>
      <c r="B599" s="164"/>
      <c r="C599" s="164"/>
      <c r="D599" s="164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  <c r="Y599" s="164"/>
      <c r="Z599" s="164"/>
    </row>
    <row r="600" spans="1:26">
      <c r="A600" s="164"/>
      <c r="B600" s="164"/>
      <c r="C600" s="164"/>
      <c r="D600" s="164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  <c r="Y600" s="164"/>
      <c r="Z600" s="164"/>
    </row>
    <row r="601" spans="1:26">
      <c r="A601" s="164"/>
      <c r="B601" s="164"/>
      <c r="C601" s="164"/>
      <c r="D601" s="164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  <c r="Y601" s="164"/>
      <c r="Z601" s="164"/>
    </row>
    <row r="602" spans="1:26">
      <c r="A602" s="164"/>
      <c r="B602" s="164"/>
      <c r="C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  <c r="Y602" s="164"/>
      <c r="Z602" s="164"/>
    </row>
    <row r="603" spans="1:26">
      <c r="A603" s="164"/>
      <c r="B603" s="164"/>
      <c r="C603" s="164"/>
      <c r="D603" s="164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  <c r="Y603" s="164"/>
      <c r="Z603" s="164"/>
    </row>
    <row r="604" spans="1:26">
      <c r="A604" s="164"/>
      <c r="B604" s="164"/>
      <c r="C604" s="164"/>
      <c r="D604" s="164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  <c r="Y604" s="164"/>
      <c r="Z604" s="164"/>
    </row>
    <row r="605" spans="1:26">
      <c r="A605" s="164"/>
      <c r="B605" s="164"/>
      <c r="C605" s="164"/>
      <c r="D605" s="164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  <c r="Y605" s="164"/>
      <c r="Z605" s="164"/>
    </row>
    <row r="606" spans="1:26">
      <c r="A606" s="164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  <c r="Y606" s="164"/>
      <c r="Z606" s="164"/>
    </row>
    <row r="607" spans="1:26">
      <c r="A607" s="164"/>
      <c r="B607" s="164"/>
      <c r="C607" s="164"/>
      <c r="D607" s="164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  <c r="Y607" s="164"/>
      <c r="Z607" s="164"/>
    </row>
    <row r="608" spans="1:26">
      <c r="A608" s="164"/>
      <c r="B608" s="164"/>
      <c r="C608" s="164"/>
      <c r="D608" s="164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  <c r="Y608" s="164"/>
      <c r="Z608" s="164"/>
    </row>
    <row r="609" spans="1:26">
      <c r="A609" s="164"/>
      <c r="B609" s="164"/>
      <c r="C609" s="164"/>
      <c r="D609" s="164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P609" s="164"/>
      <c r="Q609" s="164"/>
      <c r="R609" s="164"/>
      <c r="S609" s="164"/>
      <c r="T609" s="164"/>
      <c r="U609" s="164"/>
      <c r="V609" s="164"/>
      <c r="W609" s="164"/>
      <c r="X609" s="164"/>
      <c r="Y609" s="164"/>
      <c r="Z609" s="164"/>
    </row>
    <row r="610" spans="1:26">
      <c r="A610" s="164"/>
      <c r="B610" s="164"/>
      <c r="C610" s="164"/>
      <c r="D610" s="164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P610" s="164"/>
      <c r="Q610" s="164"/>
      <c r="R610" s="164"/>
      <c r="S610" s="164"/>
      <c r="T610" s="164"/>
      <c r="U610" s="164"/>
      <c r="V610" s="164"/>
      <c r="W610" s="164"/>
      <c r="X610" s="164"/>
      <c r="Y610" s="164"/>
      <c r="Z610" s="164"/>
    </row>
    <row r="611" spans="1:26">
      <c r="A611" s="164"/>
      <c r="B611" s="164"/>
      <c r="C611" s="164"/>
      <c r="D611" s="164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P611" s="164"/>
      <c r="Q611" s="164"/>
      <c r="R611" s="164"/>
      <c r="S611" s="164"/>
      <c r="T611" s="164"/>
      <c r="U611" s="164"/>
      <c r="V611" s="164"/>
      <c r="W611" s="164"/>
      <c r="X611" s="164"/>
      <c r="Y611" s="164"/>
      <c r="Z611" s="164"/>
    </row>
    <row r="612" spans="1:26">
      <c r="A612" s="164"/>
      <c r="B612" s="164"/>
      <c r="C612" s="164"/>
      <c r="D612" s="164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P612" s="164"/>
      <c r="Q612" s="164"/>
      <c r="R612" s="164"/>
      <c r="S612" s="164"/>
      <c r="T612" s="164"/>
      <c r="U612" s="164"/>
      <c r="V612" s="164"/>
      <c r="W612" s="164"/>
      <c r="X612" s="164"/>
      <c r="Y612" s="164"/>
      <c r="Z612" s="164"/>
    </row>
    <row r="613" spans="1:26">
      <c r="A613" s="164"/>
      <c r="B613" s="164"/>
      <c r="C613" s="164"/>
      <c r="D613" s="164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P613" s="164"/>
      <c r="Q613" s="164"/>
      <c r="R613" s="164"/>
      <c r="S613" s="164"/>
      <c r="T613" s="164"/>
      <c r="U613" s="164"/>
      <c r="V613" s="164"/>
      <c r="W613" s="164"/>
      <c r="X613" s="164"/>
      <c r="Y613" s="164"/>
      <c r="Z613" s="164"/>
    </row>
    <row r="614" spans="1:26">
      <c r="A614" s="164"/>
      <c r="B614" s="164"/>
      <c r="C614" s="164"/>
      <c r="D614" s="164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/>
      <c r="S614" s="164"/>
      <c r="T614" s="164"/>
      <c r="U614" s="164"/>
      <c r="V614" s="164"/>
      <c r="W614" s="164"/>
      <c r="X614" s="164"/>
      <c r="Y614" s="164"/>
      <c r="Z614" s="164"/>
    </row>
    <row r="615" spans="1:26">
      <c r="A615" s="164"/>
      <c r="B615" s="164"/>
      <c r="C615" s="164"/>
      <c r="D615" s="164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P615" s="164"/>
      <c r="Q615" s="164"/>
      <c r="R615" s="164"/>
      <c r="S615" s="164"/>
      <c r="T615" s="164"/>
      <c r="U615" s="164"/>
      <c r="V615" s="164"/>
      <c r="W615" s="164"/>
      <c r="X615" s="164"/>
      <c r="Y615" s="164"/>
      <c r="Z615" s="164"/>
    </row>
    <row r="616" spans="1:26">
      <c r="A616" s="164"/>
      <c r="B616" s="164"/>
      <c r="C616" s="164"/>
      <c r="D616" s="164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P616" s="164"/>
      <c r="Q616" s="164"/>
      <c r="R616" s="164"/>
      <c r="S616" s="164"/>
      <c r="T616" s="164"/>
      <c r="U616" s="164"/>
      <c r="V616" s="164"/>
      <c r="W616" s="164"/>
      <c r="X616" s="164"/>
      <c r="Y616" s="164"/>
      <c r="Z616" s="164"/>
    </row>
    <row r="617" spans="1:26">
      <c r="A617" s="164"/>
      <c r="B617" s="164"/>
      <c r="C617" s="164"/>
      <c r="D617" s="164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/>
      <c r="S617" s="164"/>
      <c r="T617" s="164"/>
      <c r="U617" s="164"/>
      <c r="V617" s="164"/>
      <c r="W617" s="164"/>
      <c r="X617" s="164"/>
      <c r="Y617" s="164"/>
      <c r="Z617" s="164"/>
    </row>
    <row r="618" spans="1:26">
      <c r="A618" s="164"/>
      <c r="B618" s="164"/>
      <c r="C618" s="164"/>
      <c r="D618" s="164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  <c r="Y618" s="164"/>
      <c r="Z618" s="164"/>
    </row>
    <row r="619" spans="1:26">
      <c r="A619" s="164"/>
      <c r="B619" s="164"/>
      <c r="C619" s="164"/>
      <c r="D619" s="164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  <c r="Q619" s="164"/>
      <c r="R619" s="164"/>
      <c r="S619" s="164"/>
      <c r="T619" s="164"/>
      <c r="U619" s="164"/>
      <c r="V619" s="164"/>
      <c r="W619" s="164"/>
      <c r="X619" s="164"/>
      <c r="Y619" s="164"/>
      <c r="Z619" s="164"/>
    </row>
    <row r="620" spans="1:26">
      <c r="A620" s="164"/>
      <c r="B620" s="164"/>
      <c r="C620" s="164"/>
      <c r="D620" s="164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  <c r="Q620" s="164"/>
      <c r="R620" s="164"/>
      <c r="S620" s="164"/>
      <c r="T620" s="164"/>
      <c r="U620" s="164"/>
      <c r="V620" s="164"/>
      <c r="W620" s="164"/>
      <c r="X620" s="164"/>
      <c r="Y620" s="164"/>
      <c r="Z620" s="164"/>
    </row>
    <row r="621" spans="1:26">
      <c r="A621" s="164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  <c r="Q621" s="164"/>
      <c r="R621" s="164"/>
      <c r="S621" s="164"/>
      <c r="T621" s="164"/>
      <c r="U621" s="164"/>
      <c r="V621" s="164"/>
      <c r="W621" s="164"/>
      <c r="X621" s="164"/>
      <c r="Y621" s="164"/>
      <c r="Z621" s="164"/>
    </row>
    <row r="622" spans="1:26">
      <c r="A622" s="164"/>
      <c r="B622" s="164"/>
      <c r="C622" s="164"/>
      <c r="D622" s="164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  <c r="T622" s="164"/>
      <c r="U622" s="164"/>
      <c r="V622" s="164"/>
      <c r="W622" s="164"/>
      <c r="X622" s="164"/>
      <c r="Y622" s="164"/>
      <c r="Z622" s="164"/>
    </row>
    <row r="623" spans="1:26">
      <c r="A623" s="164"/>
      <c r="B623" s="164"/>
      <c r="C623" s="164"/>
      <c r="D623" s="164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  <c r="Q623" s="164"/>
      <c r="R623" s="164"/>
      <c r="S623" s="164"/>
      <c r="T623" s="164"/>
      <c r="U623" s="164"/>
      <c r="V623" s="164"/>
      <c r="W623" s="164"/>
      <c r="X623" s="164"/>
      <c r="Y623" s="164"/>
      <c r="Z623" s="164"/>
    </row>
    <row r="624" spans="1:26">
      <c r="A624" s="164"/>
      <c r="B624" s="164"/>
      <c r="C624" s="164"/>
      <c r="D624" s="164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  <c r="Q624" s="164"/>
      <c r="R624" s="164"/>
      <c r="S624" s="164"/>
      <c r="T624" s="164"/>
      <c r="U624" s="164"/>
      <c r="V624" s="164"/>
      <c r="W624" s="164"/>
      <c r="X624" s="164"/>
      <c r="Y624" s="164"/>
      <c r="Z624" s="164"/>
    </row>
    <row r="625" spans="1:26">
      <c r="A625" s="164"/>
      <c r="B625" s="164"/>
      <c r="C625" s="164"/>
      <c r="D625" s="164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  <c r="Q625" s="164"/>
      <c r="R625" s="164"/>
      <c r="S625" s="164"/>
      <c r="T625" s="164"/>
      <c r="U625" s="164"/>
      <c r="V625" s="164"/>
      <c r="W625" s="164"/>
      <c r="X625" s="164"/>
      <c r="Y625" s="164"/>
      <c r="Z625" s="164"/>
    </row>
    <row r="626" spans="1:26">
      <c r="A626" s="164"/>
      <c r="B626" s="164"/>
      <c r="C626" s="164"/>
      <c r="D626" s="164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  <c r="Y626" s="164"/>
      <c r="Z626" s="164"/>
    </row>
    <row r="627" spans="1:26">
      <c r="A627" s="164"/>
      <c r="B627" s="164"/>
      <c r="C627" s="164"/>
      <c r="D627" s="164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P627" s="164"/>
      <c r="Q627" s="164"/>
      <c r="R627" s="164"/>
      <c r="S627" s="164"/>
      <c r="T627" s="164"/>
      <c r="U627" s="164"/>
      <c r="V627" s="164"/>
      <c r="W627" s="164"/>
      <c r="X627" s="164"/>
      <c r="Y627" s="164"/>
      <c r="Z627" s="164"/>
    </row>
    <row r="628" spans="1:26">
      <c r="A628" s="164"/>
      <c r="B628" s="164"/>
      <c r="C628" s="164"/>
      <c r="D628" s="164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P628" s="164"/>
      <c r="Q628" s="164"/>
      <c r="R628" s="164"/>
      <c r="S628" s="164"/>
      <c r="T628" s="164"/>
      <c r="U628" s="164"/>
      <c r="V628" s="164"/>
      <c r="W628" s="164"/>
      <c r="X628" s="164"/>
      <c r="Y628" s="164"/>
      <c r="Z628" s="164"/>
    </row>
    <row r="629" spans="1:26">
      <c r="A629" s="164"/>
      <c r="B629" s="164"/>
      <c r="C629" s="164"/>
      <c r="D629" s="164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P629" s="164"/>
      <c r="Q629" s="164"/>
      <c r="R629" s="164"/>
      <c r="S629" s="164"/>
      <c r="T629" s="164"/>
      <c r="U629" s="164"/>
      <c r="V629" s="164"/>
      <c r="W629" s="164"/>
      <c r="X629" s="164"/>
      <c r="Y629" s="164"/>
      <c r="Z629" s="164"/>
    </row>
    <row r="630" spans="1:26">
      <c r="A630" s="164"/>
      <c r="B630" s="164"/>
      <c r="C630" s="164"/>
      <c r="D630" s="164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P630" s="164"/>
      <c r="Q630" s="164"/>
      <c r="R630" s="164"/>
      <c r="S630" s="164"/>
      <c r="T630" s="164"/>
      <c r="U630" s="164"/>
      <c r="V630" s="164"/>
      <c r="W630" s="164"/>
      <c r="X630" s="164"/>
      <c r="Y630" s="164"/>
      <c r="Z630" s="164"/>
    </row>
    <row r="631" spans="1:26">
      <c r="A631" s="164"/>
      <c r="B631" s="164"/>
      <c r="C631" s="164"/>
      <c r="D631" s="164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P631" s="164"/>
      <c r="Q631" s="164"/>
      <c r="R631" s="164"/>
      <c r="S631" s="164"/>
      <c r="T631" s="164"/>
      <c r="U631" s="164"/>
      <c r="V631" s="164"/>
      <c r="W631" s="164"/>
      <c r="X631" s="164"/>
      <c r="Y631" s="164"/>
      <c r="Z631" s="164"/>
    </row>
    <row r="632" spans="1:26">
      <c r="A632" s="164"/>
      <c r="B632" s="164"/>
      <c r="C632" s="164"/>
      <c r="D632" s="164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P632" s="164"/>
      <c r="Q632" s="164"/>
      <c r="R632" s="164"/>
      <c r="S632" s="164"/>
      <c r="T632" s="164"/>
      <c r="U632" s="164"/>
      <c r="V632" s="164"/>
      <c r="W632" s="164"/>
      <c r="X632" s="164"/>
      <c r="Y632" s="164"/>
      <c r="Z632" s="164"/>
    </row>
    <row r="633" spans="1:26">
      <c r="A633" s="164"/>
      <c r="B633" s="164"/>
      <c r="C633" s="164"/>
      <c r="D633" s="164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P633" s="164"/>
      <c r="Q633" s="164"/>
      <c r="R633" s="164"/>
      <c r="S633" s="164"/>
      <c r="T633" s="164"/>
      <c r="U633" s="164"/>
      <c r="V633" s="164"/>
      <c r="W633" s="164"/>
      <c r="X633" s="164"/>
      <c r="Y633" s="164"/>
      <c r="Z633" s="164"/>
    </row>
    <row r="634" spans="1:26">
      <c r="A634" s="164"/>
      <c r="B634" s="164"/>
      <c r="C634" s="164"/>
      <c r="D634" s="164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P634" s="164"/>
      <c r="Q634" s="164"/>
      <c r="R634" s="164"/>
      <c r="S634" s="164"/>
      <c r="T634" s="164"/>
      <c r="U634" s="164"/>
      <c r="V634" s="164"/>
      <c r="W634" s="164"/>
      <c r="X634" s="164"/>
      <c r="Y634" s="164"/>
      <c r="Z634" s="164"/>
    </row>
    <row r="635" spans="1:26">
      <c r="A635" s="164"/>
      <c r="B635" s="164"/>
      <c r="C635" s="164"/>
      <c r="D635" s="164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P635" s="164"/>
      <c r="Q635" s="164"/>
      <c r="R635" s="164"/>
      <c r="S635" s="164"/>
      <c r="T635" s="164"/>
      <c r="U635" s="164"/>
      <c r="V635" s="164"/>
      <c r="W635" s="164"/>
      <c r="X635" s="164"/>
      <c r="Y635" s="164"/>
      <c r="Z635" s="164"/>
    </row>
    <row r="636" spans="1:26">
      <c r="A636" s="164"/>
      <c r="B636" s="164"/>
      <c r="C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  <c r="Q636" s="164"/>
      <c r="R636" s="164"/>
      <c r="S636" s="164"/>
      <c r="T636" s="164"/>
      <c r="U636" s="164"/>
      <c r="V636" s="164"/>
      <c r="W636" s="164"/>
      <c r="X636" s="164"/>
      <c r="Y636" s="164"/>
      <c r="Z636" s="164"/>
    </row>
    <row r="637" spans="1:26">
      <c r="A637" s="164"/>
      <c r="B637" s="164"/>
      <c r="C637" s="164"/>
      <c r="D637" s="164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  <c r="Q637" s="164"/>
      <c r="R637" s="164"/>
      <c r="S637" s="164"/>
      <c r="T637" s="164"/>
      <c r="U637" s="164"/>
      <c r="V637" s="164"/>
      <c r="W637" s="164"/>
      <c r="X637" s="164"/>
      <c r="Y637" s="164"/>
      <c r="Z637" s="164"/>
    </row>
    <row r="638" spans="1:26">
      <c r="A638" s="164"/>
      <c r="B638" s="164"/>
      <c r="C638" s="164"/>
      <c r="D638" s="164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  <c r="Q638" s="164"/>
      <c r="R638" s="164"/>
      <c r="S638" s="164"/>
      <c r="T638" s="164"/>
      <c r="U638" s="164"/>
      <c r="V638" s="164"/>
      <c r="W638" s="164"/>
      <c r="X638" s="164"/>
      <c r="Y638" s="164"/>
      <c r="Z638" s="164"/>
    </row>
    <row r="639" spans="1:26">
      <c r="A639" s="164"/>
      <c r="B639" s="164"/>
      <c r="C639" s="164"/>
      <c r="D639" s="164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  <c r="Q639" s="164"/>
      <c r="R639" s="164"/>
      <c r="S639" s="164"/>
      <c r="T639" s="164"/>
      <c r="U639" s="164"/>
      <c r="V639" s="164"/>
      <c r="W639" s="164"/>
      <c r="X639" s="164"/>
      <c r="Y639" s="164"/>
      <c r="Z639" s="164"/>
    </row>
    <row r="640" spans="1:26">
      <c r="A640" s="164"/>
      <c r="B640" s="164"/>
      <c r="C640" s="164"/>
      <c r="D640" s="164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  <c r="Q640" s="164"/>
      <c r="R640" s="164"/>
      <c r="S640" s="164"/>
      <c r="T640" s="164"/>
      <c r="U640" s="164"/>
      <c r="V640" s="164"/>
      <c r="W640" s="164"/>
      <c r="X640" s="164"/>
      <c r="Y640" s="164"/>
      <c r="Z640" s="164"/>
    </row>
    <row r="641" spans="1:26">
      <c r="A641" s="164"/>
      <c r="B641" s="164"/>
      <c r="C641" s="164"/>
      <c r="D641" s="164"/>
      <c r="E641" s="164"/>
      <c r="F641" s="164"/>
      <c r="G641" s="164"/>
      <c r="H641" s="164"/>
      <c r="I641" s="164"/>
      <c r="J641" s="164"/>
      <c r="K641" s="164"/>
      <c r="L641" s="164"/>
      <c r="M641" s="164"/>
      <c r="N641" s="164"/>
      <c r="O641" s="164"/>
      <c r="P641" s="164"/>
      <c r="Q641" s="164"/>
      <c r="R641" s="164"/>
      <c r="S641" s="164"/>
      <c r="T641" s="164"/>
      <c r="U641" s="164"/>
      <c r="V641" s="164"/>
      <c r="W641" s="164"/>
      <c r="X641" s="164"/>
      <c r="Y641" s="164"/>
      <c r="Z641" s="164"/>
    </row>
    <row r="642" spans="1:26">
      <c r="A642" s="164"/>
      <c r="B642" s="164"/>
      <c r="C642" s="164"/>
      <c r="D642" s="164"/>
      <c r="E642" s="164"/>
      <c r="F642" s="164"/>
      <c r="G642" s="164"/>
      <c r="H642" s="164"/>
      <c r="I642" s="164"/>
      <c r="J642" s="164"/>
      <c r="K642" s="164"/>
      <c r="L642" s="164"/>
      <c r="M642" s="164"/>
      <c r="N642" s="164"/>
      <c r="O642" s="164"/>
      <c r="P642" s="164"/>
      <c r="Q642" s="164"/>
      <c r="R642" s="164"/>
      <c r="S642" s="164"/>
      <c r="T642" s="164"/>
      <c r="U642" s="164"/>
      <c r="V642" s="164"/>
      <c r="W642" s="164"/>
      <c r="X642" s="164"/>
      <c r="Y642" s="164"/>
      <c r="Z642" s="164"/>
    </row>
    <row r="643" spans="1:26">
      <c r="A643" s="164"/>
      <c r="B643" s="164"/>
      <c r="C643" s="164"/>
      <c r="D643" s="164"/>
      <c r="E643" s="164"/>
      <c r="F643" s="164"/>
      <c r="G643" s="164"/>
      <c r="H643" s="164"/>
      <c r="I643" s="164"/>
      <c r="J643" s="164"/>
      <c r="K643" s="164"/>
      <c r="L643" s="164"/>
      <c r="M643" s="164"/>
      <c r="N643" s="164"/>
      <c r="O643" s="164"/>
      <c r="P643" s="164"/>
      <c r="Q643" s="164"/>
      <c r="R643" s="164"/>
      <c r="S643" s="164"/>
      <c r="T643" s="164"/>
      <c r="U643" s="164"/>
      <c r="V643" s="164"/>
      <c r="W643" s="164"/>
      <c r="X643" s="164"/>
      <c r="Y643" s="164"/>
      <c r="Z643" s="164"/>
    </row>
    <row r="644" spans="1:26">
      <c r="A644" s="164"/>
      <c r="B644" s="164"/>
      <c r="C644" s="164"/>
      <c r="D644" s="164"/>
      <c r="E644" s="164"/>
      <c r="F644" s="164"/>
      <c r="G644" s="164"/>
      <c r="H644" s="164"/>
      <c r="I644" s="164"/>
      <c r="J644" s="164"/>
      <c r="K644" s="164"/>
      <c r="L644" s="164"/>
      <c r="M644" s="164"/>
      <c r="N644" s="164"/>
      <c r="O644" s="164"/>
      <c r="P644" s="164"/>
      <c r="Q644" s="164"/>
      <c r="R644" s="164"/>
      <c r="S644" s="164"/>
      <c r="T644" s="164"/>
      <c r="U644" s="164"/>
      <c r="V644" s="164"/>
      <c r="W644" s="164"/>
      <c r="X644" s="164"/>
      <c r="Y644" s="164"/>
      <c r="Z644" s="164"/>
    </row>
    <row r="645" spans="1:26">
      <c r="A645" s="164"/>
      <c r="B645" s="164"/>
      <c r="C645" s="164"/>
      <c r="D645" s="164"/>
      <c r="E645" s="164"/>
      <c r="F645" s="164"/>
      <c r="G645" s="164"/>
      <c r="H645" s="164"/>
      <c r="I645" s="164"/>
      <c r="J645" s="164"/>
      <c r="K645" s="164"/>
      <c r="L645" s="164"/>
      <c r="M645" s="164"/>
      <c r="N645" s="164"/>
      <c r="O645" s="164"/>
      <c r="P645" s="164"/>
      <c r="Q645" s="164"/>
      <c r="R645" s="164"/>
      <c r="S645" s="164"/>
      <c r="T645" s="164"/>
      <c r="U645" s="164"/>
      <c r="V645" s="164"/>
      <c r="W645" s="164"/>
      <c r="X645" s="164"/>
      <c r="Y645" s="164"/>
      <c r="Z645" s="164"/>
    </row>
    <row r="646" spans="1:26">
      <c r="A646" s="164"/>
      <c r="B646" s="164"/>
      <c r="C646" s="164"/>
      <c r="D646" s="164"/>
      <c r="E646" s="164"/>
      <c r="F646" s="164"/>
      <c r="G646" s="164"/>
      <c r="H646" s="164"/>
      <c r="I646" s="164"/>
      <c r="J646" s="164"/>
      <c r="K646" s="164"/>
      <c r="L646" s="164"/>
      <c r="M646" s="164"/>
      <c r="N646" s="164"/>
      <c r="O646" s="164"/>
      <c r="P646" s="164"/>
      <c r="Q646" s="164"/>
      <c r="R646" s="164"/>
      <c r="S646" s="164"/>
      <c r="T646" s="164"/>
      <c r="U646" s="164"/>
      <c r="V646" s="164"/>
      <c r="W646" s="164"/>
      <c r="X646" s="164"/>
      <c r="Y646" s="164"/>
      <c r="Z646" s="164"/>
    </row>
    <row r="647" spans="1:26">
      <c r="A647" s="164"/>
      <c r="B647" s="164"/>
      <c r="C647" s="164"/>
      <c r="D647" s="164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P647" s="164"/>
      <c r="Q647" s="164"/>
      <c r="R647" s="164"/>
      <c r="S647" s="164"/>
      <c r="T647" s="164"/>
      <c r="U647" s="164"/>
      <c r="V647" s="164"/>
      <c r="W647" s="164"/>
      <c r="X647" s="164"/>
      <c r="Y647" s="164"/>
      <c r="Z647" s="164"/>
    </row>
    <row r="648" spans="1:26">
      <c r="A648" s="164"/>
      <c r="B648" s="164"/>
      <c r="C648" s="164"/>
      <c r="D648" s="164"/>
      <c r="E648" s="164"/>
      <c r="F648" s="164"/>
      <c r="G648" s="164"/>
      <c r="H648" s="164"/>
      <c r="I648" s="164"/>
      <c r="J648" s="164"/>
      <c r="K648" s="164"/>
      <c r="L648" s="164"/>
      <c r="M648" s="164"/>
      <c r="N648" s="164"/>
      <c r="O648" s="164"/>
      <c r="P648" s="164"/>
      <c r="Q648" s="164"/>
      <c r="R648" s="164"/>
      <c r="S648" s="164"/>
      <c r="T648" s="164"/>
      <c r="U648" s="164"/>
      <c r="V648" s="164"/>
      <c r="W648" s="164"/>
      <c r="X648" s="164"/>
      <c r="Y648" s="164"/>
      <c r="Z648" s="164"/>
    </row>
    <row r="649" spans="1:26">
      <c r="A649" s="164"/>
      <c r="B649" s="164"/>
      <c r="C649" s="164"/>
      <c r="D649" s="164"/>
      <c r="E649" s="164"/>
      <c r="F649" s="164"/>
      <c r="G649" s="164"/>
      <c r="H649" s="164"/>
      <c r="I649" s="164"/>
      <c r="J649" s="164"/>
      <c r="K649" s="164"/>
      <c r="L649" s="164"/>
      <c r="M649" s="164"/>
      <c r="N649" s="164"/>
      <c r="O649" s="164"/>
      <c r="P649" s="164"/>
      <c r="Q649" s="164"/>
      <c r="R649" s="164"/>
      <c r="S649" s="164"/>
      <c r="T649" s="164"/>
      <c r="U649" s="164"/>
      <c r="V649" s="164"/>
      <c r="W649" s="164"/>
      <c r="X649" s="164"/>
      <c r="Y649" s="164"/>
      <c r="Z649" s="164"/>
    </row>
    <row r="650" spans="1:26">
      <c r="A650" s="164"/>
      <c r="B650" s="164"/>
      <c r="C650" s="164"/>
      <c r="D650" s="164"/>
      <c r="E650" s="164"/>
      <c r="F650" s="164"/>
      <c r="G650" s="164"/>
      <c r="H650" s="164"/>
      <c r="I650" s="164"/>
      <c r="J650" s="164"/>
      <c r="K650" s="164"/>
      <c r="L650" s="164"/>
      <c r="M650" s="164"/>
      <c r="N650" s="164"/>
      <c r="O650" s="164"/>
      <c r="P650" s="164"/>
      <c r="Q650" s="164"/>
      <c r="R650" s="164"/>
      <c r="S650" s="164"/>
      <c r="T650" s="164"/>
      <c r="U650" s="164"/>
      <c r="V650" s="164"/>
      <c r="W650" s="164"/>
      <c r="X650" s="164"/>
      <c r="Y650" s="164"/>
      <c r="Z650" s="164"/>
    </row>
    <row r="651" spans="1:26">
      <c r="A651" s="164"/>
      <c r="B651" s="164"/>
      <c r="C651" s="164"/>
      <c r="D651" s="164"/>
      <c r="E651" s="164"/>
      <c r="F651" s="164"/>
      <c r="G651" s="164"/>
      <c r="H651" s="164"/>
      <c r="I651" s="164"/>
      <c r="J651" s="164"/>
      <c r="K651" s="164"/>
      <c r="L651" s="164"/>
      <c r="M651" s="164"/>
      <c r="N651" s="164"/>
      <c r="O651" s="164"/>
      <c r="P651" s="164"/>
      <c r="Q651" s="164"/>
      <c r="R651" s="164"/>
      <c r="S651" s="164"/>
      <c r="T651" s="164"/>
      <c r="U651" s="164"/>
      <c r="V651" s="164"/>
      <c r="W651" s="164"/>
      <c r="X651" s="164"/>
      <c r="Y651" s="164"/>
      <c r="Z651" s="164"/>
    </row>
    <row r="652" spans="1:26">
      <c r="A652" s="164"/>
      <c r="B652" s="164"/>
      <c r="C652" s="164"/>
      <c r="D652" s="164"/>
      <c r="E652" s="164"/>
      <c r="F652" s="164"/>
      <c r="G652" s="164"/>
      <c r="H652" s="164"/>
      <c r="I652" s="164"/>
      <c r="J652" s="164"/>
      <c r="K652" s="164"/>
      <c r="L652" s="164"/>
      <c r="M652" s="164"/>
      <c r="N652" s="164"/>
      <c r="O652" s="164"/>
      <c r="P652" s="164"/>
      <c r="Q652" s="164"/>
      <c r="R652" s="164"/>
      <c r="S652" s="164"/>
      <c r="T652" s="164"/>
      <c r="U652" s="164"/>
      <c r="V652" s="164"/>
      <c r="W652" s="164"/>
      <c r="X652" s="164"/>
      <c r="Y652" s="164"/>
      <c r="Z652" s="164"/>
    </row>
    <row r="653" spans="1:26">
      <c r="A653" s="164"/>
      <c r="B653" s="164"/>
      <c r="C653" s="164"/>
      <c r="D653" s="164"/>
      <c r="E653" s="164"/>
      <c r="F653" s="164"/>
      <c r="G653" s="164"/>
      <c r="H653" s="164"/>
      <c r="I653" s="164"/>
      <c r="J653" s="164"/>
      <c r="K653" s="164"/>
      <c r="L653" s="164"/>
      <c r="M653" s="164"/>
      <c r="N653" s="164"/>
      <c r="O653" s="164"/>
      <c r="P653" s="164"/>
      <c r="Q653" s="164"/>
      <c r="R653" s="164"/>
      <c r="S653" s="164"/>
      <c r="T653" s="164"/>
      <c r="U653" s="164"/>
      <c r="V653" s="164"/>
      <c r="W653" s="164"/>
      <c r="X653" s="164"/>
      <c r="Y653" s="164"/>
      <c r="Z653" s="164"/>
    </row>
    <row r="654" spans="1:26">
      <c r="A654" s="164"/>
      <c r="B654" s="164"/>
      <c r="C654" s="164"/>
      <c r="D654" s="164"/>
      <c r="E654" s="164"/>
      <c r="F654" s="164"/>
      <c r="G654" s="164"/>
      <c r="H654" s="164"/>
      <c r="I654" s="164"/>
      <c r="J654" s="164"/>
      <c r="K654" s="164"/>
      <c r="L654" s="164"/>
      <c r="M654" s="164"/>
      <c r="N654" s="164"/>
      <c r="O654" s="164"/>
      <c r="P654" s="164"/>
      <c r="Q654" s="164"/>
      <c r="R654" s="164"/>
      <c r="S654" s="164"/>
      <c r="T654" s="164"/>
      <c r="U654" s="164"/>
      <c r="V654" s="164"/>
      <c r="W654" s="164"/>
      <c r="X654" s="164"/>
      <c r="Y654" s="164"/>
      <c r="Z654" s="164"/>
    </row>
    <row r="655" spans="1:26">
      <c r="A655" s="164"/>
      <c r="B655" s="164"/>
      <c r="C655" s="164"/>
      <c r="D655" s="164"/>
      <c r="E655" s="164"/>
      <c r="F655" s="164"/>
      <c r="G655" s="164"/>
      <c r="H655" s="164"/>
      <c r="I655" s="164"/>
      <c r="J655" s="164"/>
      <c r="K655" s="164"/>
      <c r="L655" s="164"/>
      <c r="M655" s="164"/>
      <c r="N655" s="164"/>
      <c r="O655" s="164"/>
      <c r="P655" s="164"/>
      <c r="Q655" s="164"/>
      <c r="R655" s="164"/>
      <c r="S655" s="164"/>
      <c r="T655" s="164"/>
      <c r="U655" s="164"/>
      <c r="V655" s="164"/>
      <c r="W655" s="164"/>
      <c r="X655" s="164"/>
      <c r="Y655" s="164"/>
      <c r="Z655" s="164"/>
    </row>
    <row r="656" spans="1:26">
      <c r="A656" s="164"/>
      <c r="B656" s="164"/>
      <c r="C656" s="164"/>
      <c r="D656" s="164"/>
      <c r="E656" s="164"/>
      <c r="F656" s="164"/>
      <c r="G656" s="164"/>
      <c r="H656" s="164"/>
      <c r="I656" s="164"/>
      <c r="J656" s="164"/>
      <c r="K656" s="164"/>
      <c r="L656" s="164"/>
      <c r="M656" s="164"/>
      <c r="N656" s="164"/>
      <c r="O656" s="164"/>
      <c r="P656" s="164"/>
      <c r="Q656" s="164"/>
      <c r="R656" s="164"/>
      <c r="S656" s="164"/>
      <c r="T656" s="164"/>
      <c r="U656" s="164"/>
      <c r="V656" s="164"/>
      <c r="W656" s="164"/>
      <c r="X656" s="164"/>
      <c r="Y656" s="164"/>
      <c r="Z656" s="164"/>
    </row>
    <row r="657" spans="1:26">
      <c r="A657" s="164"/>
      <c r="B657" s="164"/>
      <c r="C657" s="164"/>
      <c r="D657" s="164"/>
      <c r="E657" s="164"/>
      <c r="F657" s="164"/>
      <c r="G657" s="164"/>
      <c r="H657" s="164"/>
      <c r="I657" s="164"/>
      <c r="J657" s="164"/>
      <c r="K657" s="164"/>
      <c r="L657" s="164"/>
      <c r="M657" s="164"/>
      <c r="N657" s="164"/>
      <c r="O657" s="164"/>
      <c r="P657" s="164"/>
      <c r="Q657" s="164"/>
      <c r="R657" s="164"/>
      <c r="S657" s="164"/>
      <c r="T657" s="164"/>
      <c r="U657" s="164"/>
      <c r="V657" s="164"/>
      <c r="W657" s="164"/>
      <c r="X657" s="164"/>
      <c r="Y657" s="164"/>
      <c r="Z657" s="164"/>
    </row>
    <row r="658" spans="1:26">
      <c r="A658" s="164"/>
      <c r="B658" s="164"/>
      <c r="C658" s="164"/>
      <c r="D658" s="164"/>
      <c r="E658" s="164"/>
      <c r="F658" s="164"/>
      <c r="G658" s="164"/>
      <c r="H658" s="164"/>
      <c r="I658" s="164"/>
      <c r="J658" s="164"/>
      <c r="K658" s="164"/>
      <c r="L658" s="164"/>
      <c r="M658" s="164"/>
      <c r="N658" s="164"/>
      <c r="O658" s="164"/>
      <c r="P658" s="164"/>
      <c r="Q658" s="164"/>
      <c r="R658" s="164"/>
      <c r="S658" s="164"/>
      <c r="T658" s="164"/>
      <c r="U658" s="164"/>
      <c r="V658" s="164"/>
      <c r="W658" s="164"/>
      <c r="X658" s="164"/>
      <c r="Y658" s="164"/>
      <c r="Z658" s="164"/>
    </row>
    <row r="659" spans="1:26">
      <c r="A659" s="164"/>
      <c r="B659" s="164"/>
      <c r="C659" s="164"/>
      <c r="D659" s="164"/>
      <c r="E659" s="164"/>
      <c r="F659" s="164"/>
      <c r="G659" s="164"/>
      <c r="H659" s="164"/>
      <c r="I659" s="164"/>
      <c r="J659" s="164"/>
      <c r="K659" s="164"/>
      <c r="L659" s="164"/>
      <c r="M659" s="164"/>
      <c r="N659" s="164"/>
      <c r="O659" s="164"/>
      <c r="P659" s="164"/>
      <c r="Q659" s="164"/>
      <c r="R659" s="164"/>
      <c r="S659" s="164"/>
      <c r="T659" s="164"/>
      <c r="U659" s="164"/>
      <c r="V659" s="164"/>
      <c r="W659" s="164"/>
      <c r="X659" s="164"/>
      <c r="Y659" s="164"/>
      <c r="Z659" s="164"/>
    </row>
    <row r="660" spans="1:26">
      <c r="A660" s="164"/>
      <c r="B660" s="164"/>
      <c r="C660" s="164"/>
      <c r="D660" s="164"/>
      <c r="E660" s="164"/>
      <c r="F660" s="164"/>
      <c r="G660" s="164"/>
      <c r="H660" s="164"/>
      <c r="I660" s="164"/>
      <c r="J660" s="164"/>
      <c r="K660" s="164"/>
      <c r="L660" s="164"/>
      <c r="M660" s="164"/>
      <c r="N660" s="164"/>
      <c r="O660" s="164"/>
      <c r="P660" s="164"/>
      <c r="Q660" s="164"/>
      <c r="R660" s="164"/>
      <c r="S660" s="164"/>
      <c r="T660" s="164"/>
      <c r="U660" s="164"/>
      <c r="V660" s="164"/>
      <c r="W660" s="164"/>
      <c r="X660" s="164"/>
      <c r="Y660" s="164"/>
      <c r="Z660" s="164"/>
    </row>
    <row r="661" spans="1:26">
      <c r="A661" s="164"/>
      <c r="B661" s="164"/>
      <c r="C661" s="164"/>
      <c r="D661" s="164"/>
      <c r="E661" s="164"/>
      <c r="F661" s="164"/>
      <c r="G661" s="164"/>
      <c r="H661" s="164"/>
      <c r="I661" s="164"/>
      <c r="J661" s="164"/>
      <c r="K661" s="164"/>
      <c r="L661" s="164"/>
      <c r="M661" s="164"/>
      <c r="N661" s="164"/>
      <c r="O661" s="164"/>
      <c r="P661" s="164"/>
      <c r="Q661" s="164"/>
      <c r="R661" s="164"/>
      <c r="S661" s="164"/>
      <c r="T661" s="164"/>
      <c r="U661" s="164"/>
      <c r="V661" s="164"/>
      <c r="W661" s="164"/>
      <c r="X661" s="164"/>
      <c r="Y661" s="164"/>
      <c r="Z661" s="164"/>
    </row>
    <row r="662" spans="1:26">
      <c r="A662" s="164"/>
      <c r="B662" s="164"/>
      <c r="C662" s="164"/>
      <c r="D662" s="164"/>
      <c r="E662" s="164"/>
      <c r="F662" s="164"/>
      <c r="G662" s="164"/>
      <c r="H662" s="164"/>
      <c r="I662" s="164"/>
      <c r="J662" s="164"/>
      <c r="K662" s="164"/>
      <c r="L662" s="164"/>
      <c r="M662" s="164"/>
      <c r="N662" s="164"/>
      <c r="O662" s="164"/>
      <c r="P662" s="164"/>
      <c r="Q662" s="164"/>
      <c r="R662" s="164"/>
      <c r="S662" s="164"/>
      <c r="T662" s="164"/>
      <c r="U662" s="164"/>
      <c r="V662" s="164"/>
      <c r="W662" s="164"/>
      <c r="X662" s="164"/>
      <c r="Y662" s="164"/>
      <c r="Z662" s="164"/>
    </row>
    <row r="663" spans="1:26">
      <c r="A663" s="164"/>
      <c r="B663" s="164"/>
      <c r="C663" s="164"/>
      <c r="D663" s="164"/>
      <c r="E663" s="164"/>
      <c r="F663" s="164"/>
      <c r="G663" s="164"/>
      <c r="H663" s="164"/>
      <c r="I663" s="164"/>
      <c r="J663" s="164"/>
      <c r="K663" s="164"/>
      <c r="L663" s="164"/>
      <c r="M663" s="164"/>
      <c r="N663" s="164"/>
      <c r="O663" s="164"/>
      <c r="P663" s="164"/>
      <c r="Q663" s="164"/>
      <c r="R663" s="164"/>
      <c r="S663" s="164"/>
      <c r="T663" s="164"/>
      <c r="U663" s="164"/>
      <c r="V663" s="164"/>
      <c r="W663" s="164"/>
      <c r="X663" s="164"/>
      <c r="Y663" s="164"/>
      <c r="Z663" s="164"/>
    </row>
    <row r="664" spans="1:26">
      <c r="A664" s="164"/>
      <c r="B664" s="164"/>
      <c r="C664" s="164"/>
      <c r="D664" s="164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P664" s="164"/>
      <c r="Q664" s="164"/>
      <c r="R664" s="164"/>
      <c r="S664" s="164"/>
      <c r="T664" s="164"/>
      <c r="U664" s="164"/>
      <c r="V664" s="164"/>
      <c r="W664" s="164"/>
      <c r="X664" s="164"/>
      <c r="Y664" s="164"/>
      <c r="Z664" s="164"/>
    </row>
    <row r="665" spans="1:26">
      <c r="A665" s="164"/>
      <c r="B665" s="164"/>
      <c r="C665" s="164"/>
      <c r="D665" s="164"/>
      <c r="E665" s="164"/>
      <c r="F665" s="164"/>
      <c r="G665" s="164"/>
      <c r="H665" s="164"/>
      <c r="I665" s="164"/>
      <c r="J665" s="164"/>
      <c r="K665" s="164"/>
      <c r="L665" s="164"/>
      <c r="M665" s="164"/>
      <c r="N665" s="164"/>
      <c r="O665" s="164"/>
      <c r="P665" s="164"/>
      <c r="Q665" s="164"/>
      <c r="R665" s="164"/>
      <c r="S665" s="164"/>
      <c r="T665" s="164"/>
      <c r="U665" s="164"/>
      <c r="V665" s="164"/>
      <c r="W665" s="164"/>
      <c r="X665" s="164"/>
      <c r="Y665" s="164"/>
      <c r="Z665" s="164"/>
    </row>
    <row r="666" spans="1:26">
      <c r="A666" s="164"/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4"/>
      <c r="M666" s="164"/>
      <c r="N666" s="164"/>
      <c r="O666" s="164"/>
      <c r="P666" s="164"/>
      <c r="Q666" s="164"/>
      <c r="R666" s="164"/>
      <c r="S666" s="164"/>
      <c r="T666" s="164"/>
      <c r="U666" s="164"/>
      <c r="V666" s="164"/>
      <c r="W666" s="164"/>
      <c r="X666" s="164"/>
      <c r="Y666" s="164"/>
      <c r="Z666" s="164"/>
    </row>
    <row r="667" spans="1:26">
      <c r="A667" s="164"/>
      <c r="B667" s="164"/>
      <c r="C667" s="164"/>
      <c r="D667" s="164"/>
      <c r="E667" s="164"/>
      <c r="F667" s="164"/>
      <c r="G667" s="164"/>
      <c r="H667" s="164"/>
      <c r="I667" s="164"/>
      <c r="J667" s="164"/>
      <c r="K667" s="164"/>
      <c r="L667" s="164"/>
      <c r="M667" s="164"/>
      <c r="N667" s="164"/>
      <c r="O667" s="164"/>
      <c r="P667" s="164"/>
      <c r="Q667" s="164"/>
      <c r="R667" s="164"/>
      <c r="S667" s="164"/>
      <c r="T667" s="164"/>
      <c r="U667" s="164"/>
      <c r="V667" s="164"/>
      <c r="W667" s="164"/>
      <c r="X667" s="164"/>
      <c r="Y667" s="164"/>
      <c r="Z667" s="164"/>
    </row>
    <row r="668" spans="1:26">
      <c r="A668" s="164"/>
      <c r="B668" s="164"/>
      <c r="C668" s="164"/>
      <c r="D668" s="164"/>
      <c r="E668" s="164"/>
      <c r="F668" s="164"/>
      <c r="G668" s="164"/>
      <c r="H668" s="164"/>
      <c r="I668" s="164"/>
      <c r="J668" s="164"/>
      <c r="K668" s="164"/>
      <c r="L668" s="164"/>
      <c r="M668" s="164"/>
      <c r="N668" s="164"/>
      <c r="O668" s="164"/>
      <c r="P668" s="164"/>
      <c r="Q668" s="164"/>
      <c r="R668" s="164"/>
      <c r="S668" s="164"/>
      <c r="T668" s="164"/>
      <c r="U668" s="164"/>
      <c r="V668" s="164"/>
      <c r="W668" s="164"/>
      <c r="X668" s="164"/>
      <c r="Y668" s="164"/>
      <c r="Z668" s="164"/>
    </row>
    <row r="669" spans="1:26">
      <c r="A669" s="164"/>
      <c r="B669" s="164"/>
      <c r="C669" s="164"/>
      <c r="D669" s="164"/>
      <c r="E669" s="164"/>
      <c r="F669" s="164"/>
      <c r="G669" s="164"/>
      <c r="H669" s="164"/>
      <c r="I669" s="164"/>
      <c r="J669" s="164"/>
      <c r="K669" s="164"/>
      <c r="L669" s="164"/>
      <c r="M669" s="164"/>
      <c r="N669" s="164"/>
      <c r="O669" s="164"/>
      <c r="P669" s="164"/>
      <c r="Q669" s="164"/>
      <c r="R669" s="164"/>
      <c r="S669" s="164"/>
      <c r="T669" s="164"/>
      <c r="U669" s="164"/>
      <c r="V669" s="164"/>
      <c r="W669" s="164"/>
      <c r="X669" s="164"/>
      <c r="Y669" s="164"/>
      <c r="Z669" s="164"/>
    </row>
    <row r="670" spans="1:26">
      <c r="A670" s="164"/>
      <c r="B670" s="164"/>
      <c r="C670" s="164"/>
      <c r="D670" s="164"/>
      <c r="E670" s="164"/>
      <c r="F670" s="164"/>
      <c r="G670" s="164"/>
      <c r="H670" s="164"/>
      <c r="I670" s="164"/>
      <c r="J670" s="164"/>
      <c r="K670" s="164"/>
      <c r="L670" s="164"/>
      <c r="M670" s="164"/>
      <c r="N670" s="164"/>
      <c r="O670" s="164"/>
      <c r="P670" s="164"/>
      <c r="Q670" s="164"/>
      <c r="R670" s="164"/>
      <c r="S670" s="164"/>
      <c r="T670" s="164"/>
      <c r="U670" s="164"/>
      <c r="V670" s="164"/>
      <c r="W670" s="164"/>
      <c r="X670" s="164"/>
      <c r="Y670" s="164"/>
      <c r="Z670" s="164"/>
    </row>
    <row r="671" spans="1:26">
      <c r="A671" s="164"/>
      <c r="B671" s="164"/>
      <c r="C671" s="164"/>
      <c r="D671" s="164"/>
      <c r="E671" s="164"/>
      <c r="F671" s="164"/>
      <c r="G671" s="164"/>
      <c r="H671" s="164"/>
      <c r="I671" s="164"/>
      <c r="J671" s="164"/>
      <c r="K671" s="164"/>
      <c r="L671" s="164"/>
      <c r="M671" s="164"/>
      <c r="N671" s="164"/>
      <c r="O671" s="164"/>
      <c r="P671" s="164"/>
      <c r="Q671" s="164"/>
      <c r="R671" s="164"/>
      <c r="S671" s="164"/>
      <c r="T671" s="164"/>
      <c r="U671" s="164"/>
      <c r="V671" s="164"/>
      <c r="W671" s="164"/>
      <c r="X671" s="164"/>
      <c r="Y671" s="164"/>
      <c r="Z671" s="164"/>
    </row>
    <row r="672" spans="1:26">
      <c r="A672" s="164"/>
      <c r="B672" s="164"/>
      <c r="C672" s="164"/>
      <c r="D672" s="164"/>
      <c r="E672" s="164"/>
      <c r="F672" s="164"/>
      <c r="G672" s="164"/>
      <c r="H672" s="164"/>
      <c r="I672" s="164"/>
      <c r="J672" s="164"/>
      <c r="K672" s="164"/>
      <c r="L672" s="164"/>
      <c r="M672" s="164"/>
      <c r="N672" s="164"/>
      <c r="O672" s="164"/>
      <c r="P672" s="164"/>
      <c r="Q672" s="164"/>
      <c r="R672" s="164"/>
      <c r="S672" s="164"/>
      <c r="T672" s="164"/>
      <c r="U672" s="164"/>
      <c r="V672" s="164"/>
      <c r="W672" s="164"/>
      <c r="X672" s="164"/>
      <c r="Y672" s="164"/>
      <c r="Z672" s="164"/>
    </row>
    <row r="673" spans="1:26">
      <c r="A673" s="164"/>
      <c r="B673" s="164"/>
      <c r="C673" s="164"/>
      <c r="D673" s="164"/>
      <c r="E673" s="164"/>
      <c r="F673" s="164"/>
      <c r="G673" s="164"/>
      <c r="H673" s="164"/>
      <c r="I673" s="164"/>
      <c r="J673" s="164"/>
      <c r="K673" s="164"/>
      <c r="L673" s="164"/>
      <c r="M673" s="164"/>
      <c r="N673" s="164"/>
      <c r="O673" s="164"/>
      <c r="P673" s="164"/>
      <c r="Q673" s="164"/>
      <c r="R673" s="164"/>
      <c r="S673" s="164"/>
      <c r="T673" s="164"/>
      <c r="U673" s="164"/>
      <c r="V673" s="164"/>
      <c r="W673" s="164"/>
      <c r="X673" s="164"/>
      <c r="Y673" s="164"/>
      <c r="Z673" s="164"/>
    </row>
    <row r="674" spans="1:26">
      <c r="A674" s="164"/>
      <c r="B674" s="164"/>
      <c r="C674" s="164"/>
      <c r="D674" s="164"/>
      <c r="E674" s="164"/>
      <c r="F674" s="164"/>
      <c r="G674" s="164"/>
      <c r="H674" s="164"/>
      <c r="I674" s="164"/>
      <c r="J674" s="164"/>
      <c r="K674" s="164"/>
      <c r="L674" s="164"/>
      <c r="M674" s="164"/>
      <c r="N674" s="164"/>
      <c r="O674" s="164"/>
      <c r="P674" s="164"/>
      <c r="Q674" s="164"/>
      <c r="R674" s="164"/>
      <c r="S674" s="164"/>
      <c r="T674" s="164"/>
      <c r="U674" s="164"/>
      <c r="V674" s="164"/>
      <c r="W674" s="164"/>
      <c r="X674" s="164"/>
      <c r="Y674" s="164"/>
      <c r="Z674" s="164"/>
    </row>
    <row r="675" spans="1:26">
      <c r="A675" s="164"/>
      <c r="B675" s="164"/>
      <c r="C675" s="164"/>
      <c r="D675" s="164"/>
      <c r="E675" s="164"/>
      <c r="F675" s="164"/>
      <c r="G675" s="164"/>
      <c r="H675" s="164"/>
      <c r="I675" s="164"/>
      <c r="J675" s="164"/>
      <c r="K675" s="164"/>
      <c r="L675" s="164"/>
      <c r="M675" s="164"/>
      <c r="N675" s="164"/>
      <c r="O675" s="164"/>
      <c r="P675" s="164"/>
      <c r="Q675" s="164"/>
      <c r="R675" s="164"/>
      <c r="S675" s="164"/>
      <c r="T675" s="164"/>
      <c r="U675" s="164"/>
      <c r="V675" s="164"/>
      <c r="W675" s="164"/>
      <c r="X675" s="164"/>
      <c r="Y675" s="164"/>
      <c r="Z675" s="164"/>
    </row>
    <row r="676" spans="1:26">
      <c r="A676" s="164"/>
      <c r="B676" s="164"/>
      <c r="C676" s="164"/>
      <c r="D676" s="164"/>
      <c r="E676" s="164"/>
      <c r="F676" s="164"/>
      <c r="G676" s="164"/>
      <c r="H676" s="164"/>
      <c r="I676" s="164"/>
      <c r="J676" s="164"/>
      <c r="K676" s="164"/>
      <c r="L676" s="164"/>
      <c r="M676" s="164"/>
      <c r="N676" s="164"/>
      <c r="O676" s="164"/>
      <c r="P676" s="164"/>
      <c r="Q676" s="164"/>
      <c r="R676" s="164"/>
      <c r="S676" s="164"/>
      <c r="T676" s="164"/>
      <c r="U676" s="164"/>
      <c r="V676" s="164"/>
      <c r="W676" s="164"/>
      <c r="X676" s="164"/>
      <c r="Y676" s="164"/>
      <c r="Z676" s="164"/>
    </row>
    <row r="677" spans="1:26">
      <c r="A677" s="164"/>
      <c r="B677" s="164"/>
      <c r="C677" s="164"/>
      <c r="D677" s="164"/>
      <c r="E677" s="164"/>
      <c r="F677" s="164"/>
      <c r="G677" s="164"/>
      <c r="H677" s="164"/>
      <c r="I677" s="164"/>
      <c r="J677" s="164"/>
      <c r="K677" s="164"/>
      <c r="L677" s="164"/>
      <c r="M677" s="164"/>
      <c r="N677" s="164"/>
      <c r="O677" s="164"/>
      <c r="P677" s="164"/>
      <c r="Q677" s="164"/>
      <c r="R677" s="164"/>
      <c r="S677" s="164"/>
      <c r="T677" s="164"/>
      <c r="U677" s="164"/>
      <c r="V677" s="164"/>
      <c r="W677" s="164"/>
      <c r="X677" s="164"/>
      <c r="Y677" s="164"/>
      <c r="Z677" s="164"/>
    </row>
    <row r="678" spans="1:26">
      <c r="A678" s="164"/>
      <c r="B678" s="164"/>
      <c r="C678" s="164"/>
      <c r="D678" s="164"/>
      <c r="E678" s="164"/>
      <c r="F678" s="164"/>
      <c r="G678" s="164"/>
      <c r="H678" s="164"/>
      <c r="I678" s="164"/>
      <c r="J678" s="164"/>
      <c r="K678" s="164"/>
      <c r="L678" s="164"/>
      <c r="M678" s="164"/>
      <c r="N678" s="164"/>
      <c r="O678" s="164"/>
      <c r="P678" s="164"/>
      <c r="Q678" s="164"/>
      <c r="R678" s="164"/>
      <c r="S678" s="164"/>
      <c r="T678" s="164"/>
      <c r="U678" s="164"/>
      <c r="V678" s="164"/>
      <c r="W678" s="164"/>
      <c r="X678" s="164"/>
      <c r="Y678" s="164"/>
      <c r="Z678" s="164"/>
    </row>
    <row r="679" spans="1:26">
      <c r="A679" s="164"/>
      <c r="B679" s="164"/>
      <c r="C679" s="164"/>
      <c r="D679" s="164"/>
      <c r="E679" s="164"/>
      <c r="F679" s="164"/>
      <c r="G679" s="164"/>
      <c r="H679" s="164"/>
      <c r="I679" s="164"/>
      <c r="J679" s="164"/>
      <c r="K679" s="164"/>
      <c r="L679" s="164"/>
      <c r="M679" s="164"/>
      <c r="N679" s="164"/>
      <c r="O679" s="164"/>
      <c r="P679" s="164"/>
      <c r="Q679" s="164"/>
      <c r="R679" s="164"/>
      <c r="S679" s="164"/>
      <c r="T679" s="164"/>
      <c r="U679" s="164"/>
      <c r="V679" s="164"/>
      <c r="W679" s="164"/>
      <c r="X679" s="164"/>
      <c r="Y679" s="164"/>
      <c r="Z679" s="164"/>
    </row>
    <row r="680" spans="1:26">
      <c r="A680" s="164"/>
      <c r="B680" s="164"/>
      <c r="C680" s="164"/>
      <c r="D680" s="164"/>
      <c r="E680" s="164"/>
      <c r="F680" s="164"/>
      <c r="G680" s="164"/>
      <c r="H680" s="164"/>
      <c r="I680" s="164"/>
      <c r="J680" s="164"/>
      <c r="K680" s="164"/>
      <c r="L680" s="164"/>
      <c r="M680" s="164"/>
      <c r="N680" s="164"/>
      <c r="O680" s="164"/>
      <c r="P680" s="164"/>
      <c r="Q680" s="164"/>
      <c r="R680" s="164"/>
      <c r="S680" s="164"/>
      <c r="T680" s="164"/>
      <c r="U680" s="164"/>
      <c r="V680" s="164"/>
      <c r="W680" s="164"/>
      <c r="X680" s="164"/>
      <c r="Y680" s="164"/>
      <c r="Z680" s="164"/>
    </row>
    <row r="681" spans="1:26">
      <c r="A681" s="164"/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4"/>
      <c r="M681" s="164"/>
      <c r="N681" s="164"/>
      <c r="O681" s="164"/>
      <c r="P681" s="164"/>
      <c r="Q681" s="164"/>
      <c r="R681" s="164"/>
      <c r="S681" s="164"/>
      <c r="T681" s="164"/>
      <c r="U681" s="164"/>
      <c r="V681" s="164"/>
      <c r="W681" s="164"/>
      <c r="X681" s="164"/>
      <c r="Y681" s="164"/>
      <c r="Z681" s="164"/>
    </row>
    <row r="682" spans="1:26">
      <c r="A682" s="164"/>
      <c r="B682" s="164"/>
      <c r="C682" s="164"/>
      <c r="D682" s="164"/>
      <c r="E682" s="164"/>
      <c r="F682" s="164"/>
      <c r="G682" s="164"/>
      <c r="H682" s="164"/>
      <c r="I682" s="164"/>
      <c r="J682" s="164"/>
      <c r="K682" s="164"/>
      <c r="L682" s="164"/>
      <c r="M682" s="164"/>
      <c r="N682" s="164"/>
      <c r="O682" s="164"/>
      <c r="P682" s="164"/>
      <c r="Q682" s="164"/>
      <c r="R682" s="164"/>
      <c r="S682" s="164"/>
      <c r="T682" s="164"/>
      <c r="U682" s="164"/>
      <c r="V682" s="164"/>
      <c r="W682" s="164"/>
      <c r="X682" s="164"/>
      <c r="Y682" s="164"/>
      <c r="Z682" s="164"/>
    </row>
    <row r="683" spans="1:26">
      <c r="A683" s="164"/>
      <c r="B683" s="164"/>
      <c r="C683" s="164"/>
      <c r="D683" s="164"/>
      <c r="E683" s="164"/>
      <c r="F683" s="164"/>
      <c r="G683" s="164"/>
      <c r="H683" s="164"/>
      <c r="I683" s="164"/>
      <c r="J683" s="164"/>
      <c r="K683" s="164"/>
      <c r="L683" s="164"/>
      <c r="M683" s="164"/>
      <c r="N683" s="164"/>
      <c r="O683" s="164"/>
      <c r="P683" s="164"/>
      <c r="Q683" s="164"/>
      <c r="R683" s="164"/>
      <c r="S683" s="164"/>
      <c r="T683" s="164"/>
      <c r="U683" s="164"/>
      <c r="V683" s="164"/>
      <c r="W683" s="164"/>
      <c r="X683" s="164"/>
      <c r="Y683" s="164"/>
      <c r="Z683" s="164"/>
    </row>
    <row r="684" spans="1:26">
      <c r="A684" s="164"/>
      <c r="B684" s="164"/>
      <c r="C684" s="164"/>
      <c r="D684" s="164"/>
      <c r="E684" s="164"/>
      <c r="F684" s="164"/>
      <c r="G684" s="164"/>
      <c r="H684" s="164"/>
      <c r="I684" s="164"/>
      <c r="J684" s="164"/>
      <c r="K684" s="164"/>
      <c r="L684" s="164"/>
      <c r="M684" s="164"/>
      <c r="N684" s="164"/>
      <c r="O684" s="164"/>
      <c r="P684" s="164"/>
      <c r="Q684" s="164"/>
      <c r="R684" s="164"/>
      <c r="S684" s="164"/>
      <c r="T684" s="164"/>
      <c r="U684" s="164"/>
      <c r="V684" s="164"/>
      <c r="W684" s="164"/>
      <c r="X684" s="164"/>
      <c r="Y684" s="164"/>
      <c r="Z684" s="164"/>
    </row>
    <row r="685" spans="1:26">
      <c r="A685" s="164"/>
      <c r="B685" s="164"/>
      <c r="C685" s="164"/>
      <c r="D685" s="164"/>
      <c r="E685" s="164"/>
      <c r="F685" s="164"/>
      <c r="G685" s="164"/>
      <c r="H685" s="164"/>
      <c r="I685" s="164"/>
      <c r="J685" s="164"/>
      <c r="K685" s="164"/>
      <c r="L685" s="164"/>
      <c r="M685" s="164"/>
      <c r="N685" s="164"/>
      <c r="O685" s="164"/>
      <c r="P685" s="164"/>
      <c r="Q685" s="164"/>
      <c r="R685" s="164"/>
      <c r="S685" s="164"/>
      <c r="T685" s="164"/>
      <c r="U685" s="164"/>
      <c r="V685" s="164"/>
      <c r="W685" s="164"/>
      <c r="X685" s="164"/>
      <c r="Y685" s="164"/>
      <c r="Z685" s="164"/>
    </row>
    <row r="686" spans="1:26">
      <c r="A686" s="164"/>
      <c r="B686" s="164"/>
      <c r="C686" s="164"/>
      <c r="D686" s="164"/>
      <c r="E686" s="164"/>
      <c r="F686" s="164"/>
      <c r="G686" s="164"/>
      <c r="H686" s="164"/>
      <c r="I686" s="164"/>
      <c r="J686" s="164"/>
      <c r="K686" s="164"/>
      <c r="L686" s="164"/>
      <c r="M686" s="164"/>
      <c r="N686" s="164"/>
      <c r="O686" s="164"/>
      <c r="P686" s="164"/>
      <c r="Q686" s="164"/>
      <c r="R686" s="164"/>
      <c r="S686" s="164"/>
      <c r="T686" s="164"/>
      <c r="U686" s="164"/>
      <c r="V686" s="164"/>
      <c r="W686" s="164"/>
      <c r="X686" s="164"/>
      <c r="Y686" s="164"/>
      <c r="Z686" s="164"/>
    </row>
    <row r="687" spans="1:26">
      <c r="A687" s="164"/>
      <c r="B687" s="164"/>
      <c r="C687" s="164"/>
      <c r="D687" s="164"/>
      <c r="E687" s="164"/>
      <c r="F687" s="164"/>
      <c r="G687" s="164"/>
      <c r="H687" s="164"/>
      <c r="I687" s="164"/>
      <c r="J687" s="164"/>
      <c r="K687" s="164"/>
      <c r="L687" s="164"/>
      <c r="M687" s="164"/>
      <c r="N687" s="164"/>
      <c r="O687" s="164"/>
      <c r="P687" s="164"/>
      <c r="Q687" s="164"/>
      <c r="R687" s="164"/>
      <c r="S687" s="164"/>
      <c r="T687" s="164"/>
      <c r="U687" s="164"/>
      <c r="V687" s="164"/>
      <c r="W687" s="164"/>
      <c r="X687" s="164"/>
      <c r="Y687" s="164"/>
      <c r="Z687" s="164"/>
    </row>
    <row r="688" spans="1:26">
      <c r="A688" s="164"/>
      <c r="B688" s="164"/>
      <c r="C688" s="164"/>
      <c r="D688" s="164"/>
      <c r="E688" s="164"/>
      <c r="F688" s="164"/>
      <c r="G688" s="164"/>
      <c r="H688" s="164"/>
      <c r="I688" s="164"/>
      <c r="J688" s="164"/>
      <c r="K688" s="164"/>
      <c r="L688" s="164"/>
      <c r="M688" s="164"/>
      <c r="N688" s="164"/>
      <c r="O688" s="164"/>
      <c r="P688" s="164"/>
      <c r="Q688" s="164"/>
      <c r="R688" s="164"/>
      <c r="S688" s="164"/>
      <c r="T688" s="164"/>
      <c r="U688" s="164"/>
      <c r="V688" s="164"/>
      <c r="W688" s="164"/>
      <c r="X688" s="164"/>
      <c r="Y688" s="164"/>
      <c r="Z688" s="164"/>
    </row>
    <row r="689" spans="1:26">
      <c r="A689" s="164"/>
      <c r="B689" s="164"/>
      <c r="C689" s="164"/>
      <c r="D689" s="164"/>
      <c r="E689" s="164"/>
      <c r="F689" s="164"/>
      <c r="G689" s="164"/>
      <c r="H689" s="164"/>
      <c r="I689" s="164"/>
      <c r="J689" s="164"/>
      <c r="K689" s="164"/>
      <c r="L689" s="164"/>
      <c r="M689" s="164"/>
      <c r="N689" s="164"/>
      <c r="O689" s="164"/>
      <c r="P689" s="164"/>
      <c r="Q689" s="164"/>
      <c r="R689" s="164"/>
      <c r="S689" s="164"/>
      <c r="T689" s="164"/>
      <c r="U689" s="164"/>
      <c r="V689" s="164"/>
      <c r="W689" s="164"/>
      <c r="X689" s="164"/>
      <c r="Y689" s="164"/>
      <c r="Z689" s="164"/>
    </row>
    <row r="690" spans="1:26">
      <c r="A690" s="164"/>
      <c r="B690" s="164"/>
      <c r="C690" s="164"/>
      <c r="D690" s="164"/>
      <c r="E690" s="164"/>
      <c r="F690" s="164"/>
      <c r="G690" s="164"/>
      <c r="H690" s="164"/>
      <c r="I690" s="164"/>
      <c r="J690" s="164"/>
      <c r="K690" s="164"/>
      <c r="L690" s="164"/>
      <c r="M690" s="164"/>
      <c r="N690" s="164"/>
      <c r="O690" s="164"/>
      <c r="P690" s="164"/>
      <c r="Q690" s="164"/>
      <c r="R690" s="164"/>
      <c r="S690" s="164"/>
      <c r="T690" s="164"/>
      <c r="U690" s="164"/>
      <c r="V690" s="164"/>
      <c r="W690" s="164"/>
      <c r="X690" s="164"/>
      <c r="Y690" s="164"/>
      <c r="Z690" s="164"/>
    </row>
    <row r="691" spans="1:26">
      <c r="A691" s="164"/>
      <c r="B691" s="164"/>
      <c r="C691" s="164"/>
      <c r="D691" s="164"/>
      <c r="E691" s="164"/>
      <c r="F691" s="164"/>
      <c r="G691" s="164"/>
      <c r="H691" s="164"/>
      <c r="I691" s="164"/>
      <c r="J691" s="164"/>
      <c r="K691" s="164"/>
      <c r="L691" s="164"/>
      <c r="M691" s="164"/>
      <c r="N691" s="164"/>
      <c r="O691" s="164"/>
      <c r="P691" s="164"/>
      <c r="Q691" s="164"/>
      <c r="R691" s="164"/>
      <c r="S691" s="164"/>
      <c r="T691" s="164"/>
      <c r="U691" s="164"/>
      <c r="V691" s="164"/>
      <c r="W691" s="164"/>
      <c r="X691" s="164"/>
      <c r="Y691" s="164"/>
      <c r="Z691" s="164"/>
    </row>
    <row r="692" spans="1:26">
      <c r="A692" s="164"/>
      <c r="B692" s="164"/>
      <c r="C692" s="164"/>
      <c r="D692" s="164"/>
      <c r="E692" s="164"/>
      <c r="F692" s="164"/>
      <c r="G692" s="164"/>
      <c r="H692" s="164"/>
      <c r="I692" s="164"/>
      <c r="J692" s="164"/>
      <c r="K692" s="164"/>
      <c r="L692" s="164"/>
      <c r="M692" s="164"/>
      <c r="N692" s="164"/>
      <c r="O692" s="164"/>
      <c r="P692" s="164"/>
      <c r="Q692" s="164"/>
      <c r="R692" s="164"/>
      <c r="S692" s="164"/>
      <c r="T692" s="164"/>
      <c r="U692" s="164"/>
      <c r="V692" s="164"/>
      <c r="W692" s="164"/>
      <c r="X692" s="164"/>
      <c r="Y692" s="164"/>
      <c r="Z692" s="164"/>
    </row>
    <row r="693" spans="1:26">
      <c r="A693" s="164"/>
      <c r="B693" s="164"/>
      <c r="C693" s="164"/>
      <c r="D693" s="164"/>
      <c r="E693" s="164"/>
      <c r="F693" s="164"/>
      <c r="G693" s="164"/>
      <c r="H693" s="164"/>
      <c r="I693" s="164"/>
      <c r="J693" s="164"/>
      <c r="K693" s="164"/>
      <c r="L693" s="164"/>
      <c r="M693" s="164"/>
      <c r="N693" s="164"/>
      <c r="O693" s="164"/>
      <c r="P693" s="164"/>
      <c r="Q693" s="164"/>
      <c r="R693" s="164"/>
      <c r="S693" s="164"/>
      <c r="T693" s="164"/>
      <c r="U693" s="164"/>
      <c r="V693" s="164"/>
      <c r="W693" s="164"/>
      <c r="X693" s="164"/>
      <c r="Y693" s="164"/>
      <c r="Z693" s="164"/>
    </row>
    <row r="694" spans="1:26">
      <c r="A694" s="164"/>
      <c r="B694" s="164"/>
      <c r="C694" s="164"/>
      <c r="D694" s="164"/>
      <c r="E694" s="164"/>
      <c r="F694" s="164"/>
      <c r="G694" s="164"/>
      <c r="H694" s="164"/>
      <c r="I694" s="164"/>
      <c r="J694" s="164"/>
      <c r="K694" s="164"/>
      <c r="L694" s="164"/>
      <c r="M694" s="164"/>
      <c r="N694" s="164"/>
      <c r="O694" s="164"/>
      <c r="P694" s="164"/>
      <c r="Q694" s="164"/>
      <c r="R694" s="164"/>
      <c r="S694" s="164"/>
      <c r="T694" s="164"/>
      <c r="U694" s="164"/>
      <c r="V694" s="164"/>
      <c r="W694" s="164"/>
      <c r="X694" s="164"/>
      <c r="Y694" s="164"/>
      <c r="Z694" s="164"/>
    </row>
    <row r="695" spans="1:26">
      <c r="A695" s="164"/>
      <c r="B695" s="164"/>
      <c r="C695" s="164"/>
      <c r="D695" s="164"/>
      <c r="E695" s="164"/>
      <c r="F695" s="164"/>
      <c r="G695" s="164"/>
      <c r="H695" s="164"/>
      <c r="I695" s="164"/>
      <c r="J695" s="164"/>
      <c r="K695" s="164"/>
      <c r="L695" s="164"/>
      <c r="M695" s="164"/>
      <c r="N695" s="164"/>
      <c r="O695" s="164"/>
      <c r="P695" s="164"/>
      <c r="Q695" s="164"/>
      <c r="R695" s="164"/>
      <c r="S695" s="164"/>
      <c r="T695" s="164"/>
      <c r="U695" s="164"/>
      <c r="V695" s="164"/>
      <c r="W695" s="164"/>
      <c r="X695" s="164"/>
      <c r="Y695" s="164"/>
      <c r="Z695" s="164"/>
    </row>
    <row r="696" spans="1:26">
      <c r="A696" s="164"/>
      <c r="B696" s="164"/>
      <c r="C696" s="164"/>
      <c r="D696" s="164"/>
      <c r="E696" s="164"/>
      <c r="F696" s="164"/>
      <c r="G696" s="164"/>
      <c r="H696" s="164"/>
      <c r="I696" s="164"/>
      <c r="J696" s="164"/>
      <c r="K696" s="164"/>
      <c r="L696" s="164"/>
      <c r="M696" s="164"/>
      <c r="N696" s="164"/>
      <c r="O696" s="164"/>
      <c r="P696" s="164"/>
      <c r="Q696" s="164"/>
      <c r="R696" s="164"/>
      <c r="S696" s="164"/>
      <c r="T696" s="164"/>
      <c r="U696" s="164"/>
      <c r="V696" s="164"/>
      <c r="W696" s="164"/>
      <c r="X696" s="164"/>
      <c r="Y696" s="164"/>
      <c r="Z696" s="164"/>
    </row>
    <row r="697" spans="1:26">
      <c r="A697" s="164"/>
      <c r="B697" s="164"/>
      <c r="C697" s="164"/>
      <c r="D697" s="164"/>
      <c r="E697" s="164"/>
      <c r="F697" s="164"/>
      <c r="G697" s="164"/>
      <c r="H697" s="164"/>
      <c r="I697" s="164"/>
      <c r="J697" s="164"/>
      <c r="K697" s="164"/>
      <c r="L697" s="164"/>
      <c r="M697" s="164"/>
      <c r="N697" s="164"/>
      <c r="O697" s="164"/>
      <c r="P697" s="164"/>
      <c r="Q697" s="164"/>
      <c r="R697" s="164"/>
      <c r="S697" s="164"/>
      <c r="T697" s="164"/>
      <c r="U697" s="164"/>
      <c r="V697" s="164"/>
      <c r="W697" s="164"/>
      <c r="X697" s="164"/>
      <c r="Y697" s="164"/>
      <c r="Z697" s="164"/>
    </row>
    <row r="698" spans="1:26">
      <c r="A698" s="164"/>
      <c r="B698" s="164"/>
      <c r="C698" s="164"/>
      <c r="D698" s="164"/>
      <c r="E698" s="164"/>
      <c r="F698" s="164"/>
      <c r="G698" s="164"/>
      <c r="H698" s="164"/>
      <c r="I698" s="164"/>
      <c r="J698" s="164"/>
      <c r="K698" s="164"/>
      <c r="L698" s="164"/>
      <c r="M698" s="164"/>
      <c r="N698" s="164"/>
      <c r="O698" s="164"/>
      <c r="P698" s="164"/>
      <c r="Q698" s="164"/>
      <c r="R698" s="164"/>
      <c r="S698" s="164"/>
      <c r="T698" s="164"/>
      <c r="U698" s="164"/>
      <c r="V698" s="164"/>
      <c r="W698" s="164"/>
      <c r="X698" s="164"/>
      <c r="Y698" s="164"/>
      <c r="Z698" s="164"/>
    </row>
    <row r="699" spans="1:26">
      <c r="A699" s="164"/>
      <c r="B699" s="164"/>
      <c r="C699" s="164"/>
      <c r="D699" s="164"/>
      <c r="E699" s="164"/>
      <c r="F699" s="164"/>
      <c r="G699" s="164"/>
      <c r="H699" s="164"/>
      <c r="I699" s="164"/>
      <c r="J699" s="164"/>
      <c r="K699" s="164"/>
      <c r="L699" s="164"/>
      <c r="M699" s="164"/>
      <c r="N699" s="164"/>
      <c r="O699" s="164"/>
      <c r="P699" s="164"/>
      <c r="Q699" s="164"/>
      <c r="R699" s="164"/>
      <c r="S699" s="164"/>
      <c r="T699" s="164"/>
      <c r="U699" s="164"/>
      <c r="V699" s="164"/>
      <c r="W699" s="164"/>
      <c r="X699" s="164"/>
      <c r="Y699" s="164"/>
      <c r="Z699" s="164"/>
    </row>
    <row r="700" spans="1:26">
      <c r="A700" s="164"/>
      <c r="B700" s="164"/>
      <c r="C700" s="164"/>
      <c r="D700" s="164"/>
      <c r="E700" s="164"/>
      <c r="F700" s="164"/>
      <c r="G700" s="164"/>
      <c r="H700" s="164"/>
      <c r="I700" s="164"/>
      <c r="J700" s="164"/>
      <c r="K700" s="164"/>
      <c r="L700" s="164"/>
      <c r="M700" s="164"/>
      <c r="N700" s="164"/>
      <c r="O700" s="164"/>
      <c r="P700" s="164"/>
      <c r="Q700" s="164"/>
      <c r="R700" s="164"/>
      <c r="S700" s="164"/>
      <c r="T700" s="164"/>
      <c r="U700" s="164"/>
      <c r="V700" s="164"/>
      <c r="W700" s="164"/>
      <c r="X700" s="164"/>
      <c r="Y700" s="164"/>
      <c r="Z700" s="164"/>
    </row>
    <row r="701" spans="1:26">
      <c r="A701" s="164"/>
      <c r="B701" s="164"/>
      <c r="C701" s="164"/>
      <c r="D701" s="164"/>
      <c r="E701" s="164"/>
      <c r="F701" s="164"/>
      <c r="G701" s="164"/>
      <c r="H701" s="164"/>
      <c r="I701" s="164"/>
      <c r="J701" s="164"/>
      <c r="K701" s="164"/>
      <c r="L701" s="164"/>
      <c r="M701" s="164"/>
      <c r="N701" s="164"/>
      <c r="O701" s="164"/>
      <c r="P701" s="164"/>
      <c r="Q701" s="164"/>
      <c r="R701" s="164"/>
      <c r="S701" s="164"/>
      <c r="T701" s="164"/>
      <c r="U701" s="164"/>
      <c r="V701" s="164"/>
      <c r="W701" s="164"/>
      <c r="X701" s="164"/>
      <c r="Y701" s="164"/>
      <c r="Z701" s="164"/>
    </row>
    <row r="702" spans="1:26">
      <c r="A702" s="164"/>
      <c r="B702" s="164"/>
      <c r="C702" s="164"/>
      <c r="D702" s="164"/>
      <c r="E702" s="164"/>
      <c r="F702" s="164"/>
      <c r="G702" s="164"/>
      <c r="H702" s="164"/>
      <c r="I702" s="164"/>
      <c r="J702" s="164"/>
      <c r="K702" s="164"/>
      <c r="L702" s="164"/>
      <c r="M702" s="164"/>
      <c r="N702" s="164"/>
      <c r="O702" s="164"/>
      <c r="P702" s="164"/>
      <c r="Q702" s="164"/>
      <c r="R702" s="164"/>
      <c r="S702" s="164"/>
      <c r="T702" s="164"/>
      <c r="U702" s="164"/>
      <c r="V702" s="164"/>
      <c r="W702" s="164"/>
      <c r="X702" s="164"/>
      <c r="Y702" s="164"/>
      <c r="Z702" s="164"/>
    </row>
    <row r="703" spans="1:26">
      <c r="A703" s="164"/>
      <c r="B703" s="164"/>
      <c r="C703" s="164"/>
      <c r="D703" s="164"/>
      <c r="E703" s="164"/>
      <c r="F703" s="164"/>
      <c r="G703" s="164"/>
      <c r="H703" s="164"/>
      <c r="I703" s="164"/>
      <c r="J703" s="164"/>
      <c r="K703" s="164"/>
      <c r="L703" s="164"/>
      <c r="M703" s="164"/>
      <c r="N703" s="164"/>
      <c r="O703" s="164"/>
      <c r="P703" s="164"/>
      <c r="Q703" s="164"/>
      <c r="R703" s="164"/>
      <c r="S703" s="164"/>
      <c r="T703" s="164"/>
      <c r="U703" s="164"/>
      <c r="V703" s="164"/>
      <c r="W703" s="164"/>
      <c r="X703" s="164"/>
      <c r="Y703" s="164"/>
      <c r="Z703" s="164"/>
    </row>
    <row r="704" spans="1:26">
      <c r="A704" s="164"/>
      <c r="B704" s="164"/>
      <c r="C704" s="164"/>
      <c r="D704" s="164"/>
      <c r="E704" s="164"/>
      <c r="F704" s="164"/>
      <c r="G704" s="164"/>
      <c r="H704" s="164"/>
      <c r="I704" s="164"/>
      <c r="J704" s="164"/>
      <c r="K704" s="164"/>
      <c r="L704" s="164"/>
      <c r="M704" s="164"/>
      <c r="N704" s="164"/>
      <c r="O704" s="164"/>
      <c r="P704" s="164"/>
      <c r="Q704" s="164"/>
      <c r="R704" s="164"/>
      <c r="S704" s="164"/>
      <c r="T704" s="164"/>
      <c r="U704" s="164"/>
      <c r="V704" s="164"/>
      <c r="W704" s="164"/>
      <c r="X704" s="164"/>
      <c r="Y704" s="164"/>
      <c r="Z704" s="164"/>
    </row>
    <row r="705" spans="1:26">
      <c r="A705" s="164"/>
      <c r="B705" s="164"/>
      <c r="C705" s="164"/>
      <c r="D705" s="164"/>
      <c r="E705" s="164"/>
      <c r="F705" s="164"/>
      <c r="G705" s="164"/>
      <c r="H705" s="164"/>
      <c r="I705" s="164"/>
      <c r="J705" s="164"/>
      <c r="K705" s="164"/>
      <c r="L705" s="164"/>
      <c r="M705" s="164"/>
      <c r="N705" s="164"/>
      <c r="O705" s="164"/>
      <c r="P705" s="164"/>
      <c r="Q705" s="164"/>
      <c r="R705" s="164"/>
      <c r="S705" s="164"/>
      <c r="T705" s="164"/>
      <c r="U705" s="164"/>
      <c r="V705" s="164"/>
      <c r="W705" s="164"/>
      <c r="X705" s="164"/>
      <c r="Y705" s="164"/>
      <c r="Z705" s="164"/>
    </row>
    <row r="706" spans="1:26">
      <c r="A706" s="164"/>
      <c r="B706" s="164"/>
      <c r="C706" s="164"/>
      <c r="D706" s="164"/>
      <c r="E706" s="164"/>
      <c r="F706" s="164"/>
      <c r="G706" s="164"/>
      <c r="H706" s="164"/>
      <c r="I706" s="164"/>
      <c r="J706" s="164"/>
      <c r="K706" s="164"/>
      <c r="L706" s="164"/>
      <c r="M706" s="164"/>
      <c r="N706" s="164"/>
      <c r="O706" s="164"/>
      <c r="P706" s="164"/>
      <c r="Q706" s="164"/>
      <c r="R706" s="164"/>
      <c r="S706" s="164"/>
      <c r="T706" s="164"/>
      <c r="U706" s="164"/>
      <c r="V706" s="164"/>
      <c r="W706" s="164"/>
      <c r="X706" s="164"/>
      <c r="Y706" s="164"/>
      <c r="Z706" s="164"/>
    </row>
    <row r="707" spans="1:26">
      <c r="A707" s="164"/>
      <c r="B707" s="164"/>
      <c r="C707" s="164"/>
      <c r="D707" s="164"/>
      <c r="E707" s="164"/>
      <c r="F707" s="164"/>
      <c r="G707" s="164"/>
      <c r="H707" s="164"/>
      <c r="I707" s="164"/>
      <c r="J707" s="164"/>
      <c r="K707" s="164"/>
      <c r="L707" s="164"/>
      <c r="M707" s="164"/>
      <c r="N707" s="164"/>
      <c r="O707" s="164"/>
      <c r="P707" s="164"/>
      <c r="Q707" s="164"/>
      <c r="R707" s="164"/>
      <c r="S707" s="164"/>
      <c r="T707" s="164"/>
      <c r="U707" s="164"/>
      <c r="V707" s="164"/>
      <c r="W707" s="164"/>
      <c r="X707" s="164"/>
      <c r="Y707" s="164"/>
      <c r="Z707" s="164"/>
    </row>
    <row r="708" spans="1:26">
      <c r="A708" s="164"/>
      <c r="B708" s="164"/>
      <c r="C708" s="164"/>
      <c r="D708" s="164"/>
      <c r="E708" s="164"/>
      <c r="F708" s="164"/>
      <c r="G708" s="164"/>
      <c r="H708" s="164"/>
      <c r="I708" s="164"/>
      <c r="J708" s="164"/>
      <c r="K708" s="164"/>
      <c r="L708" s="164"/>
      <c r="M708" s="164"/>
      <c r="N708" s="164"/>
      <c r="O708" s="164"/>
      <c r="P708" s="164"/>
      <c r="Q708" s="164"/>
      <c r="R708" s="164"/>
      <c r="S708" s="164"/>
      <c r="T708" s="164"/>
      <c r="U708" s="164"/>
      <c r="V708" s="164"/>
      <c r="W708" s="164"/>
      <c r="X708" s="164"/>
      <c r="Y708" s="164"/>
      <c r="Z708" s="164"/>
    </row>
    <row r="709" spans="1:26">
      <c r="A709" s="164"/>
      <c r="B709" s="164"/>
      <c r="C709" s="164"/>
      <c r="D709" s="164"/>
      <c r="E709" s="164"/>
      <c r="F709" s="164"/>
      <c r="G709" s="164"/>
      <c r="H709" s="164"/>
      <c r="I709" s="164"/>
      <c r="J709" s="164"/>
      <c r="K709" s="164"/>
      <c r="L709" s="164"/>
      <c r="M709" s="164"/>
      <c r="N709" s="164"/>
      <c r="O709" s="164"/>
      <c r="P709" s="164"/>
      <c r="Q709" s="164"/>
      <c r="R709" s="164"/>
      <c r="S709" s="164"/>
      <c r="T709" s="164"/>
      <c r="U709" s="164"/>
      <c r="V709" s="164"/>
      <c r="W709" s="164"/>
      <c r="X709" s="164"/>
      <c r="Y709" s="164"/>
      <c r="Z709" s="164"/>
    </row>
    <row r="710" spans="1:26">
      <c r="A710" s="164"/>
      <c r="B710" s="164"/>
      <c r="C710" s="164"/>
      <c r="D710" s="164"/>
      <c r="E710" s="164"/>
      <c r="F710" s="164"/>
      <c r="G710" s="164"/>
      <c r="H710" s="164"/>
      <c r="I710" s="164"/>
      <c r="J710" s="164"/>
      <c r="K710" s="164"/>
      <c r="L710" s="164"/>
      <c r="M710" s="164"/>
      <c r="N710" s="164"/>
      <c r="O710" s="164"/>
      <c r="P710" s="164"/>
      <c r="Q710" s="164"/>
      <c r="R710" s="164"/>
      <c r="S710" s="164"/>
      <c r="T710" s="164"/>
      <c r="U710" s="164"/>
      <c r="V710" s="164"/>
      <c r="W710" s="164"/>
      <c r="X710" s="164"/>
      <c r="Y710" s="164"/>
      <c r="Z710" s="164"/>
    </row>
    <row r="711" spans="1:26">
      <c r="A711" s="164"/>
      <c r="B711" s="164"/>
      <c r="C711" s="164"/>
      <c r="D711" s="164"/>
      <c r="E711" s="164"/>
      <c r="F711" s="164"/>
      <c r="G711" s="164"/>
      <c r="H711" s="164"/>
      <c r="I711" s="164"/>
      <c r="J711" s="164"/>
      <c r="K711" s="164"/>
      <c r="L711" s="164"/>
      <c r="M711" s="164"/>
      <c r="N711" s="164"/>
      <c r="O711" s="164"/>
      <c r="P711" s="164"/>
      <c r="Q711" s="164"/>
      <c r="R711" s="164"/>
      <c r="S711" s="164"/>
      <c r="T711" s="164"/>
      <c r="U711" s="164"/>
      <c r="V711" s="164"/>
      <c r="W711" s="164"/>
      <c r="X711" s="164"/>
      <c r="Y711" s="164"/>
      <c r="Z711" s="164"/>
    </row>
    <row r="712" spans="1:26">
      <c r="A712" s="164"/>
      <c r="B712" s="164"/>
      <c r="C712" s="164"/>
      <c r="D712" s="164"/>
      <c r="E712" s="164"/>
      <c r="F712" s="164"/>
      <c r="G712" s="164"/>
      <c r="H712" s="164"/>
      <c r="I712" s="164"/>
      <c r="J712" s="164"/>
      <c r="K712" s="164"/>
      <c r="L712" s="164"/>
      <c r="M712" s="164"/>
      <c r="N712" s="164"/>
      <c r="O712" s="164"/>
      <c r="P712" s="164"/>
      <c r="Q712" s="164"/>
      <c r="R712" s="164"/>
      <c r="S712" s="164"/>
      <c r="T712" s="164"/>
      <c r="U712" s="164"/>
      <c r="V712" s="164"/>
      <c r="W712" s="164"/>
      <c r="X712" s="164"/>
      <c r="Y712" s="164"/>
      <c r="Z712" s="164"/>
    </row>
    <row r="713" spans="1:26">
      <c r="A713" s="164"/>
      <c r="B713" s="164"/>
      <c r="C713" s="164"/>
      <c r="D713" s="164"/>
      <c r="E713" s="164"/>
      <c r="F713" s="164"/>
      <c r="G713" s="164"/>
      <c r="H713" s="164"/>
      <c r="I713" s="164"/>
      <c r="J713" s="164"/>
      <c r="K713" s="164"/>
      <c r="L713" s="164"/>
      <c r="M713" s="164"/>
      <c r="N713" s="164"/>
      <c r="O713" s="164"/>
      <c r="P713" s="164"/>
      <c r="Q713" s="164"/>
      <c r="R713" s="164"/>
      <c r="S713" s="164"/>
      <c r="T713" s="164"/>
      <c r="U713" s="164"/>
      <c r="V713" s="164"/>
      <c r="W713" s="164"/>
      <c r="X713" s="164"/>
      <c r="Y713" s="164"/>
      <c r="Z713" s="164"/>
    </row>
    <row r="714" spans="1:26">
      <c r="A714" s="164"/>
      <c r="B714" s="164"/>
      <c r="C714" s="164"/>
      <c r="D714" s="164"/>
      <c r="E714" s="164"/>
      <c r="F714" s="164"/>
      <c r="G714" s="164"/>
      <c r="H714" s="164"/>
      <c r="I714" s="164"/>
      <c r="J714" s="164"/>
      <c r="K714" s="164"/>
      <c r="L714" s="164"/>
      <c r="M714" s="164"/>
      <c r="N714" s="164"/>
      <c r="O714" s="164"/>
      <c r="P714" s="164"/>
      <c r="Q714" s="164"/>
      <c r="R714" s="164"/>
      <c r="S714" s="164"/>
      <c r="T714" s="164"/>
      <c r="U714" s="164"/>
      <c r="V714" s="164"/>
      <c r="W714" s="164"/>
      <c r="X714" s="164"/>
      <c r="Y714" s="164"/>
      <c r="Z714" s="164"/>
    </row>
    <row r="715" spans="1:26">
      <c r="A715" s="164"/>
      <c r="B715" s="164"/>
      <c r="C715" s="164"/>
      <c r="D715" s="164"/>
      <c r="E715" s="164"/>
      <c r="F715" s="164"/>
      <c r="G715" s="164"/>
      <c r="H715" s="164"/>
      <c r="I715" s="164"/>
      <c r="J715" s="164"/>
      <c r="K715" s="164"/>
      <c r="L715" s="164"/>
      <c r="M715" s="164"/>
      <c r="N715" s="164"/>
      <c r="O715" s="164"/>
      <c r="P715" s="164"/>
      <c r="Q715" s="164"/>
      <c r="R715" s="164"/>
      <c r="S715" s="164"/>
      <c r="T715" s="164"/>
      <c r="U715" s="164"/>
      <c r="V715" s="164"/>
      <c r="W715" s="164"/>
      <c r="X715" s="164"/>
      <c r="Y715" s="164"/>
      <c r="Z715" s="164"/>
    </row>
    <row r="716" spans="1:26">
      <c r="A716" s="164"/>
      <c r="B716" s="164"/>
      <c r="C716" s="164"/>
      <c r="D716" s="164"/>
      <c r="E716" s="164"/>
      <c r="F716" s="164"/>
      <c r="G716" s="164"/>
      <c r="H716" s="164"/>
      <c r="I716" s="164"/>
      <c r="J716" s="164"/>
      <c r="K716" s="164"/>
      <c r="L716" s="164"/>
      <c r="M716" s="164"/>
      <c r="N716" s="164"/>
      <c r="O716" s="164"/>
      <c r="P716" s="164"/>
      <c r="Q716" s="164"/>
      <c r="R716" s="164"/>
      <c r="S716" s="164"/>
      <c r="T716" s="164"/>
      <c r="U716" s="164"/>
      <c r="V716" s="164"/>
      <c r="W716" s="164"/>
      <c r="X716" s="164"/>
      <c r="Y716" s="164"/>
      <c r="Z716" s="164"/>
    </row>
    <row r="717" spans="1:26">
      <c r="A717" s="164"/>
      <c r="B717" s="164"/>
      <c r="C717" s="164"/>
      <c r="D717" s="164"/>
      <c r="E717" s="164"/>
      <c r="F717" s="164"/>
      <c r="G717" s="164"/>
      <c r="H717" s="164"/>
      <c r="I717" s="164"/>
      <c r="J717" s="164"/>
      <c r="K717" s="164"/>
      <c r="L717" s="164"/>
      <c r="M717" s="164"/>
      <c r="N717" s="164"/>
      <c r="O717" s="164"/>
      <c r="P717" s="164"/>
      <c r="Q717" s="164"/>
      <c r="R717" s="164"/>
      <c r="S717" s="164"/>
      <c r="T717" s="164"/>
      <c r="U717" s="164"/>
      <c r="V717" s="164"/>
      <c r="W717" s="164"/>
      <c r="X717" s="164"/>
      <c r="Y717" s="164"/>
      <c r="Z717" s="164"/>
    </row>
    <row r="718" spans="1:26">
      <c r="A718" s="164"/>
      <c r="B718" s="164"/>
      <c r="C718" s="164"/>
      <c r="D718" s="164"/>
      <c r="E718" s="164"/>
      <c r="F718" s="164"/>
      <c r="G718" s="164"/>
      <c r="H718" s="164"/>
      <c r="I718" s="164"/>
      <c r="J718" s="164"/>
      <c r="K718" s="164"/>
      <c r="L718" s="164"/>
      <c r="M718" s="164"/>
      <c r="N718" s="164"/>
      <c r="O718" s="164"/>
      <c r="P718" s="164"/>
      <c r="Q718" s="164"/>
      <c r="R718" s="164"/>
      <c r="S718" s="164"/>
      <c r="T718" s="164"/>
      <c r="U718" s="164"/>
      <c r="V718" s="164"/>
      <c r="W718" s="164"/>
      <c r="X718" s="164"/>
      <c r="Y718" s="164"/>
      <c r="Z718" s="164"/>
    </row>
    <row r="719" spans="1:26">
      <c r="A719" s="164"/>
      <c r="B719" s="164"/>
      <c r="C719" s="164"/>
      <c r="D719" s="164"/>
      <c r="E719" s="164"/>
      <c r="F719" s="164"/>
      <c r="G719" s="164"/>
      <c r="H719" s="164"/>
      <c r="I719" s="164"/>
      <c r="J719" s="164"/>
      <c r="K719" s="164"/>
      <c r="L719" s="164"/>
      <c r="M719" s="164"/>
      <c r="N719" s="164"/>
      <c r="O719" s="164"/>
      <c r="P719" s="164"/>
      <c r="Q719" s="164"/>
      <c r="R719" s="164"/>
      <c r="S719" s="164"/>
      <c r="T719" s="164"/>
      <c r="U719" s="164"/>
      <c r="V719" s="164"/>
      <c r="W719" s="164"/>
      <c r="X719" s="164"/>
      <c r="Y719" s="164"/>
      <c r="Z719" s="164"/>
    </row>
    <row r="720" spans="1:26">
      <c r="A720" s="164"/>
      <c r="B720" s="164"/>
      <c r="C720" s="164"/>
      <c r="D720" s="164"/>
      <c r="E720" s="164"/>
      <c r="F720" s="164"/>
      <c r="G720" s="164"/>
      <c r="H720" s="164"/>
      <c r="I720" s="164"/>
      <c r="J720" s="164"/>
      <c r="K720" s="164"/>
      <c r="L720" s="164"/>
      <c r="M720" s="164"/>
      <c r="N720" s="164"/>
      <c r="O720" s="164"/>
      <c r="P720" s="164"/>
      <c r="Q720" s="164"/>
      <c r="R720" s="164"/>
      <c r="S720" s="164"/>
      <c r="T720" s="164"/>
      <c r="U720" s="164"/>
      <c r="V720" s="164"/>
      <c r="W720" s="164"/>
      <c r="X720" s="164"/>
      <c r="Y720" s="164"/>
      <c r="Z720" s="164"/>
    </row>
    <row r="721" spans="1:26">
      <c r="A721" s="164"/>
      <c r="B721" s="164"/>
      <c r="C721" s="164"/>
      <c r="D721" s="164"/>
      <c r="E721" s="164"/>
      <c r="F721" s="164"/>
      <c r="G721" s="164"/>
      <c r="H721" s="164"/>
      <c r="I721" s="164"/>
      <c r="J721" s="164"/>
      <c r="K721" s="164"/>
      <c r="L721" s="164"/>
      <c r="M721" s="164"/>
      <c r="N721" s="164"/>
      <c r="O721" s="164"/>
      <c r="P721" s="164"/>
      <c r="Q721" s="164"/>
      <c r="R721" s="164"/>
      <c r="S721" s="164"/>
      <c r="T721" s="164"/>
      <c r="U721" s="164"/>
      <c r="V721" s="164"/>
      <c r="W721" s="164"/>
      <c r="X721" s="164"/>
      <c r="Y721" s="164"/>
      <c r="Z721" s="164"/>
    </row>
    <row r="722" spans="1:26">
      <c r="A722" s="164"/>
      <c r="B722" s="164"/>
      <c r="C722" s="164"/>
      <c r="D722" s="164"/>
      <c r="E722" s="164"/>
      <c r="F722" s="164"/>
      <c r="G722" s="164"/>
      <c r="H722" s="164"/>
      <c r="I722" s="164"/>
      <c r="J722" s="164"/>
      <c r="K722" s="164"/>
      <c r="L722" s="164"/>
      <c r="M722" s="164"/>
      <c r="N722" s="164"/>
      <c r="O722" s="164"/>
      <c r="P722" s="164"/>
      <c r="Q722" s="164"/>
      <c r="R722" s="164"/>
      <c r="S722" s="164"/>
      <c r="T722" s="164"/>
      <c r="U722" s="164"/>
      <c r="V722" s="164"/>
      <c r="W722" s="164"/>
      <c r="X722" s="164"/>
      <c r="Y722" s="164"/>
      <c r="Z722" s="164"/>
    </row>
    <row r="723" spans="1:26">
      <c r="A723" s="164"/>
      <c r="B723" s="164"/>
      <c r="C723" s="164"/>
      <c r="D723" s="164"/>
      <c r="E723" s="164"/>
      <c r="F723" s="164"/>
      <c r="G723" s="164"/>
      <c r="H723" s="164"/>
      <c r="I723" s="164"/>
      <c r="J723" s="164"/>
      <c r="K723" s="164"/>
      <c r="L723" s="164"/>
      <c r="M723" s="164"/>
      <c r="N723" s="164"/>
      <c r="O723" s="164"/>
      <c r="P723" s="164"/>
      <c r="Q723" s="164"/>
      <c r="R723" s="164"/>
      <c r="S723" s="164"/>
      <c r="T723" s="164"/>
      <c r="U723" s="164"/>
      <c r="V723" s="164"/>
      <c r="W723" s="164"/>
      <c r="X723" s="164"/>
      <c r="Y723" s="164"/>
      <c r="Z723" s="164"/>
    </row>
    <row r="724" spans="1:26">
      <c r="A724" s="164"/>
      <c r="B724" s="164"/>
      <c r="C724" s="164"/>
      <c r="D724" s="164"/>
      <c r="E724" s="164"/>
      <c r="F724" s="164"/>
      <c r="G724" s="164"/>
      <c r="H724" s="164"/>
      <c r="I724" s="164"/>
      <c r="J724" s="164"/>
      <c r="K724" s="164"/>
      <c r="L724" s="164"/>
      <c r="M724" s="164"/>
      <c r="N724" s="164"/>
      <c r="O724" s="164"/>
      <c r="P724" s="164"/>
      <c r="Q724" s="164"/>
      <c r="R724" s="164"/>
      <c r="S724" s="164"/>
      <c r="T724" s="164"/>
      <c r="U724" s="164"/>
      <c r="V724" s="164"/>
      <c r="W724" s="164"/>
      <c r="X724" s="164"/>
      <c r="Y724" s="164"/>
      <c r="Z724" s="164"/>
    </row>
    <row r="725" spans="1:26">
      <c r="A725" s="164"/>
      <c r="B725" s="164"/>
      <c r="C725" s="164"/>
      <c r="D725" s="164"/>
      <c r="E725" s="164"/>
      <c r="F725" s="164"/>
      <c r="G725" s="164"/>
      <c r="H725" s="164"/>
      <c r="I725" s="164"/>
      <c r="J725" s="164"/>
      <c r="K725" s="164"/>
      <c r="L725" s="164"/>
      <c r="M725" s="164"/>
      <c r="N725" s="164"/>
      <c r="O725" s="164"/>
      <c r="P725" s="164"/>
      <c r="Q725" s="164"/>
      <c r="R725" s="164"/>
      <c r="S725" s="164"/>
      <c r="T725" s="164"/>
      <c r="U725" s="164"/>
      <c r="V725" s="164"/>
      <c r="W725" s="164"/>
      <c r="X725" s="164"/>
      <c r="Y725" s="164"/>
      <c r="Z725" s="164"/>
    </row>
    <row r="726" spans="1:26">
      <c r="A726" s="164"/>
      <c r="B726" s="164"/>
      <c r="C726" s="164"/>
      <c r="D726" s="164"/>
      <c r="E726" s="164"/>
      <c r="F726" s="164"/>
      <c r="G726" s="164"/>
      <c r="H726" s="164"/>
      <c r="I726" s="164"/>
      <c r="J726" s="164"/>
      <c r="K726" s="164"/>
      <c r="L726" s="164"/>
      <c r="M726" s="164"/>
      <c r="N726" s="164"/>
      <c r="O726" s="164"/>
      <c r="P726" s="164"/>
      <c r="Q726" s="164"/>
      <c r="R726" s="164"/>
      <c r="S726" s="164"/>
      <c r="T726" s="164"/>
      <c r="U726" s="164"/>
      <c r="V726" s="164"/>
      <c r="W726" s="164"/>
      <c r="X726" s="164"/>
      <c r="Y726" s="164"/>
      <c r="Z726" s="164"/>
    </row>
    <row r="727" spans="1:26">
      <c r="A727" s="164"/>
      <c r="B727" s="164"/>
      <c r="C727" s="164"/>
      <c r="D727" s="164"/>
      <c r="E727" s="164"/>
      <c r="F727" s="164"/>
      <c r="G727" s="164"/>
      <c r="H727" s="164"/>
      <c r="I727" s="164"/>
      <c r="J727" s="164"/>
      <c r="K727" s="164"/>
      <c r="L727" s="164"/>
      <c r="M727" s="164"/>
      <c r="N727" s="164"/>
      <c r="O727" s="164"/>
      <c r="P727" s="164"/>
      <c r="Q727" s="164"/>
      <c r="R727" s="164"/>
      <c r="S727" s="164"/>
      <c r="T727" s="164"/>
      <c r="U727" s="164"/>
      <c r="V727" s="164"/>
      <c r="W727" s="164"/>
      <c r="X727" s="164"/>
      <c r="Y727" s="164"/>
      <c r="Z727" s="164"/>
    </row>
    <row r="728" spans="1:26">
      <c r="A728" s="164"/>
      <c r="B728" s="164"/>
      <c r="C728" s="164"/>
      <c r="D728" s="164"/>
      <c r="E728" s="164"/>
      <c r="F728" s="164"/>
      <c r="G728" s="164"/>
      <c r="H728" s="164"/>
      <c r="I728" s="164"/>
      <c r="J728" s="164"/>
      <c r="K728" s="164"/>
      <c r="L728" s="164"/>
      <c r="M728" s="164"/>
      <c r="N728" s="164"/>
      <c r="O728" s="164"/>
      <c r="P728" s="164"/>
      <c r="Q728" s="164"/>
      <c r="R728" s="164"/>
      <c r="S728" s="164"/>
      <c r="T728" s="164"/>
      <c r="U728" s="164"/>
      <c r="V728" s="164"/>
      <c r="W728" s="164"/>
      <c r="X728" s="164"/>
      <c r="Y728" s="164"/>
      <c r="Z728" s="164"/>
    </row>
    <row r="729" spans="1:26">
      <c r="A729" s="164"/>
      <c r="B729" s="164"/>
      <c r="C729" s="164"/>
      <c r="D729" s="164"/>
      <c r="E729" s="164"/>
      <c r="F729" s="164"/>
      <c r="G729" s="164"/>
      <c r="H729" s="164"/>
      <c r="I729" s="164"/>
      <c r="J729" s="164"/>
      <c r="K729" s="164"/>
      <c r="L729" s="164"/>
      <c r="M729" s="164"/>
      <c r="N729" s="164"/>
      <c r="O729" s="164"/>
      <c r="P729" s="164"/>
      <c r="Q729" s="164"/>
      <c r="R729" s="164"/>
      <c r="S729" s="164"/>
      <c r="T729" s="164"/>
      <c r="U729" s="164"/>
      <c r="V729" s="164"/>
      <c r="W729" s="164"/>
      <c r="X729" s="164"/>
      <c r="Y729" s="164"/>
      <c r="Z729" s="164"/>
    </row>
    <row r="730" spans="1:26">
      <c r="A730" s="164"/>
      <c r="B730" s="164"/>
      <c r="C730" s="164"/>
      <c r="D730" s="164"/>
      <c r="E730" s="164"/>
      <c r="F730" s="164"/>
      <c r="G730" s="164"/>
      <c r="H730" s="164"/>
      <c r="I730" s="164"/>
      <c r="J730" s="164"/>
      <c r="K730" s="164"/>
      <c r="L730" s="164"/>
      <c r="M730" s="164"/>
      <c r="N730" s="164"/>
      <c r="O730" s="164"/>
      <c r="P730" s="164"/>
      <c r="Q730" s="164"/>
      <c r="R730" s="164"/>
      <c r="S730" s="164"/>
      <c r="T730" s="164"/>
      <c r="U730" s="164"/>
      <c r="V730" s="164"/>
      <c r="W730" s="164"/>
      <c r="X730" s="164"/>
      <c r="Y730" s="164"/>
      <c r="Z730" s="164"/>
    </row>
    <row r="731" spans="1:26">
      <c r="A731" s="164"/>
      <c r="B731" s="164"/>
      <c r="C731" s="164"/>
      <c r="D731" s="164"/>
      <c r="E731" s="164"/>
      <c r="F731" s="164"/>
      <c r="G731" s="164"/>
      <c r="H731" s="164"/>
      <c r="I731" s="164"/>
      <c r="J731" s="164"/>
      <c r="K731" s="164"/>
      <c r="L731" s="164"/>
      <c r="M731" s="164"/>
      <c r="N731" s="164"/>
      <c r="O731" s="164"/>
      <c r="P731" s="164"/>
      <c r="Q731" s="164"/>
      <c r="R731" s="164"/>
      <c r="S731" s="164"/>
      <c r="T731" s="164"/>
      <c r="U731" s="164"/>
      <c r="V731" s="164"/>
      <c r="W731" s="164"/>
      <c r="X731" s="164"/>
      <c r="Y731" s="164"/>
      <c r="Z731" s="164"/>
    </row>
    <row r="732" spans="1:26">
      <c r="A732" s="164"/>
      <c r="B732" s="164"/>
      <c r="C732" s="164"/>
      <c r="D732" s="164"/>
      <c r="E732" s="164"/>
      <c r="F732" s="164"/>
      <c r="G732" s="164"/>
      <c r="H732" s="164"/>
      <c r="I732" s="164"/>
      <c r="J732" s="164"/>
      <c r="K732" s="164"/>
      <c r="L732" s="164"/>
      <c r="M732" s="164"/>
      <c r="N732" s="164"/>
      <c r="O732" s="164"/>
      <c r="P732" s="164"/>
      <c r="Q732" s="164"/>
      <c r="R732" s="164"/>
      <c r="S732" s="164"/>
      <c r="T732" s="164"/>
      <c r="U732" s="164"/>
      <c r="V732" s="164"/>
      <c r="W732" s="164"/>
      <c r="X732" s="164"/>
      <c r="Y732" s="164"/>
      <c r="Z732" s="164"/>
    </row>
    <row r="733" spans="1:26">
      <c r="A733" s="164"/>
      <c r="B733" s="164"/>
      <c r="C733" s="164"/>
      <c r="D733" s="164"/>
      <c r="E733" s="164"/>
      <c r="F733" s="164"/>
      <c r="G733" s="164"/>
      <c r="H733" s="164"/>
      <c r="I733" s="164"/>
      <c r="J733" s="164"/>
      <c r="K733" s="164"/>
      <c r="L733" s="164"/>
      <c r="M733" s="164"/>
      <c r="N733" s="164"/>
      <c r="O733" s="164"/>
      <c r="P733" s="164"/>
      <c r="Q733" s="164"/>
      <c r="R733" s="164"/>
      <c r="S733" s="164"/>
      <c r="T733" s="164"/>
      <c r="U733" s="164"/>
      <c r="V733" s="164"/>
      <c r="W733" s="164"/>
      <c r="X733" s="164"/>
      <c r="Y733" s="164"/>
      <c r="Z733" s="164"/>
    </row>
    <row r="734" spans="1:26">
      <c r="A734" s="164"/>
      <c r="B734" s="164"/>
      <c r="C734" s="164"/>
      <c r="D734" s="164"/>
      <c r="E734" s="164"/>
      <c r="F734" s="164"/>
      <c r="G734" s="164"/>
      <c r="H734" s="164"/>
      <c r="I734" s="164"/>
      <c r="J734" s="164"/>
      <c r="K734" s="164"/>
      <c r="L734" s="164"/>
      <c r="M734" s="164"/>
      <c r="N734" s="164"/>
      <c r="O734" s="164"/>
      <c r="P734" s="164"/>
      <c r="Q734" s="164"/>
      <c r="R734" s="164"/>
      <c r="S734" s="164"/>
      <c r="T734" s="164"/>
      <c r="U734" s="164"/>
      <c r="V734" s="164"/>
      <c r="W734" s="164"/>
      <c r="X734" s="164"/>
      <c r="Y734" s="164"/>
      <c r="Z734" s="164"/>
    </row>
    <row r="735" spans="1:26">
      <c r="A735" s="164"/>
      <c r="B735" s="164"/>
      <c r="C735" s="164"/>
      <c r="D735" s="164"/>
      <c r="E735" s="164"/>
      <c r="F735" s="164"/>
      <c r="G735" s="164"/>
      <c r="H735" s="164"/>
      <c r="I735" s="164"/>
      <c r="J735" s="164"/>
      <c r="K735" s="164"/>
      <c r="L735" s="164"/>
      <c r="M735" s="164"/>
      <c r="N735" s="164"/>
      <c r="O735" s="164"/>
      <c r="P735" s="164"/>
      <c r="Q735" s="164"/>
      <c r="R735" s="164"/>
      <c r="S735" s="164"/>
      <c r="T735" s="164"/>
      <c r="U735" s="164"/>
      <c r="V735" s="164"/>
      <c r="W735" s="164"/>
      <c r="X735" s="164"/>
      <c r="Y735" s="164"/>
      <c r="Z735" s="164"/>
    </row>
    <row r="736" spans="1:26">
      <c r="A736" s="164"/>
      <c r="B736" s="164"/>
      <c r="C736" s="164"/>
      <c r="D736" s="164"/>
      <c r="E736" s="164"/>
      <c r="F736" s="164"/>
      <c r="G736" s="164"/>
      <c r="H736" s="164"/>
      <c r="I736" s="164"/>
      <c r="J736" s="164"/>
      <c r="K736" s="164"/>
      <c r="L736" s="164"/>
      <c r="M736" s="164"/>
      <c r="N736" s="164"/>
      <c r="O736" s="164"/>
      <c r="P736" s="164"/>
      <c r="Q736" s="164"/>
      <c r="R736" s="164"/>
      <c r="S736" s="164"/>
      <c r="T736" s="164"/>
      <c r="U736" s="164"/>
      <c r="V736" s="164"/>
      <c r="W736" s="164"/>
      <c r="X736" s="164"/>
      <c r="Y736" s="164"/>
      <c r="Z736" s="164"/>
    </row>
    <row r="737" spans="1:26">
      <c r="A737" s="164"/>
      <c r="B737" s="164"/>
      <c r="C737" s="164"/>
      <c r="D737" s="164"/>
      <c r="E737" s="164"/>
      <c r="F737" s="164"/>
      <c r="G737" s="164"/>
      <c r="H737" s="164"/>
      <c r="I737" s="164"/>
      <c r="J737" s="164"/>
      <c r="K737" s="164"/>
      <c r="L737" s="164"/>
      <c r="M737" s="164"/>
      <c r="N737" s="164"/>
      <c r="O737" s="164"/>
      <c r="P737" s="164"/>
      <c r="Q737" s="164"/>
      <c r="R737" s="164"/>
      <c r="S737" s="164"/>
      <c r="T737" s="164"/>
      <c r="U737" s="164"/>
      <c r="V737" s="164"/>
      <c r="W737" s="164"/>
      <c r="X737" s="164"/>
      <c r="Y737" s="164"/>
      <c r="Z737" s="164"/>
    </row>
    <row r="738" spans="1:26">
      <c r="A738" s="164"/>
      <c r="B738" s="164"/>
      <c r="C738" s="164"/>
      <c r="D738" s="164"/>
      <c r="E738" s="164"/>
      <c r="F738" s="164"/>
      <c r="G738" s="164"/>
      <c r="H738" s="164"/>
      <c r="I738" s="164"/>
      <c r="J738" s="164"/>
      <c r="K738" s="164"/>
      <c r="L738" s="164"/>
      <c r="M738" s="164"/>
      <c r="N738" s="164"/>
      <c r="O738" s="164"/>
      <c r="P738" s="164"/>
      <c r="Q738" s="164"/>
      <c r="R738" s="164"/>
      <c r="S738" s="164"/>
      <c r="T738" s="164"/>
      <c r="U738" s="164"/>
      <c r="V738" s="164"/>
      <c r="W738" s="164"/>
      <c r="X738" s="164"/>
      <c r="Y738" s="164"/>
      <c r="Z738" s="164"/>
    </row>
    <row r="739" spans="1:26">
      <c r="A739" s="164"/>
      <c r="B739" s="164"/>
      <c r="C739" s="164"/>
      <c r="D739" s="164"/>
      <c r="E739" s="164"/>
      <c r="F739" s="164"/>
      <c r="G739" s="164"/>
      <c r="H739" s="164"/>
      <c r="I739" s="164"/>
      <c r="J739" s="164"/>
      <c r="K739" s="164"/>
      <c r="L739" s="164"/>
      <c r="M739" s="164"/>
      <c r="N739" s="164"/>
      <c r="O739" s="164"/>
      <c r="P739" s="164"/>
      <c r="Q739" s="164"/>
      <c r="R739" s="164"/>
      <c r="S739" s="164"/>
      <c r="T739" s="164"/>
      <c r="U739" s="164"/>
      <c r="V739" s="164"/>
      <c r="W739" s="164"/>
      <c r="X739" s="164"/>
      <c r="Y739" s="164"/>
      <c r="Z739" s="164"/>
    </row>
    <row r="740" spans="1:26">
      <c r="A740" s="164"/>
      <c r="B740" s="164"/>
      <c r="C740" s="164"/>
      <c r="D740" s="164"/>
      <c r="E740" s="164"/>
      <c r="F740" s="164"/>
      <c r="G740" s="164"/>
      <c r="H740" s="164"/>
      <c r="I740" s="164"/>
      <c r="J740" s="164"/>
      <c r="K740" s="164"/>
      <c r="L740" s="164"/>
      <c r="M740" s="164"/>
      <c r="N740" s="164"/>
      <c r="O740" s="164"/>
      <c r="P740" s="164"/>
      <c r="Q740" s="164"/>
      <c r="R740" s="164"/>
      <c r="S740" s="164"/>
      <c r="T740" s="164"/>
      <c r="U740" s="164"/>
      <c r="V740" s="164"/>
      <c r="W740" s="164"/>
      <c r="X740" s="164"/>
      <c r="Y740" s="164"/>
      <c r="Z740" s="164"/>
    </row>
    <row r="741" spans="1:26">
      <c r="A741" s="164"/>
      <c r="B741" s="164"/>
      <c r="C741" s="164"/>
      <c r="D741" s="164"/>
      <c r="E741" s="164"/>
      <c r="F741" s="164"/>
      <c r="G741" s="164"/>
      <c r="H741" s="164"/>
      <c r="I741" s="164"/>
      <c r="J741" s="164"/>
      <c r="K741" s="164"/>
      <c r="L741" s="164"/>
      <c r="M741" s="164"/>
      <c r="N741" s="164"/>
      <c r="O741" s="164"/>
      <c r="P741" s="164"/>
      <c r="Q741" s="164"/>
      <c r="R741" s="164"/>
      <c r="S741" s="164"/>
      <c r="T741" s="164"/>
      <c r="U741" s="164"/>
      <c r="V741" s="164"/>
      <c r="W741" s="164"/>
      <c r="X741" s="164"/>
      <c r="Y741" s="164"/>
      <c r="Z741" s="164"/>
    </row>
    <row r="742" spans="1:26">
      <c r="A742" s="164"/>
      <c r="B742" s="164"/>
      <c r="C742" s="164"/>
      <c r="D742" s="164"/>
      <c r="E742" s="164"/>
      <c r="F742" s="164"/>
      <c r="G742" s="164"/>
      <c r="H742" s="164"/>
      <c r="I742" s="164"/>
      <c r="J742" s="164"/>
      <c r="K742" s="164"/>
      <c r="L742" s="164"/>
      <c r="M742" s="164"/>
      <c r="N742" s="164"/>
      <c r="O742" s="164"/>
      <c r="P742" s="164"/>
      <c r="Q742" s="164"/>
      <c r="R742" s="164"/>
      <c r="S742" s="164"/>
      <c r="T742" s="164"/>
      <c r="U742" s="164"/>
      <c r="V742" s="164"/>
      <c r="W742" s="164"/>
      <c r="X742" s="164"/>
      <c r="Y742" s="164"/>
      <c r="Z742" s="164"/>
    </row>
    <row r="743" spans="1:26">
      <c r="A743" s="164"/>
      <c r="B743" s="164"/>
      <c r="C743" s="164"/>
      <c r="D743" s="164"/>
      <c r="E743" s="164"/>
      <c r="F743" s="164"/>
      <c r="G743" s="164"/>
      <c r="H743" s="164"/>
      <c r="I743" s="164"/>
      <c r="J743" s="164"/>
      <c r="K743" s="164"/>
      <c r="L743" s="164"/>
      <c r="M743" s="164"/>
      <c r="N743" s="164"/>
      <c r="O743" s="164"/>
      <c r="P743" s="164"/>
      <c r="Q743" s="164"/>
      <c r="R743" s="164"/>
      <c r="S743" s="164"/>
      <c r="T743" s="164"/>
      <c r="U743" s="164"/>
      <c r="V743" s="164"/>
      <c r="W743" s="164"/>
      <c r="X743" s="164"/>
      <c r="Y743" s="164"/>
      <c r="Z743" s="164"/>
    </row>
    <row r="744" spans="1:26">
      <c r="A744" s="164"/>
      <c r="B744" s="164"/>
      <c r="C744" s="164"/>
      <c r="D744" s="164"/>
      <c r="E744" s="164"/>
      <c r="F744" s="164"/>
      <c r="G744" s="164"/>
      <c r="H744" s="164"/>
      <c r="I744" s="164"/>
      <c r="J744" s="164"/>
      <c r="K744" s="164"/>
      <c r="L744" s="164"/>
      <c r="M744" s="164"/>
      <c r="N744" s="164"/>
      <c r="O744" s="164"/>
      <c r="P744" s="164"/>
      <c r="Q744" s="164"/>
      <c r="R744" s="164"/>
      <c r="S744" s="164"/>
      <c r="T744" s="164"/>
      <c r="U744" s="164"/>
      <c r="V744" s="164"/>
      <c r="W744" s="164"/>
      <c r="X744" s="164"/>
      <c r="Y744" s="164"/>
      <c r="Z744" s="164"/>
    </row>
    <row r="745" spans="1:26">
      <c r="A745" s="164"/>
      <c r="B745" s="164"/>
      <c r="C745" s="164"/>
      <c r="D745" s="164"/>
      <c r="E745" s="164"/>
      <c r="F745" s="164"/>
      <c r="G745" s="164"/>
      <c r="H745" s="164"/>
      <c r="I745" s="164"/>
      <c r="J745" s="164"/>
      <c r="K745" s="164"/>
      <c r="L745" s="164"/>
      <c r="M745" s="164"/>
      <c r="N745" s="164"/>
      <c r="O745" s="164"/>
      <c r="P745" s="164"/>
      <c r="Q745" s="164"/>
      <c r="R745" s="164"/>
      <c r="S745" s="164"/>
      <c r="T745" s="164"/>
      <c r="U745" s="164"/>
      <c r="V745" s="164"/>
      <c r="W745" s="164"/>
      <c r="X745" s="164"/>
      <c r="Y745" s="164"/>
      <c r="Z745" s="164"/>
    </row>
    <row r="746" spans="1:26">
      <c r="A746" s="164"/>
      <c r="B746" s="164"/>
      <c r="C746" s="164"/>
      <c r="D746" s="164"/>
      <c r="E746" s="164"/>
      <c r="F746" s="164"/>
      <c r="G746" s="164"/>
      <c r="H746" s="164"/>
      <c r="I746" s="164"/>
      <c r="J746" s="164"/>
      <c r="K746" s="164"/>
      <c r="L746" s="164"/>
      <c r="M746" s="164"/>
      <c r="N746" s="164"/>
      <c r="O746" s="164"/>
      <c r="P746" s="164"/>
      <c r="Q746" s="164"/>
      <c r="R746" s="164"/>
      <c r="S746" s="164"/>
      <c r="T746" s="164"/>
      <c r="U746" s="164"/>
      <c r="V746" s="164"/>
      <c r="W746" s="164"/>
      <c r="X746" s="164"/>
      <c r="Y746" s="164"/>
      <c r="Z746" s="164"/>
    </row>
    <row r="747" spans="1:26">
      <c r="A747" s="164"/>
      <c r="B747" s="164"/>
      <c r="C747" s="164"/>
      <c r="D747" s="164"/>
      <c r="E747" s="164"/>
      <c r="F747" s="164"/>
      <c r="G747" s="164"/>
      <c r="H747" s="164"/>
      <c r="I747" s="164"/>
      <c r="J747" s="164"/>
      <c r="K747" s="164"/>
      <c r="L747" s="164"/>
      <c r="M747" s="164"/>
      <c r="N747" s="164"/>
      <c r="O747" s="164"/>
      <c r="P747" s="164"/>
      <c r="Q747" s="164"/>
      <c r="R747" s="164"/>
      <c r="S747" s="164"/>
      <c r="T747" s="164"/>
      <c r="U747" s="164"/>
      <c r="V747" s="164"/>
      <c r="W747" s="164"/>
      <c r="X747" s="164"/>
      <c r="Y747" s="164"/>
      <c r="Z747" s="164"/>
    </row>
    <row r="748" spans="1:26">
      <c r="A748" s="164"/>
      <c r="B748" s="164"/>
      <c r="C748" s="164"/>
      <c r="D748" s="164"/>
      <c r="E748" s="164"/>
      <c r="F748" s="164"/>
      <c r="G748" s="164"/>
      <c r="H748" s="164"/>
      <c r="I748" s="164"/>
      <c r="J748" s="164"/>
      <c r="K748" s="164"/>
      <c r="L748" s="164"/>
      <c r="M748" s="164"/>
      <c r="N748" s="164"/>
      <c r="O748" s="164"/>
      <c r="P748" s="164"/>
      <c r="Q748" s="164"/>
      <c r="R748" s="164"/>
      <c r="S748" s="164"/>
      <c r="T748" s="164"/>
      <c r="U748" s="164"/>
      <c r="V748" s="164"/>
      <c r="W748" s="164"/>
      <c r="X748" s="164"/>
      <c r="Y748" s="164"/>
      <c r="Z748" s="164"/>
    </row>
    <row r="749" spans="1:26">
      <c r="A749" s="164"/>
      <c r="B749" s="164"/>
      <c r="C749" s="164"/>
      <c r="D749" s="164"/>
      <c r="E749" s="164"/>
      <c r="F749" s="164"/>
      <c r="G749" s="164"/>
      <c r="H749" s="164"/>
      <c r="I749" s="164"/>
      <c r="J749" s="164"/>
      <c r="K749" s="164"/>
      <c r="L749" s="164"/>
      <c r="M749" s="164"/>
      <c r="N749" s="164"/>
      <c r="O749" s="164"/>
      <c r="P749" s="164"/>
      <c r="Q749" s="164"/>
      <c r="R749" s="164"/>
      <c r="S749" s="164"/>
      <c r="T749" s="164"/>
      <c r="U749" s="164"/>
      <c r="V749" s="164"/>
      <c r="W749" s="164"/>
      <c r="X749" s="164"/>
      <c r="Y749" s="164"/>
      <c r="Z749" s="164"/>
    </row>
    <row r="750" spans="1:26">
      <c r="A750" s="164"/>
      <c r="B750" s="164"/>
      <c r="C750" s="164"/>
      <c r="D750" s="164"/>
      <c r="E750" s="164"/>
      <c r="F750" s="164"/>
      <c r="G750" s="164"/>
      <c r="H750" s="164"/>
      <c r="I750" s="164"/>
      <c r="J750" s="164"/>
      <c r="K750" s="164"/>
      <c r="L750" s="164"/>
      <c r="M750" s="164"/>
      <c r="N750" s="164"/>
      <c r="O750" s="164"/>
      <c r="P750" s="164"/>
      <c r="Q750" s="164"/>
      <c r="R750" s="164"/>
      <c r="S750" s="164"/>
      <c r="T750" s="164"/>
      <c r="U750" s="164"/>
      <c r="V750" s="164"/>
      <c r="W750" s="164"/>
      <c r="X750" s="164"/>
      <c r="Y750" s="164"/>
      <c r="Z750" s="164"/>
    </row>
    <row r="751" spans="1:26">
      <c r="A751" s="164"/>
      <c r="B751" s="164"/>
      <c r="C751" s="164"/>
      <c r="D751" s="164"/>
      <c r="E751" s="164"/>
      <c r="F751" s="164"/>
      <c r="G751" s="164"/>
      <c r="H751" s="164"/>
      <c r="I751" s="164"/>
      <c r="J751" s="164"/>
      <c r="K751" s="164"/>
      <c r="L751" s="164"/>
      <c r="M751" s="164"/>
      <c r="N751" s="164"/>
      <c r="O751" s="164"/>
      <c r="P751" s="164"/>
      <c r="Q751" s="164"/>
      <c r="R751" s="164"/>
      <c r="S751" s="164"/>
      <c r="T751" s="164"/>
      <c r="U751" s="164"/>
      <c r="V751" s="164"/>
      <c r="W751" s="164"/>
      <c r="X751" s="164"/>
      <c r="Y751" s="164"/>
      <c r="Z751" s="164"/>
    </row>
    <row r="752" spans="1:26">
      <c r="A752" s="164"/>
      <c r="B752" s="164"/>
      <c r="C752" s="164"/>
      <c r="D752" s="164"/>
      <c r="E752" s="164"/>
      <c r="F752" s="164"/>
      <c r="G752" s="164"/>
      <c r="H752" s="164"/>
      <c r="I752" s="164"/>
      <c r="J752" s="164"/>
      <c r="K752" s="164"/>
      <c r="L752" s="164"/>
      <c r="M752" s="164"/>
      <c r="N752" s="164"/>
      <c r="O752" s="164"/>
      <c r="P752" s="164"/>
      <c r="Q752" s="164"/>
      <c r="R752" s="164"/>
      <c r="S752" s="164"/>
      <c r="T752" s="164"/>
      <c r="U752" s="164"/>
      <c r="V752" s="164"/>
      <c r="W752" s="164"/>
      <c r="X752" s="164"/>
      <c r="Y752" s="164"/>
      <c r="Z752" s="164"/>
    </row>
    <row r="753" spans="1:26">
      <c r="A753" s="164"/>
      <c r="B753" s="164"/>
      <c r="C753" s="164"/>
      <c r="D753" s="164"/>
      <c r="E753" s="164"/>
      <c r="F753" s="164"/>
      <c r="G753" s="164"/>
      <c r="H753" s="164"/>
      <c r="I753" s="164"/>
      <c r="J753" s="164"/>
      <c r="K753" s="164"/>
      <c r="L753" s="164"/>
      <c r="M753" s="164"/>
      <c r="N753" s="164"/>
      <c r="O753" s="164"/>
      <c r="P753" s="164"/>
      <c r="Q753" s="164"/>
      <c r="R753" s="164"/>
      <c r="S753" s="164"/>
      <c r="T753" s="164"/>
      <c r="U753" s="164"/>
      <c r="V753" s="164"/>
      <c r="W753" s="164"/>
      <c r="X753" s="164"/>
      <c r="Y753" s="164"/>
      <c r="Z753" s="164"/>
    </row>
    <row r="754" spans="1:26">
      <c r="A754" s="164"/>
      <c r="B754" s="164"/>
      <c r="C754" s="164"/>
      <c r="D754" s="164"/>
      <c r="E754" s="164"/>
      <c r="F754" s="164"/>
      <c r="G754" s="164"/>
      <c r="H754" s="164"/>
      <c r="I754" s="164"/>
      <c r="J754" s="164"/>
      <c r="K754" s="164"/>
      <c r="L754" s="164"/>
      <c r="M754" s="164"/>
      <c r="N754" s="164"/>
      <c r="O754" s="164"/>
      <c r="P754" s="164"/>
      <c r="Q754" s="164"/>
      <c r="R754" s="164"/>
      <c r="S754" s="164"/>
      <c r="T754" s="164"/>
      <c r="U754" s="164"/>
      <c r="V754" s="164"/>
      <c r="W754" s="164"/>
      <c r="X754" s="164"/>
      <c r="Y754" s="164"/>
      <c r="Z754" s="164"/>
    </row>
    <row r="755" spans="1:26">
      <c r="A755" s="164"/>
      <c r="B755" s="164"/>
      <c r="C755" s="164"/>
      <c r="D755" s="164"/>
      <c r="E755" s="164"/>
      <c r="F755" s="164"/>
      <c r="G755" s="164"/>
      <c r="H755" s="164"/>
      <c r="I755" s="164"/>
      <c r="J755" s="164"/>
      <c r="K755" s="164"/>
      <c r="L755" s="164"/>
      <c r="M755" s="164"/>
      <c r="N755" s="164"/>
      <c r="O755" s="164"/>
      <c r="P755" s="164"/>
      <c r="Q755" s="164"/>
      <c r="R755" s="164"/>
      <c r="S755" s="164"/>
      <c r="T755" s="164"/>
      <c r="U755" s="164"/>
      <c r="V755" s="164"/>
      <c r="W755" s="164"/>
      <c r="X755" s="164"/>
      <c r="Y755" s="164"/>
      <c r="Z755" s="164"/>
    </row>
    <row r="756" spans="1:26">
      <c r="A756" s="164"/>
      <c r="B756" s="164"/>
      <c r="C756" s="164"/>
      <c r="D756" s="164"/>
      <c r="E756" s="164"/>
      <c r="F756" s="164"/>
      <c r="G756" s="164"/>
      <c r="H756" s="164"/>
      <c r="I756" s="164"/>
      <c r="J756" s="164"/>
      <c r="K756" s="164"/>
      <c r="L756" s="164"/>
      <c r="M756" s="164"/>
      <c r="N756" s="164"/>
      <c r="O756" s="164"/>
      <c r="P756" s="164"/>
      <c r="Q756" s="164"/>
      <c r="R756" s="164"/>
      <c r="S756" s="164"/>
      <c r="T756" s="164"/>
      <c r="U756" s="164"/>
      <c r="V756" s="164"/>
      <c r="W756" s="164"/>
      <c r="X756" s="164"/>
      <c r="Y756" s="164"/>
      <c r="Z756" s="164"/>
    </row>
    <row r="757" spans="1:26">
      <c r="A757" s="164"/>
      <c r="B757" s="164"/>
      <c r="C757" s="164"/>
      <c r="D757" s="164"/>
      <c r="E757" s="164"/>
      <c r="F757" s="164"/>
      <c r="G757" s="164"/>
      <c r="H757" s="164"/>
      <c r="I757" s="164"/>
      <c r="J757" s="164"/>
      <c r="K757" s="164"/>
      <c r="L757" s="164"/>
      <c r="M757" s="164"/>
      <c r="N757" s="164"/>
      <c r="O757" s="164"/>
      <c r="P757" s="164"/>
      <c r="Q757" s="164"/>
      <c r="R757" s="164"/>
      <c r="S757" s="164"/>
      <c r="T757" s="164"/>
      <c r="U757" s="164"/>
      <c r="V757" s="164"/>
      <c r="W757" s="164"/>
      <c r="X757" s="164"/>
      <c r="Y757" s="164"/>
      <c r="Z757" s="164"/>
    </row>
    <row r="758" spans="1:26">
      <c r="A758" s="164"/>
      <c r="B758" s="164"/>
      <c r="C758" s="164"/>
      <c r="D758" s="164"/>
      <c r="E758" s="164"/>
      <c r="F758" s="164"/>
      <c r="G758" s="164"/>
      <c r="H758" s="164"/>
      <c r="I758" s="164"/>
      <c r="J758" s="164"/>
      <c r="K758" s="164"/>
      <c r="L758" s="164"/>
      <c r="M758" s="164"/>
      <c r="N758" s="164"/>
      <c r="O758" s="164"/>
      <c r="P758" s="164"/>
      <c r="Q758" s="164"/>
      <c r="R758" s="164"/>
      <c r="S758" s="164"/>
      <c r="T758" s="164"/>
      <c r="U758" s="164"/>
      <c r="V758" s="164"/>
      <c r="W758" s="164"/>
      <c r="X758" s="164"/>
      <c r="Y758" s="164"/>
      <c r="Z758" s="164"/>
    </row>
    <row r="759" spans="1:26">
      <c r="A759" s="164"/>
      <c r="B759" s="164"/>
      <c r="C759" s="164"/>
      <c r="D759" s="164"/>
      <c r="E759" s="164"/>
      <c r="F759" s="164"/>
      <c r="G759" s="164"/>
      <c r="H759" s="164"/>
      <c r="I759" s="164"/>
      <c r="J759" s="164"/>
      <c r="K759" s="164"/>
      <c r="L759" s="164"/>
      <c r="M759" s="164"/>
      <c r="N759" s="164"/>
      <c r="O759" s="164"/>
      <c r="P759" s="164"/>
      <c r="Q759" s="164"/>
      <c r="R759" s="164"/>
      <c r="S759" s="164"/>
      <c r="T759" s="164"/>
      <c r="U759" s="164"/>
      <c r="V759" s="164"/>
      <c r="W759" s="164"/>
      <c r="X759" s="164"/>
      <c r="Y759" s="164"/>
      <c r="Z759" s="164"/>
    </row>
    <row r="760" spans="1:26">
      <c r="A760" s="164"/>
      <c r="B760" s="164"/>
      <c r="C760" s="164"/>
      <c r="D760" s="164"/>
      <c r="E760" s="164"/>
      <c r="F760" s="164"/>
      <c r="G760" s="164"/>
      <c r="H760" s="164"/>
      <c r="I760" s="164"/>
      <c r="J760" s="164"/>
      <c r="K760" s="164"/>
      <c r="L760" s="164"/>
      <c r="M760" s="164"/>
      <c r="N760" s="164"/>
      <c r="O760" s="164"/>
      <c r="P760" s="164"/>
      <c r="Q760" s="164"/>
      <c r="R760" s="164"/>
      <c r="S760" s="164"/>
      <c r="T760" s="164"/>
      <c r="U760" s="164"/>
      <c r="V760" s="164"/>
      <c r="W760" s="164"/>
      <c r="X760" s="164"/>
      <c r="Y760" s="164"/>
      <c r="Z760" s="164"/>
    </row>
    <row r="761" spans="1:26">
      <c r="A761" s="164"/>
      <c r="B761" s="164"/>
      <c r="C761" s="164"/>
      <c r="D761" s="164"/>
      <c r="E761" s="164"/>
      <c r="F761" s="164"/>
      <c r="G761" s="164"/>
      <c r="H761" s="164"/>
      <c r="I761" s="164"/>
      <c r="J761" s="164"/>
      <c r="K761" s="164"/>
      <c r="L761" s="164"/>
      <c r="M761" s="164"/>
      <c r="N761" s="164"/>
      <c r="O761" s="164"/>
      <c r="P761" s="164"/>
      <c r="Q761" s="164"/>
      <c r="R761" s="164"/>
      <c r="S761" s="164"/>
      <c r="T761" s="164"/>
      <c r="U761" s="164"/>
      <c r="V761" s="164"/>
      <c r="W761" s="164"/>
      <c r="X761" s="164"/>
      <c r="Y761" s="164"/>
      <c r="Z761" s="164"/>
    </row>
    <row r="762" spans="1:26">
      <c r="A762" s="164"/>
      <c r="B762" s="164"/>
      <c r="C762" s="164"/>
      <c r="D762" s="164"/>
      <c r="E762" s="164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P762" s="164"/>
      <c r="Q762" s="164"/>
      <c r="R762" s="164"/>
      <c r="S762" s="164"/>
      <c r="T762" s="164"/>
      <c r="U762" s="164"/>
      <c r="V762" s="164"/>
      <c r="W762" s="164"/>
      <c r="X762" s="164"/>
      <c r="Y762" s="164"/>
      <c r="Z762" s="164"/>
    </row>
    <row r="763" spans="1:26">
      <c r="A763" s="164"/>
      <c r="B763" s="164"/>
      <c r="C763" s="164"/>
      <c r="D763" s="164"/>
      <c r="E763" s="164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P763" s="164"/>
      <c r="Q763" s="164"/>
      <c r="R763" s="164"/>
      <c r="S763" s="164"/>
      <c r="T763" s="164"/>
      <c r="U763" s="164"/>
      <c r="V763" s="164"/>
      <c r="W763" s="164"/>
      <c r="X763" s="164"/>
      <c r="Y763" s="164"/>
      <c r="Z763" s="164"/>
    </row>
    <row r="764" spans="1:26">
      <c r="A764" s="164"/>
      <c r="B764" s="164"/>
      <c r="C764" s="164"/>
      <c r="D764" s="164"/>
      <c r="E764" s="164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P764" s="164"/>
      <c r="Q764" s="164"/>
      <c r="R764" s="164"/>
      <c r="S764" s="164"/>
      <c r="T764" s="164"/>
      <c r="U764" s="164"/>
      <c r="V764" s="164"/>
      <c r="W764" s="164"/>
      <c r="X764" s="164"/>
      <c r="Y764" s="164"/>
      <c r="Z764" s="164"/>
    </row>
    <row r="765" spans="1:26">
      <c r="A765" s="164"/>
      <c r="B765" s="164"/>
      <c r="C765" s="164"/>
      <c r="D765" s="164"/>
      <c r="E765" s="164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P765" s="164"/>
      <c r="Q765" s="164"/>
      <c r="R765" s="164"/>
      <c r="S765" s="164"/>
      <c r="T765" s="164"/>
      <c r="U765" s="164"/>
      <c r="V765" s="164"/>
      <c r="W765" s="164"/>
      <c r="X765" s="164"/>
      <c r="Y765" s="164"/>
      <c r="Z765" s="164"/>
    </row>
    <row r="766" spans="1:26">
      <c r="A766" s="164"/>
      <c r="B766" s="164"/>
      <c r="C766" s="164"/>
      <c r="D766" s="164"/>
      <c r="E766" s="164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4"/>
      <c r="Y766" s="164"/>
      <c r="Z766" s="164"/>
    </row>
    <row r="767" spans="1:26">
      <c r="A767" s="164"/>
      <c r="B767" s="164"/>
      <c r="C767" s="164"/>
      <c r="D767" s="164"/>
      <c r="E767" s="164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P767" s="164"/>
      <c r="Q767" s="164"/>
      <c r="R767" s="164"/>
      <c r="S767" s="164"/>
      <c r="T767" s="164"/>
      <c r="U767" s="164"/>
      <c r="V767" s="164"/>
      <c r="W767" s="164"/>
      <c r="X767" s="164"/>
      <c r="Y767" s="164"/>
      <c r="Z767" s="164"/>
    </row>
    <row r="768" spans="1:26">
      <c r="A768" s="164"/>
      <c r="B768" s="164"/>
      <c r="C768" s="164"/>
      <c r="D768" s="164"/>
      <c r="E768" s="164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P768" s="164"/>
      <c r="Q768" s="164"/>
      <c r="R768" s="164"/>
      <c r="S768" s="164"/>
      <c r="T768" s="164"/>
      <c r="U768" s="164"/>
      <c r="V768" s="164"/>
      <c r="W768" s="164"/>
      <c r="X768" s="164"/>
      <c r="Y768" s="164"/>
      <c r="Z768" s="164"/>
    </row>
    <row r="769" spans="1:26">
      <c r="A769" s="164"/>
      <c r="B769" s="164"/>
      <c r="C769" s="164"/>
      <c r="D769" s="164"/>
      <c r="E769" s="164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P769" s="164"/>
      <c r="Q769" s="164"/>
      <c r="R769" s="164"/>
      <c r="S769" s="164"/>
      <c r="T769" s="164"/>
      <c r="U769" s="164"/>
      <c r="V769" s="164"/>
      <c r="W769" s="164"/>
      <c r="X769" s="164"/>
      <c r="Y769" s="164"/>
      <c r="Z769" s="164"/>
    </row>
    <row r="770" spans="1:26">
      <c r="A770" s="164"/>
      <c r="B770" s="164"/>
      <c r="C770" s="164"/>
      <c r="D770" s="164"/>
      <c r="E770" s="164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P770" s="164"/>
      <c r="Q770" s="164"/>
      <c r="R770" s="164"/>
      <c r="S770" s="164"/>
      <c r="T770" s="164"/>
      <c r="U770" s="164"/>
      <c r="V770" s="164"/>
      <c r="W770" s="164"/>
      <c r="X770" s="164"/>
      <c r="Y770" s="164"/>
      <c r="Z770" s="164"/>
    </row>
    <row r="771" spans="1:26">
      <c r="A771" s="164"/>
      <c r="B771" s="164"/>
      <c r="C771" s="164"/>
      <c r="D771" s="164"/>
      <c r="E771" s="164"/>
      <c r="F771" s="164"/>
      <c r="G771" s="164"/>
      <c r="H771" s="164"/>
      <c r="I771" s="164"/>
      <c r="J771" s="164"/>
      <c r="K771" s="164"/>
      <c r="L771" s="164"/>
      <c r="M771" s="164"/>
      <c r="N771" s="164"/>
      <c r="O771" s="164"/>
      <c r="P771" s="164"/>
      <c r="Q771" s="164"/>
      <c r="R771" s="164"/>
      <c r="S771" s="164"/>
      <c r="T771" s="164"/>
      <c r="U771" s="164"/>
      <c r="V771" s="164"/>
      <c r="W771" s="164"/>
      <c r="X771" s="164"/>
      <c r="Y771" s="164"/>
      <c r="Z771" s="164"/>
    </row>
    <row r="772" spans="1:26">
      <c r="A772" s="164"/>
      <c r="B772" s="164"/>
      <c r="C772" s="164"/>
      <c r="D772" s="164"/>
      <c r="E772" s="164"/>
      <c r="F772" s="164"/>
      <c r="G772" s="164"/>
      <c r="H772" s="164"/>
      <c r="I772" s="164"/>
      <c r="J772" s="164"/>
      <c r="K772" s="164"/>
      <c r="L772" s="164"/>
      <c r="M772" s="164"/>
      <c r="N772" s="164"/>
      <c r="O772" s="164"/>
      <c r="P772" s="164"/>
      <c r="Q772" s="164"/>
      <c r="R772" s="164"/>
      <c r="S772" s="164"/>
      <c r="T772" s="164"/>
      <c r="U772" s="164"/>
      <c r="V772" s="164"/>
      <c r="W772" s="164"/>
      <c r="X772" s="164"/>
      <c r="Y772" s="164"/>
      <c r="Z772" s="164"/>
    </row>
    <row r="773" spans="1:26">
      <c r="A773" s="164"/>
      <c r="B773" s="164"/>
      <c r="C773" s="164"/>
      <c r="D773" s="164"/>
      <c r="E773" s="164"/>
      <c r="F773" s="164"/>
      <c r="G773" s="164"/>
      <c r="H773" s="164"/>
      <c r="I773" s="164"/>
      <c r="J773" s="164"/>
      <c r="K773" s="164"/>
      <c r="L773" s="164"/>
      <c r="M773" s="164"/>
      <c r="N773" s="164"/>
      <c r="O773" s="164"/>
      <c r="P773" s="164"/>
      <c r="Q773" s="164"/>
      <c r="R773" s="164"/>
      <c r="S773" s="164"/>
      <c r="T773" s="164"/>
      <c r="U773" s="164"/>
      <c r="V773" s="164"/>
      <c r="W773" s="164"/>
      <c r="X773" s="164"/>
      <c r="Y773" s="164"/>
      <c r="Z773" s="164"/>
    </row>
    <row r="774" spans="1:26">
      <c r="A774" s="164"/>
      <c r="B774" s="164"/>
      <c r="C774" s="164"/>
      <c r="D774" s="164"/>
      <c r="E774" s="164"/>
      <c r="F774" s="164"/>
      <c r="G774" s="164"/>
      <c r="H774" s="164"/>
      <c r="I774" s="164"/>
      <c r="J774" s="164"/>
      <c r="K774" s="164"/>
      <c r="L774" s="164"/>
      <c r="M774" s="164"/>
      <c r="N774" s="164"/>
      <c r="O774" s="164"/>
      <c r="P774" s="164"/>
      <c r="Q774" s="164"/>
      <c r="R774" s="164"/>
      <c r="S774" s="164"/>
      <c r="T774" s="164"/>
      <c r="U774" s="164"/>
      <c r="V774" s="164"/>
      <c r="W774" s="164"/>
      <c r="X774" s="164"/>
      <c r="Y774" s="164"/>
      <c r="Z774" s="164"/>
    </row>
    <row r="775" spans="1:26">
      <c r="A775" s="164"/>
      <c r="B775" s="164"/>
      <c r="C775" s="164"/>
      <c r="D775" s="164"/>
      <c r="E775" s="164"/>
      <c r="F775" s="164"/>
      <c r="G775" s="164"/>
      <c r="H775" s="164"/>
      <c r="I775" s="164"/>
      <c r="J775" s="164"/>
      <c r="K775" s="164"/>
      <c r="L775" s="164"/>
      <c r="M775" s="164"/>
      <c r="N775" s="164"/>
      <c r="O775" s="164"/>
      <c r="P775" s="164"/>
      <c r="Q775" s="164"/>
      <c r="R775" s="164"/>
      <c r="S775" s="164"/>
      <c r="T775" s="164"/>
      <c r="U775" s="164"/>
      <c r="V775" s="164"/>
      <c r="W775" s="164"/>
      <c r="X775" s="164"/>
      <c r="Y775" s="164"/>
      <c r="Z775" s="164"/>
    </row>
    <row r="776" spans="1:26">
      <c r="A776" s="164"/>
      <c r="B776" s="164"/>
      <c r="C776" s="164"/>
      <c r="D776" s="164"/>
      <c r="E776" s="164"/>
      <c r="F776" s="164"/>
      <c r="G776" s="164"/>
      <c r="H776" s="164"/>
      <c r="I776" s="164"/>
      <c r="J776" s="164"/>
      <c r="K776" s="164"/>
      <c r="L776" s="164"/>
      <c r="M776" s="164"/>
      <c r="N776" s="164"/>
      <c r="O776" s="164"/>
      <c r="P776" s="164"/>
      <c r="Q776" s="164"/>
      <c r="R776" s="164"/>
      <c r="S776" s="164"/>
      <c r="T776" s="164"/>
      <c r="U776" s="164"/>
      <c r="V776" s="164"/>
      <c r="W776" s="164"/>
      <c r="X776" s="164"/>
      <c r="Y776" s="164"/>
      <c r="Z776" s="164"/>
    </row>
    <row r="777" spans="1:26">
      <c r="A777" s="164"/>
      <c r="B777" s="164"/>
      <c r="C777" s="164"/>
      <c r="D777" s="164"/>
      <c r="E777" s="164"/>
      <c r="F777" s="164"/>
      <c r="G777" s="164"/>
      <c r="H777" s="164"/>
      <c r="I777" s="164"/>
      <c r="J777" s="164"/>
      <c r="K777" s="164"/>
      <c r="L777" s="164"/>
      <c r="M777" s="164"/>
      <c r="N777" s="164"/>
      <c r="O777" s="164"/>
      <c r="P777" s="164"/>
      <c r="Q777" s="164"/>
      <c r="R777" s="164"/>
      <c r="S777" s="164"/>
      <c r="T777" s="164"/>
      <c r="U777" s="164"/>
      <c r="V777" s="164"/>
      <c r="W777" s="164"/>
      <c r="X777" s="164"/>
      <c r="Y777" s="164"/>
      <c r="Z777" s="164"/>
    </row>
    <row r="778" spans="1:26">
      <c r="A778" s="164"/>
      <c r="B778" s="164"/>
      <c r="C778" s="164"/>
      <c r="D778" s="164"/>
      <c r="E778" s="164"/>
      <c r="F778" s="164"/>
      <c r="G778" s="164"/>
      <c r="H778" s="164"/>
      <c r="I778" s="164"/>
      <c r="J778" s="164"/>
      <c r="K778" s="164"/>
      <c r="L778" s="164"/>
      <c r="M778" s="164"/>
      <c r="N778" s="164"/>
      <c r="O778" s="164"/>
      <c r="P778" s="164"/>
      <c r="Q778" s="164"/>
      <c r="R778" s="164"/>
      <c r="S778" s="164"/>
      <c r="T778" s="164"/>
      <c r="U778" s="164"/>
      <c r="V778" s="164"/>
      <c r="W778" s="164"/>
      <c r="X778" s="164"/>
      <c r="Y778" s="164"/>
      <c r="Z778" s="164"/>
    </row>
    <row r="779" spans="1:26">
      <c r="A779" s="164"/>
      <c r="B779" s="164"/>
      <c r="C779" s="164"/>
      <c r="D779" s="164"/>
      <c r="E779" s="164"/>
      <c r="F779" s="164"/>
      <c r="G779" s="164"/>
      <c r="H779" s="164"/>
      <c r="I779" s="164"/>
      <c r="J779" s="164"/>
      <c r="K779" s="164"/>
      <c r="L779" s="164"/>
      <c r="M779" s="164"/>
      <c r="N779" s="164"/>
      <c r="O779" s="164"/>
      <c r="P779" s="164"/>
      <c r="Q779" s="164"/>
      <c r="R779" s="164"/>
      <c r="S779" s="164"/>
      <c r="T779" s="164"/>
      <c r="U779" s="164"/>
      <c r="V779" s="164"/>
      <c r="W779" s="164"/>
      <c r="X779" s="164"/>
      <c r="Y779" s="164"/>
      <c r="Z779" s="164"/>
    </row>
    <row r="780" spans="1:26">
      <c r="A780" s="164"/>
      <c r="B780" s="164"/>
      <c r="C780" s="164"/>
      <c r="D780" s="164"/>
      <c r="E780" s="164"/>
      <c r="F780" s="164"/>
      <c r="G780" s="164"/>
      <c r="H780" s="164"/>
      <c r="I780" s="164"/>
      <c r="J780" s="164"/>
      <c r="K780" s="164"/>
      <c r="L780" s="164"/>
      <c r="M780" s="164"/>
      <c r="N780" s="164"/>
      <c r="O780" s="164"/>
      <c r="P780" s="164"/>
      <c r="Q780" s="164"/>
      <c r="R780" s="164"/>
      <c r="S780" s="164"/>
      <c r="T780" s="164"/>
      <c r="U780" s="164"/>
      <c r="V780" s="164"/>
      <c r="W780" s="164"/>
      <c r="X780" s="164"/>
      <c r="Y780" s="164"/>
      <c r="Z780" s="164"/>
    </row>
    <row r="781" spans="1:26">
      <c r="A781" s="164"/>
      <c r="B781" s="164"/>
      <c r="C781" s="164"/>
      <c r="D781" s="164"/>
      <c r="E781" s="164"/>
      <c r="F781" s="164"/>
      <c r="G781" s="164"/>
      <c r="H781" s="164"/>
      <c r="I781" s="164"/>
      <c r="J781" s="164"/>
      <c r="K781" s="164"/>
      <c r="L781" s="164"/>
      <c r="M781" s="164"/>
      <c r="N781" s="164"/>
      <c r="O781" s="164"/>
      <c r="P781" s="164"/>
      <c r="Q781" s="164"/>
      <c r="R781" s="164"/>
      <c r="S781" s="164"/>
      <c r="T781" s="164"/>
      <c r="U781" s="164"/>
      <c r="V781" s="164"/>
      <c r="W781" s="164"/>
      <c r="X781" s="164"/>
      <c r="Y781" s="164"/>
      <c r="Z781" s="164"/>
    </row>
    <row r="782" spans="1:26">
      <c r="A782" s="164"/>
      <c r="B782" s="164"/>
      <c r="C782" s="164"/>
      <c r="D782" s="164"/>
      <c r="E782" s="164"/>
      <c r="F782" s="164"/>
      <c r="G782" s="164"/>
      <c r="H782" s="164"/>
      <c r="I782" s="164"/>
      <c r="J782" s="164"/>
      <c r="K782" s="164"/>
      <c r="L782" s="164"/>
      <c r="M782" s="164"/>
      <c r="N782" s="164"/>
      <c r="O782" s="164"/>
      <c r="P782" s="164"/>
      <c r="Q782" s="164"/>
      <c r="R782" s="164"/>
      <c r="S782" s="164"/>
      <c r="T782" s="164"/>
      <c r="U782" s="164"/>
      <c r="V782" s="164"/>
      <c r="W782" s="164"/>
      <c r="X782" s="164"/>
      <c r="Y782" s="164"/>
      <c r="Z782" s="164"/>
    </row>
    <row r="783" spans="1:26">
      <c r="A783" s="164"/>
      <c r="B783" s="164"/>
      <c r="C783" s="164"/>
      <c r="D783" s="164"/>
      <c r="E783" s="164"/>
      <c r="F783" s="164"/>
      <c r="G783" s="164"/>
      <c r="H783" s="164"/>
      <c r="I783" s="164"/>
      <c r="J783" s="164"/>
      <c r="K783" s="164"/>
      <c r="L783" s="164"/>
      <c r="M783" s="164"/>
      <c r="N783" s="164"/>
      <c r="O783" s="164"/>
      <c r="P783" s="164"/>
      <c r="Q783" s="164"/>
      <c r="R783" s="164"/>
      <c r="S783" s="164"/>
      <c r="T783" s="164"/>
      <c r="U783" s="164"/>
      <c r="V783" s="164"/>
      <c r="W783" s="164"/>
      <c r="X783" s="164"/>
      <c r="Y783" s="164"/>
      <c r="Z783" s="164"/>
    </row>
    <row r="784" spans="1:26">
      <c r="A784" s="164"/>
      <c r="B784" s="164"/>
      <c r="C784" s="164"/>
      <c r="D784" s="164"/>
      <c r="E784" s="164"/>
      <c r="F784" s="164"/>
      <c r="G784" s="164"/>
      <c r="H784" s="164"/>
      <c r="I784" s="164"/>
      <c r="J784" s="164"/>
      <c r="K784" s="164"/>
      <c r="L784" s="164"/>
      <c r="M784" s="164"/>
      <c r="N784" s="164"/>
      <c r="O784" s="164"/>
      <c r="P784" s="164"/>
      <c r="Q784" s="164"/>
      <c r="R784" s="164"/>
      <c r="S784" s="164"/>
      <c r="T784" s="164"/>
      <c r="U784" s="164"/>
      <c r="V784" s="164"/>
      <c r="W784" s="164"/>
      <c r="X784" s="164"/>
      <c r="Y784" s="164"/>
      <c r="Z784" s="164"/>
    </row>
    <row r="785" spans="1:26">
      <c r="A785" s="164"/>
      <c r="B785" s="164"/>
      <c r="C785" s="164"/>
      <c r="D785" s="164"/>
      <c r="E785" s="164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P785" s="164"/>
      <c r="Q785" s="164"/>
      <c r="R785" s="164"/>
      <c r="S785" s="164"/>
      <c r="T785" s="164"/>
      <c r="U785" s="164"/>
      <c r="V785" s="164"/>
      <c r="W785" s="164"/>
      <c r="X785" s="164"/>
      <c r="Y785" s="164"/>
      <c r="Z785" s="164"/>
    </row>
    <row r="786" spans="1:26">
      <c r="A786" s="164"/>
      <c r="B786" s="164"/>
      <c r="C786" s="164"/>
      <c r="D786" s="164"/>
      <c r="E786" s="164"/>
      <c r="F786" s="164"/>
      <c r="G786" s="164"/>
      <c r="H786" s="164"/>
      <c r="I786" s="164"/>
      <c r="J786" s="164"/>
      <c r="K786" s="164"/>
      <c r="L786" s="164"/>
      <c r="M786" s="164"/>
      <c r="N786" s="164"/>
      <c r="O786" s="164"/>
      <c r="P786" s="164"/>
      <c r="Q786" s="164"/>
      <c r="R786" s="164"/>
      <c r="S786" s="164"/>
      <c r="T786" s="164"/>
      <c r="U786" s="164"/>
      <c r="V786" s="164"/>
      <c r="W786" s="164"/>
      <c r="X786" s="164"/>
      <c r="Y786" s="164"/>
      <c r="Z786" s="164"/>
    </row>
    <row r="787" spans="1:26">
      <c r="A787" s="164"/>
      <c r="B787" s="164"/>
      <c r="C787" s="164"/>
      <c r="D787" s="164"/>
      <c r="E787" s="164"/>
      <c r="F787" s="164"/>
      <c r="G787" s="164"/>
      <c r="H787" s="164"/>
      <c r="I787" s="164"/>
      <c r="J787" s="164"/>
      <c r="K787" s="164"/>
      <c r="L787" s="164"/>
      <c r="M787" s="164"/>
      <c r="N787" s="164"/>
      <c r="O787" s="164"/>
      <c r="P787" s="164"/>
      <c r="Q787" s="164"/>
      <c r="R787" s="164"/>
      <c r="S787" s="164"/>
      <c r="T787" s="164"/>
      <c r="U787" s="164"/>
      <c r="V787" s="164"/>
      <c r="W787" s="164"/>
      <c r="X787" s="164"/>
      <c r="Y787" s="164"/>
      <c r="Z787" s="164"/>
    </row>
    <row r="788" spans="1:26">
      <c r="A788" s="164"/>
      <c r="B788" s="164"/>
      <c r="C788" s="164"/>
      <c r="D788" s="164"/>
      <c r="E788" s="164"/>
      <c r="F788" s="164"/>
      <c r="G788" s="164"/>
      <c r="H788" s="164"/>
      <c r="I788" s="164"/>
      <c r="J788" s="164"/>
      <c r="K788" s="164"/>
      <c r="L788" s="164"/>
      <c r="M788" s="164"/>
      <c r="N788" s="164"/>
      <c r="O788" s="164"/>
      <c r="P788" s="164"/>
      <c r="Q788" s="164"/>
      <c r="R788" s="164"/>
      <c r="S788" s="164"/>
      <c r="T788" s="164"/>
      <c r="U788" s="164"/>
      <c r="V788" s="164"/>
      <c r="W788" s="164"/>
      <c r="X788" s="164"/>
      <c r="Y788" s="164"/>
      <c r="Z788" s="164"/>
    </row>
    <row r="789" spans="1:26">
      <c r="A789" s="164"/>
      <c r="B789" s="164"/>
      <c r="C789" s="164"/>
      <c r="D789" s="164"/>
      <c r="E789" s="164"/>
      <c r="F789" s="164"/>
      <c r="G789" s="164"/>
      <c r="H789" s="164"/>
      <c r="I789" s="164"/>
      <c r="J789" s="164"/>
      <c r="K789" s="164"/>
      <c r="L789" s="164"/>
      <c r="M789" s="164"/>
      <c r="N789" s="164"/>
      <c r="O789" s="164"/>
      <c r="P789" s="164"/>
      <c r="Q789" s="164"/>
      <c r="R789" s="164"/>
      <c r="S789" s="164"/>
      <c r="T789" s="164"/>
      <c r="U789" s="164"/>
      <c r="V789" s="164"/>
      <c r="W789" s="164"/>
      <c r="X789" s="164"/>
      <c r="Y789" s="164"/>
      <c r="Z789" s="164"/>
    </row>
    <row r="790" spans="1:26">
      <c r="A790" s="164"/>
      <c r="B790" s="164"/>
      <c r="C790" s="164"/>
      <c r="D790" s="164"/>
      <c r="E790" s="164"/>
      <c r="F790" s="164"/>
      <c r="G790" s="164"/>
      <c r="H790" s="164"/>
      <c r="I790" s="164"/>
      <c r="J790" s="164"/>
      <c r="K790" s="164"/>
      <c r="L790" s="164"/>
      <c r="M790" s="164"/>
      <c r="N790" s="164"/>
      <c r="O790" s="164"/>
      <c r="P790" s="164"/>
      <c r="Q790" s="164"/>
      <c r="R790" s="164"/>
      <c r="S790" s="164"/>
      <c r="T790" s="164"/>
      <c r="U790" s="164"/>
      <c r="V790" s="164"/>
      <c r="W790" s="164"/>
      <c r="X790" s="164"/>
      <c r="Y790" s="164"/>
      <c r="Z790" s="164"/>
    </row>
    <row r="791" spans="1:26">
      <c r="A791" s="164"/>
      <c r="B791" s="164"/>
      <c r="C791" s="164"/>
      <c r="D791" s="164"/>
      <c r="E791" s="164"/>
      <c r="F791" s="164"/>
      <c r="G791" s="164"/>
      <c r="H791" s="164"/>
      <c r="I791" s="164"/>
      <c r="J791" s="164"/>
      <c r="K791" s="164"/>
      <c r="L791" s="164"/>
      <c r="M791" s="164"/>
      <c r="N791" s="164"/>
      <c r="O791" s="164"/>
      <c r="P791" s="164"/>
      <c r="Q791" s="164"/>
      <c r="R791" s="164"/>
      <c r="S791" s="164"/>
      <c r="T791" s="164"/>
      <c r="U791" s="164"/>
      <c r="V791" s="164"/>
      <c r="W791" s="164"/>
      <c r="X791" s="164"/>
      <c r="Y791" s="164"/>
      <c r="Z791" s="164"/>
    </row>
    <row r="792" spans="1:26">
      <c r="A792" s="164"/>
      <c r="B792" s="164"/>
      <c r="C792" s="164"/>
      <c r="D792" s="164"/>
      <c r="E792" s="164"/>
      <c r="F792" s="164"/>
      <c r="G792" s="164"/>
      <c r="H792" s="164"/>
      <c r="I792" s="164"/>
      <c r="J792" s="164"/>
      <c r="K792" s="164"/>
      <c r="L792" s="164"/>
      <c r="M792" s="164"/>
      <c r="N792" s="164"/>
      <c r="O792" s="164"/>
      <c r="P792" s="164"/>
      <c r="Q792" s="164"/>
      <c r="R792" s="164"/>
      <c r="S792" s="164"/>
      <c r="T792" s="164"/>
      <c r="U792" s="164"/>
      <c r="V792" s="164"/>
      <c r="W792" s="164"/>
      <c r="X792" s="164"/>
      <c r="Y792" s="164"/>
      <c r="Z792" s="164"/>
    </row>
    <row r="793" spans="1:26">
      <c r="A793" s="164"/>
      <c r="B793" s="164"/>
      <c r="C793" s="164"/>
      <c r="D793" s="164"/>
      <c r="E793" s="164"/>
      <c r="F793" s="164"/>
      <c r="G793" s="164"/>
      <c r="H793" s="164"/>
      <c r="I793" s="164"/>
      <c r="J793" s="164"/>
      <c r="K793" s="164"/>
      <c r="L793" s="164"/>
      <c r="M793" s="164"/>
      <c r="N793" s="164"/>
      <c r="O793" s="164"/>
      <c r="P793" s="164"/>
      <c r="Q793" s="164"/>
      <c r="R793" s="164"/>
      <c r="S793" s="164"/>
      <c r="T793" s="164"/>
      <c r="U793" s="164"/>
      <c r="V793" s="164"/>
      <c r="W793" s="164"/>
      <c r="X793" s="164"/>
      <c r="Y793" s="164"/>
      <c r="Z793" s="164"/>
    </row>
    <row r="794" spans="1:26">
      <c r="A794" s="164"/>
      <c r="B794" s="164"/>
      <c r="C794" s="164"/>
      <c r="D794" s="164"/>
      <c r="E794" s="164"/>
      <c r="F794" s="164"/>
      <c r="G794" s="164"/>
      <c r="H794" s="164"/>
      <c r="I794" s="164"/>
      <c r="J794" s="164"/>
      <c r="K794" s="164"/>
      <c r="L794" s="164"/>
      <c r="M794" s="164"/>
      <c r="N794" s="164"/>
      <c r="O794" s="164"/>
      <c r="P794" s="164"/>
      <c r="Q794" s="164"/>
      <c r="R794" s="164"/>
      <c r="S794" s="164"/>
      <c r="T794" s="164"/>
      <c r="U794" s="164"/>
      <c r="V794" s="164"/>
      <c r="W794" s="164"/>
      <c r="X794" s="164"/>
      <c r="Y794" s="164"/>
      <c r="Z794" s="164"/>
    </row>
    <row r="795" spans="1:26">
      <c r="A795" s="164"/>
      <c r="B795" s="164"/>
      <c r="C795" s="164"/>
      <c r="D795" s="164"/>
      <c r="E795" s="164"/>
      <c r="F795" s="164"/>
      <c r="G795" s="164"/>
      <c r="H795" s="164"/>
      <c r="I795" s="164"/>
      <c r="J795" s="164"/>
      <c r="K795" s="164"/>
      <c r="L795" s="164"/>
      <c r="M795" s="164"/>
      <c r="N795" s="164"/>
      <c r="O795" s="164"/>
      <c r="P795" s="164"/>
      <c r="Q795" s="164"/>
      <c r="R795" s="164"/>
      <c r="S795" s="164"/>
      <c r="T795" s="164"/>
      <c r="U795" s="164"/>
      <c r="V795" s="164"/>
      <c r="W795" s="164"/>
      <c r="X795" s="164"/>
      <c r="Y795" s="164"/>
      <c r="Z795" s="164"/>
    </row>
    <row r="796" spans="1:26">
      <c r="A796" s="164"/>
      <c r="B796" s="164"/>
      <c r="C796" s="164"/>
      <c r="D796" s="164"/>
      <c r="E796" s="164"/>
      <c r="F796" s="164"/>
      <c r="G796" s="164"/>
      <c r="H796" s="164"/>
      <c r="I796" s="164"/>
      <c r="J796" s="164"/>
      <c r="K796" s="164"/>
      <c r="L796" s="164"/>
      <c r="M796" s="164"/>
      <c r="N796" s="164"/>
      <c r="O796" s="164"/>
      <c r="P796" s="164"/>
      <c r="Q796" s="164"/>
      <c r="R796" s="164"/>
      <c r="S796" s="164"/>
      <c r="T796" s="164"/>
      <c r="U796" s="164"/>
      <c r="V796" s="164"/>
      <c r="W796" s="164"/>
      <c r="X796" s="164"/>
      <c r="Y796" s="164"/>
      <c r="Z796" s="164"/>
    </row>
    <row r="797" spans="1:26">
      <c r="A797" s="164"/>
      <c r="B797" s="164"/>
      <c r="C797" s="164"/>
      <c r="D797" s="164"/>
      <c r="E797" s="164"/>
      <c r="F797" s="164"/>
      <c r="G797" s="164"/>
      <c r="H797" s="164"/>
      <c r="I797" s="164"/>
      <c r="J797" s="164"/>
      <c r="K797" s="164"/>
      <c r="L797" s="164"/>
      <c r="M797" s="164"/>
      <c r="N797" s="164"/>
      <c r="O797" s="164"/>
      <c r="P797" s="164"/>
      <c r="Q797" s="164"/>
      <c r="R797" s="164"/>
      <c r="S797" s="164"/>
      <c r="T797" s="164"/>
      <c r="U797" s="164"/>
      <c r="V797" s="164"/>
      <c r="W797" s="164"/>
      <c r="X797" s="164"/>
      <c r="Y797" s="164"/>
      <c r="Z797" s="164"/>
    </row>
    <row r="798" spans="1:26">
      <c r="A798" s="164"/>
      <c r="B798" s="164"/>
      <c r="C798" s="164"/>
      <c r="D798" s="164"/>
      <c r="E798" s="164"/>
      <c r="F798" s="164"/>
      <c r="G798" s="164"/>
      <c r="H798" s="164"/>
      <c r="I798" s="164"/>
      <c r="J798" s="164"/>
      <c r="K798" s="164"/>
      <c r="L798" s="164"/>
      <c r="M798" s="164"/>
      <c r="N798" s="164"/>
      <c r="O798" s="164"/>
      <c r="P798" s="164"/>
      <c r="Q798" s="164"/>
      <c r="R798" s="164"/>
      <c r="S798" s="164"/>
      <c r="T798" s="164"/>
      <c r="U798" s="164"/>
      <c r="V798" s="164"/>
      <c r="W798" s="164"/>
      <c r="X798" s="164"/>
      <c r="Y798" s="164"/>
      <c r="Z798" s="164"/>
    </row>
    <row r="799" spans="1:26">
      <c r="A799" s="164"/>
      <c r="B799" s="164"/>
      <c r="C799" s="164"/>
      <c r="D799" s="164"/>
      <c r="E799" s="164"/>
      <c r="F799" s="164"/>
      <c r="G799" s="164"/>
      <c r="H799" s="164"/>
      <c r="I799" s="164"/>
      <c r="J799" s="164"/>
      <c r="K799" s="164"/>
      <c r="L799" s="164"/>
      <c r="M799" s="164"/>
      <c r="N799" s="164"/>
      <c r="O799" s="164"/>
      <c r="P799" s="164"/>
      <c r="Q799" s="164"/>
      <c r="R799" s="164"/>
      <c r="S799" s="164"/>
      <c r="T799" s="164"/>
      <c r="U799" s="164"/>
      <c r="V799" s="164"/>
      <c r="W799" s="164"/>
      <c r="X799" s="164"/>
      <c r="Y799" s="164"/>
      <c r="Z799" s="164"/>
    </row>
    <row r="800" spans="1:26">
      <c r="A800" s="164"/>
      <c r="B800" s="164"/>
      <c r="C800" s="164"/>
      <c r="D800" s="164"/>
      <c r="E800" s="164"/>
      <c r="F800" s="164"/>
      <c r="G800" s="164"/>
      <c r="H800" s="164"/>
      <c r="I800" s="164"/>
      <c r="J800" s="164"/>
      <c r="K800" s="164"/>
      <c r="L800" s="164"/>
      <c r="M800" s="164"/>
      <c r="N800" s="164"/>
      <c r="O800" s="164"/>
      <c r="P800" s="164"/>
      <c r="Q800" s="164"/>
      <c r="R800" s="164"/>
      <c r="S800" s="164"/>
      <c r="T800" s="164"/>
      <c r="U800" s="164"/>
      <c r="V800" s="164"/>
      <c r="W800" s="164"/>
      <c r="X800" s="164"/>
      <c r="Y800" s="164"/>
      <c r="Z800" s="164"/>
    </row>
    <row r="801" spans="1:26">
      <c r="A801" s="164"/>
      <c r="B801" s="164"/>
      <c r="C801" s="164"/>
      <c r="D801" s="164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P801" s="164"/>
      <c r="Q801" s="164"/>
      <c r="R801" s="164"/>
      <c r="S801" s="164"/>
      <c r="T801" s="164"/>
      <c r="U801" s="164"/>
      <c r="V801" s="164"/>
      <c r="W801" s="164"/>
      <c r="X801" s="164"/>
      <c r="Y801" s="164"/>
      <c r="Z801" s="164"/>
    </row>
    <row r="802" spans="1:26">
      <c r="A802" s="164"/>
      <c r="B802" s="164"/>
      <c r="C802" s="164"/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P802" s="164"/>
      <c r="Q802" s="164"/>
      <c r="R802" s="164"/>
      <c r="S802" s="164"/>
      <c r="T802" s="164"/>
      <c r="U802" s="164"/>
      <c r="V802" s="164"/>
      <c r="W802" s="164"/>
      <c r="X802" s="164"/>
      <c r="Y802" s="164"/>
      <c r="Z802" s="164"/>
    </row>
    <row r="803" spans="1:26">
      <c r="A803" s="164"/>
      <c r="B803" s="164"/>
      <c r="C803" s="164"/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P803" s="164"/>
      <c r="Q803" s="164"/>
      <c r="R803" s="164"/>
      <c r="S803" s="164"/>
      <c r="T803" s="164"/>
      <c r="U803" s="164"/>
      <c r="V803" s="164"/>
      <c r="W803" s="164"/>
      <c r="X803" s="164"/>
      <c r="Y803" s="164"/>
      <c r="Z803" s="164"/>
    </row>
    <row r="804" spans="1:26">
      <c r="A804" s="164"/>
      <c r="B804" s="164"/>
      <c r="C804" s="164"/>
      <c r="D804" s="164"/>
      <c r="E804" s="164"/>
      <c r="F804" s="164"/>
      <c r="G804" s="164"/>
      <c r="H804" s="164"/>
      <c r="I804" s="164"/>
      <c r="J804" s="164"/>
      <c r="K804" s="164"/>
      <c r="L804" s="164"/>
      <c r="M804" s="164"/>
      <c r="N804" s="164"/>
      <c r="O804" s="164"/>
      <c r="P804" s="164"/>
      <c r="Q804" s="164"/>
      <c r="R804" s="164"/>
      <c r="S804" s="164"/>
      <c r="T804" s="164"/>
      <c r="U804" s="164"/>
      <c r="V804" s="164"/>
      <c r="W804" s="164"/>
      <c r="X804" s="164"/>
      <c r="Y804" s="164"/>
      <c r="Z804" s="164"/>
    </row>
    <row r="805" spans="1:26">
      <c r="A805" s="164"/>
      <c r="B805" s="164"/>
      <c r="C805" s="164"/>
      <c r="D805" s="164"/>
      <c r="E805" s="164"/>
      <c r="F805" s="164"/>
      <c r="G805" s="164"/>
      <c r="H805" s="164"/>
      <c r="I805" s="164"/>
      <c r="J805" s="164"/>
      <c r="K805" s="164"/>
      <c r="L805" s="164"/>
      <c r="M805" s="164"/>
      <c r="N805" s="164"/>
      <c r="O805" s="164"/>
      <c r="P805" s="164"/>
      <c r="Q805" s="164"/>
      <c r="R805" s="164"/>
      <c r="S805" s="164"/>
      <c r="T805" s="164"/>
      <c r="U805" s="164"/>
      <c r="V805" s="164"/>
      <c r="W805" s="164"/>
      <c r="X805" s="164"/>
      <c r="Y805" s="164"/>
      <c r="Z805" s="164"/>
    </row>
    <row r="806" spans="1:26">
      <c r="A806" s="164"/>
      <c r="B806" s="164"/>
      <c r="C806" s="164"/>
      <c r="D806" s="164"/>
      <c r="E806" s="164"/>
      <c r="F806" s="164"/>
      <c r="G806" s="164"/>
      <c r="H806" s="164"/>
      <c r="I806" s="164"/>
      <c r="J806" s="164"/>
      <c r="K806" s="164"/>
      <c r="L806" s="164"/>
      <c r="M806" s="164"/>
      <c r="N806" s="164"/>
      <c r="O806" s="164"/>
      <c r="P806" s="164"/>
      <c r="Q806" s="164"/>
      <c r="R806" s="164"/>
      <c r="S806" s="164"/>
      <c r="T806" s="164"/>
      <c r="U806" s="164"/>
      <c r="V806" s="164"/>
      <c r="W806" s="164"/>
      <c r="X806" s="164"/>
      <c r="Y806" s="164"/>
      <c r="Z806" s="164"/>
    </row>
    <row r="807" spans="1:26">
      <c r="A807" s="164"/>
      <c r="B807" s="164"/>
      <c r="C807" s="164"/>
      <c r="D807" s="164"/>
      <c r="E807" s="164"/>
      <c r="F807" s="164"/>
      <c r="G807" s="164"/>
      <c r="H807" s="164"/>
      <c r="I807" s="164"/>
      <c r="J807" s="164"/>
      <c r="K807" s="164"/>
      <c r="L807" s="164"/>
      <c r="M807" s="164"/>
      <c r="N807" s="164"/>
      <c r="O807" s="164"/>
      <c r="P807" s="164"/>
      <c r="Q807" s="164"/>
      <c r="R807" s="164"/>
      <c r="S807" s="164"/>
      <c r="T807" s="164"/>
      <c r="U807" s="164"/>
      <c r="V807" s="164"/>
      <c r="W807" s="164"/>
      <c r="X807" s="164"/>
      <c r="Y807" s="164"/>
      <c r="Z807" s="164"/>
    </row>
    <row r="808" spans="1:26">
      <c r="A808" s="164"/>
      <c r="B808" s="164"/>
      <c r="C808" s="164"/>
      <c r="D808" s="164"/>
      <c r="E808" s="164"/>
      <c r="F808" s="164"/>
      <c r="G808" s="164"/>
      <c r="H808" s="164"/>
      <c r="I808" s="164"/>
      <c r="J808" s="164"/>
      <c r="K808" s="164"/>
      <c r="L808" s="164"/>
      <c r="M808" s="164"/>
      <c r="N808" s="164"/>
      <c r="O808" s="164"/>
      <c r="P808" s="164"/>
      <c r="Q808" s="164"/>
      <c r="R808" s="164"/>
      <c r="S808" s="164"/>
      <c r="T808" s="164"/>
      <c r="U808" s="164"/>
      <c r="V808" s="164"/>
      <c r="W808" s="164"/>
      <c r="X808" s="164"/>
      <c r="Y808" s="164"/>
      <c r="Z808" s="164"/>
    </row>
    <row r="809" spans="1:26">
      <c r="A809" s="164"/>
      <c r="B809" s="164"/>
      <c r="C809" s="164"/>
      <c r="D809" s="164"/>
      <c r="E809" s="164"/>
      <c r="F809" s="164"/>
      <c r="G809" s="164"/>
      <c r="H809" s="164"/>
      <c r="I809" s="164"/>
      <c r="J809" s="164"/>
      <c r="K809" s="164"/>
      <c r="L809" s="164"/>
      <c r="M809" s="164"/>
      <c r="N809" s="164"/>
      <c r="O809" s="164"/>
      <c r="P809" s="164"/>
      <c r="Q809" s="164"/>
      <c r="R809" s="164"/>
      <c r="S809" s="164"/>
      <c r="T809" s="164"/>
      <c r="U809" s="164"/>
      <c r="V809" s="164"/>
      <c r="W809" s="164"/>
      <c r="X809" s="164"/>
      <c r="Y809" s="164"/>
      <c r="Z809" s="164"/>
    </row>
    <row r="810" spans="1:26">
      <c r="A810" s="164"/>
      <c r="B810" s="164"/>
      <c r="C810" s="164"/>
      <c r="D810" s="164"/>
      <c r="E810" s="164"/>
      <c r="F810" s="164"/>
      <c r="G810" s="164"/>
      <c r="H810" s="164"/>
      <c r="I810" s="164"/>
      <c r="J810" s="164"/>
      <c r="K810" s="164"/>
      <c r="L810" s="164"/>
      <c r="M810" s="164"/>
      <c r="N810" s="164"/>
      <c r="O810" s="164"/>
      <c r="P810" s="164"/>
      <c r="Q810" s="164"/>
      <c r="R810" s="164"/>
      <c r="S810" s="164"/>
      <c r="T810" s="164"/>
      <c r="U810" s="164"/>
      <c r="V810" s="164"/>
      <c r="W810" s="164"/>
      <c r="X810" s="164"/>
      <c r="Y810" s="164"/>
      <c r="Z810" s="164"/>
    </row>
    <row r="811" spans="1:26">
      <c r="A811" s="164"/>
      <c r="B811" s="164"/>
      <c r="C811" s="164"/>
      <c r="D811" s="164"/>
      <c r="E811" s="164"/>
      <c r="F811" s="164"/>
      <c r="G811" s="164"/>
      <c r="H811" s="164"/>
      <c r="I811" s="164"/>
      <c r="J811" s="164"/>
      <c r="K811" s="164"/>
      <c r="L811" s="164"/>
      <c r="M811" s="164"/>
      <c r="N811" s="164"/>
      <c r="O811" s="164"/>
      <c r="P811" s="164"/>
      <c r="Q811" s="164"/>
      <c r="R811" s="164"/>
      <c r="S811" s="164"/>
      <c r="T811" s="164"/>
      <c r="U811" s="164"/>
      <c r="V811" s="164"/>
      <c r="W811" s="164"/>
      <c r="X811" s="164"/>
      <c r="Y811" s="164"/>
      <c r="Z811" s="164"/>
    </row>
    <row r="812" spans="1:26">
      <c r="A812" s="164"/>
      <c r="B812" s="164"/>
      <c r="C812" s="164"/>
      <c r="D812" s="164"/>
      <c r="E812" s="164"/>
      <c r="F812" s="164"/>
      <c r="G812" s="164"/>
      <c r="H812" s="164"/>
      <c r="I812" s="164"/>
      <c r="J812" s="164"/>
      <c r="K812" s="164"/>
      <c r="L812" s="164"/>
      <c r="M812" s="164"/>
      <c r="N812" s="164"/>
      <c r="O812" s="164"/>
      <c r="P812" s="164"/>
      <c r="Q812" s="164"/>
      <c r="R812" s="164"/>
      <c r="S812" s="164"/>
      <c r="T812" s="164"/>
      <c r="U812" s="164"/>
      <c r="V812" s="164"/>
      <c r="W812" s="164"/>
      <c r="X812" s="164"/>
      <c r="Y812" s="164"/>
      <c r="Z812" s="164"/>
    </row>
    <row r="813" spans="1:26">
      <c r="A813" s="164"/>
      <c r="B813" s="164"/>
      <c r="C813" s="164"/>
      <c r="D813" s="164"/>
      <c r="E813" s="164"/>
      <c r="F813" s="164"/>
      <c r="G813" s="164"/>
      <c r="H813" s="164"/>
      <c r="I813" s="164"/>
      <c r="J813" s="164"/>
      <c r="K813" s="164"/>
      <c r="L813" s="164"/>
      <c r="M813" s="164"/>
      <c r="N813" s="164"/>
      <c r="O813" s="164"/>
      <c r="P813" s="164"/>
      <c r="Q813" s="164"/>
      <c r="R813" s="164"/>
      <c r="S813" s="164"/>
      <c r="T813" s="164"/>
      <c r="U813" s="164"/>
      <c r="V813" s="164"/>
      <c r="W813" s="164"/>
      <c r="X813" s="164"/>
      <c r="Y813" s="164"/>
      <c r="Z813" s="164"/>
    </row>
    <row r="814" spans="1:26">
      <c r="A814" s="164"/>
      <c r="B814" s="164"/>
      <c r="C814" s="164"/>
      <c r="D814" s="164"/>
      <c r="E814" s="164"/>
      <c r="F814" s="164"/>
      <c r="G814" s="164"/>
      <c r="H814" s="164"/>
      <c r="I814" s="164"/>
      <c r="J814" s="164"/>
      <c r="K814" s="164"/>
      <c r="L814" s="164"/>
      <c r="M814" s="164"/>
      <c r="N814" s="164"/>
      <c r="O814" s="164"/>
      <c r="P814" s="164"/>
      <c r="Q814" s="164"/>
      <c r="R814" s="164"/>
      <c r="S814" s="164"/>
      <c r="T814" s="164"/>
      <c r="U814" s="164"/>
      <c r="V814" s="164"/>
      <c r="W814" s="164"/>
      <c r="X814" s="164"/>
      <c r="Y814" s="164"/>
      <c r="Z814" s="164"/>
    </row>
    <row r="815" spans="1:26">
      <c r="A815" s="164"/>
      <c r="B815" s="164"/>
      <c r="C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  <c r="Q815" s="164"/>
      <c r="R815" s="164"/>
      <c r="S815" s="164"/>
      <c r="T815" s="164"/>
      <c r="U815" s="164"/>
      <c r="V815" s="164"/>
      <c r="W815" s="164"/>
      <c r="X815" s="164"/>
      <c r="Y815" s="164"/>
      <c r="Z815" s="164"/>
    </row>
    <row r="816" spans="1:26">
      <c r="A816" s="164"/>
      <c r="B816" s="164"/>
      <c r="C816" s="164"/>
      <c r="D816" s="164"/>
      <c r="E816" s="164"/>
      <c r="F816" s="164"/>
      <c r="G816" s="164"/>
      <c r="H816" s="164"/>
      <c r="I816" s="164"/>
      <c r="J816" s="164"/>
      <c r="K816" s="164"/>
      <c r="L816" s="164"/>
      <c r="M816" s="164"/>
      <c r="N816" s="164"/>
      <c r="O816" s="164"/>
      <c r="P816" s="164"/>
      <c r="Q816" s="164"/>
      <c r="R816" s="164"/>
      <c r="S816" s="164"/>
      <c r="T816" s="164"/>
      <c r="U816" s="164"/>
      <c r="V816" s="164"/>
      <c r="W816" s="164"/>
      <c r="X816" s="164"/>
      <c r="Y816" s="164"/>
      <c r="Z816" s="164"/>
    </row>
    <row r="817" spans="1:26">
      <c r="A817" s="164"/>
      <c r="B817" s="164"/>
      <c r="C817" s="164"/>
      <c r="D817" s="164"/>
      <c r="E817" s="164"/>
      <c r="F817" s="164"/>
      <c r="G817" s="164"/>
      <c r="H817" s="164"/>
      <c r="I817" s="164"/>
      <c r="J817" s="164"/>
      <c r="K817" s="164"/>
      <c r="L817" s="164"/>
      <c r="M817" s="164"/>
      <c r="N817" s="164"/>
      <c r="O817" s="164"/>
      <c r="P817" s="164"/>
      <c r="Q817" s="164"/>
      <c r="R817" s="164"/>
      <c r="S817" s="164"/>
      <c r="T817" s="164"/>
      <c r="U817" s="164"/>
      <c r="V817" s="164"/>
      <c r="W817" s="164"/>
      <c r="X817" s="164"/>
      <c r="Y817" s="164"/>
      <c r="Z817" s="164"/>
    </row>
    <row r="818" spans="1:26">
      <c r="A818" s="164"/>
      <c r="B818" s="164"/>
      <c r="C818" s="164"/>
      <c r="D818" s="164"/>
      <c r="E818" s="164"/>
      <c r="F818" s="164"/>
      <c r="G818" s="164"/>
      <c r="H818" s="164"/>
      <c r="I818" s="164"/>
      <c r="J818" s="164"/>
      <c r="K818" s="164"/>
      <c r="L818" s="164"/>
      <c r="M818" s="164"/>
      <c r="N818" s="164"/>
      <c r="O818" s="164"/>
      <c r="P818" s="164"/>
      <c r="Q818" s="164"/>
      <c r="R818" s="164"/>
      <c r="S818" s="164"/>
      <c r="T818" s="164"/>
      <c r="U818" s="164"/>
      <c r="V818" s="164"/>
      <c r="W818" s="164"/>
      <c r="X818" s="164"/>
      <c r="Y818" s="164"/>
      <c r="Z818" s="164"/>
    </row>
    <row r="819" spans="1:26">
      <c r="A819" s="164"/>
      <c r="B819" s="164"/>
      <c r="C819" s="164"/>
      <c r="D819" s="164"/>
      <c r="E819" s="164"/>
      <c r="F819" s="164"/>
      <c r="G819" s="164"/>
      <c r="H819" s="164"/>
      <c r="I819" s="164"/>
      <c r="J819" s="164"/>
      <c r="K819" s="164"/>
      <c r="L819" s="164"/>
      <c r="M819" s="164"/>
      <c r="N819" s="164"/>
      <c r="O819" s="164"/>
      <c r="P819" s="164"/>
      <c r="Q819" s="164"/>
      <c r="R819" s="164"/>
      <c r="S819" s="164"/>
      <c r="T819" s="164"/>
      <c r="U819" s="164"/>
      <c r="V819" s="164"/>
      <c r="W819" s="164"/>
      <c r="X819" s="164"/>
      <c r="Y819" s="164"/>
      <c r="Z819" s="164"/>
    </row>
    <row r="820" spans="1:26">
      <c r="A820" s="164"/>
      <c r="B820" s="164"/>
      <c r="C820" s="164"/>
      <c r="D820" s="164"/>
      <c r="E820" s="164"/>
      <c r="F820" s="164"/>
      <c r="G820" s="164"/>
      <c r="H820" s="164"/>
      <c r="I820" s="164"/>
      <c r="J820" s="164"/>
      <c r="K820" s="164"/>
      <c r="L820" s="164"/>
      <c r="M820" s="164"/>
      <c r="N820" s="164"/>
      <c r="O820" s="164"/>
      <c r="P820" s="164"/>
      <c r="Q820" s="164"/>
      <c r="R820" s="164"/>
      <c r="S820" s="164"/>
      <c r="T820" s="164"/>
      <c r="U820" s="164"/>
      <c r="V820" s="164"/>
      <c r="W820" s="164"/>
      <c r="X820" s="164"/>
      <c r="Y820" s="164"/>
      <c r="Z820" s="164"/>
    </row>
    <row r="821" spans="1:26">
      <c r="A821" s="164"/>
      <c r="B821" s="164"/>
      <c r="C821" s="164"/>
      <c r="D821" s="164"/>
      <c r="E821" s="164"/>
      <c r="F821" s="164"/>
      <c r="G821" s="164"/>
      <c r="H821" s="164"/>
      <c r="I821" s="164"/>
      <c r="J821" s="164"/>
      <c r="K821" s="164"/>
      <c r="L821" s="164"/>
      <c r="M821" s="164"/>
      <c r="N821" s="164"/>
      <c r="O821" s="164"/>
      <c r="P821" s="164"/>
      <c r="Q821" s="164"/>
      <c r="R821" s="164"/>
      <c r="S821" s="164"/>
      <c r="T821" s="164"/>
      <c r="U821" s="164"/>
      <c r="V821" s="164"/>
      <c r="W821" s="164"/>
      <c r="X821" s="164"/>
      <c r="Y821" s="164"/>
      <c r="Z821" s="164"/>
    </row>
    <row r="822" spans="1:26">
      <c r="A822" s="164"/>
      <c r="B822" s="164"/>
      <c r="C822" s="164"/>
      <c r="D822" s="164"/>
      <c r="E822" s="164"/>
      <c r="F822" s="164"/>
      <c r="G822" s="164"/>
      <c r="H822" s="164"/>
      <c r="I822" s="164"/>
      <c r="J822" s="164"/>
      <c r="K822" s="164"/>
      <c r="L822" s="164"/>
      <c r="M822" s="164"/>
      <c r="N822" s="164"/>
      <c r="O822" s="164"/>
      <c r="P822" s="164"/>
      <c r="Q822" s="164"/>
      <c r="R822" s="164"/>
      <c r="S822" s="164"/>
      <c r="T822" s="164"/>
      <c r="U822" s="164"/>
      <c r="V822" s="164"/>
      <c r="W822" s="164"/>
      <c r="X822" s="164"/>
      <c r="Y822" s="164"/>
      <c r="Z822" s="164"/>
    </row>
    <row r="823" spans="1:26">
      <c r="A823" s="164"/>
      <c r="B823" s="164"/>
      <c r="C823" s="164"/>
      <c r="D823" s="164"/>
      <c r="E823" s="164"/>
      <c r="F823" s="164"/>
      <c r="G823" s="164"/>
      <c r="H823" s="164"/>
      <c r="I823" s="164"/>
      <c r="J823" s="164"/>
      <c r="K823" s="164"/>
      <c r="L823" s="164"/>
      <c r="M823" s="164"/>
      <c r="N823" s="164"/>
      <c r="O823" s="164"/>
      <c r="P823" s="164"/>
      <c r="Q823" s="164"/>
      <c r="R823" s="164"/>
      <c r="S823" s="164"/>
      <c r="T823" s="164"/>
      <c r="U823" s="164"/>
      <c r="V823" s="164"/>
      <c r="W823" s="164"/>
      <c r="X823" s="164"/>
      <c r="Y823" s="164"/>
      <c r="Z823" s="164"/>
    </row>
    <row r="824" spans="1:26">
      <c r="A824" s="164"/>
      <c r="B824" s="164"/>
      <c r="C824" s="164"/>
      <c r="D824" s="164"/>
      <c r="E824" s="164"/>
      <c r="F824" s="164"/>
      <c r="G824" s="164"/>
      <c r="H824" s="164"/>
      <c r="I824" s="164"/>
      <c r="J824" s="164"/>
      <c r="K824" s="164"/>
      <c r="L824" s="164"/>
      <c r="M824" s="164"/>
      <c r="N824" s="164"/>
      <c r="O824" s="164"/>
      <c r="P824" s="164"/>
      <c r="Q824" s="164"/>
      <c r="R824" s="164"/>
      <c r="S824" s="164"/>
      <c r="T824" s="164"/>
      <c r="U824" s="164"/>
      <c r="V824" s="164"/>
      <c r="W824" s="164"/>
      <c r="X824" s="164"/>
      <c r="Y824" s="164"/>
      <c r="Z824" s="164"/>
    </row>
    <row r="825" spans="1:26">
      <c r="A825" s="164"/>
      <c r="B825" s="164"/>
      <c r="C825" s="164"/>
      <c r="D825" s="164"/>
      <c r="E825" s="164"/>
      <c r="F825" s="164"/>
      <c r="G825" s="164"/>
      <c r="H825" s="164"/>
      <c r="I825" s="164"/>
      <c r="J825" s="164"/>
      <c r="K825" s="164"/>
      <c r="L825" s="164"/>
      <c r="M825" s="164"/>
      <c r="N825" s="164"/>
      <c r="O825" s="164"/>
      <c r="P825" s="164"/>
      <c r="Q825" s="164"/>
      <c r="R825" s="164"/>
      <c r="S825" s="164"/>
      <c r="T825" s="164"/>
      <c r="U825" s="164"/>
      <c r="V825" s="164"/>
      <c r="W825" s="164"/>
      <c r="X825" s="164"/>
      <c r="Y825" s="164"/>
      <c r="Z825" s="164"/>
    </row>
    <row r="826" spans="1:26">
      <c r="A826" s="164"/>
      <c r="B826" s="164"/>
      <c r="C826" s="164"/>
      <c r="D826" s="164"/>
      <c r="E826" s="164"/>
      <c r="F826" s="164"/>
      <c r="G826" s="164"/>
      <c r="H826" s="164"/>
      <c r="I826" s="164"/>
      <c r="J826" s="164"/>
      <c r="K826" s="164"/>
      <c r="L826" s="164"/>
      <c r="M826" s="164"/>
      <c r="N826" s="164"/>
      <c r="O826" s="164"/>
      <c r="P826" s="164"/>
      <c r="Q826" s="164"/>
      <c r="R826" s="164"/>
      <c r="S826" s="164"/>
      <c r="T826" s="164"/>
      <c r="U826" s="164"/>
      <c r="V826" s="164"/>
      <c r="W826" s="164"/>
      <c r="X826" s="164"/>
      <c r="Y826" s="164"/>
      <c r="Z826" s="164"/>
    </row>
    <row r="827" spans="1:26">
      <c r="A827" s="164"/>
      <c r="B827" s="164"/>
      <c r="C827" s="164"/>
      <c r="D827" s="164"/>
      <c r="E827" s="164"/>
      <c r="F827" s="164"/>
      <c r="G827" s="164"/>
      <c r="H827" s="164"/>
      <c r="I827" s="164"/>
      <c r="J827" s="164"/>
      <c r="K827" s="164"/>
      <c r="L827" s="164"/>
      <c r="M827" s="164"/>
      <c r="N827" s="164"/>
      <c r="O827" s="164"/>
      <c r="P827" s="164"/>
      <c r="Q827" s="164"/>
      <c r="R827" s="164"/>
      <c r="S827" s="164"/>
      <c r="T827" s="164"/>
      <c r="U827" s="164"/>
      <c r="V827" s="164"/>
      <c r="W827" s="164"/>
      <c r="X827" s="164"/>
      <c r="Y827" s="164"/>
      <c r="Z827" s="164"/>
    </row>
    <row r="828" spans="1:26">
      <c r="A828" s="164"/>
      <c r="B828" s="164"/>
      <c r="C828" s="164"/>
      <c r="D828" s="164"/>
      <c r="E828" s="164"/>
      <c r="F828" s="164"/>
      <c r="G828" s="164"/>
      <c r="H828" s="164"/>
      <c r="I828" s="164"/>
      <c r="J828" s="164"/>
      <c r="K828" s="164"/>
      <c r="L828" s="164"/>
      <c r="M828" s="164"/>
      <c r="N828" s="164"/>
      <c r="O828" s="164"/>
      <c r="P828" s="164"/>
      <c r="Q828" s="164"/>
      <c r="R828" s="164"/>
      <c r="S828" s="164"/>
      <c r="T828" s="164"/>
      <c r="U828" s="164"/>
      <c r="V828" s="164"/>
      <c r="W828" s="164"/>
      <c r="X828" s="164"/>
      <c r="Y828" s="164"/>
      <c r="Z828" s="164"/>
    </row>
    <row r="829" spans="1:26">
      <c r="A829" s="164"/>
      <c r="B829" s="164"/>
      <c r="C829" s="164"/>
      <c r="D829" s="164"/>
      <c r="E829" s="164"/>
      <c r="F829" s="164"/>
      <c r="G829" s="164"/>
      <c r="H829" s="164"/>
      <c r="I829" s="164"/>
      <c r="J829" s="164"/>
      <c r="K829" s="164"/>
      <c r="L829" s="164"/>
      <c r="M829" s="164"/>
      <c r="N829" s="164"/>
      <c r="O829" s="164"/>
      <c r="P829" s="164"/>
      <c r="Q829" s="164"/>
      <c r="R829" s="164"/>
      <c r="S829" s="164"/>
      <c r="T829" s="164"/>
      <c r="U829" s="164"/>
      <c r="V829" s="164"/>
      <c r="W829" s="164"/>
      <c r="X829" s="164"/>
      <c r="Y829" s="164"/>
      <c r="Z829" s="164"/>
    </row>
    <row r="830" spans="1:26">
      <c r="A830" s="164"/>
      <c r="B830" s="164"/>
      <c r="C830" s="164"/>
      <c r="D830" s="164"/>
      <c r="E830" s="164"/>
      <c r="F830" s="164"/>
      <c r="G830" s="164"/>
      <c r="H830" s="164"/>
      <c r="I830" s="164"/>
      <c r="J830" s="164"/>
      <c r="K830" s="164"/>
      <c r="L830" s="164"/>
      <c r="M830" s="164"/>
      <c r="N830" s="164"/>
      <c r="O830" s="164"/>
      <c r="P830" s="164"/>
      <c r="Q830" s="164"/>
      <c r="R830" s="164"/>
      <c r="S830" s="164"/>
      <c r="T830" s="164"/>
      <c r="U830" s="164"/>
      <c r="V830" s="164"/>
      <c r="W830" s="164"/>
      <c r="X830" s="164"/>
      <c r="Y830" s="164"/>
      <c r="Z830" s="164"/>
    </row>
    <row r="831" spans="1:26">
      <c r="A831" s="164"/>
      <c r="B831" s="164"/>
      <c r="C831" s="164"/>
      <c r="D831" s="164"/>
      <c r="E831" s="164"/>
      <c r="F831" s="164"/>
      <c r="G831" s="164"/>
      <c r="H831" s="164"/>
      <c r="I831" s="164"/>
      <c r="J831" s="164"/>
      <c r="K831" s="164"/>
      <c r="L831" s="164"/>
      <c r="M831" s="164"/>
      <c r="N831" s="164"/>
      <c r="O831" s="164"/>
      <c r="P831" s="164"/>
      <c r="Q831" s="164"/>
      <c r="R831" s="164"/>
      <c r="S831" s="164"/>
      <c r="T831" s="164"/>
      <c r="U831" s="164"/>
      <c r="V831" s="164"/>
      <c r="W831" s="164"/>
      <c r="X831" s="164"/>
      <c r="Y831" s="164"/>
      <c r="Z831" s="164"/>
    </row>
    <row r="832" spans="1:26">
      <c r="A832" s="164"/>
      <c r="B832" s="164"/>
      <c r="C832" s="164"/>
      <c r="D832" s="164"/>
      <c r="E832" s="164"/>
      <c r="F832" s="164"/>
      <c r="G832" s="164"/>
      <c r="H832" s="164"/>
      <c r="I832" s="164"/>
      <c r="J832" s="164"/>
      <c r="K832" s="164"/>
      <c r="L832" s="164"/>
      <c r="M832" s="164"/>
      <c r="N832" s="164"/>
      <c r="O832" s="164"/>
      <c r="P832" s="164"/>
      <c r="Q832" s="164"/>
      <c r="R832" s="164"/>
      <c r="S832" s="164"/>
      <c r="T832" s="164"/>
      <c r="U832" s="164"/>
      <c r="V832" s="164"/>
      <c r="W832" s="164"/>
      <c r="X832" s="164"/>
      <c r="Y832" s="164"/>
      <c r="Z832" s="164"/>
    </row>
    <row r="833" spans="1:26">
      <c r="A833" s="164"/>
      <c r="B833" s="164"/>
      <c r="C833" s="164"/>
      <c r="D833" s="164"/>
      <c r="E833" s="164"/>
      <c r="F833" s="164"/>
      <c r="G833" s="164"/>
      <c r="H833" s="164"/>
      <c r="I833" s="164"/>
      <c r="J833" s="164"/>
      <c r="K833" s="164"/>
      <c r="L833" s="164"/>
      <c r="M833" s="164"/>
      <c r="N833" s="164"/>
      <c r="O833" s="164"/>
      <c r="P833" s="164"/>
      <c r="Q833" s="164"/>
      <c r="R833" s="164"/>
      <c r="S833" s="164"/>
      <c r="T833" s="164"/>
      <c r="U833" s="164"/>
      <c r="V833" s="164"/>
      <c r="W833" s="164"/>
      <c r="X833" s="164"/>
      <c r="Y833" s="164"/>
      <c r="Z833" s="164"/>
    </row>
    <row r="834" spans="1:26">
      <c r="A834" s="164"/>
      <c r="B834" s="164"/>
      <c r="C834" s="164"/>
      <c r="D834" s="164"/>
      <c r="E834" s="164"/>
      <c r="F834" s="164"/>
      <c r="G834" s="164"/>
      <c r="H834" s="164"/>
      <c r="I834" s="164"/>
      <c r="J834" s="164"/>
      <c r="K834" s="164"/>
      <c r="L834" s="164"/>
      <c r="M834" s="164"/>
      <c r="N834" s="164"/>
      <c r="O834" s="164"/>
      <c r="P834" s="164"/>
      <c r="Q834" s="164"/>
      <c r="R834" s="164"/>
      <c r="S834" s="164"/>
      <c r="T834" s="164"/>
      <c r="U834" s="164"/>
      <c r="V834" s="164"/>
      <c r="W834" s="164"/>
      <c r="X834" s="164"/>
      <c r="Y834" s="164"/>
      <c r="Z834" s="164"/>
    </row>
    <row r="835" spans="1:26">
      <c r="A835" s="164"/>
      <c r="B835" s="164"/>
      <c r="C835" s="164"/>
      <c r="D835" s="164"/>
      <c r="E835" s="164"/>
      <c r="F835" s="164"/>
      <c r="G835" s="164"/>
      <c r="H835" s="164"/>
      <c r="I835" s="164"/>
      <c r="J835" s="164"/>
      <c r="K835" s="164"/>
      <c r="L835" s="164"/>
      <c r="M835" s="164"/>
      <c r="N835" s="164"/>
      <c r="O835" s="164"/>
      <c r="P835" s="164"/>
      <c r="Q835" s="164"/>
      <c r="R835" s="164"/>
      <c r="S835" s="164"/>
      <c r="T835" s="164"/>
      <c r="U835" s="164"/>
      <c r="V835" s="164"/>
      <c r="W835" s="164"/>
      <c r="X835" s="164"/>
      <c r="Y835" s="164"/>
      <c r="Z835" s="164"/>
    </row>
    <row r="836" spans="1:26">
      <c r="A836" s="164"/>
      <c r="B836" s="164"/>
      <c r="C836" s="164"/>
      <c r="D836" s="164"/>
      <c r="E836" s="164"/>
      <c r="F836" s="164"/>
      <c r="G836" s="164"/>
      <c r="H836" s="164"/>
      <c r="I836" s="164"/>
      <c r="J836" s="164"/>
      <c r="K836" s="164"/>
      <c r="L836" s="164"/>
      <c r="M836" s="164"/>
      <c r="N836" s="164"/>
      <c r="O836" s="164"/>
      <c r="P836" s="164"/>
      <c r="Q836" s="164"/>
      <c r="R836" s="164"/>
      <c r="S836" s="164"/>
      <c r="T836" s="164"/>
      <c r="U836" s="164"/>
      <c r="V836" s="164"/>
      <c r="W836" s="164"/>
      <c r="X836" s="164"/>
      <c r="Y836" s="164"/>
      <c r="Z836" s="164"/>
    </row>
    <row r="837" spans="1:26">
      <c r="A837" s="164"/>
      <c r="B837" s="164"/>
      <c r="C837" s="164"/>
      <c r="D837" s="164"/>
      <c r="E837" s="164"/>
      <c r="F837" s="164"/>
      <c r="G837" s="164"/>
      <c r="H837" s="164"/>
      <c r="I837" s="164"/>
      <c r="J837" s="164"/>
      <c r="K837" s="164"/>
      <c r="L837" s="164"/>
      <c r="M837" s="164"/>
      <c r="N837" s="164"/>
      <c r="O837" s="164"/>
      <c r="P837" s="164"/>
      <c r="Q837" s="164"/>
      <c r="R837" s="164"/>
      <c r="S837" s="164"/>
      <c r="T837" s="164"/>
      <c r="U837" s="164"/>
      <c r="V837" s="164"/>
      <c r="W837" s="164"/>
      <c r="X837" s="164"/>
      <c r="Y837" s="164"/>
      <c r="Z837" s="164"/>
    </row>
    <row r="838" spans="1:26">
      <c r="A838" s="164"/>
      <c r="B838" s="164"/>
      <c r="C838" s="164"/>
      <c r="D838" s="164"/>
      <c r="E838" s="164"/>
      <c r="F838" s="164"/>
      <c r="G838" s="164"/>
      <c r="H838" s="164"/>
      <c r="I838" s="164"/>
      <c r="J838" s="164"/>
      <c r="K838" s="164"/>
      <c r="L838" s="164"/>
      <c r="M838" s="164"/>
      <c r="N838" s="164"/>
      <c r="O838" s="164"/>
      <c r="P838" s="164"/>
      <c r="Q838" s="164"/>
      <c r="R838" s="164"/>
      <c r="S838" s="164"/>
      <c r="T838" s="164"/>
      <c r="U838" s="164"/>
      <c r="V838" s="164"/>
      <c r="W838" s="164"/>
      <c r="X838" s="164"/>
      <c r="Y838" s="164"/>
      <c r="Z838" s="164"/>
    </row>
    <row r="839" spans="1:26">
      <c r="A839" s="164"/>
      <c r="B839" s="164"/>
      <c r="C839" s="164"/>
      <c r="D839" s="164"/>
      <c r="E839" s="164"/>
      <c r="F839" s="164"/>
      <c r="G839" s="164"/>
      <c r="H839" s="164"/>
      <c r="I839" s="164"/>
      <c r="J839" s="164"/>
      <c r="K839" s="164"/>
      <c r="L839" s="164"/>
      <c r="M839" s="164"/>
      <c r="N839" s="164"/>
      <c r="O839" s="164"/>
      <c r="P839" s="164"/>
      <c r="Q839" s="164"/>
      <c r="R839" s="164"/>
      <c r="S839" s="164"/>
      <c r="T839" s="164"/>
      <c r="U839" s="164"/>
      <c r="V839" s="164"/>
      <c r="W839" s="164"/>
      <c r="X839" s="164"/>
      <c r="Y839" s="164"/>
      <c r="Z839" s="164"/>
    </row>
    <row r="840" spans="1:26">
      <c r="A840" s="164"/>
      <c r="B840" s="164"/>
      <c r="C840" s="164"/>
      <c r="D840" s="164"/>
      <c r="E840" s="164"/>
      <c r="F840" s="164"/>
      <c r="G840" s="164"/>
      <c r="H840" s="164"/>
      <c r="I840" s="164"/>
      <c r="J840" s="164"/>
      <c r="K840" s="164"/>
      <c r="L840" s="164"/>
      <c r="M840" s="164"/>
      <c r="N840" s="164"/>
      <c r="O840" s="164"/>
      <c r="P840" s="164"/>
      <c r="Q840" s="164"/>
      <c r="R840" s="164"/>
      <c r="S840" s="164"/>
      <c r="T840" s="164"/>
      <c r="U840" s="164"/>
      <c r="V840" s="164"/>
      <c r="W840" s="164"/>
      <c r="X840" s="164"/>
      <c r="Y840" s="164"/>
      <c r="Z840" s="164"/>
    </row>
    <row r="841" spans="1:26">
      <c r="A841" s="164"/>
      <c r="B841" s="164"/>
      <c r="C841" s="164"/>
      <c r="D841" s="164"/>
      <c r="E841" s="164"/>
      <c r="F841" s="164"/>
      <c r="G841" s="164"/>
      <c r="H841" s="164"/>
      <c r="I841" s="164"/>
      <c r="J841" s="164"/>
      <c r="K841" s="164"/>
      <c r="L841" s="164"/>
      <c r="M841" s="164"/>
      <c r="N841" s="164"/>
      <c r="O841" s="164"/>
      <c r="P841" s="164"/>
      <c r="Q841" s="164"/>
      <c r="R841" s="164"/>
      <c r="S841" s="164"/>
      <c r="T841" s="164"/>
      <c r="U841" s="164"/>
      <c r="V841" s="164"/>
      <c r="W841" s="164"/>
      <c r="X841" s="164"/>
      <c r="Y841" s="164"/>
      <c r="Z841" s="164"/>
    </row>
    <row r="842" spans="1:26">
      <c r="A842" s="164"/>
      <c r="B842" s="164"/>
      <c r="C842" s="164"/>
      <c r="D842" s="164"/>
      <c r="E842" s="164"/>
      <c r="F842" s="164"/>
      <c r="G842" s="164"/>
      <c r="H842" s="164"/>
      <c r="I842" s="164"/>
      <c r="J842" s="164"/>
      <c r="K842" s="164"/>
      <c r="L842" s="164"/>
      <c r="M842" s="164"/>
      <c r="N842" s="164"/>
      <c r="O842" s="164"/>
      <c r="P842" s="164"/>
      <c r="Q842" s="164"/>
      <c r="R842" s="164"/>
      <c r="S842" s="164"/>
      <c r="T842" s="164"/>
      <c r="U842" s="164"/>
      <c r="V842" s="164"/>
      <c r="W842" s="164"/>
      <c r="X842" s="164"/>
      <c r="Y842" s="164"/>
      <c r="Z842" s="164"/>
    </row>
    <row r="843" spans="1:26">
      <c r="A843" s="164"/>
      <c r="B843" s="164"/>
      <c r="C843" s="164"/>
      <c r="D843" s="164"/>
      <c r="E843" s="164"/>
      <c r="F843" s="164"/>
      <c r="G843" s="164"/>
      <c r="H843" s="164"/>
      <c r="I843" s="164"/>
      <c r="J843" s="164"/>
      <c r="K843" s="164"/>
      <c r="L843" s="164"/>
      <c r="M843" s="164"/>
      <c r="N843" s="164"/>
      <c r="O843" s="164"/>
      <c r="P843" s="164"/>
      <c r="Q843" s="164"/>
      <c r="R843" s="164"/>
      <c r="S843" s="164"/>
      <c r="T843" s="164"/>
      <c r="U843" s="164"/>
      <c r="V843" s="164"/>
      <c r="W843" s="164"/>
      <c r="X843" s="164"/>
      <c r="Y843" s="164"/>
      <c r="Z843" s="164"/>
    </row>
    <row r="844" spans="1:26">
      <c r="A844" s="164"/>
      <c r="B844" s="164"/>
      <c r="C844" s="164"/>
      <c r="D844" s="164"/>
      <c r="E844" s="164"/>
      <c r="F844" s="164"/>
      <c r="G844" s="164"/>
      <c r="H844" s="164"/>
      <c r="I844" s="164"/>
      <c r="J844" s="164"/>
      <c r="K844" s="164"/>
      <c r="L844" s="164"/>
      <c r="M844" s="164"/>
      <c r="N844" s="164"/>
      <c r="O844" s="164"/>
      <c r="P844" s="164"/>
      <c r="Q844" s="164"/>
      <c r="R844" s="164"/>
      <c r="S844" s="164"/>
      <c r="T844" s="164"/>
      <c r="U844" s="164"/>
      <c r="V844" s="164"/>
      <c r="W844" s="164"/>
      <c r="X844" s="164"/>
      <c r="Y844" s="164"/>
      <c r="Z844" s="164"/>
    </row>
    <row r="845" spans="1:26">
      <c r="A845" s="164"/>
      <c r="B845" s="164"/>
      <c r="C845" s="164"/>
      <c r="D845" s="164"/>
      <c r="E845" s="164"/>
      <c r="F845" s="164"/>
      <c r="G845" s="164"/>
      <c r="H845" s="164"/>
      <c r="I845" s="164"/>
      <c r="J845" s="164"/>
      <c r="K845" s="164"/>
      <c r="L845" s="164"/>
      <c r="M845" s="164"/>
      <c r="N845" s="164"/>
      <c r="O845" s="164"/>
      <c r="P845" s="164"/>
      <c r="Q845" s="164"/>
      <c r="R845" s="164"/>
      <c r="S845" s="164"/>
      <c r="T845" s="164"/>
      <c r="U845" s="164"/>
      <c r="V845" s="164"/>
      <c r="W845" s="164"/>
      <c r="X845" s="164"/>
      <c r="Y845" s="164"/>
      <c r="Z845" s="164"/>
    </row>
    <row r="846" spans="1:26">
      <c r="A846" s="164"/>
      <c r="B846" s="164"/>
      <c r="C846" s="164"/>
      <c r="D846" s="164"/>
      <c r="E846" s="164"/>
      <c r="F846" s="164"/>
      <c r="G846" s="164"/>
      <c r="H846" s="164"/>
      <c r="I846" s="164"/>
      <c r="J846" s="164"/>
      <c r="K846" s="164"/>
      <c r="L846" s="164"/>
      <c r="M846" s="164"/>
      <c r="N846" s="164"/>
      <c r="O846" s="164"/>
      <c r="P846" s="164"/>
      <c r="Q846" s="164"/>
      <c r="R846" s="164"/>
      <c r="S846" s="164"/>
      <c r="T846" s="164"/>
      <c r="U846" s="164"/>
      <c r="V846" s="164"/>
      <c r="W846" s="164"/>
      <c r="X846" s="164"/>
      <c r="Y846" s="164"/>
      <c r="Z846" s="164"/>
    </row>
    <row r="847" spans="1:26">
      <c r="A847" s="164"/>
      <c r="B847" s="164"/>
      <c r="C847" s="164"/>
      <c r="D847" s="164"/>
      <c r="E847" s="164"/>
      <c r="F847" s="164"/>
      <c r="G847" s="164"/>
      <c r="H847" s="164"/>
      <c r="I847" s="164"/>
      <c r="J847" s="164"/>
      <c r="K847" s="164"/>
      <c r="L847" s="164"/>
      <c r="M847" s="164"/>
      <c r="N847" s="164"/>
      <c r="O847" s="164"/>
      <c r="P847" s="164"/>
      <c r="Q847" s="164"/>
      <c r="R847" s="164"/>
      <c r="S847" s="164"/>
      <c r="T847" s="164"/>
      <c r="U847" s="164"/>
      <c r="V847" s="164"/>
      <c r="W847" s="164"/>
      <c r="X847" s="164"/>
      <c r="Y847" s="164"/>
      <c r="Z847" s="164"/>
    </row>
    <row r="848" spans="1:26">
      <c r="A848" s="164"/>
      <c r="B848" s="164"/>
      <c r="C848" s="164"/>
      <c r="D848" s="164"/>
      <c r="E848" s="164"/>
      <c r="F848" s="164"/>
      <c r="G848" s="164"/>
      <c r="H848" s="164"/>
      <c r="I848" s="164"/>
      <c r="J848" s="164"/>
      <c r="K848" s="164"/>
      <c r="L848" s="164"/>
      <c r="M848" s="164"/>
      <c r="N848" s="164"/>
      <c r="O848" s="164"/>
      <c r="P848" s="164"/>
      <c r="Q848" s="164"/>
      <c r="R848" s="164"/>
      <c r="S848" s="164"/>
      <c r="T848" s="164"/>
      <c r="U848" s="164"/>
      <c r="V848" s="164"/>
      <c r="W848" s="164"/>
      <c r="X848" s="164"/>
      <c r="Y848" s="164"/>
      <c r="Z848" s="164"/>
    </row>
    <row r="849" spans="1:26">
      <c r="A849" s="164"/>
      <c r="B849" s="164"/>
      <c r="C849" s="164"/>
      <c r="D849" s="164"/>
      <c r="E849" s="164"/>
      <c r="F849" s="164"/>
      <c r="G849" s="164"/>
      <c r="H849" s="164"/>
      <c r="I849" s="164"/>
      <c r="J849" s="164"/>
      <c r="K849" s="164"/>
      <c r="L849" s="164"/>
      <c r="M849" s="164"/>
      <c r="N849" s="164"/>
      <c r="O849" s="164"/>
      <c r="P849" s="164"/>
      <c r="Q849" s="164"/>
      <c r="R849" s="164"/>
      <c r="S849" s="164"/>
      <c r="T849" s="164"/>
      <c r="U849" s="164"/>
      <c r="V849" s="164"/>
      <c r="W849" s="164"/>
      <c r="X849" s="164"/>
      <c r="Y849" s="164"/>
      <c r="Z849" s="164"/>
    </row>
    <row r="850" spans="1:26">
      <c r="A850" s="164"/>
      <c r="B850" s="164"/>
      <c r="C850" s="164"/>
      <c r="D850" s="164"/>
      <c r="E850" s="164"/>
      <c r="F850" s="164"/>
      <c r="G850" s="164"/>
      <c r="H850" s="164"/>
      <c r="I850" s="164"/>
      <c r="J850" s="164"/>
      <c r="K850" s="164"/>
      <c r="L850" s="164"/>
      <c r="M850" s="164"/>
      <c r="N850" s="164"/>
      <c r="O850" s="164"/>
      <c r="P850" s="164"/>
      <c r="Q850" s="164"/>
      <c r="R850" s="164"/>
      <c r="S850" s="164"/>
      <c r="T850" s="164"/>
      <c r="U850" s="164"/>
      <c r="V850" s="164"/>
      <c r="W850" s="164"/>
      <c r="X850" s="164"/>
      <c r="Y850" s="164"/>
      <c r="Z850" s="164"/>
    </row>
    <row r="851" spans="1:26">
      <c r="A851" s="164"/>
      <c r="B851" s="164"/>
      <c r="C851" s="164"/>
      <c r="D851" s="164"/>
      <c r="E851" s="164"/>
      <c r="F851" s="164"/>
      <c r="G851" s="164"/>
      <c r="H851" s="164"/>
      <c r="I851" s="164"/>
      <c r="J851" s="164"/>
      <c r="K851" s="164"/>
      <c r="L851" s="164"/>
      <c r="M851" s="164"/>
      <c r="N851" s="164"/>
      <c r="O851" s="164"/>
      <c r="P851" s="164"/>
      <c r="Q851" s="164"/>
      <c r="R851" s="164"/>
      <c r="S851" s="164"/>
      <c r="T851" s="164"/>
      <c r="U851" s="164"/>
      <c r="V851" s="164"/>
      <c r="W851" s="164"/>
      <c r="X851" s="164"/>
      <c r="Y851" s="164"/>
      <c r="Z851" s="164"/>
    </row>
    <row r="852" spans="1:26">
      <c r="A852" s="164"/>
      <c r="B852" s="164"/>
      <c r="C852" s="164"/>
      <c r="D852" s="164"/>
      <c r="E852" s="164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  <c r="Q852" s="164"/>
      <c r="R852" s="164"/>
      <c r="S852" s="164"/>
      <c r="T852" s="164"/>
      <c r="U852" s="164"/>
      <c r="V852" s="164"/>
      <c r="W852" s="164"/>
      <c r="X852" s="164"/>
      <c r="Y852" s="164"/>
      <c r="Z852" s="164"/>
    </row>
    <row r="853" spans="1:26">
      <c r="A853" s="164"/>
      <c r="B853" s="164"/>
      <c r="C853" s="164"/>
      <c r="D853" s="164"/>
      <c r="E853" s="164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  <c r="Q853" s="164"/>
      <c r="R853" s="164"/>
      <c r="S853" s="164"/>
      <c r="T853" s="164"/>
      <c r="U853" s="164"/>
      <c r="V853" s="164"/>
      <c r="W853" s="164"/>
      <c r="X853" s="164"/>
      <c r="Y853" s="164"/>
      <c r="Z853" s="164"/>
    </row>
    <row r="854" spans="1:26">
      <c r="A854" s="164"/>
      <c r="B854" s="164"/>
      <c r="C854" s="164"/>
      <c r="D854" s="164"/>
      <c r="E854" s="164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  <c r="Q854" s="164"/>
      <c r="R854" s="164"/>
      <c r="S854" s="164"/>
      <c r="T854" s="164"/>
      <c r="U854" s="164"/>
      <c r="V854" s="164"/>
      <c r="W854" s="164"/>
      <c r="X854" s="164"/>
      <c r="Y854" s="164"/>
      <c r="Z854" s="164"/>
    </row>
    <row r="855" spans="1:26">
      <c r="A855" s="164"/>
      <c r="B855" s="164"/>
      <c r="C855" s="164"/>
      <c r="D855" s="164"/>
      <c r="E855" s="164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  <c r="Q855" s="164"/>
      <c r="R855" s="164"/>
      <c r="S855" s="164"/>
      <c r="T855" s="164"/>
      <c r="U855" s="164"/>
      <c r="V855" s="164"/>
      <c r="W855" s="164"/>
      <c r="X855" s="164"/>
      <c r="Y855" s="164"/>
      <c r="Z855" s="164"/>
    </row>
    <row r="856" spans="1:26">
      <c r="A856" s="164"/>
      <c r="B856" s="164"/>
      <c r="C856" s="164"/>
      <c r="D856" s="164"/>
      <c r="E856" s="164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  <c r="Q856" s="164"/>
      <c r="R856" s="164"/>
      <c r="S856" s="164"/>
      <c r="T856" s="164"/>
      <c r="U856" s="164"/>
      <c r="V856" s="164"/>
      <c r="W856" s="164"/>
      <c r="X856" s="164"/>
      <c r="Y856" s="164"/>
      <c r="Z856" s="164"/>
    </row>
    <row r="857" spans="1:26">
      <c r="A857" s="164"/>
      <c r="B857" s="164"/>
      <c r="C857" s="164"/>
      <c r="D857" s="164"/>
      <c r="E857" s="164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  <c r="Q857" s="164"/>
      <c r="R857" s="164"/>
      <c r="S857" s="164"/>
      <c r="T857" s="164"/>
      <c r="U857" s="164"/>
      <c r="V857" s="164"/>
      <c r="W857" s="164"/>
      <c r="X857" s="164"/>
      <c r="Y857" s="164"/>
      <c r="Z857" s="164"/>
    </row>
    <row r="858" spans="1:26">
      <c r="A858" s="164"/>
      <c r="B858" s="164"/>
      <c r="C858" s="164"/>
      <c r="D858" s="164"/>
      <c r="E858" s="164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  <c r="Q858" s="164"/>
      <c r="R858" s="164"/>
      <c r="S858" s="164"/>
      <c r="T858" s="164"/>
      <c r="U858" s="164"/>
      <c r="V858" s="164"/>
      <c r="W858" s="164"/>
      <c r="X858" s="164"/>
      <c r="Y858" s="164"/>
      <c r="Z858" s="164"/>
    </row>
    <row r="859" spans="1:26">
      <c r="A859" s="164"/>
      <c r="B859" s="164"/>
      <c r="C859" s="164"/>
      <c r="D859" s="164"/>
      <c r="E859" s="164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  <c r="Q859" s="164"/>
      <c r="R859" s="164"/>
      <c r="S859" s="164"/>
      <c r="T859" s="164"/>
      <c r="U859" s="164"/>
      <c r="V859" s="164"/>
      <c r="W859" s="164"/>
      <c r="X859" s="164"/>
      <c r="Y859" s="164"/>
      <c r="Z859" s="164"/>
    </row>
    <row r="860" spans="1:26">
      <c r="A860" s="164"/>
      <c r="B860" s="164"/>
      <c r="C860" s="164"/>
      <c r="D860" s="164"/>
      <c r="E860" s="164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  <c r="Q860" s="164"/>
      <c r="R860" s="164"/>
      <c r="S860" s="164"/>
      <c r="T860" s="164"/>
      <c r="U860" s="164"/>
      <c r="V860" s="164"/>
      <c r="W860" s="164"/>
      <c r="X860" s="164"/>
      <c r="Y860" s="164"/>
      <c r="Z860" s="164"/>
    </row>
    <row r="861" spans="1:26">
      <c r="A861" s="164"/>
      <c r="B861" s="164"/>
      <c r="C861" s="164"/>
      <c r="D861" s="164"/>
      <c r="E861" s="164"/>
      <c r="F861" s="164"/>
      <c r="G861" s="164"/>
      <c r="H861" s="164"/>
      <c r="I861" s="164"/>
      <c r="J861" s="164"/>
      <c r="K861" s="164"/>
      <c r="L861" s="164"/>
      <c r="M861" s="164"/>
      <c r="N861" s="164"/>
      <c r="O861" s="164"/>
      <c r="P861" s="164"/>
      <c r="Q861" s="164"/>
      <c r="R861" s="164"/>
      <c r="S861" s="164"/>
      <c r="T861" s="164"/>
      <c r="U861" s="164"/>
      <c r="V861" s="164"/>
      <c r="W861" s="164"/>
      <c r="X861" s="164"/>
      <c r="Y861" s="164"/>
      <c r="Z861" s="164"/>
    </row>
    <row r="862" spans="1:26">
      <c r="A862" s="164"/>
      <c r="B862" s="164"/>
      <c r="C862" s="164"/>
      <c r="D862" s="164"/>
      <c r="E862" s="164"/>
      <c r="F862" s="164"/>
      <c r="G862" s="164"/>
      <c r="H862" s="164"/>
      <c r="I862" s="164"/>
      <c r="J862" s="164"/>
      <c r="K862" s="164"/>
      <c r="L862" s="164"/>
      <c r="M862" s="164"/>
      <c r="N862" s="164"/>
      <c r="O862" s="164"/>
      <c r="P862" s="164"/>
      <c r="Q862" s="164"/>
      <c r="R862" s="164"/>
      <c r="S862" s="164"/>
      <c r="T862" s="164"/>
      <c r="U862" s="164"/>
      <c r="V862" s="164"/>
      <c r="W862" s="164"/>
      <c r="X862" s="164"/>
      <c r="Y862" s="164"/>
      <c r="Z862" s="164"/>
    </row>
    <row r="863" spans="1:26">
      <c r="A863" s="164"/>
      <c r="B863" s="164"/>
      <c r="C863" s="164"/>
      <c r="D863" s="164"/>
      <c r="E863" s="164"/>
      <c r="F863" s="164"/>
      <c r="G863" s="164"/>
      <c r="H863" s="164"/>
      <c r="I863" s="164"/>
      <c r="J863" s="164"/>
      <c r="K863" s="164"/>
      <c r="L863" s="164"/>
      <c r="M863" s="164"/>
      <c r="N863" s="164"/>
      <c r="O863" s="164"/>
      <c r="P863" s="164"/>
      <c r="Q863" s="164"/>
      <c r="R863" s="164"/>
      <c r="S863" s="164"/>
      <c r="T863" s="164"/>
      <c r="U863" s="164"/>
      <c r="V863" s="164"/>
      <c r="W863" s="164"/>
      <c r="X863" s="164"/>
      <c r="Y863" s="164"/>
      <c r="Z863" s="164"/>
    </row>
    <row r="864" spans="1:26">
      <c r="A864" s="164"/>
      <c r="B864" s="164"/>
      <c r="C864" s="164"/>
      <c r="D864" s="164"/>
      <c r="E864" s="164"/>
      <c r="F864" s="164"/>
      <c r="G864" s="164"/>
      <c r="H864" s="164"/>
      <c r="I864" s="164"/>
      <c r="J864" s="164"/>
      <c r="K864" s="164"/>
      <c r="L864" s="164"/>
      <c r="M864" s="164"/>
      <c r="N864" s="164"/>
      <c r="O864" s="164"/>
      <c r="P864" s="164"/>
      <c r="Q864" s="164"/>
      <c r="R864" s="164"/>
      <c r="S864" s="164"/>
      <c r="T864" s="164"/>
      <c r="U864" s="164"/>
      <c r="V864" s="164"/>
      <c r="W864" s="164"/>
      <c r="X864" s="164"/>
      <c r="Y864" s="164"/>
      <c r="Z864" s="164"/>
    </row>
    <row r="865" spans="1:26">
      <c r="A865" s="164"/>
      <c r="B865" s="164"/>
      <c r="C865" s="164"/>
      <c r="D865" s="164"/>
      <c r="E865" s="164"/>
      <c r="F865" s="164"/>
      <c r="G865" s="164"/>
      <c r="H865" s="164"/>
      <c r="I865" s="164"/>
      <c r="J865" s="164"/>
      <c r="K865" s="164"/>
      <c r="L865" s="164"/>
      <c r="M865" s="164"/>
      <c r="N865" s="164"/>
      <c r="O865" s="164"/>
      <c r="P865" s="164"/>
      <c r="Q865" s="164"/>
      <c r="R865" s="164"/>
      <c r="S865" s="164"/>
      <c r="T865" s="164"/>
      <c r="U865" s="164"/>
      <c r="V865" s="164"/>
      <c r="W865" s="164"/>
      <c r="X865" s="164"/>
      <c r="Y865" s="164"/>
      <c r="Z865" s="164"/>
    </row>
    <row r="866" spans="1:26">
      <c r="A866" s="164"/>
      <c r="B866" s="164"/>
      <c r="C866" s="164"/>
      <c r="D866" s="164"/>
      <c r="E866" s="164"/>
      <c r="F866" s="164"/>
      <c r="G866" s="164"/>
      <c r="H866" s="164"/>
      <c r="I866" s="164"/>
      <c r="J866" s="164"/>
      <c r="K866" s="164"/>
      <c r="L866" s="164"/>
      <c r="M866" s="164"/>
      <c r="N866" s="164"/>
      <c r="O866" s="164"/>
      <c r="P866" s="164"/>
      <c r="Q866" s="164"/>
      <c r="R866" s="164"/>
      <c r="S866" s="164"/>
      <c r="T866" s="164"/>
      <c r="U866" s="164"/>
      <c r="V866" s="164"/>
      <c r="W866" s="164"/>
      <c r="X866" s="164"/>
      <c r="Y866" s="164"/>
      <c r="Z866" s="164"/>
    </row>
    <row r="867" spans="1:26">
      <c r="A867" s="164"/>
      <c r="B867" s="164"/>
      <c r="C867" s="164"/>
      <c r="D867" s="164"/>
      <c r="E867" s="164"/>
      <c r="F867" s="164"/>
      <c r="G867" s="164"/>
      <c r="H867" s="164"/>
      <c r="I867" s="164"/>
      <c r="J867" s="164"/>
      <c r="K867" s="164"/>
      <c r="L867" s="164"/>
      <c r="M867" s="164"/>
      <c r="N867" s="164"/>
      <c r="O867" s="164"/>
      <c r="P867" s="164"/>
      <c r="Q867" s="164"/>
      <c r="R867" s="164"/>
      <c r="S867" s="164"/>
      <c r="T867" s="164"/>
      <c r="U867" s="164"/>
      <c r="V867" s="164"/>
      <c r="W867" s="164"/>
      <c r="X867" s="164"/>
      <c r="Y867" s="164"/>
      <c r="Z867" s="164"/>
    </row>
    <row r="868" spans="1:26">
      <c r="A868" s="164"/>
      <c r="B868" s="164"/>
      <c r="C868" s="164"/>
      <c r="D868" s="164"/>
      <c r="E868" s="164"/>
      <c r="F868" s="164"/>
      <c r="G868" s="164"/>
      <c r="H868" s="164"/>
      <c r="I868" s="164"/>
      <c r="J868" s="164"/>
      <c r="K868" s="164"/>
      <c r="L868" s="164"/>
      <c r="M868" s="164"/>
      <c r="N868" s="164"/>
      <c r="O868" s="164"/>
      <c r="P868" s="164"/>
      <c r="Q868" s="164"/>
      <c r="R868" s="164"/>
      <c r="S868" s="164"/>
      <c r="T868" s="164"/>
      <c r="U868" s="164"/>
      <c r="V868" s="164"/>
      <c r="W868" s="164"/>
      <c r="X868" s="164"/>
      <c r="Y868" s="164"/>
      <c r="Z868" s="164"/>
    </row>
    <row r="869" spans="1:26">
      <c r="A869" s="164"/>
      <c r="B869" s="164"/>
      <c r="C869" s="164"/>
      <c r="D869" s="164"/>
      <c r="E869" s="164"/>
      <c r="F869" s="164"/>
      <c r="G869" s="164"/>
      <c r="H869" s="164"/>
      <c r="I869" s="164"/>
      <c r="J869" s="164"/>
      <c r="K869" s="164"/>
      <c r="L869" s="164"/>
      <c r="M869" s="164"/>
      <c r="N869" s="164"/>
      <c r="O869" s="164"/>
      <c r="P869" s="164"/>
      <c r="Q869" s="164"/>
      <c r="R869" s="164"/>
      <c r="S869" s="164"/>
      <c r="T869" s="164"/>
      <c r="U869" s="164"/>
      <c r="V869" s="164"/>
      <c r="W869" s="164"/>
      <c r="X869" s="164"/>
      <c r="Y869" s="164"/>
      <c r="Z869" s="164"/>
    </row>
    <row r="870" spans="1:26">
      <c r="A870" s="164"/>
      <c r="B870" s="164"/>
      <c r="C870" s="164"/>
      <c r="D870" s="164"/>
      <c r="E870" s="164"/>
      <c r="F870" s="164"/>
      <c r="G870" s="164"/>
      <c r="H870" s="164"/>
      <c r="I870" s="164"/>
      <c r="J870" s="164"/>
      <c r="K870" s="164"/>
      <c r="L870" s="164"/>
      <c r="M870" s="164"/>
      <c r="N870" s="164"/>
      <c r="O870" s="164"/>
      <c r="P870" s="164"/>
      <c r="Q870" s="164"/>
      <c r="R870" s="164"/>
      <c r="S870" s="164"/>
      <c r="T870" s="164"/>
      <c r="U870" s="164"/>
      <c r="V870" s="164"/>
      <c r="W870" s="164"/>
      <c r="X870" s="164"/>
      <c r="Y870" s="164"/>
      <c r="Z870" s="164"/>
    </row>
    <row r="871" spans="1:26">
      <c r="A871" s="164"/>
      <c r="B871" s="164"/>
      <c r="C871" s="164"/>
      <c r="D871" s="164"/>
      <c r="E871" s="164"/>
      <c r="F871" s="164"/>
      <c r="G871" s="164"/>
      <c r="H871" s="164"/>
      <c r="I871" s="164"/>
      <c r="J871" s="164"/>
      <c r="K871" s="164"/>
      <c r="L871" s="164"/>
      <c r="M871" s="164"/>
      <c r="N871" s="164"/>
      <c r="O871" s="164"/>
      <c r="P871" s="164"/>
      <c r="Q871" s="164"/>
      <c r="R871" s="164"/>
      <c r="S871" s="164"/>
      <c r="T871" s="164"/>
      <c r="U871" s="164"/>
      <c r="V871" s="164"/>
      <c r="W871" s="164"/>
      <c r="X871" s="164"/>
      <c r="Y871" s="164"/>
      <c r="Z871" s="164"/>
    </row>
    <row r="872" spans="1:26">
      <c r="A872" s="164"/>
      <c r="B872" s="164"/>
      <c r="C872" s="164"/>
      <c r="D872" s="164"/>
      <c r="E872" s="164"/>
      <c r="F872" s="164"/>
      <c r="G872" s="164"/>
      <c r="H872" s="164"/>
      <c r="I872" s="164"/>
      <c r="J872" s="164"/>
      <c r="K872" s="164"/>
      <c r="L872" s="164"/>
      <c r="M872" s="164"/>
      <c r="N872" s="164"/>
      <c r="O872" s="164"/>
      <c r="P872" s="164"/>
      <c r="Q872" s="164"/>
      <c r="R872" s="164"/>
      <c r="S872" s="164"/>
      <c r="T872" s="164"/>
      <c r="U872" s="164"/>
      <c r="V872" s="164"/>
      <c r="W872" s="164"/>
      <c r="X872" s="164"/>
      <c r="Y872" s="164"/>
      <c r="Z872" s="164"/>
    </row>
    <row r="873" spans="1:26">
      <c r="A873" s="164"/>
      <c r="B873" s="164"/>
      <c r="C873" s="164"/>
      <c r="D873" s="164"/>
      <c r="E873" s="164"/>
      <c r="F873" s="164"/>
      <c r="G873" s="164"/>
      <c r="H873" s="164"/>
      <c r="I873" s="164"/>
      <c r="J873" s="164"/>
      <c r="K873" s="164"/>
      <c r="L873" s="164"/>
      <c r="M873" s="164"/>
      <c r="N873" s="164"/>
      <c r="O873" s="164"/>
      <c r="P873" s="164"/>
      <c r="Q873" s="164"/>
      <c r="R873" s="164"/>
      <c r="S873" s="164"/>
      <c r="T873" s="164"/>
      <c r="U873" s="164"/>
      <c r="V873" s="164"/>
      <c r="W873" s="164"/>
      <c r="X873" s="164"/>
      <c r="Y873" s="164"/>
      <c r="Z873" s="164"/>
    </row>
    <row r="874" spans="1:26">
      <c r="A874" s="164"/>
      <c r="B874" s="164"/>
      <c r="C874" s="164"/>
      <c r="D874" s="164"/>
      <c r="E874" s="164"/>
      <c r="F874" s="164"/>
      <c r="G874" s="164"/>
      <c r="H874" s="164"/>
      <c r="I874" s="164"/>
      <c r="J874" s="164"/>
      <c r="K874" s="164"/>
      <c r="L874" s="164"/>
      <c r="M874" s="164"/>
      <c r="N874" s="164"/>
      <c r="O874" s="164"/>
      <c r="P874" s="164"/>
      <c r="Q874" s="164"/>
      <c r="R874" s="164"/>
      <c r="S874" s="164"/>
      <c r="T874" s="164"/>
      <c r="U874" s="164"/>
      <c r="V874" s="164"/>
      <c r="W874" s="164"/>
      <c r="X874" s="164"/>
      <c r="Y874" s="164"/>
      <c r="Z874" s="164"/>
    </row>
    <row r="875" spans="1:26">
      <c r="A875" s="164"/>
      <c r="B875" s="164"/>
      <c r="C875" s="164"/>
      <c r="D875" s="164"/>
      <c r="E875" s="164"/>
      <c r="F875" s="164"/>
      <c r="G875" s="164"/>
      <c r="H875" s="164"/>
      <c r="I875" s="164"/>
      <c r="J875" s="164"/>
      <c r="K875" s="164"/>
      <c r="L875" s="164"/>
      <c r="M875" s="164"/>
      <c r="N875" s="164"/>
      <c r="O875" s="164"/>
      <c r="P875" s="164"/>
      <c r="Q875" s="164"/>
      <c r="R875" s="164"/>
      <c r="S875" s="164"/>
      <c r="T875" s="164"/>
      <c r="U875" s="164"/>
      <c r="V875" s="164"/>
      <c r="W875" s="164"/>
      <c r="X875" s="164"/>
      <c r="Y875" s="164"/>
      <c r="Z875" s="164"/>
    </row>
    <row r="876" spans="1:26">
      <c r="A876" s="164"/>
      <c r="B876" s="164"/>
      <c r="C876" s="164"/>
      <c r="D876" s="164"/>
      <c r="E876" s="164"/>
      <c r="F876" s="164"/>
      <c r="G876" s="164"/>
      <c r="H876" s="164"/>
      <c r="I876" s="164"/>
      <c r="J876" s="164"/>
      <c r="K876" s="164"/>
      <c r="L876" s="164"/>
      <c r="M876" s="164"/>
      <c r="N876" s="164"/>
      <c r="O876" s="164"/>
      <c r="P876" s="164"/>
      <c r="Q876" s="164"/>
      <c r="R876" s="164"/>
      <c r="S876" s="164"/>
      <c r="T876" s="164"/>
      <c r="U876" s="164"/>
      <c r="V876" s="164"/>
      <c r="W876" s="164"/>
      <c r="X876" s="164"/>
      <c r="Y876" s="164"/>
      <c r="Z876" s="164"/>
    </row>
    <row r="877" spans="1:26">
      <c r="A877" s="164"/>
      <c r="B877" s="164"/>
      <c r="C877" s="164"/>
      <c r="D877" s="164"/>
      <c r="E877" s="164"/>
      <c r="F877" s="164"/>
      <c r="G877" s="164"/>
      <c r="H877" s="164"/>
      <c r="I877" s="164"/>
      <c r="J877" s="164"/>
      <c r="K877" s="164"/>
      <c r="L877" s="164"/>
      <c r="M877" s="164"/>
      <c r="N877" s="164"/>
      <c r="O877" s="164"/>
      <c r="P877" s="164"/>
      <c r="Q877" s="164"/>
      <c r="R877" s="164"/>
      <c r="S877" s="164"/>
      <c r="T877" s="164"/>
      <c r="U877" s="164"/>
      <c r="V877" s="164"/>
      <c r="W877" s="164"/>
      <c r="X877" s="164"/>
      <c r="Y877" s="164"/>
      <c r="Z877" s="164"/>
    </row>
    <row r="878" spans="1:26">
      <c r="A878" s="164"/>
      <c r="B878" s="164"/>
      <c r="C878" s="164"/>
      <c r="D878" s="164"/>
      <c r="E878" s="164"/>
      <c r="F878" s="164"/>
      <c r="G878" s="164"/>
      <c r="H878" s="164"/>
      <c r="I878" s="164"/>
      <c r="J878" s="164"/>
      <c r="K878" s="164"/>
      <c r="L878" s="164"/>
      <c r="M878" s="164"/>
      <c r="N878" s="164"/>
      <c r="O878" s="164"/>
      <c r="P878" s="164"/>
      <c r="Q878" s="164"/>
      <c r="R878" s="164"/>
      <c r="S878" s="164"/>
      <c r="T878" s="164"/>
      <c r="U878" s="164"/>
      <c r="V878" s="164"/>
      <c r="W878" s="164"/>
      <c r="X878" s="164"/>
      <c r="Y878" s="164"/>
      <c r="Z878" s="164"/>
    </row>
    <row r="879" spans="1:26">
      <c r="A879" s="164"/>
      <c r="B879" s="164"/>
      <c r="C879" s="164"/>
      <c r="D879" s="164"/>
      <c r="E879" s="164"/>
      <c r="F879" s="164"/>
      <c r="G879" s="164"/>
      <c r="H879" s="164"/>
      <c r="I879" s="164"/>
      <c r="J879" s="164"/>
      <c r="K879" s="164"/>
      <c r="L879" s="164"/>
      <c r="M879" s="164"/>
      <c r="N879" s="164"/>
      <c r="O879" s="164"/>
      <c r="P879" s="164"/>
      <c r="Q879" s="164"/>
      <c r="R879" s="164"/>
      <c r="S879" s="164"/>
      <c r="T879" s="164"/>
      <c r="U879" s="164"/>
      <c r="V879" s="164"/>
      <c r="W879" s="164"/>
      <c r="X879" s="164"/>
      <c r="Y879" s="164"/>
      <c r="Z879" s="164"/>
    </row>
    <row r="880" spans="1:26">
      <c r="A880" s="164"/>
      <c r="B880" s="164"/>
      <c r="C880" s="164"/>
      <c r="D880" s="164"/>
      <c r="E880" s="164"/>
      <c r="F880" s="164"/>
      <c r="G880" s="164"/>
      <c r="H880" s="164"/>
      <c r="I880" s="164"/>
      <c r="J880" s="164"/>
      <c r="K880" s="164"/>
      <c r="L880" s="164"/>
      <c r="M880" s="164"/>
      <c r="N880" s="164"/>
      <c r="O880" s="164"/>
      <c r="P880" s="164"/>
      <c r="Q880" s="164"/>
      <c r="R880" s="164"/>
      <c r="S880" s="164"/>
      <c r="T880" s="164"/>
      <c r="U880" s="164"/>
      <c r="V880" s="164"/>
      <c r="W880" s="164"/>
      <c r="X880" s="164"/>
      <c r="Y880" s="164"/>
      <c r="Z880" s="164"/>
    </row>
    <row r="881" spans="1:26">
      <c r="A881" s="164"/>
      <c r="B881" s="164"/>
      <c r="C881" s="164"/>
      <c r="D881" s="164"/>
      <c r="E881" s="164"/>
      <c r="F881" s="164"/>
      <c r="G881" s="164"/>
      <c r="H881" s="164"/>
      <c r="I881" s="164"/>
      <c r="J881" s="164"/>
      <c r="K881" s="164"/>
      <c r="L881" s="164"/>
      <c r="M881" s="164"/>
      <c r="N881" s="164"/>
      <c r="O881" s="164"/>
      <c r="P881" s="164"/>
      <c r="Q881" s="164"/>
      <c r="R881" s="164"/>
      <c r="S881" s="164"/>
      <c r="T881" s="164"/>
      <c r="U881" s="164"/>
      <c r="V881" s="164"/>
      <c r="W881" s="164"/>
      <c r="X881" s="164"/>
      <c r="Y881" s="164"/>
      <c r="Z881" s="164"/>
    </row>
    <row r="882" spans="1:26">
      <c r="A882" s="164"/>
      <c r="B882" s="164"/>
      <c r="C882" s="164"/>
      <c r="D882" s="164"/>
      <c r="E882" s="164"/>
      <c r="F882" s="164"/>
      <c r="G882" s="164"/>
      <c r="H882" s="164"/>
      <c r="I882" s="164"/>
      <c r="J882" s="164"/>
      <c r="K882" s="164"/>
      <c r="L882" s="164"/>
      <c r="M882" s="164"/>
      <c r="N882" s="164"/>
      <c r="O882" s="164"/>
      <c r="P882" s="164"/>
      <c r="Q882" s="164"/>
      <c r="R882" s="164"/>
      <c r="S882" s="164"/>
      <c r="T882" s="164"/>
      <c r="U882" s="164"/>
      <c r="V882" s="164"/>
      <c r="W882" s="164"/>
      <c r="X882" s="164"/>
      <c r="Y882" s="164"/>
      <c r="Z882" s="164"/>
    </row>
    <row r="883" spans="1:26">
      <c r="A883" s="164"/>
      <c r="B883" s="164"/>
      <c r="C883" s="164"/>
      <c r="D883" s="164"/>
      <c r="E883" s="164"/>
      <c r="F883" s="164"/>
      <c r="G883" s="164"/>
      <c r="H883" s="164"/>
      <c r="I883" s="164"/>
      <c r="J883" s="164"/>
      <c r="K883" s="164"/>
      <c r="L883" s="164"/>
      <c r="M883" s="164"/>
      <c r="N883" s="164"/>
      <c r="O883" s="164"/>
      <c r="P883" s="164"/>
      <c r="Q883" s="164"/>
      <c r="R883" s="164"/>
      <c r="S883" s="164"/>
      <c r="T883" s="164"/>
      <c r="U883" s="164"/>
      <c r="V883" s="164"/>
      <c r="W883" s="164"/>
      <c r="X883" s="164"/>
      <c r="Y883" s="164"/>
      <c r="Z883" s="164"/>
    </row>
    <row r="884" spans="1:26">
      <c r="A884" s="164"/>
      <c r="B884" s="164"/>
      <c r="C884" s="164"/>
      <c r="D884" s="164"/>
      <c r="E884" s="164"/>
      <c r="F884" s="164"/>
      <c r="G884" s="164"/>
      <c r="H884" s="164"/>
      <c r="I884" s="164"/>
      <c r="J884" s="164"/>
      <c r="K884" s="164"/>
      <c r="L884" s="164"/>
      <c r="M884" s="164"/>
      <c r="N884" s="164"/>
      <c r="O884" s="164"/>
      <c r="P884" s="164"/>
      <c r="Q884" s="164"/>
      <c r="R884" s="164"/>
      <c r="S884" s="164"/>
      <c r="T884" s="164"/>
      <c r="U884" s="164"/>
      <c r="V884" s="164"/>
      <c r="W884" s="164"/>
      <c r="X884" s="164"/>
      <c r="Y884" s="164"/>
      <c r="Z884" s="164"/>
    </row>
    <row r="885" spans="1:26">
      <c r="A885" s="164"/>
      <c r="B885" s="164"/>
      <c r="C885" s="164"/>
      <c r="D885" s="164"/>
      <c r="E885" s="164"/>
      <c r="F885" s="164"/>
      <c r="G885" s="164"/>
      <c r="H885" s="164"/>
      <c r="I885" s="164"/>
      <c r="J885" s="164"/>
      <c r="K885" s="164"/>
      <c r="L885" s="164"/>
      <c r="M885" s="164"/>
      <c r="N885" s="164"/>
      <c r="O885" s="164"/>
      <c r="P885" s="164"/>
      <c r="Q885" s="164"/>
      <c r="R885" s="164"/>
      <c r="S885" s="164"/>
      <c r="T885" s="164"/>
      <c r="U885" s="164"/>
      <c r="V885" s="164"/>
      <c r="W885" s="164"/>
      <c r="X885" s="164"/>
      <c r="Y885" s="164"/>
      <c r="Z885" s="164"/>
    </row>
    <row r="886" spans="1:26">
      <c r="A886" s="164"/>
      <c r="B886" s="164"/>
      <c r="C886" s="164"/>
      <c r="D886" s="164"/>
      <c r="E886" s="164"/>
      <c r="F886" s="164"/>
      <c r="G886" s="164"/>
      <c r="H886" s="164"/>
      <c r="I886" s="164"/>
      <c r="J886" s="164"/>
      <c r="K886" s="164"/>
      <c r="L886" s="164"/>
      <c r="M886" s="164"/>
      <c r="N886" s="164"/>
      <c r="O886" s="164"/>
      <c r="P886" s="164"/>
      <c r="Q886" s="164"/>
      <c r="R886" s="164"/>
      <c r="S886" s="164"/>
      <c r="T886" s="164"/>
      <c r="U886" s="164"/>
      <c r="V886" s="164"/>
      <c r="W886" s="164"/>
      <c r="X886" s="164"/>
      <c r="Y886" s="164"/>
      <c r="Z886" s="164"/>
    </row>
    <row r="887" spans="1:26">
      <c r="A887" s="164"/>
      <c r="B887" s="164"/>
      <c r="C887" s="164"/>
      <c r="D887" s="164"/>
      <c r="E887" s="164"/>
      <c r="F887" s="164"/>
      <c r="G887" s="164"/>
      <c r="H887" s="164"/>
      <c r="I887" s="164"/>
      <c r="J887" s="164"/>
      <c r="K887" s="164"/>
      <c r="L887" s="164"/>
      <c r="M887" s="164"/>
      <c r="N887" s="164"/>
      <c r="O887" s="164"/>
      <c r="P887" s="164"/>
      <c r="Q887" s="164"/>
      <c r="R887" s="164"/>
      <c r="S887" s="164"/>
      <c r="T887" s="164"/>
      <c r="U887" s="164"/>
      <c r="V887" s="164"/>
      <c r="W887" s="164"/>
      <c r="X887" s="164"/>
      <c r="Y887" s="164"/>
      <c r="Z887" s="164"/>
    </row>
    <row r="888" spans="1:26">
      <c r="A888" s="164"/>
      <c r="B888" s="164"/>
      <c r="C888" s="164"/>
      <c r="D888" s="164"/>
      <c r="E888" s="164"/>
      <c r="F888" s="164"/>
      <c r="G888" s="164"/>
      <c r="H888" s="164"/>
      <c r="I888" s="164"/>
      <c r="J888" s="164"/>
      <c r="K888" s="164"/>
      <c r="L888" s="164"/>
      <c r="M888" s="164"/>
      <c r="N888" s="164"/>
      <c r="O888" s="164"/>
      <c r="P888" s="164"/>
      <c r="Q888" s="164"/>
      <c r="R888" s="164"/>
      <c r="S888" s="164"/>
      <c r="T888" s="164"/>
      <c r="U888" s="164"/>
      <c r="V888" s="164"/>
      <c r="W888" s="164"/>
      <c r="X888" s="164"/>
      <c r="Y888" s="164"/>
      <c r="Z888" s="164"/>
    </row>
    <row r="889" spans="1:26">
      <c r="A889" s="164"/>
      <c r="B889" s="164"/>
      <c r="C889" s="164"/>
      <c r="D889" s="164"/>
      <c r="E889" s="164"/>
      <c r="F889" s="164"/>
      <c r="G889" s="164"/>
      <c r="H889" s="164"/>
      <c r="I889" s="164"/>
      <c r="J889" s="164"/>
      <c r="K889" s="164"/>
      <c r="L889" s="164"/>
      <c r="M889" s="164"/>
      <c r="N889" s="164"/>
      <c r="O889" s="164"/>
      <c r="P889" s="164"/>
      <c r="Q889" s="164"/>
      <c r="R889" s="164"/>
      <c r="S889" s="164"/>
      <c r="T889" s="164"/>
      <c r="U889" s="164"/>
      <c r="V889" s="164"/>
      <c r="W889" s="164"/>
      <c r="X889" s="164"/>
      <c r="Y889" s="164"/>
      <c r="Z889" s="164"/>
    </row>
    <row r="890" spans="1:26">
      <c r="A890" s="164"/>
      <c r="B890" s="164"/>
      <c r="C890" s="164"/>
      <c r="D890" s="164"/>
      <c r="E890" s="164"/>
      <c r="F890" s="164"/>
      <c r="G890" s="164"/>
      <c r="H890" s="164"/>
      <c r="I890" s="164"/>
      <c r="J890" s="164"/>
      <c r="K890" s="164"/>
      <c r="L890" s="164"/>
      <c r="M890" s="164"/>
      <c r="N890" s="164"/>
      <c r="O890" s="164"/>
      <c r="P890" s="164"/>
      <c r="Q890" s="164"/>
      <c r="R890" s="164"/>
      <c r="S890" s="164"/>
      <c r="T890" s="164"/>
      <c r="U890" s="164"/>
      <c r="V890" s="164"/>
      <c r="W890" s="164"/>
      <c r="X890" s="164"/>
      <c r="Y890" s="164"/>
      <c r="Z890" s="164"/>
    </row>
    <row r="891" spans="1:26">
      <c r="A891" s="164"/>
      <c r="B891" s="164"/>
      <c r="C891" s="164"/>
      <c r="D891" s="164"/>
      <c r="E891" s="164"/>
      <c r="F891" s="164"/>
      <c r="G891" s="164"/>
      <c r="H891" s="164"/>
      <c r="I891" s="164"/>
      <c r="J891" s="164"/>
      <c r="K891" s="164"/>
      <c r="L891" s="164"/>
      <c r="M891" s="164"/>
      <c r="N891" s="164"/>
      <c r="O891" s="164"/>
      <c r="P891" s="164"/>
      <c r="Q891" s="164"/>
      <c r="R891" s="164"/>
      <c r="S891" s="164"/>
      <c r="T891" s="164"/>
      <c r="U891" s="164"/>
      <c r="V891" s="164"/>
      <c r="W891" s="164"/>
      <c r="X891" s="164"/>
      <c r="Y891" s="164"/>
      <c r="Z891" s="164"/>
    </row>
    <row r="892" spans="1:26">
      <c r="A892" s="164"/>
      <c r="B892" s="164"/>
      <c r="C892" s="164"/>
      <c r="D892" s="164"/>
      <c r="E892" s="164"/>
      <c r="F892" s="164"/>
      <c r="G892" s="164"/>
      <c r="H892" s="164"/>
      <c r="I892" s="164"/>
      <c r="J892" s="164"/>
      <c r="K892" s="164"/>
      <c r="L892" s="164"/>
      <c r="M892" s="164"/>
      <c r="N892" s="164"/>
      <c r="O892" s="164"/>
      <c r="P892" s="164"/>
      <c r="Q892" s="164"/>
      <c r="R892" s="164"/>
      <c r="S892" s="164"/>
      <c r="T892" s="164"/>
      <c r="U892" s="164"/>
      <c r="V892" s="164"/>
      <c r="W892" s="164"/>
      <c r="X892" s="164"/>
      <c r="Y892" s="164"/>
      <c r="Z892" s="164"/>
    </row>
    <row r="893" spans="1:26">
      <c r="A893" s="164"/>
      <c r="B893" s="164"/>
      <c r="C893" s="164"/>
      <c r="D893" s="164"/>
      <c r="E893" s="164"/>
      <c r="F893" s="164"/>
      <c r="G893" s="164"/>
      <c r="H893" s="164"/>
      <c r="I893" s="164"/>
      <c r="J893" s="164"/>
      <c r="K893" s="164"/>
      <c r="L893" s="164"/>
      <c r="M893" s="164"/>
      <c r="N893" s="164"/>
      <c r="O893" s="164"/>
      <c r="P893" s="164"/>
      <c r="Q893" s="164"/>
      <c r="R893" s="164"/>
      <c r="S893" s="164"/>
      <c r="T893" s="164"/>
      <c r="U893" s="164"/>
      <c r="V893" s="164"/>
      <c r="W893" s="164"/>
      <c r="X893" s="164"/>
      <c r="Y893" s="164"/>
      <c r="Z893" s="164"/>
    </row>
    <row r="894" spans="1:26">
      <c r="A894" s="164"/>
      <c r="B894" s="164"/>
      <c r="C894" s="164"/>
      <c r="D894" s="164"/>
      <c r="E894" s="164"/>
      <c r="F894" s="164"/>
      <c r="G894" s="164"/>
      <c r="H894" s="164"/>
      <c r="I894" s="164"/>
      <c r="J894" s="164"/>
      <c r="K894" s="164"/>
      <c r="L894" s="164"/>
      <c r="M894" s="164"/>
      <c r="N894" s="164"/>
      <c r="O894" s="164"/>
      <c r="P894" s="164"/>
      <c r="Q894" s="164"/>
      <c r="R894" s="164"/>
      <c r="S894" s="164"/>
      <c r="T894" s="164"/>
      <c r="U894" s="164"/>
      <c r="V894" s="164"/>
      <c r="W894" s="164"/>
      <c r="X894" s="164"/>
      <c r="Y894" s="164"/>
      <c r="Z894" s="164"/>
    </row>
    <row r="895" spans="1:26">
      <c r="A895" s="164"/>
      <c r="B895" s="164"/>
      <c r="C895" s="164"/>
      <c r="D895" s="164"/>
      <c r="E895" s="164"/>
      <c r="F895" s="164"/>
      <c r="G895" s="164"/>
      <c r="H895" s="164"/>
      <c r="I895" s="164"/>
      <c r="J895" s="164"/>
      <c r="K895" s="164"/>
      <c r="L895" s="164"/>
      <c r="M895" s="164"/>
      <c r="N895" s="164"/>
      <c r="O895" s="164"/>
      <c r="P895" s="164"/>
      <c r="Q895" s="164"/>
      <c r="R895" s="164"/>
      <c r="S895" s="164"/>
      <c r="T895" s="164"/>
      <c r="U895" s="164"/>
      <c r="V895" s="164"/>
      <c r="W895" s="164"/>
      <c r="X895" s="164"/>
      <c r="Y895" s="164"/>
      <c r="Z895" s="164"/>
    </row>
    <row r="896" spans="1:26">
      <c r="A896" s="164"/>
      <c r="B896" s="164"/>
      <c r="C896" s="164"/>
      <c r="D896" s="164"/>
      <c r="E896" s="164"/>
      <c r="F896" s="164"/>
      <c r="G896" s="164"/>
      <c r="H896" s="164"/>
      <c r="I896" s="164"/>
      <c r="J896" s="164"/>
      <c r="K896" s="164"/>
      <c r="L896" s="164"/>
      <c r="M896" s="164"/>
      <c r="N896" s="164"/>
      <c r="O896" s="164"/>
      <c r="P896" s="164"/>
      <c r="Q896" s="164"/>
      <c r="R896" s="164"/>
      <c r="S896" s="164"/>
      <c r="T896" s="164"/>
      <c r="U896" s="164"/>
      <c r="V896" s="164"/>
      <c r="W896" s="164"/>
      <c r="X896" s="164"/>
      <c r="Y896" s="164"/>
      <c r="Z896" s="164"/>
    </row>
    <row r="897" spans="1:26">
      <c r="A897" s="164"/>
      <c r="B897" s="164"/>
      <c r="C897" s="164"/>
      <c r="D897" s="164"/>
      <c r="E897" s="164"/>
      <c r="F897" s="164"/>
      <c r="G897" s="164"/>
      <c r="H897" s="164"/>
      <c r="I897" s="164"/>
      <c r="J897" s="164"/>
      <c r="K897" s="164"/>
      <c r="L897" s="164"/>
      <c r="M897" s="164"/>
      <c r="N897" s="164"/>
      <c r="O897" s="164"/>
      <c r="P897" s="164"/>
      <c r="Q897" s="164"/>
      <c r="R897" s="164"/>
      <c r="S897" s="164"/>
      <c r="T897" s="164"/>
      <c r="U897" s="164"/>
      <c r="V897" s="164"/>
      <c r="W897" s="164"/>
      <c r="X897" s="164"/>
      <c r="Y897" s="164"/>
      <c r="Z897" s="164"/>
    </row>
    <row r="898" spans="1:26">
      <c r="A898" s="164"/>
      <c r="B898" s="164"/>
      <c r="C898" s="164"/>
      <c r="D898" s="164"/>
      <c r="E898" s="164"/>
      <c r="F898" s="164"/>
      <c r="G898" s="164"/>
      <c r="H898" s="164"/>
      <c r="I898" s="164"/>
      <c r="J898" s="164"/>
      <c r="K898" s="164"/>
      <c r="L898" s="164"/>
      <c r="M898" s="164"/>
      <c r="N898" s="164"/>
      <c r="O898" s="164"/>
      <c r="P898" s="164"/>
      <c r="Q898" s="164"/>
      <c r="R898" s="164"/>
      <c r="S898" s="164"/>
      <c r="T898" s="164"/>
      <c r="U898" s="164"/>
      <c r="V898" s="164"/>
      <c r="W898" s="164"/>
      <c r="X898" s="164"/>
      <c r="Y898" s="164"/>
      <c r="Z898" s="164"/>
    </row>
    <row r="899" spans="1:26">
      <c r="A899" s="164"/>
      <c r="B899" s="164"/>
      <c r="C899" s="164"/>
      <c r="D899" s="164"/>
      <c r="E899" s="164"/>
      <c r="F899" s="164"/>
      <c r="G899" s="164"/>
      <c r="H899" s="164"/>
      <c r="I899" s="164"/>
      <c r="J899" s="164"/>
      <c r="K899" s="164"/>
      <c r="L899" s="164"/>
      <c r="M899" s="164"/>
      <c r="N899" s="164"/>
      <c r="O899" s="164"/>
      <c r="P899" s="164"/>
      <c r="Q899" s="164"/>
      <c r="R899" s="164"/>
      <c r="S899" s="164"/>
      <c r="T899" s="164"/>
      <c r="U899" s="164"/>
      <c r="V899" s="164"/>
      <c r="W899" s="164"/>
      <c r="X899" s="164"/>
      <c r="Y899" s="164"/>
      <c r="Z899" s="164"/>
    </row>
    <row r="900" spans="1:26">
      <c r="A900" s="164"/>
      <c r="B900" s="164"/>
      <c r="C900" s="164"/>
      <c r="D900" s="164"/>
      <c r="E900" s="164"/>
      <c r="F900" s="164"/>
      <c r="G900" s="164"/>
      <c r="H900" s="164"/>
      <c r="I900" s="164"/>
      <c r="J900" s="164"/>
      <c r="K900" s="164"/>
      <c r="L900" s="164"/>
      <c r="M900" s="164"/>
      <c r="N900" s="164"/>
      <c r="O900" s="164"/>
      <c r="P900" s="164"/>
      <c r="Q900" s="164"/>
      <c r="R900" s="164"/>
      <c r="S900" s="164"/>
      <c r="T900" s="164"/>
      <c r="U900" s="164"/>
      <c r="V900" s="164"/>
      <c r="W900" s="164"/>
      <c r="X900" s="164"/>
      <c r="Y900" s="164"/>
      <c r="Z900" s="164"/>
    </row>
    <row r="901" spans="1:26">
      <c r="A901" s="164"/>
      <c r="B901" s="164"/>
      <c r="C901" s="164"/>
      <c r="D901" s="164"/>
      <c r="E901" s="164"/>
      <c r="F901" s="164"/>
      <c r="G901" s="164"/>
      <c r="H901" s="164"/>
      <c r="I901" s="164"/>
      <c r="J901" s="164"/>
      <c r="K901" s="164"/>
      <c r="L901" s="164"/>
      <c r="M901" s="164"/>
      <c r="N901" s="164"/>
      <c r="O901" s="164"/>
      <c r="P901" s="164"/>
      <c r="Q901" s="164"/>
      <c r="R901" s="164"/>
      <c r="S901" s="164"/>
      <c r="T901" s="164"/>
      <c r="U901" s="164"/>
      <c r="V901" s="164"/>
      <c r="W901" s="164"/>
      <c r="X901" s="164"/>
      <c r="Y901" s="164"/>
      <c r="Z901" s="164"/>
    </row>
    <row r="902" spans="1:26">
      <c r="A902" s="164"/>
      <c r="B902" s="164"/>
      <c r="C902" s="164"/>
      <c r="D902" s="164"/>
      <c r="E902" s="164"/>
      <c r="F902" s="164"/>
      <c r="G902" s="164"/>
      <c r="H902" s="164"/>
      <c r="I902" s="164"/>
      <c r="J902" s="164"/>
      <c r="K902" s="164"/>
      <c r="L902" s="164"/>
      <c r="M902" s="164"/>
      <c r="N902" s="164"/>
      <c r="O902" s="164"/>
      <c r="P902" s="164"/>
      <c r="Q902" s="164"/>
      <c r="R902" s="164"/>
      <c r="S902" s="164"/>
      <c r="T902" s="164"/>
      <c r="U902" s="164"/>
      <c r="V902" s="164"/>
      <c r="W902" s="164"/>
      <c r="X902" s="164"/>
      <c r="Y902" s="164"/>
      <c r="Z902" s="164"/>
    </row>
    <row r="903" spans="1:26">
      <c r="A903" s="164"/>
      <c r="B903" s="164"/>
      <c r="C903" s="164"/>
      <c r="D903" s="164"/>
      <c r="E903" s="164"/>
      <c r="F903" s="164"/>
      <c r="G903" s="164"/>
      <c r="H903" s="164"/>
      <c r="I903" s="164"/>
      <c r="J903" s="164"/>
      <c r="K903" s="164"/>
      <c r="L903" s="164"/>
      <c r="M903" s="164"/>
      <c r="N903" s="164"/>
      <c r="O903" s="164"/>
      <c r="P903" s="164"/>
      <c r="Q903" s="164"/>
      <c r="R903" s="164"/>
      <c r="S903" s="164"/>
      <c r="T903" s="164"/>
      <c r="U903" s="164"/>
      <c r="V903" s="164"/>
      <c r="W903" s="164"/>
      <c r="X903" s="164"/>
      <c r="Y903" s="164"/>
      <c r="Z903" s="164"/>
    </row>
    <row r="904" spans="1:26">
      <c r="A904" s="164"/>
      <c r="B904" s="164"/>
      <c r="C904" s="164"/>
      <c r="D904" s="164"/>
      <c r="E904" s="164"/>
      <c r="F904" s="164"/>
      <c r="G904" s="164"/>
      <c r="H904" s="164"/>
      <c r="I904" s="164"/>
      <c r="J904" s="164"/>
      <c r="K904" s="164"/>
      <c r="L904" s="164"/>
      <c r="M904" s="164"/>
      <c r="N904" s="164"/>
      <c r="O904" s="164"/>
      <c r="P904" s="164"/>
      <c r="Q904" s="164"/>
      <c r="R904" s="164"/>
      <c r="S904" s="164"/>
      <c r="T904" s="164"/>
      <c r="U904" s="164"/>
      <c r="V904" s="164"/>
      <c r="W904" s="164"/>
      <c r="X904" s="164"/>
      <c r="Y904" s="164"/>
      <c r="Z904" s="164"/>
    </row>
    <row r="905" spans="1:26">
      <c r="A905" s="164"/>
      <c r="B905" s="164"/>
      <c r="C905" s="164"/>
      <c r="D905" s="164"/>
      <c r="E905" s="164"/>
      <c r="F905" s="164"/>
      <c r="G905" s="164"/>
      <c r="H905" s="164"/>
      <c r="I905" s="164"/>
      <c r="J905" s="164"/>
      <c r="K905" s="164"/>
      <c r="L905" s="164"/>
      <c r="M905" s="164"/>
      <c r="N905" s="164"/>
      <c r="O905" s="164"/>
      <c r="P905" s="164"/>
      <c r="Q905" s="164"/>
      <c r="R905" s="164"/>
      <c r="S905" s="164"/>
      <c r="T905" s="164"/>
      <c r="U905" s="164"/>
      <c r="V905" s="164"/>
      <c r="W905" s="164"/>
      <c r="X905" s="164"/>
      <c r="Y905" s="164"/>
      <c r="Z905" s="164"/>
    </row>
    <row r="906" spans="1:26">
      <c r="A906" s="164"/>
      <c r="B906" s="164"/>
      <c r="C906" s="164"/>
      <c r="D906" s="164"/>
      <c r="E906" s="164"/>
      <c r="F906" s="164"/>
      <c r="G906" s="164"/>
      <c r="H906" s="164"/>
      <c r="I906" s="164"/>
      <c r="J906" s="164"/>
      <c r="K906" s="164"/>
      <c r="L906" s="164"/>
      <c r="M906" s="164"/>
      <c r="N906" s="164"/>
      <c r="O906" s="164"/>
      <c r="P906" s="164"/>
      <c r="Q906" s="164"/>
      <c r="R906" s="164"/>
      <c r="S906" s="164"/>
      <c r="T906" s="164"/>
      <c r="U906" s="164"/>
      <c r="V906" s="164"/>
      <c r="W906" s="164"/>
      <c r="X906" s="164"/>
      <c r="Y906" s="164"/>
      <c r="Z906" s="164"/>
    </row>
    <row r="907" spans="1:26">
      <c r="A907" s="164"/>
      <c r="B907" s="164"/>
      <c r="C907" s="164"/>
      <c r="D907" s="164"/>
      <c r="E907" s="164"/>
      <c r="F907" s="164"/>
      <c r="G907" s="164"/>
      <c r="H907" s="164"/>
      <c r="I907" s="164"/>
      <c r="J907" s="164"/>
      <c r="K907" s="164"/>
      <c r="L907" s="164"/>
      <c r="M907" s="164"/>
      <c r="N907" s="164"/>
      <c r="O907" s="164"/>
      <c r="P907" s="164"/>
      <c r="Q907" s="164"/>
      <c r="R907" s="164"/>
      <c r="S907" s="164"/>
      <c r="T907" s="164"/>
      <c r="U907" s="164"/>
      <c r="V907" s="164"/>
      <c r="W907" s="164"/>
      <c r="X907" s="164"/>
      <c r="Y907" s="164"/>
      <c r="Z907" s="164"/>
    </row>
    <row r="908" spans="1:26">
      <c r="A908" s="164"/>
      <c r="B908" s="164"/>
      <c r="C908" s="164"/>
      <c r="D908" s="164"/>
      <c r="E908" s="164"/>
      <c r="F908" s="164"/>
      <c r="G908" s="164"/>
      <c r="H908" s="164"/>
      <c r="I908" s="164"/>
      <c r="J908" s="164"/>
      <c r="K908" s="164"/>
      <c r="L908" s="164"/>
      <c r="M908" s="164"/>
      <c r="N908" s="164"/>
      <c r="O908" s="164"/>
      <c r="P908" s="164"/>
      <c r="Q908" s="164"/>
      <c r="R908" s="164"/>
      <c r="S908" s="164"/>
      <c r="T908" s="164"/>
      <c r="U908" s="164"/>
      <c r="V908" s="164"/>
      <c r="W908" s="164"/>
      <c r="X908" s="164"/>
      <c r="Y908" s="164"/>
      <c r="Z908" s="164"/>
    </row>
    <row r="909" spans="1:26">
      <c r="A909" s="164"/>
      <c r="B909" s="164"/>
      <c r="C909" s="164"/>
      <c r="D909" s="164"/>
      <c r="E909" s="164"/>
      <c r="F909" s="164"/>
      <c r="G909" s="164"/>
      <c r="H909" s="164"/>
      <c r="I909" s="164"/>
      <c r="J909" s="164"/>
      <c r="K909" s="164"/>
      <c r="L909" s="164"/>
      <c r="M909" s="164"/>
      <c r="N909" s="164"/>
      <c r="O909" s="164"/>
      <c r="P909" s="164"/>
      <c r="Q909" s="164"/>
      <c r="R909" s="164"/>
      <c r="S909" s="164"/>
      <c r="T909" s="164"/>
      <c r="U909" s="164"/>
      <c r="V909" s="164"/>
      <c r="W909" s="164"/>
      <c r="X909" s="164"/>
      <c r="Y909" s="164"/>
      <c r="Z909" s="164"/>
    </row>
    <row r="910" spans="1:26">
      <c r="A910" s="164"/>
      <c r="B910" s="164"/>
      <c r="C910" s="164"/>
      <c r="D910" s="164"/>
      <c r="E910" s="164"/>
      <c r="F910" s="164"/>
      <c r="G910" s="164"/>
      <c r="H910" s="164"/>
      <c r="I910" s="164"/>
      <c r="J910" s="164"/>
      <c r="K910" s="164"/>
      <c r="L910" s="164"/>
      <c r="M910" s="164"/>
      <c r="N910" s="164"/>
      <c r="O910" s="164"/>
      <c r="P910" s="164"/>
      <c r="Q910" s="164"/>
      <c r="R910" s="164"/>
      <c r="S910" s="164"/>
      <c r="T910" s="164"/>
      <c r="U910" s="164"/>
      <c r="V910" s="164"/>
      <c r="W910" s="164"/>
      <c r="X910" s="164"/>
      <c r="Y910" s="164"/>
      <c r="Z910" s="164"/>
    </row>
    <row r="911" spans="1:26">
      <c r="A911" s="164"/>
      <c r="B911" s="164"/>
      <c r="C911" s="164"/>
      <c r="D911" s="164"/>
      <c r="E911" s="164"/>
      <c r="F911" s="164"/>
      <c r="G911" s="164"/>
      <c r="H911" s="164"/>
      <c r="I911" s="164"/>
      <c r="J911" s="164"/>
      <c r="K911" s="164"/>
      <c r="L911" s="164"/>
      <c r="M911" s="164"/>
      <c r="N911" s="164"/>
      <c r="O911" s="164"/>
      <c r="P911" s="164"/>
      <c r="Q911" s="164"/>
      <c r="R911" s="164"/>
      <c r="S911" s="164"/>
      <c r="T911" s="164"/>
      <c r="U911" s="164"/>
      <c r="V911" s="164"/>
      <c r="W911" s="164"/>
      <c r="X911" s="164"/>
      <c r="Y911" s="164"/>
      <c r="Z911" s="164"/>
    </row>
    <row r="912" spans="1:26">
      <c r="A912" s="164"/>
      <c r="B912" s="164"/>
      <c r="C912" s="164"/>
      <c r="D912" s="164"/>
      <c r="E912" s="164"/>
      <c r="F912" s="164"/>
      <c r="G912" s="164"/>
      <c r="H912" s="164"/>
      <c r="I912" s="164"/>
      <c r="J912" s="164"/>
      <c r="K912" s="164"/>
      <c r="L912" s="164"/>
      <c r="M912" s="164"/>
      <c r="N912" s="164"/>
      <c r="O912" s="164"/>
      <c r="P912" s="164"/>
      <c r="Q912" s="164"/>
      <c r="R912" s="164"/>
      <c r="S912" s="164"/>
      <c r="T912" s="164"/>
      <c r="U912" s="164"/>
      <c r="V912" s="164"/>
      <c r="W912" s="164"/>
      <c r="X912" s="164"/>
      <c r="Y912" s="164"/>
      <c r="Z912" s="164"/>
    </row>
    <row r="913" spans="1:26">
      <c r="A913" s="164"/>
      <c r="B913" s="164"/>
      <c r="C913" s="164"/>
      <c r="D913" s="164"/>
      <c r="E913" s="164"/>
      <c r="F913" s="164"/>
      <c r="G913" s="164"/>
      <c r="H913" s="164"/>
      <c r="I913" s="164"/>
      <c r="J913" s="164"/>
      <c r="K913" s="164"/>
      <c r="L913" s="164"/>
      <c r="M913" s="164"/>
      <c r="N913" s="164"/>
      <c r="O913" s="164"/>
      <c r="P913" s="164"/>
      <c r="Q913" s="164"/>
      <c r="R913" s="164"/>
      <c r="S913" s="164"/>
      <c r="T913" s="164"/>
      <c r="U913" s="164"/>
      <c r="V913" s="164"/>
      <c r="W913" s="164"/>
      <c r="X913" s="164"/>
      <c r="Y913" s="164"/>
      <c r="Z913" s="164"/>
    </row>
    <row r="914" spans="1:26">
      <c r="A914" s="164"/>
      <c r="B914" s="164"/>
      <c r="C914" s="164"/>
      <c r="D914" s="164"/>
      <c r="E914" s="164"/>
      <c r="F914" s="164"/>
      <c r="G914" s="164"/>
      <c r="H914" s="164"/>
      <c r="I914" s="164"/>
      <c r="J914" s="164"/>
      <c r="K914" s="164"/>
      <c r="L914" s="164"/>
      <c r="M914" s="164"/>
      <c r="N914" s="164"/>
      <c r="O914" s="164"/>
      <c r="P914" s="164"/>
      <c r="Q914" s="164"/>
      <c r="R914" s="164"/>
      <c r="S914" s="164"/>
      <c r="T914" s="164"/>
      <c r="U914" s="164"/>
      <c r="V914" s="164"/>
      <c r="W914" s="164"/>
      <c r="X914" s="164"/>
      <c r="Y914" s="164"/>
      <c r="Z914" s="164"/>
    </row>
    <row r="915" spans="1:26">
      <c r="A915" s="164"/>
      <c r="B915" s="164"/>
      <c r="C915" s="164"/>
      <c r="D915" s="164"/>
      <c r="E915" s="164"/>
      <c r="F915" s="164"/>
      <c r="G915" s="164"/>
      <c r="H915" s="164"/>
      <c r="I915" s="164"/>
      <c r="J915" s="164"/>
      <c r="K915" s="164"/>
      <c r="L915" s="164"/>
      <c r="M915" s="164"/>
      <c r="N915" s="164"/>
      <c r="O915" s="164"/>
      <c r="P915" s="164"/>
      <c r="Q915" s="164"/>
      <c r="R915" s="164"/>
      <c r="S915" s="164"/>
      <c r="T915" s="164"/>
      <c r="U915" s="164"/>
      <c r="V915" s="164"/>
      <c r="W915" s="164"/>
      <c r="X915" s="164"/>
      <c r="Y915" s="164"/>
      <c r="Z915" s="164"/>
    </row>
    <row r="916" spans="1:26">
      <c r="A916" s="164"/>
      <c r="B916" s="164"/>
      <c r="C916" s="164"/>
      <c r="D916" s="164"/>
      <c r="E916" s="164"/>
      <c r="F916" s="164"/>
      <c r="G916" s="164"/>
      <c r="H916" s="164"/>
      <c r="I916" s="164"/>
      <c r="J916" s="164"/>
      <c r="K916" s="164"/>
      <c r="L916" s="164"/>
      <c r="M916" s="164"/>
      <c r="N916" s="164"/>
      <c r="O916" s="164"/>
      <c r="P916" s="164"/>
      <c r="Q916" s="164"/>
      <c r="R916" s="164"/>
      <c r="S916" s="164"/>
      <c r="T916" s="164"/>
      <c r="U916" s="164"/>
      <c r="V916" s="164"/>
      <c r="W916" s="164"/>
      <c r="X916" s="164"/>
      <c r="Y916" s="164"/>
      <c r="Z916" s="164"/>
    </row>
    <row r="917" spans="1:26">
      <c r="A917" s="164"/>
      <c r="B917" s="164"/>
      <c r="C917" s="164"/>
      <c r="D917" s="164"/>
      <c r="E917" s="164"/>
      <c r="F917" s="164"/>
      <c r="G917" s="164"/>
      <c r="H917" s="164"/>
      <c r="I917" s="164"/>
      <c r="J917" s="164"/>
      <c r="K917" s="164"/>
      <c r="L917" s="164"/>
      <c r="M917" s="164"/>
      <c r="N917" s="164"/>
      <c r="O917" s="164"/>
      <c r="P917" s="164"/>
      <c r="Q917" s="164"/>
      <c r="R917" s="164"/>
      <c r="S917" s="164"/>
      <c r="T917" s="164"/>
      <c r="U917" s="164"/>
      <c r="V917" s="164"/>
      <c r="W917" s="164"/>
      <c r="X917" s="164"/>
      <c r="Y917" s="164"/>
      <c r="Z917" s="164"/>
    </row>
    <row r="918" spans="1:26">
      <c r="A918" s="164"/>
      <c r="B918" s="164"/>
      <c r="C918" s="164"/>
      <c r="D918" s="164"/>
      <c r="E918" s="164"/>
      <c r="F918" s="164"/>
      <c r="G918" s="164"/>
      <c r="H918" s="164"/>
      <c r="I918" s="164"/>
      <c r="J918" s="164"/>
      <c r="K918" s="164"/>
      <c r="L918" s="164"/>
      <c r="M918" s="164"/>
      <c r="N918" s="164"/>
      <c r="O918" s="164"/>
      <c r="P918" s="164"/>
      <c r="Q918" s="164"/>
      <c r="R918" s="164"/>
      <c r="S918" s="164"/>
      <c r="T918" s="164"/>
      <c r="U918" s="164"/>
      <c r="V918" s="164"/>
      <c r="W918" s="164"/>
      <c r="X918" s="164"/>
      <c r="Y918" s="164"/>
      <c r="Z918" s="164"/>
    </row>
    <row r="919" spans="1:26">
      <c r="A919" s="164"/>
      <c r="B919" s="164"/>
      <c r="C919" s="164"/>
      <c r="D919" s="164"/>
      <c r="E919" s="164"/>
      <c r="F919" s="164"/>
      <c r="G919" s="164"/>
      <c r="H919" s="164"/>
      <c r="I919" s="164"/>
      <c r="J919" s="164"/>
      <c r="K919" s="164"/>
      <c r="L919" s="164"/>
      <c r="M919" s="164"/>
      <c r="N919" s="164"/>
      <c r="O919" s="164"/>
      <c r="P919" s="164"/>
      <c r="Q919" s="164"/>
      <c r="R919" s="164"/>
      <c r="S919" s="164"/>
      <c r="T919" s="164"/>
      <c r="U919" s="164"/>
      <c r="V919" s="164"/>
      <c r="W919" s="164"/>
      <c r="X919" s="164"/>
      <c r="Y919" s="164"/>
      <c r="Z919" s="164"/>
    </row>
    <row r="920" spans="1:26">
      <c r="A920" s="164"/>
      <c r="B920" s="164"/>
      <c r="C920" s="164"/>
      <c r="D920" s="164"/>
      <c r="E920" s="164"/>
      <c r="F920" s="164"/>
      <c r="G920" s="164"/>
      <c r="H920" s="164"/>
      <c r="I920" s="164"/>
      <c r="J920" s="164"/>
      <c r="K920" s="164"/>
      <c r="L920" s="164"/>
      <c r="M920" s="164"/>
      <c r="N920" s="164"/>
      <c r="O920" s="164"/>
      <c r="P920" s="164"/>
      <c r="Q920" s="164"/>
      <c r="R920" s="164"/>
      <c r="S920" s="164"/>
      <c r="T920" s="164"/>
      <c r="U920" s="164"/>
      <c r="V920" s="164"/>
      <c r="W920" s="164"/>
      <c r="X920" s="164"/>
      <c r="Y920" s="164"/>
      <c r="Z920" s="164"/>
    </row>
    <row r="921" spans="1:26">
      <c r="A921" s="164"/>
      <c r="B921" s="164"/>
      <c r="C921" s="164"/>
      <c r="D921" s="164"/>
      <c r="E921" s="164"/>
      <c r="F921" s="164"/>
      <c r="G921" s="164"/>
      <c r="H921" s="164"/>
      <c r="I921" s="164"/>
      <c r="J921" s="164"/>
      <c r="K921" s="164"/>
      <c r="L921" s="164"/>
      <c r="M921" s="164"/>
      <c r="N921" s="164"/>
      <c r="O921" s="164"/>
      <c r="P921" s="164"/>
      <c r="Q921" s="164"/>
      <c r="R921" s="164"/>
      <c r="S921" s="164"/>
      <c r="T921" s="164"/>
      <c r="U921" s="164"/>
      <c r="V921" s="164"/>
      <c r="W921" s="164"/>
      <c r="X921" s="164"/>
      <c r="Y921" s="164"/>
      <c r="Z921" s="164"/>
    </row>
    <row r="922" spans="1:26">
      <c r="A922" s="164"/>
      <c r="B922" s="164"/>
      <c r="C922" s="164"/>
      <c r="D922" s="164"/>
      <c r="E922" s="164"/>
      <c r="F922" s="164"/>
      <c r="G922" s="164"/>
      <c r="H922" s="164"/>
      <c r="I922" s="164"/>
      <c r="J922" s="164"/>
      <c r="K922" s="164"/>
      <c r="L922" s="164"/>
      <c r="M922" s="164"/>
      <c r="N922" s="164"/>
      <c r="O922" s="164"/>
      <c r="P922" s="164"/>
      <c r="Q922" s="164"/>
      <c r="R922" s="164"/>
      <c r="S922" s="164"/>
      <c r="T922" s="164"/>
      <c r="U922" s="164"/>
      <c r="V922" s="164"/>
      <c r="W922" s="164"/>
      <c r="X922" s="164"/>
      <c r="Y922" s="164"/>
      <c r="Z922" s="164"/>
    </row>
    <row r="923" spans="1:26">
      <c r="A923" s="164"/>
      <c r="B923" s="164"/>
      <c r="C923" s="164"/>
      <c r="D923" s="164"/>
      <c r="E923" s="164"/>
      <c r="F923" s="164"/>
      <c r="G923" s="164"/>
      <c r="H923" s="164"/>
      <c r="I923" s="164"/>
      <c r="J923" s="164"/>
      <c r="K923" s="164"/>
      <c r="L923" s="164"/>
      <c r="M923" s="164"/>
      <c r="N923" s="164"/>
      <c r="O923" s="164"/>
      <c r="P923" s="164"/>
      <c r="Q923" s="164"/>
      <c r="R923" s="164"/>
      <c r="S923" s="164"/>
      <c r="T923" s="164"/>
      <c r="U923" s="164"/>
      <c r="V923" s="164"/>
      <c r="W923" s="164"/>
      <c r="X923" s="164"/>
      <c r="Y923" s="164"/>
      <c r="Z923" s="164"/>
    </row>
    <row r="924" spans="1:26">
      <c r="A924" s="164"/>
      <c r="B924" s="164"/>
      <c r="C924" s="164"/>
      <c r="D924" s="164"/>
      <c r="E924" s="164"/>
      <c r="F924" s="164"/>
      <c r="G924" s="164"/>
      <c r="H924" s="164"/>
      <c r="I924" s="164"/>
      <c r="J924" s="164"/>
      <c r="K924" s="164"/>
      <c r="L924" s="164"/>
      <c r="M924" s="164"/>
      <c r="N924" s="164"/>
      <c r="O924" s="164"/>
      <c r="P924" s="164"/>
      <c r="Q924" s="164"/>
      <c r="R924" s="164"/>
      <c r="S924" s="164"/>
      <c r="T924" s="164"/>
      <c r="U924" s="164"/>
      <c r="V924" s="164"/>
      <c r="W924" s="164"/>
      <c r="X924" s="164"/>
      <c r="Y924" s="164"/>
      <c r="Z924" s="164"/>
    </row>
    <row r="925" spans="1:26">
      <c r="A925" s="164"/>
      <c r="B925" s="164"/>
      <c r="C925" s="164"/>
      <c r="D925" s="164"/>
      <c r="E925" s="164"/>
      <c r="F925" s="164"/>
      <c r="G925" s="164"/>
      <c r="H925" s="164"/>
      <c r="I925" s="164"/>
      <c r="J925" s="164"/>
      <c r="K925" s="164"/>
      <c r="L925" s="164"/>
      <c r="M925" s="164"/>
      <c r="N925" s="164"/>
      <c r="O925" s="164"/>
      <c r="P925" s="164"/>
      <c r="Q925" s="164"/>
      <c r="R925" s="164"/>
      <c r="S925" s="164"/>
      <c r="T925" s="164"/>
      <c r="U925" s="164"/>
      <c r="V925" s="164"/>
      <c r="W925" s="164"/>
      <c r="X925" s="164"/>
      <c r="Y925" s="164"/>
      <c r="Z925" s="164"/>
    </row>
    <row r="926" spans="1:26">
      <c r="A926" s="164"/>
      <c r="B926" s="164"/>
      <c r="C926" s="164"/>
      <c r="D926" s="164"/>
      <c r="E926" s="164"/>
      <c r="F926" s="164"/>
      <c r="G926" s="164"/>
      <c r="H926" s="164"/>
      <c r="I926" s="164"/>
      <c r="J926" s="164"/>
      <c r="K926" s="164"/>
      <c r="L926" s="164"/>
      <c r="M926" s="164"/>
      <c r="N926" s="164"/>
      <c r="O926" s="164"/>
      <c r="P926" s="164"/>
      <c r="Q926" s="164"/>
      <c r="R926" s="164"/>
      <c r="S926" s="164"/>
      <c r="T926" s="164"/>
      <c r="U926" s="164"/>
      <c r="V926" s="164"/>
      <c r="W926" s="164"/>
      <c r="X926" s="164"/>
      <c r="Y926" s="164"/>
      <c r="Z926" s="164"/>
    </row>
    <row r="927" spans="1:26">
      <c r="A927" s="164"/>
      <c r="B927" s="164"/>
      <c r="C927" s="164"/>
      <c r="D927" s="164"/>
      <c r="E927" s="164"/>
      <c r="F927" s="164"/>
      <c r="G927" s="164"/>
      <c r="H927" s="164"/>
      <c r="I927" s="164"/>
      <c r="J927" s="164"/>
      <c r="K927" s="164"/>
      <c r="L927" s="164"/>
      <c r="M927" s="164"/>
      <c r="N927" s="164"/>
      <c r="O927" s="164"/>
      <c r="P927" s="164"/>
      <c r="Q927" s="164"/>
      <c r="R927" s="164"/>
      <c r="S927" s="164"/>
      <c r="T927" s="164"/>
      <c r="U927" s="164"/>
      <c r="V927" s="164"/>
      <c r="W927" s="164"/>
      <c r="X927" s="164"/>
      <c r="Y927" s="164"/>
      <c r="Z927" s="164"/>
    </row>
    <row r="928" spans="1:26">
      <c r="A928" s="164"/>
      <c r="B928" s="164"/>
      <c r="C928" s="164"/>
      <c r="D928" s="164"/>
      <c r="E928" s="164"/>
      <c r="F928" s="164"/>
      <c r="G928" s="164"/>
      <c r="H928" s="164"/>
      <c r="I928" s="164"/>
      <c r="J928" s="164"/>
      <c r="K928" s="164"/>
      <c r="L928" s="164"/>
      <c r="M928" s="164"/>
      <c r="N928" s="164"/>
      <c r="O928" s="164"/>
      <c r="P928" s="164"/>
      <c r="Q928" s="164"/>
      <c r="R928" s="164"/>
      <c r="S928" s="164"/>
      <c r="T928" s="164"/>
      <c r="U928" s="164"/>
      <c r="V928" s="164"/>
      <c r="W928" s="164"/>
      <c r="X928" s="164"/>
      <c r="Y928" s="164"/>
      <c r="Z928" s="164"/>
    </row>
    <row r="929" spans="1:26">
      <c r="A929" s="164"/>
      <c r="B929" s="164"/>
      <c r="C929" s="164"/>
      <c r="D929" s="164"/>
      <c r="E929" s="164"/>
      <c r="F929" s="164"/>
      <c r="G929" s="164"/>
      <c r="H929" s="164"/>
      <c r="I929" s="164"/>
      <c r="J929" s="164"/>
      <c r="K929" s="164"/>
      <c r="L929" s="164"/>
      <c r="M929" s="164"/>
      <c r="N929" s="164"/>
      <c r="O929" s="164"/>
      <c r="P929" s="164"/>
      <c r="Q929" s="164"/>
      <c r="R929" s="164"/>
      <c r="S929" s="164"/>
      <c r="T929" s="164"/>
      <c r="U929" s="164"/>
      <c r="V929" s="164"/>
      <c r="W929" s="164"/>
      <c r="X929" s="164"/>
      <c r="Y929" s="164"/>
      <c r="Z929" s="164"/>
    </row>
    <row r="930" spans="1:26">
      <c r="A930" s="164"/>
      <c r="B930" s="164"/>
      <c r="C930" s="164"/>
      <c r="D930" s="164"/>
      <c r="E930" s="164"/>
      <c r="F930" s="164"/>
      <c r="G930" s="164"/>
      <c r="H930" s="164"/>
      <c r="I930" s="164"/>
      <c r="J930" s="164"/>
      <c r="K930" s="164"/>
      <c r="L930" s="164"/>
      <c r="M930" s="164"/>
      <c r="N930" s="164"/>
      <c r="O930" s="164"/>
      <c r="P930" s="164"/>
      <c r="Q930" s="164"/>
      <c r="R930" s="164"/>
      <c r="S930" s="164"/>
      <c r="T930" s="164"/>
      <c r="U930" s="164"/>
      <c r="V930" s="164"/>
      <c r="W930" s="164"/>
      <c r="X930" s="164"/>
      <c r="Y930" s="164"/>
      <c r="Z930" s="164"/>
    </row>
    <row r="931" spans="1:26">
      <c r="A931" s="164"/>
      <c r="B931" s="164"/>
      <c r="C931" s="164"/>
      <c r="D931" s="164"/>
      <c r="E931" s="164"/>
      <c r="F931" s="164"/>
      <c r="G931" s="164"/>
      <c r="H931" s="164"/>
      <c r="I931" s="164"/>
      <c r="J931" s="164"/>
      <c r="K931" s="164"/>
      <c r="L931" s="164"/>
      <c r="M931" s="164"/>
      <c r="N931" s="164"/>
      <c r="O931" s="164"/>
      <c r="P931" s="164"/>
      <c r="Q931" s="164"/>
      <c r="R931" s="164"/>
      <c r="S931" s="164"/>
      <c r="T931" s="164"/>
      <c r="U931" s="164"/>
      <c r="V931" s="164"/>
      <c r="W931" s="164"/>
      <c r="X931" s="164"/>
      <c r="Y931" s="164"/>
      <c r="Z931" s="164"/>
    </row>
    <row r="932" spans="1:26">
      <c r="A932" s="164"/>
      <c r="B932" s="164"/>
      <c r="C932" s="164"/>
      <c r="D932" s="164"/>
      <c r="E932" s="164"/>
      <c r="F932" s="164"/>
      <c r="G932" s="164"/>
      <c r="H932" s="164"/>
      <c r="I932" s="164"/>
      <c r="J932" s="164"/>
      <c r="K932" s="164"/>
      <c r="L932" s="164"/>
      <c r="M932" s="164"/>
      <c r="N932" s="164"/>
      <c r="O932" s="164"/>
      <c r="P932" s="164"/>
      <c r="Q932" s="164"/>
      <c r="R932" s="164"/>
      <c r="S932" s="164"/>
      <c r="T932" s="164"/>
      <c r="U932" s="164"/>
      <c r="V932" s="164"/>
      <c r="W932" s="164"/>
      <c r="X932" s="164"/>
      <c r="Y932" s="164"/>
      <c r="Z932" s="164"/>
    </row>
    <row r="933" spans="1:26">
      <c r="A933" s="164"/>
      <c r="B933" s="164"/>
      <c r="C933" s="164"/>
      <c r="D933" s="164"/>
      <c r="E933" s="164"/>
      <c r="F933" s="164"/>
      <c r="G933" s="164"/>
      <c r="H933" s="164"/>
      <c r="I933" s="164"/>
      <c r="J933" s="164"/>
      <c r="K933" s="164"/>
      <c r="L933" s="164"/>
      <c r="M933" s="164"/>
      <c r="N933" s="164"/>
      <c r="O933" s="164"/>
      <c r="P933" s="164"/>
      <c r="Q933" s="164"/>
      <c r="R933" s="164"/>
      <c r="S933" s="164"/>
      <c r="T933" s="164"/>
      <c r="U933" s="164"/>
      <c r="V933" s="164"/>
      <c r="W933" s="164"/>
      <c r="X933" s="164"/>
      <c r="Y933" s="164"/>
      <c r="Z933" s="164"/>
    </row>
    <row r="934" spans="1:26">
      <c r="A934" s="164"/>
      <c r="B934" s="164"/>
      <c r="C934" s="164"/>
      <c r="D934" s="164"/>
      <c r="E934" s="164"/>
      <c r="F934" s="164"/>
      <c r="G934" s="164"/>
      <c r="H934" s="164"/>
      <c r="I934" s="164"/>
      <c r="J934" s="164"/>
      <c r="K934" s="164"/>
      <c r="L934" s="164"/>
      <c r="M934" s="164"/>
      <c r="N934" s="164"/>
      <c r="O934" s="164"/>
      <c r="P934" s="164"/>
      <c r="Q934" s="164"/>
      <c r="R934" s="164"/>
      <c r="S934" s="164"/>
      <c r="T934" s="164"/>
      <c r="U934" s="164"/>
      <c r="V934" s="164"/>
      <c r="W934" s="164"/>
      <c r="X934" s="164"/>
      <c r="Y934" s="164"/>
      <c r="Z934" s="164"/>
    </row>
    <row r="935" spans="1:26">
      <c r="A935" s="164"/>
      <c r="B935" s="164"/>
      <c r="C935" s="164"/>
      <c r="D935" s="164"/>
      <c r="E935" s="164"/>
      <c r="F935" s="164"/>
      <c r="G935" s="164"/>
      <c r="H935" s="164"/>
      <c r="I935" s="164"/>
      <c r="J935" s="164"/>
      <c r="K935" s="164"/>
      <c r="L935" s="164"/>
      <c r="M935" s="164"/>
      <c r="N935" s="164"/>
      <c r="O935" s="164"/>
      <c r="P935" s="164"/>
      <c r="Q935" s="164"/>
      <c r="R935" s="164"/>
      <c r="S935" s="164"/>
      <c r="T935" s="164"/>
      <c r="U935" s="164"/>
      <c r="V935" s="164"/>
      <c r="W935" s="164"/>
      <c r="X935" s="164"/>
      <c r="Y935" s="164"/>
      <c r="Z935" s="164"/>
    </row>
    <row r="936" spans="1:26">
      <c r="A936" s="164"/>
      <c r="B936" s="164"/>
      <c r="C936" s="164"/>
      <c r="D936" s="164"/>
      <c r="E936" s="164"/>
      <c r="F936" s="164"/>
      <c r="G936" s="164"/>
      <c r="H936" s="164"/>
      <c r="I936" s="164"/>
      <c r="J936" s="164"/>
      <c r="K936" s="164"/>
      <c r="L936" s="164"/>
      <c r="M936" s="164"/>
      <c r="N936" s="164"/>
      <c r="O936" s="164"/>
      <c r="P936" s="164"/>
      <c r="Q936" s="164"/>
      <c r="R936" s="164"/>
      <c r="S936" s="164"/>
      <c r="T936" s="164"/>
      <c r="U936" s="164"/>
      <c r="V936" s="164"/>
      <c r="W936" s="164"/>
      <c r="X936" s="164"/>
      <c r="Y936" s="164"/>
      <c r="Z936" s="164"/>
    </row>
    <row r="937" spans="1:26">
      <c r="A937" s="164"/>
      <c r="B937" s="164"/>
      <c r="C937" s="164"/>
      <c r="D937" s="164"/>
      <c r="E937" s="164"/>
      <c r="F937" s="164"/>
      <c r="G937" s="164"/>
      <c r="H937" s="164"/>
      <c r="I937" s="164"/>
      <c r="J937" s="164"/>
      <c r="K937" s="164"/>
      <c r="L937" s="164"/>
      <c r="M937" s="164"/>
      <c r="N937" s="164"/>
      <c r="O937" s="164"/>
      <c r="P937" s="164"/>
      <c r="Q937" s="164"/>
      <c r="R937" s="164"/>
      <c r="S937" s="164"/>
      <c r="T937" s="164"/>
      <c r="U937" s="164"/>
      <c r="V937" s="164"/>
      <c r="W937" s="164"/>
      <c r="X937" s="164"/>
      <c r="Y937" s="164"/>
      <c r="Z937" s="164"/>
    </row>
    <row r="938" spans="1:26">
      <c r="A938" s="164"/>
      <c r="B938" s="164"/>
      <c r="C938" s="164"/>
      <c r="D938" s="164"/>
      <c r="E938" s="164"/>
      <c r="F938" s="164"/>
      <c r="G938" s="164"/>
      <c r="H938" s="164"/>
      <c r="I938" s="164"/>
      <c r="J938" s="164"/>
      <c r="K938" s="164"/>
      <c r="L938" s="164"/>
      <c r="M938" s="164"/>
      <c r="N938" s="164"/>
      <c r="O938" s="164"/>
      <c r="P938" s="164"/>
      <c r="Q938" s="164"/>
      <c r="R938" s="164"/>
      <c r="S938" s="164"/>
      <c r="T938" s="164"/>
      <c r="U938" s="164"/>
      <c r="V938" s="164"/>
      <c r="W938" s="164"/>
      <c r="X938" s="164"/>
      <c r="Y938" s="164"/>
      <c r="Z938" s="164"/>
    </row>
    <row r="939" spans="1:26">
      <c r="A939" s="164"/>
      <c r="B939" s="164"/>
      <c r="C939" s="164"/>
      <c r="D939" s="164"/>
      <c r="E939" s="164"/>
      <c r="F939" s="164"/>
      <c r="G939" s="164"/>
      <c r="H939" s="164"/>
      <c r="I939" s="164"/>
      <c r="J939" s="164"/>
      <c r="K939" s="164"/>
      <c r="L939" s="164"/>
      <c r="M939" s="164"/>
      <c r="N939" s="164"/>
      <c r="O939" s="164"/>
      <c r="P939" s="164"/>
      <c r="Q939" s="164"/>
      <c r="R939" s="164"/>
      <c r="S939" s="164"/>
      <c r="T939" s="164"/>
      <c r="U939" s="164"/>
      <c r="V939" s="164"/>
      <c r="W939" s="164"/>
      <c r="X939" s="164"/>
      <c r="Y939" s="164"/>
      <c r="Z939" s="164"/>
    </row>
    <row r="940" spans="1:26">
      <c r="A940" s="164"/>
      <c r="B940" s="164"/>
      <c r="C940" s="164"/>
      <c r="D940" s="164"/>
      <c r="E940" s="164"/>
      <c r="F940" s="164"/>
      <c r="G940" s="164"/>
      <c r="H940" s="164"/>
      <c r="I940" s="164"/>
      <c r="J940" s="164"/>
      <c r="K940" s="164"/>
      <c r="L940" s="164"/>
      <c r="M940" s="164"/>
      <c r="N940" s="164"/>
      <c r="O940" s="164"/>
      <c r="P940" s="164"/>
      <c r="Q940" s="164"/>
      <c r="R940" s="164"/>
      <c r="S940" s="164"/>
      <c r="T940" s="164"/>
      <c r="U940" s="164"/>
      <c r="V940" s="164"/>
      <c r="W940" s="164"/>
      <c r="X940" s="164"/>
      <c r="Y940" s="164"/>
      <c r="Z940" s="164"/>
    </row>
    <row r="941" spans="1:26">
      <c r="A941" s="164"/>
      <c r="B941" s="164"/>
      <c r="C941" s="164"/>
      <c r="D941" s="164"/>
      <c r="E941" s="164"/>
      <c r="F941" s="164"/>
      <c r="G941" s="164"/>
      <c r="H941" s="164"/>
      <c r="I941" s="164"/>
      <c r="J941" s="164"/>
      <c r="K941" s="164"/>
      <c r="L941" s="164"/>
      <c r="M941" s="164"/>
      <c r="N941" s="164"/>
      <c r="O941" s="164"/>
      <c r="P941" s="164"/>
      <c r="Q941" s="164"/>
      <c r="R941" s="164"/>
      <c r="S941" s="164"/>
      <c r="T941" s="164"/>
      <c r="U941" s="164"/>
      <c r="V941" s="164"/>
      <c r="W941" s="164"/>
      <c r="X941" s="164"/>
      <c r="Y941" s="164"/>
      <c r="Z941" s="164"/>
    </row>
    <row r="942" spans="1:26">
      <c r="A942" s="164"/>
      <c r="B942" s="164"/>
      <c r="C942" s="164"/>
      <c r="D942" s="164"/>
      <c r="E942" s="164"/>
      <c r="F942" s="164"/>
      <c r="G942" s="164"/>
      <c r="H942" s="164"/>
      <c r="I942" s="164"/>
      <c r="J942" s="164"/>
      <c r="K942" s="164"/>
      <c r="L942" s="164"/>
      <c r="M942" s="164"/>
      <c r="N942" s="164"/>
      <c r="O942" s="164"/>
      <c r="P942" s="164"/>
      <c r="Q942" s="164"/>
      <c r="R942" s="164"/>
      <c r="S942" s="164"/>
      <c r="T942" s="164"/>
      <c r="U942" s="164"/>
      <c r="V942" s="164"/>
      <c r="W942" s="164"/>
      <c r="X942" s="164"/>
      <c r="Y942" s="164"/>
      <c r="Z942" s="164"/>
    </row>
    <row r="943" spans="1:26">
      <c r="A943" s="164"/>
      <c r="B943" s="164"/>
      <c r="C943" s="164"/>
      <c r="D943" s="164"/>
      <c r="E943" s="164"/>
      <c r="F943" s="164"/>
      <c r="G943" s="164"/>
      <c r="H943" s="164"/>
      <c r="I943" s="164"/>
      <c r="J943" s="164"/>
      <c r="K943" s="164"/>
      <c r="L943" s="164"/>
      <c r="M943" s="164"/>
      <c r="N943" s="164"/>
      <c r="O943" s="164"/>
      <c r="P943" s="164"/>
      <c r="Q943" s="164"/>
      <c r="R943" s="164"/>
      <c r="S943" s="164"/>
      <c r="T943" s="164"/>
      <c r="U943" s="164"/>
      <c r="V943" s="164"/>
      <c r="W943" s="164"/>
      <c r="X943" s="164"/>
      <c r="Y943" s="164"/>
      <c r="Z943" s="164"/>
    </row>
    <row r="944" spans="1:26">
      <c r="A944" s="164"/>
      <c r="B944" s="164"/>
      <c r="C944" s="164"/>
      <c r="D944" s="164"/>
      <c r="E944" s="164"/>
      <c r="F944" s="164"/>
      <c r="G944" s="164"/>
      <c r="H944" s="164"/>
      <c r="I944" s="164"/>
      <c r="J944" s="164"/>
      <c r="K944" s="164"/>
      <c r="L944" s="164"/>
      <c r="M944" s="164"/>
      <c r="N944" s="164"/>
      <c r="O944" s="164"/>
      <c r="P944" s="164"/>
      <c r="Q944" s="164"/>
      <c r="R944" s="164"/>
      <c r="S944" s="164"/>
      <c r="T944" s="164"/>
      <c r="U944" s="164"/>
      <c r="V944" s="164"/>
      <c r="W944" s="164"/>
      <c r="X944" s="164"/>
      <c r="Y944" s="164"/>
      <c r="Z944" s="164"/>
    </row>
    <row r="945" spans="1:26">
      <c r="A945" s="164"/>
      <c r="B945" s="164"/>
      <c r="C945" s="164"/>
      <c r="D945" s="164"/>
      <c r="E945" s="164"/>
      <c r="F945" s="164"/>
      <c r="G945" s="164"/>
      <c r="H945" s="164"/>
      <c r="I945" s="164"/>
      <c r="J945" s="164"/>
      <c r="K945" s="164"/>
      <c r="L945" s="164"/>
      <c r="M945" s="164"/>
      <c r="N945" s="164"/>
      <c r="O945" s="164"/>
      <c r="P945" s="164"/>
      <c r="Q945" s="164"/>
      <c r="R945" s="164"/>
      <c r="S945" s="164"/>
      <c r="T945" s="164"/>
      <c r="U945" s="164"/>
      <c r="V945" s="164"/>
      <c r="W945" s="164"/>
      <c r="X945" s="164"/>
      <c r="Y945" s="164"/>
      <c r="Z945" s="164"/>
    </row>
    <row r="946" spans="1:26">
      <c r="A946" s="164"/>
      <c r="B946" s="164"/>
      <c r="C946" s="164"/>
      <c r="D946" s="164"/>
      <c r="E946" s="164"/>
      <c r="F946" s="164"/>
      <c r="G946" s="164"/>
      <c r="H946" s="164"/>
      <c r="I946" s="164"/>
      <c r="J946" s="164"/>
      <c r="K946" s="164"/>
      <c r="L946" s="164"/>
      <c r="M946" s="164"/>
      <c r="N946" s="164"/>
      <c r="O946" s="164"/>
      <c r="P946" s="164"/>
      <c r="Q946" s="164"/>
      <c r="R946" s="164"/>
      <c r="S946" s="164"/>
      <c r="T946" s="164"/>
      <c r="U946" s="164"/>
      <c r="V946" s="164"/>
      <c r="W946" s="164"/>
      <c r="X946" s="164"/>
      <c r="Y946" s="164"/>
      <c r="Z946" s="164"/>
    </row>
    <row r="947" spans="1:26">
      <c r="A947" s="164"/>
      <c r="B947" s="164"/>
      <c r="C947" s="164"/>
      <c r="D947" s="164"/>
      <c r="E947" s="164"/>
      <c r="F947" s="164"/>
      <c r="G947" s="164"/>
      <c r="H947" s="164"/>
      <c r="I947" s="164"/>
      <c r="J947" s="164"/>
      <c r="K947" s="164"/>
      <c r="L947" s="164"/>
      <c r="M947" s="164"/>
      <c r="N947" s="164"/>
      <c r="O947" s="164"/>
      <c r="P947" s="164"/>
      <c r="Q947" s="164"/>
      <c r="R947" s="164"/>
      <c r="S947" s="164"/>
      <c r="T947" s="164"/>
      <c r="U947" s="164"/>
      <c r="V947" s="164"/>
      <c r="W947" s="164"/>
      <c r="X947" s="164"/>
      <c r="Y947" s="164"/>
      <c r="Z947" s="164"/>
    </row>
    <row r="948" spans="1:26">
      <c r="A948" s="164"/>
      <c r="B948" s="164"/>
      <c r="C948" s="164"/>
      <c r="D948" s="164"/>
      <c r="E948" s="164"/>
      <c r="F948" s="164"/>
      <c r="G948" s="164"/>
      <c r="H948" s="164"/>
      <c r="I948" s="164"/>
      <c r="J948" s="164"/>
      <c r="K948" s="164"/>
      <c r="L948" s="164"/>
      <c r="M948" s="164"/>
      <c r="N948" s="164"/>
      <c r="O948" s="164"/>
      <c r="P948" s="164"/>
      <c r="Q948" s="164"/>
      <c r="R948" s="164"/>
      <c r="S948" s="164"/>
      <c r="T948" s="164"/>
      <c r="U948" s="164"/>
      <c r="V948" s="164"/>
      <c r="W948" s="164"/>
      <c r="X948" s="164"/>
      <c r="Y948" s="164"/>
      <c r="Z948" s="164"/>
    </row>
    <row r="949" spans="1:26">
      <c r="A949" s="164"/>
      <c r="B949" s="164"/>
      <c r="C949" s="164"/>
      <c r="D949" s="164"/>
      <c r="E949" s="164"/>
      <c r="F949" s="164"/>
      <c r="G949" s="164"/>
      <c r="H949" s="164"/>
      <c r="I949" s="164"/>
      <c r="J949" s="164"/>
      <c r="K949" s="164"/>
      <c r="L949" s="164"/>
      <c r="M949" s="164"/>
      <c r="N949" s="164"/>
      <c r="O949" s="164"/>
      <c r="P949" s="164"/>
      <c r="Q949" s="164"/>
      <c r="R949" s="164"/>
      <c r="S949" s="164"/>
      <c r="T949" s="164"/>
      <c r="U949" s="164"/>
      <c r="V949" s="164"/>
      <c r="W949" s="164"/>
      <c r="X949" s="164"/>
      <c r="Y949" s="164"/>
      <c r="Z949" s="164"/>
    </row>
    <row r="950" spans="1:26">
      <c r="A950" s="164"/>
      <c r="B950" s="164"/>
      <c r="C950" s="164"/>
      <c r="D950" s="164"/>
      <c r="E950" s="164"/>
      <c r="F950" s="164"/>
      <c r="G950" s="164"/>
      <c r="H950" s="164"/>
      <c r="I950" s="164"/>
      <c r="J950" s="164"/>
      <c r="K950" s="164"/>
      <c r="L950" s="164"/>
      <c r="M950" s="164"/>
      <c r="N950" s="164"/>
      <c r="O950" s="164"/>
      <c r="P950" s="164"/>
      <c r="Q950" s="164"/>
      <c r="R950" s="164"/>
      <c r="S950" s="164"/>
      <c r="T950" s="164"/>
      <c r="U950" s="164"/>
      <c r="V950" s="164"/>
      <c r="W950" s="164"/>
      <c r="X950" s="164"/>
      <c r="Y950" s="164"/>
      <c r="Z950" s="164"/>
    </row>
    <row r="951" spans="1:26">
      <c r="A951" s="164"/>
      <c r="B951" s="164"/>
      <c r="C951" s="164"/>
      <c r="D951" s="164"/>
      <c r="E951" s="164"/>
      <c r="F951" s="164"/>
      <c r="G951" s="164"/>
      <c r="H951" s="164"/>
      <c r="I951" s="164"/>
      <c r="J951" s="164"/>
      <c r="K951" s="164"/>
      <c r="L951" s="164"/>
      <c r="M951" s="164"/>
      <c r="N951" s="164"/>
      <c r="O951" s="164"/>
      <c r="P951" s="164"/>
      <c r="Q951" s="164"/>
      <c r="R951" s="164"/>
      <c r="S951" s="164"/>
      <c r="T951" s="164"/>
      <c r="U951" s="164"/>
      <c r="V951" s="164"/>
      <c r="W951" s="164"/>
      <c r="X951" s="164"/>
      <c r="Y951" s="164"/>
      <c r="Z951" s="164"/>
    </row>
    <row r="952" spans="1:26">
      <c r="A952" s="164"/>
      <c r="B952" s="164"/>
      <c r="C952" s="164"/>
      <c r="D952" s="164"/>
      <c r="E952" s="164"/>
      <c r="F952" s="164"/>
      <c r="G952" s="164"/>
      <c r="H952" s="164"/>
      <c r="I952" s="164"/>
      <c r="J952" s="164"/>
      <c r="K952" s="164"/>
      <c r="L952" s="164"/>
      <c r="M952" s="164"/>
      <c r="N952" s="164"/>
      <c r="O952" s="164"/>
      <c r="P952" s="164"/>
      <c r="Q952" s="164"/>
      <c r="R952" s="164"/>
      <c r="S952" s="164"/>
      <c r="T952" s="164"/>
      <c r="U952" s="164"/>
      <c r="V952" s="164"/>
      <c r="W952" s="164"/>
      <c r="X952" s="164"/>
      <c r="Y952" s="164"/>
      <c r="Z952" s="164"/>
    </row>
    <row r="953" spans="1:26">
      <c r="A953" s="164"/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4"/>
      <c r="M953" s="164"/>
      <c r="N953" s="164"/>
      <c r="O953" s="164"/>
      <c r="P953" s="164"/>
      <c r="Q953" s="164"/>
      <c r="R953" s="164"/>
      <c r="S953" s="164"/>
      <c r="T953" s="164"/>
      <c r="U953" s="164"/>
      <c r="V953" s="164"/>
      <c r="W953" s="164"/>
      <c r="X953" s="164"/>
      <c r="Y953" s="164"/>
      <c r="Z953" s="164"/>
    </row>
    <row r="954" spans="1:26">
      <c r="A954" s="164"/>
      <c r="B954" s="164"/>
      <c r="C954" s="164"/>
      <c r="D954" s="164"/>
      <c r="E954" s="164"/>
      <c r="F954" s="164"/>
      <c r="G954" s="164"/>
      <c r="H954" s="164"/>
      <c r="I954" s="164"/>
      <c r="J954" s="164"/>
      <c r="K954" s="164"/>
      <c r="L954" s="164"/>
      <c r="M954" s="164"/>
      <c r="N954" s="164"/>
      <c r="O954" s="164"/>
      <c r="P954" s="164"/>
      <c r="Q954" s="164"/>
      <c r="R954" s="164"/>
      <c r="S954" s="164"/>
      <c r="T954" s="164"/>
      <c r="U954" s="164"/>
      <c r="V954" s="164"/>
      <c r="W954" s="164"/>
      <c r="X954" s="164"/>
      <c r="Y954" s="164"/>
      <c r="Z954" s="164"/>
    </row>
    <row r="955" spans="1:26">
      <c r="A955" s="164"/>
      <c r="B955" s="164"/>
      <c r="C955" s="164"/>
      <c r="D955" s="164"/>
      <c r="E955" s="164"/>
      <c r="F955" s="164"/>
      <c r="G955" s="164"/>
      <c r="H955" s="164"/>
      <c r="I955" s="164"/>
      <c r="J955" s="164"/>
      <c r="K955" s="164"/>
      <c r="L955" s="164"/>
      <c r="M955" s="164"/>
      <c r="N955" s="164"/>
      <c r="O955" s="164"/>
      <c r="P955" s="164"/>
      <c r="Q955" s="164"/>
      <c r="R955" s="164"/>
      <c r="S955" s="164"/>
      <c r="T955" s="164"/>
      <c r="U955" s="164"/>
      <c r="V955" s="164"/>
      <c r="W955" s="164"/>
      <c r="X955" s="164"/>
      <c r="Y955" s="164"/>
      <c r="Z955" s="164"/>
    </row>
    <row r="956" spans="1:26">
      <c r="A956" s="164"/>
      <c r="B956" s="164"/>
      <c r="C956" s="164"/>
      <c r="D956" s="164"/>
      <c r="E956" s="164"/>
      <c r="F956" s="164"/>
      <c r="G956" s="164"/>
      <c r="H956" s="164"/>
      <c r="I956" s="164"/>
      <c r="J956" s="164"/>
      <c r="K956" s="164"/>
      <c r="L956" s="164"/>
      <c r="M956" s="164"/>
      <c r="N956" s="164"/>
      <c r="O956" s="164"/>
      <c r="P956" s="164"/>
      <c r="Q956" s="164"/>
      <c r="R956" s="164"/>
      <c r="S956" s="164"/>
      <c r="T956" s="164"/>
      <c r="U956" s="164"/>
      <c r="V956" s="164"/>
      <c r="W956" s="164"/>
      <c r="X956" s="164"/>
      <c r="Y956" s="164"/>
      <c r="Z956" s="164"/>
    </row>
    <row r="957" spans="1:26">
      <c r="A957" s="164"/>
      <c r="B957" s="164"/>
      <c r="C957" s="164"/>
      <c r="D957" s="164"/>
      <c r="E957" s="164"/>
      <c r="F957" s="164"/>
      <c r="G957" s="164"/>
      <c r="H957" s="164"/>
      <c r="I957" s="164"/>
      <c r="J957" s="164"/>
      <c r="K957" s="164"/>
      <c r="L957" s="164"/>
      <c r="M957" s="164"/>
      <c r="N957" s="164"/>
      <c r="O957" s="164"/>
      <c r="P957" s="164"/>
      <c r="Q957" s="164"/>
      <c r="R957" s="164"/>
      <c r="S957" s="164"/>
      <c r="T957" s="164"/>
      <c r="U957" s="164"/>
      <c r="V957" s="164"/>
      <c r="W957" s="164"/>
      <c r="X957" s="164"/>
      <c r="Y957" s="164"/>
      <c r="Z957" s="164"/>
    </row>
    <row r="958" spans="1:26">
      <c r="A958" s="164"/>
      <c r="B958" s="164"/>
      <c r="C958" s="164"/>
      <c r="D958" s="164"/>
      <c r="E958" s="164"/>
      <c r="F958" s="164"/>
      <c r="G958" s="164"/>
      <c r="H958" s="164"/>
      <c r="I958" s="164"/>
      <c r="J958" s="164"/>
      <c r="K958" s="164"/>
      <c r="L958" s="164"/>
      <c r="M958" s="164"/>
      <c r="N958" s="164"/>
      <c r="O958" s="164"/>
      <c r="P958" s="164"/>
      <c r="Q958" s="164"/>
      <c r="R958" s="164"/>
      <c r="S958" s="164"/>
      <c r="T958" s="164"/>
      <c r="U958" s="164"/>
      <c r="V958" s="164"/>
      <c r="W958" s="164"/>
      <c r="X958" s="164"/>
      <c r="Y958" s="164"/>
      <c r="Z958" s="164"/>
    </row>
    <row r="959" spans="1:26">
      <c r="A959" s="164"/>
      <c r="B959" s="164"/>
      <c r="C959" s="164"/>
      <c r="D959" s="164"/>
      <c r="E959" s="164"/>
      <c r="F959" s="164"/>
      <c r="G959" s="164"/>
      <c r="H959" s="164"/>
      <c r="I959" s="164"/>
      <c r="J959" s="164"/>
      <c r="K959" s="164"/>
      <c r="L959" s="164"/>
      <c r="M959" s="164"/>
      <c r="N959" s="164"/>
      <c r="O959" s="164"/>
      <c r="P959" s="164"/>
      <c r="Q959" s="164"/>
      <c r="R959" s="164"/>
      <c r="S959" s="164"/>
      <c r="T959" s="164"/>
      <c r="U959" s="164"/>
      <c r="V959" s="164"/>
      <c r="W959" s="164"/>
      <c r="X959" s="164"/>
      <c r="Y959" s="164"/>
      <c r="Z959" s="164"/>
    </row>
    <row r="960" spans="1:26">
      <c r="A960" s="164"/>
      <c r="B960" s="164"/>
      <c r="C960" s="164"/>
      <c r="D960" s="164"/>
      <c r="E960" s="164"/>
      <c r="F960" s="164"/>
      <c r="G960" s="164"/>
      <c r="H960" s="164"/>
      <c r="I960" s="164"/>
      <c r="J960" s="164"/>
      <c r="K960" s="164"/>
      <c r="L960" s="164"/>
      <c r="M960" s="164"/>
      <c r="N960" s="164"/>
      <c r="O960" s="164"/>
      <c r="P960" s="164"/>
      <c r="Q960" s="164"/>
      <c r="R960" s="164"/>
      <c r="S960" s="164"/>
      <c r="T960" s="164"/>
      <c r="U960" s="164"/>
      <c r="V960" s="164"/>
      <c r="W960" s="164"/>
      <c r="X960" s="164"/>
      <c r="Y960" s="164"/>
      <c r="Z960" s="164"/>
    </row>
    <row r="961" spans="1:26">
      <c r="A961" s="164"/>
      <c r="B961" s="164"/>
      <c r="C961" s="164"/>
      <c r="D961" s="164"/>
      <c r="E961" s="164"/>
      <c r="F961" s="164"/>
      <c r="G961" s="164"/>
      <c r="H961" s="164"/>
      <c r="I961" s="164"/>
      <c r="J961" s="164"/>
      <c r="K961" s="164"/>
      <c r="L961" s="164"/>
      <c r="M961" s="164"/>
      <c r="N961" s="164"/>
      <c r="O961" s="164"/>
      <c r="P961" s="164"/>
      <c r="Q961" s="164"/>
      <c r="R961" s="164"/>
      <c r="S961" s="164"/>
      <c r="T961" s="164"/>
      <c r="U961" s="164"/>
      <c r="V961" s="164"/>
      <c r="W961" s="164"/>
      <c r="X961" s="164"/>
      <c r="Y961" s="164"/>
      <c r="Z961" s="164"/>
    </row>
    <row r="962" spans="1:26">
      <c r="A962" s="164"/>
      <c r="B962" s="164"/>
      <c r="C962" s="164"/>
      <c r="D962" s="164"/>
      <c r="E962" s="164"/>
      <c r="F962" s="164"/>
      <c r="G962" s="164"/>
      <c r="H962" s="164"/>
      <c r="I962" s="164"/>
      <c r="J962" s="164"/>
      <c r="K962" s="164"/>
      <c r="L962" s="164"/>
      <c r="M962" s="164"/>
      <c r="N962" s="164"/>
      <c r="O962" s="164"/>
      <c r="P962" s="164"/>
      <c r="Q962" s="164"/>
      <c r="R962" s="164"/>
      <c r="S962" s="164"/>
      <c r="T962" s="164"/>
      <c r="U962" s="164"/>
      <c r="V962" s="164"/>
      <c r="W962" s="164"/>
      <c r="X962" s="164"/>
      <c r="Y962" s="164"/>
      <c r="Z962" s="164"/>
    </row>
    <row r="963" spans="1:26">
      <c r="A963" s="164"/>
      <c r="B963" s="164"/>
      <c r="C963" s="164"/>
      <c r="D963" s="164"/>
      <c r="E963" s="164"/>
      <c r="F963" s="164"/>
      <c r="G963" s="164"/>
      <c r="H963" s="164"/>
      <c r="I963" s="164"/>
      <c r="J963" s="164"/>
      <c r="K963" s="164"/>
      <c r="L963" s="164"/>
      <c r="M963" s="164"/>
      <c r="N963" s="164"/>
      <c r="O963" s="164"/>
      <c r="P963" s="164"/>
      <c r="Q963" s="164"/>
      <c r="R963" s="164"/>
      <c r="S963" s="164"/>
      <c r="T963" s="164"/>
      <c r="U963" s="164"/>
      <c r="V963" s="164"/>
      <c r="W963" s="164"/>
      <c r="X963" s="164"/>
      <c r="Y963" s="164"/>
      <c r="Z963" s="164"/>
    </row>
    <row r="964" spans="1:26">
      <c r="A964" s="164"/>
      <c r="B964" s="164"/>
      <c r="C964" s="164"/>
      <c r="D964" s="164"/>
      <c r="E964" s="164"/>
      <c r="F964" s="164"/>
      <c r="G964" s="164"/>
      <c r="H964" s="164"/>
      <c r="I964" s="164"/>
      <c r="J964" s="164"/>
      <c r="K964" s="164"/>
      <c r="L964" s="164"/>
      <c r="M964" s="164"/>
      <c r="N964" s="164"/>
      <c r="O964" s="164"/>
      <c r="P964" s="164"/>
      <c r="Q964" s="164"/>
      <c r="R964" s="164"/>
      <c r="S964" s="164"/>
      <c r="T964" s="164"/>
      <c r="U964" s="164"/>
      <c r="V964" s="164"/>
      <c r="W964" s="164"/>
      <c r="X964" s="164"/>
      <c r="Y964" s="164"/>
      <c r="Z964" s="164"/>
    </row>
    <row r="965" spans="1:26">
      <c r="A965" s="164"/>
      <c r="B965" s="164"/>
      <c r="C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4"/>
      <c r="O965" s="164"/>
      <c r="P965" s="164"/>
      <c r="Q965" s="164"/>
      <c r="R965" s="164"/>
      <c r="S965" s="164"/>
      <c r="T965" s="164"/>
      <c r="U965" s="164"/>
      <c r="V965" s="164"/>
      <c r="W965" s="164"/>
      <c r="X965" s="164"/>
      <c r="Y965" s="164"/>
      <c r="Z965" s="164"/>
    </row>
  </sheetData>
  <conditionalFormatting sqref="B2:W3 B15:W16">
    <cfRule type="cellIs" dxfId="67" priority="4" operator="equal">
      <formula>2</formula>
    </cfRule>
  </conditionalFormatting>
  <conditionalFormatting sqref="B4:W29">
    <cfRule type="cellIs" dxfId="66" priority="1" operator="equal">
      <formula>1</formula>
    </cfRule>
    <cfRule type="cellIs" dxfId="65" priority="2" operator="equal">
      <formula>0</formula>
    </cfRule>
  </conditionalFormatting>
  <conditionalFormatting sqref="B15:W16 B2:W3">
    <cfRule type="cellIs" dxfId="64" priority="3" operator="equal">
      <formula>1</formula>
    </cfRule>
    <cfRule type="cellIs" dxfId="63" priority="5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813"/>
  <sheetViews>
    <sheetView workbookViewId="0">
      <selection activeCell="Y30" sqref="Y30"/>
    </sheetView>
  </sheetViews>
  <sheetFormatPr defaultColWidth="14.44140625" defaultRowHeight="15" customHeight="1"/>
  <cols>
    <col min="1" max="2" width="8.6640625" customWidth="1"/>
    <col min="3" max="3" width="34.6640625" customWidth="1"/>
    <col min="4" max="4" width="4.109375" customWidth="1"/>
    <col min="5" max="6" width="4.5546875" customWidth="1"/>
    <col min="7" max="15" width="4.109375" customWidth="1"/>
    <col min="16" max="17" width="4" customWidth="1"/>
    <col min="18" max="25" width="4.109375" customWidth="1"/>
    <col min="26" max="26" width="5.5546875" customWidth="1"/>
    <col min="27" max="29" width="4.88671875" customWidth="1"/>
  </cols>
  <sheetData>
    <row r="1" spans="1:29" ht="48" customHeight="1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</row>
    <row r="2" spans="1:29" ht="107.25" customHeight="1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</row>
    <row r="3" spans="1:29" ht="14.4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4.25" customHeight="1">
      <c r="A4" s="173"/>
      <c r="B4" s="173"/>
      <c r="C4" s="174" t="s">
        <v>65</v>
      </c>
      <c r="D4" s="165" t="s">
        <v>124</v>
      </c>
      <c r="E4" s="165" t="s">
        <v>128</v>
      </c>
      <c r="F4" s="165" t="s">
        <v>134</v>
      </c>
      <c r="G4" s="165" t="s">
        <v>139</v>
      </c>
      <c r="H4" s="165" t="s">
        <v>208</v>
      </c>
      <c r="I4" s="165" t="s">
        <v>144</v>
      </c>
      <c r="J4" s="165" t="s">
        <v>149</v>
      </c>
      <c r="K4" s="165" t="s">
        <v>153</v>
      </c>
      <c r="L4" s="165" t="s">
        <v>156</v>
      </c>
      <c r="M4" s="165" t="s">
        <v>160</v>
      </c>
      <c r="N4" s="165" t="s">
        <v>218</v>
      </c>
      <c r="O4" s="165" t="s">
        <v>163</v>
      </c>
      <c r="P4" s="165" t="s">
        <v>166</v>
      </c>
      <c r="Q4" s="165" t="s">
        <v>169</v>
      </c>
      <c r="R4" s="165" t="s">
        <v>172</v>
      </c>
      <c r="S4" s="165" t="s">
        <v>175</v>
      </c>
      <c r="T4" s="165" t="s">
        <v>178</v>
      </c>
      <c r="U4" s="165" t="s">
        <v>181</v>
      </c>
      <c r="V4" s="165" t="s">
        <v>184</v>
      </c>
      <c r="W4" s="165" t="s">
        <v>187</v>
      </c>
      <c r="X4" s="165" t="s">
        <v>190</v>
      </c>
      <c r="Y4" s="165" t="s">
        <v>195</v>
      </c>
      <c r="Z4" s="173"/>
      <c r="AA4" s="173"/>
      <c r="AB4" s="173"/>
      <c r="AC4" s="173"/>
    </row>
    <row r="5" spans="1:29" ht="14.25" customHeight="1">
      <c r="A5" s="173"/>
      <c r="B5" s="173"/>
      <c r="C5" s="174" t="s">
        <v>66</v>
      </c>
      <c r="D5" s="7" t="s">
        <v>125</v>
      </c>
      <c r="E5" s="7" t="s">
        <v>131</v>
      </c>
      <c r="F5" s="7" t="s">
        <v>137</v>
      </c>
      <c r="G5" s="7" t="s">
        <v>140</v>
      </c>
      <c r="H5" s="7" t="s">
        <v>211</v>
      </c>
      <c r="I5" s="7" t="s">
        <v>145</v>
      </c>
      <c r="J5" s="7" t="s">
        <v>150</v>
      </c>
      <c r="K5" s="7" t="s">
        <v>154</v>
      </c>
      <c r="L5" s="7" t="s">
        <v>157</v>
      </c>
      <c r="M5" s="7" t="s">
        <v>161</v>
      </c>
      <c r="N5" s="7" t="s">
        <v>220</v>
      </c>
      <c r="O5" s="7" t="s">
        <v>164</v>
      </c>
      <c r="P5" s="7" t="s">
        <v>167</v>
      </c>
      <c r="Q5" s="7" t="s">
        <v>170</v>
      </c>
      <c r="R5" s="7" t="s">
        <v>173</v>
      </c>
      <c r="S5" s="7" t="s">
        <v>176</v>
      </c>
      <c r="T5" s="7" t="s">
        <v>179</v>
      </c>
      <c r="U5" s="7" t="s">
        <v>182</v>
      </c>
      <c r="V5" s="7" t="s">
        <v>185</v>
      </c>
      <c r="W5" s="7" t="s">
        <v>188</v>
      </c>
      <c r="X5" s="7" t="s">
        <v>191</v>
      </c>
      <c r="Y5" s="7" t="s">
        <v>196</v>
      </c>
      <c r="Z5" s="163" t="s">
        <v>29</v>
      </c>
      <c r="AA5" s="175"/>
      <c r="AB5" s="175"/>
      <c r="AC5" s="175"/>
    </row>
    <row r="6" spans="1:29" ht="14.25" customHeight="1">
      <c r="A6" s="173"/>
      <c r="B6" s="173"/>
      <c r="C6" s="174" t="s">
        <v>110</v>
      </c>
      <c r="D6" s="176">
        <v>1</v>
      </c>
      <c r="E6" s="176">
        <v>1</v>
      </c>
      <c r="F6" s="176">
        <v>1</v>
      </c>
      <c r="G6" s="176">
        <v>1</v>
      </c>
      <c r="H6" s="176">
        <v>0</v>
      </c>
      <c r="I6" s="176">
        <v>1</v>
      </c>
      <c r="J6" s="176">
        <v>1</v>
      </c>
      <c r="K6" s="176">
        <v>1</v>
      </c>
      <c r="L6" s="176">
        <v>1</v>
      </c>
      <c r="M6" s="176">
        <v>1</v>
      </c>
      <c r="N6" s="176">
        <v>0</v>
      </c>
      <c r="O6" s="176">
        <v>0</v>
      </c>
      <c r="P6" s="176">
        <v>0</v>
      </c>
      <c r="Q6" s="176">
        <v>0</v>
      </c>
      <c r="R6" s="176">
        <v>0</v>
      </c>
      <c r="S6" s="176">
        <v>1</v>
      </c>
      <c r="T6" s="176">
        <v>1</v>
      </c>
      <c r="U6" s="176">
        <v>1</v>
      </c>
      <c r="V6" s="176">
        <v>1</v>
      </c>
      <c r="W6" s="176">
        <v>0</v>
      </c>
      <c r="X6" s="176">
        <v>0</v>
      </c>
      <c r="Y6" s="176">
        <v>0</v>
      </c>
      <c r="Z6" s="163">
        <f t="shared" ref="Z6:Z12" si="0">SUM(D6:Y6)</f>
        <v>13</v>
      </c>
      <c r="AA6" s="175"/>
      <c r="AB6" s="175"/>
      <c r="AC6" s="175"/>
    </row>
    <row r="7" spans="1:29" ht="14.25" customHeight="1">
      <c r="A7" s="173"/>
      <c r="B7" s="173"/>
      <c r="C7" s="174" t="s">
        <v>108</v>
      </c>
      <c r="D7" s="176">
        <v>1</v>
      </c>
      <c r="E7" s="176">
        <v>0</v>
      </c>
      <c r="F7" s="176">
        <v>1</v>
      </c>
      <c r="G7" s="176">
        <v>0</v>
      </c>
      <c r="H7" s="176">
        <v>0</v>
      </c>
      <c r="I7" s="176">
        <v>1</v>
      </c>
      <c r="J7" s="176">
        <v>0</v>
      </c>
      <c r="K7" s="176">
        <v>1</v>
      </c>
      <c r="L7" s="176">
        <v>0</v>
      </c>
      <c r="M7" s="176">
        <v>0</v>
      </c>
      <c r="N7" s="176">
        <v>0</v>
      </c>
      <c r="O7" s="176">
        <v>0</v>
      </c>
      <c r="P7" s="176">
        <v>0</v>
      </c>
      <c r="Q7" s="176">
        <v>1</v>
      </c>
      <c r="R7" s="176">
        <v>0</v>
      </c>
      <c r="S7" s="176">
        <v>0</v>
      </c>
      <c r="T7" s="176">
        <v>0</v>
      </c>
      <c r="U7" s="176">
        <v>0</v>
      </c>
      <c r="V7" s="176">
        <v>1</v>
      </c>
      <c r="W7" s="176">
        <v>1</v>
      </c>
      <c r="X7" s="176">
        <v>0</v>
      </c>
      <c r="Y7" s="176">
        <v>0</v>
      </c>
      <c r="Z7" s="163">
        <f t="shared" si="0"/>
        <v>7</v>
      </c>
      <c r="AA7" s="175"/>
      <c r="AB7" s="175"/>
      <c r="AC7" s="175"/>
    </row>
    <row r="8" spans="1:29" ht="14.25" customHeight="1">
      <c r="A8" s="173"/>
      <c r="B8" s="173"/>
      <c r="C8" s="174" t="s">
        <v>111</v>
      </c>
      <c r="D8" s="176">
        <v>0</v>
      </c>
      <c r="E8" s="176">
        <v>0</v>
      </c>
      <c r="F8" s="176">
        <v>0</v>
      </c>
      <c r="G8" s="176">
        <v>0</v>
      </c>
      <c r="H8" s="176">
        <v>0</v>
      </c>
      <c r="I8" s="176">
        <v>1</v>
      </c>
      <c r="J8" s="176">
        <v>0</v>
      </c>
      <c r="K8" s="176">
        <v>1</v>
      </c>
      <c r="L8" s="176">
        <v>1</v>
      </c>
      <c r="M8" s="176">
        <v>1</v>
      </c>
      <c r="N8" s="176">
        <v>0</v>
      </c>
      <c r="O8" s="176">
        <v>0</v>
      </c>
      <c r="P8" s="176">
        <v>0</v>
      </c>
      <c r="Q8" s="176">
        <v>0</v>
      </c>
      <c r="R8" s="176">
        <v>0</v>
      </c>
      <c r="S8" s="176">
        <v>0</v>
      </c>
      <c r="T8" s="176">
        <v>0</v>
      </c>
      <c r="U8" s="176">
        <v>1</v>
      </c>
      <c r="V8" s="176">
        <v>0</v>
      </c>
      <c r="W8" s="176">
        <v>0</v>
      </c>
      <c r="X8" s="176">
        <v>0</v>
      </c>
      <c r="Y8" s="176">
        <v>1</v>
      </c>
      <c r="Z8" s="163">
        <f t="shared" si="0"/>
        <v>6</v>
      </c>
      <c r="AA8" s="175"/>
      <c r="AB8" s="175"/>
      <c r="AC8" s="175"/>
    </row>
    <row r="9" spans="1:29" ht="14.25" customHeight="1">
      <c r="A9" s="173"/>
      <c r="B9" s="173"/>
      <c r="C9" s="174" t="s">
        <v>112</v>
      </c>
      <c r="D9" s="176">
        <v>0</v>
      </c>
      <c r="E9" s="176">
        <v>0</v>
      </c>
      <c r="F9" s="176">
        <v>0</v>
      </c>
      <c r="G9" s="176">
        <v>0</v>
      </c>
      <c r="H9" s="176">
        <v>0</v>
      </c>
      <c r="I9" s="176">
        <v>0</v>
      </c>
      <c r="J9" s="176">
        <v>0</v>
      </c>
      <c r="K9" s="176">
        <v>1</v>
      </c>
      <c r="L9" s="176">
        <v>0</v>
      </c>
      <c r="M9" s="176">
        <v>1</v>
      </c>
      <c r="N9" s="176">
        <v>0</v>
      </c>
      <c r="O9" s="176">
        <v>0</v>
      </c>
      <c r="P9" s="176">
        <v>1</v>
      </c>
      <c r="Q9" s="176">
        <v>0</v>
      </c>
      <c r="R9" s="176">
        <v>0</v>
      </c>
      <c r="S9" s="176">
        <v>0</v>
      </c>
      <c r="T9" s="176">
        <v>1</v>
      </c>
      <c r="U9" s="176">
        <v>1</v>
      </c>
      <c r="V9" s="176">
        <v>1</v>
      </c>
      <c r="W9" s="176">
        <v>0</v>
      </c>
      <c r="X9" s="176">
        <v>0</v>
      </c>
      <c r="Y9" s="176">
        <v>0</v>
      </c>
      <c r="Z9" s="163">
        <f t="shared" si="0"/>
        <v>6</v>
      </c>
      <c r="AA9" s="175"/>
      <c r="AB9" s="175"/>
      <c r="AC9" s="175"/>
    </row>
    <row r="10" spans="1:29" ht="14.25" customHeight="1">
      <c r="A10" s="173"/>
      <c r="B10" s="173"/>
      <c r="C10" s="174" t="s">
        <v>107</v>
      </c>
      <c r="D10" s="176">
        <v>0</v>
      </c>
      <c r="E10" s="176">
        <v>0</v>
      </c>
      <c r="F10" s="176">
        <v>0</v>
      </c>
      <c r="G10" s="176">
        <v>0</v>
      </c>
      <c r="H10" s="176">
        <v>0</v>
      </c>
      <c r="I10" s="176">
        <v>1</v>
      </c>
      <c r="J10" s="176">
        <v>0</v>
      </c>
      <c r="K10" s="176">
        <v>1</v>
      </c>
      <c r="L10" s="176">
        <v>0</v>
      </c>
      <c r="M10" s="176">
        <v>1</v>
      </c>
      <c r="N10" s="176">
        <v>0</v>
      </c>
      <c r="O10" s="176">
        <v>0</v>
      </c>
      <c r="P10" s="176">
        <v>0</v>
      </c>
      <c r="Q10" s="176">
        <v>0</v>
      </c>
      <c r="R10" s="176">
        <v>0</v>
      </c>
      <c r="S10" s="176">
        <v>0</v>
      </c>
      <c r="T10" s="176">
        <v>0</v>
      </c>
      <c r="U10" s="176">
        <v>0</v>
      </c>
      <c r="V10" s="176">
        <v>1</v>
      </c>
      <c r="W10" s="176">
        <v>0</v>
      </c>
      <c r="X10" s="176">
        <v>0</v>
      </c>
      <c r="Y10" s="176">
        <v>1</v>
      </c>
      <c r="Z10" s="163">
        <f t="shared" si="0"/>
        <v>5</v>
      </c>
      <c r="AA10" s="175"/>
      <c r="AB10" s="175"/>
      <c r="AC10" s="175"/>
    </row>
    <row r="11" spans="1:29" ht="14.25" customHeight="1">
      <c r="A11" s="173"/>
      <c r="B11" s="173"/>
      <c r="C11" s="174" t="s">
        <v>109</v>
      </c>
      <c r="D11" s="176">
        <v>1</v>
      </c>
      <c r="E11" s="176">
        <v>0</v>
      </c>
      <c r="F11" s="176">
        <v>1</v>
      </c>
      <c r="G11" s="176">
        <v>0</v>
      </c>
      <c r="H11" s="176">
        <v>0</v>
      </c>
      <c r="I11" s="176">
        <v>1</v>
      </c>
      <c r="J11" s="176">
        <v>0</v>
      </c>
      <c r="K11" s="176">
        <v>0</v>
      </c>
      <c r="L11" s="176">
        <v>0</v>
      </c>
      <c r="M11" s="176">
        <v>0</v>
      </c>
      <c r="N11" s="176">
        <v>0</v>
      </c>
      <c r="O11" s="176">
        <v>0</v>
      </c>
      <c r="P11" s="176">
        <v>0</v>
      </c>
      <c r="Q11" s="176">
        <v>1</v>
      </c>
      <c r="R11" s="176">
        <v>0</v>
      </c>
      <c r="S11" s="176">
        <v>0</v>
      </c>
      <c r="T11" s="176">
        <v>0</v>
      </c>
      <c r="U11" s="176">
        <v>0</v>
      </c>
      <c r="V11" s="176">
        <v>1</v>
      </c>
      <c r="W11" s="176">
        <v>1</v>
      </c>
      <c r="X11" s="176">
        <v>0</v>
      </c>
      <c r="Y11" s="176">
        <v>0</v>
      </c>
      <c r="Z11" s="163">
        <f t="shared" si="0"/>
        <v>6</v>
      </c>
      <c r="AA11" s="175"/>
      <c r="AB11" s="175"/>
      <c r="AC11" s="175"/>
    </row>
    <row r="12" spans="1:29" ht="14.25" customHeight="1">
      <c r="A12" s="173"/>
      <c r="B12" s="173"/>
      <c r="C12" s="174" t="s">
        <v>361</v>
      </c>
      <c r="D12" s="176">
        <v>0</v>
      </c>
      <c r="E12" s="176">
        <v>0</v>
      </c>
      <c r="F12" s="176">
        <v>1</v>
      </c>
      <c r="G12" s="176">
        <v>0</v>
      </c>
      <c r="H12" s="176">
        <v>0</v>
      </c>
      <c r="I12" s="176">
        <v>1</v>
      </c>
      <c r="J12" s="176">
        <v>0</v>
      </c>
      <c r="K12" s="176">
        <v>1</v>
      </c>
      <c r="L12" s="176">
        <v>0</v>
      </c>
      <c r="M12" s="176">
        <v>0</v>
      </c>
      <c r="N12" s="176">
        <v>0</v>
      </c>
      <c r="O12" s="176">
        <v>0</v>
      </c>
      <c r="P12" s="176">
        <v>0</v>
      </c>
      <c r="Q12" s="176">
        <v>0</v>
      </c>
      <c r="R12" s="176">
        <v>0</v>
      </c>
      <c r="S12" s="176">
        <v>0</v>
      </c>
      <c r="T12" s="176">
        <v>0</v>
      </c>
      <c r="U12" s="176">
        <v>1</v>
      </c>
      <c r="V12" s="176">
        <v>1</v>
      </c>
      <c r="W12" s="176">
        <v>0</v>
      </c>
      <c r="X12" s="176">
        <v>0</v>
      </c>
      <c r="Y12" s="176">
        <v>0</v>
      </c>
      <c r="Z12" s="163">
        <f t="shared" si="0"/>
        <v>5</v>
      </c>
      <c r="AA12" s="175"/>
      <c r="AB12" s="175"/>
      <c r="AC12" s="175"/>
    </row>
    <row r="13" spans="1:29" ht="14.25" customHeight="1">
      <c r="A13" s="173"/>
      <c r="B13" s="173"/>
      <c r="C13" s="174" t="s">
        <v>29</v>
      </c>
      <c r="D13" s="163">
        <f t="shared" ref="D13:Y13" si="1">SUM(D6:D12)</f>
        <v>3</v>
      </c>
      <c r="E13" s="163">
        <f t="shared" si="1"/>
        <v>1</v>
      </c>
      <c r="F13" s="163">
        <f t="shared" si="1"/>
        <v>4</v>
      </c>
      <c r="G13" s="163">
        <f t="shared" si="1"/>
        <v>1</v>
      </c>
      <c r="H13" s="163">
        <f t="shared" si="1"/>
        <v>0</v>
      </c>
      <c r="I13" s="163">
        <f t="shared" si="1"/>
        <v>6</v>
      </c>
      <c r="J13" s="163">
        <f t="shared" si="1"/>
        <v>1</v>
      </c>
      <c r="K13" s="163">
        <f t="shared" si="1"/>
        <v>6</v>
      </c>
      <c r="L13" s="163">
        <f t="shared" si="1"/>
        <v>2</v>
      </c>
      <c r="M13" s="163">
        <f t="shared" si="1"/>
        <v>4</v>
      </c>
      <c r="N13" s="163">
        <f t="shared" si="1"/>
        <v>0</v>
      </c>
      <c r="O13" s="163">
        <f t="shared" si="1"/>
        <v>0</v>
      </c>
      <c r="P13" s="163">
        <f t="shared" si="1"/>
        <v>1</v>
      </c>
      <c r="Q13" s="163">
        <f t="shared" si="1"/>
        <v>2</v>
      </c>
      <c r="R13" s="163">
        <f t="shared" si="1"/>
        <v>0</v>
      </c>
      <c r="S13" s="163">
        <f t="shared" si="1"/>
        <v>1</v>
      </c>
      <c r="T13" s="163">
        <f t="shared" si="1"/>
        <v>2</v>
      </c>
      <c r="U13" s="163">
        <f t="shared" si="1"/>
        <v>4</v>
      </c>
      <c r="V13" s="163">
        <f t="shared" si="1"/>
        <v>6</v>
      </c>
      <c r="W13" s="163">
        <f t="shared" si="1"/>
        <v>2</v>
      </c>
      <c r="X13" s="163">
        <f t="shared" si="1"/>
        <v>0</v>
      </c>
      <c r="Y13" s="163">
        <f t="shared" si="1"/>
        <v>2</v>
      </c>
      <c r="Z13" s="173"/>
      <c r="AA13" s="173"/>
      <c r="AB13" s="173"/>
      <c r="AC13" s="173"/>
    </row>
    <row r="14" spans="1:29" ht="14.25" customHeight="1">
      <c r="A14" s="173"/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</row>
    <row r="15" spans="1:29" ht="14.25" customHeight="1">
      <c r="A15" s="173"/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</row>
    <row r="16" spans="1:29" ht="14.25" customHeight="1">
      <c r="A16" s="173"/>
      <c r="B16" s="173"/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</row>
    <row r="17" spans="1:29" ht="14.25" customHeight="1">
      <c r="A17" s="173"/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</row>
    <row r="18" spans="1:29" ht="14.25" customHeight="1">
      <c r="A18" s="173"/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</row>
    <row r="19" spans="1:29" ht="14.25" customHeight="1">
      <c r="A19" s="173"/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</row>
    <row r="20" spans="1:29" ht="14.25" customHeight="1">
      <c r="A20" s="173"/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</row>
    <row r="21" spans="1:29" ht="14.25" customHeight="1">
      <c r="A21" s="173"/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</row>
    <row r="22" spans="1:29" ht="14.25" customHeight="1">
      <c r="A22" s="173"/>
      <c r="B22" s="173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</row>
    <row r="23" spans="1:29" ht="14.25" customHeight="1">
      <c r="A23" s="173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</row>
    <row r="24" spans="1:29" ht="14.25" customHeight="1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</row>
    <row r="25" spans="1:29" ht="14.25" customHeight="1">
      <c r="A25" s="173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</row>
    <row r="26" spans="1:29" ht="14.25" customHeight="1">
      <c r="A26" s="173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</row>
    <row r="27" spans="1:29" ht="14.25" customHeight="1">
      <c r="A27" s="173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</row>
    <row r="28" spans="1:29" ht="14.25" customHeight="1">
      <c r="A28" s="173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</row>
    <row r="29" spans="1:29" ht="14.25" customHeight="1">
      <c r="A29" s="173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</row>
    <row r="30" spans="1:29" ht="14.25" customHeight="1">
      <c r="A30" s="173"/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</row>
    <row r="31" spans="1:29" ht="14.25" customHeight="1">
      <c r="A31" s="173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</row>
    <row r="32" spans="1:29" ht="14.25" customHeight="1">
      <c r="A32" s="17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</row>
    <row r="33" spans="1:29" ht="14.25" customHeight="1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</row>
    <row r="34" spans="1:29" ht="14.25" customHeight="1">
      <c r="A34" s="173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</row>
    <row r="35" spans="1:29" ht="14.25" customHeight="1">
      <c r="A35" s="173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</row>
    <row r="36" spans="1:29" ht="14.25" customHeight="1">
      <c r="A36" s="173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</row>
    <row r="37" spans="1:29" ht="14.25" customHeight="1">
      <c r="A37" s="173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</row>
    <row r="38" spans="1:29" ht="14.25" customHeight="1">
      <c r="A38" s="173"/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</row>
    <row r="39" spans="1:29" ht="14.25" customHeight="1">
      <c r="A39" s="173"/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</row>
    <row r="40" spans="1:29" ht="14.25" customHeight="1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</row>
    <row r="41" spans="1:29" ht="14.25" customHeight="1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</row>
    <row r="42" spans="1:29" ht="14.25" customHeight="1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</row>
    <row r="43" spans="1:29" ht="14.25" customHeight="1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</row>
    <row r="44" spans="1:29" ht="14.25" customHeight="1">
      <c r="A44" s="173"/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</row>
    <row r="45" spans="1:29" ht="14.25" customHeight="1">
      <c r="A45" s="173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</row>
    <row r="46" spans="1:29" ht="14.25" customHeight="1">
      <c r="A46" s="173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</row>
    <row r="47" spans="1:29" ht="14.25" customHeight="1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</row>
    <row r="48" spans="1:29" ht="14.25" customHeight="1">
      <c r="A48" s="173"/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</row>
    <row r="49" spans="1:29" ht="14.25" customHeight="1">
      <c r="A49" s="173"/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</row>
    <row r="50" spans="1:29" ht="14.25" customHeight="1">
      <c r="A50" s="173"/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</row>
    <row r="51" spans="1:29" ht="14.25" customHeight="1">
      <c r="A51" s="173"/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</row>
    <row r="52" spans="1:29" ht="14.25" customHeight="1">
      <c r="A52" s="173"/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</row>
    <row r="53" spans="1:29" ht="14.25" customHeight="1">
      <c r="A53" s="173"/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</row>
    <row r="54" spans="1:29" ht="14.25" customHeight="1">
      <c r="A54" s="173"/>
      <c r="B54" s="173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</row>
    <row r="55" spans="1:29" ht="14.25" customHeight="1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</row>
    <row r="56" spans="1:29" ht="14.25" customHeight="1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</row>
    <row r="57" spans="1:29" ht="14.25" customHeight="1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</row>
    <row r="58" spans="1:29" ht="14.25" customHeight="1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</row>
    <row r="59" spans="1:29" ht="14.25" customHeight="1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</row>
    <row r="60" spans="1:29" ht="14.25" customHeight="1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</row>
    <row r="61" spans="1:29" ht="14.25" customHeight="1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</row>
    <row r="62" spans="1:29" ht="14.25" customHeight="1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</row>
    <row r="63" spans="1:29" ht="14.25" customHeight="1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</row>
    <row r="64" spans="1:29" ht="14.25" customHeight="1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</row>
    <row r="65" spans="1:29" ht="14.25" customHeight="1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</row>
    <row r="66" spans="1:29" ht="14.25" customHeight="1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</row>
    <row r="67" spans="1:29" ht="14.25" customHeight="1">
      <c r="A67" s="173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</row>
    <row r="68" spans="1:29" ht="14.25" customHeight="1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</row>
    <row r="69" spans="1:29" ht="14.25" customHeight="1">
      <c r="A69" s="173"/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</row>
    <row r="70" spans="1:29" ht="14.25" customHeight="1">
      <c r="A70" s="173"/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</row>
    <row r="71" spans="1:29" ht="14.25" customHeight="1">
      <c r="A71" s="173"/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</row>
    <row r="72" spans="1:29" ht="14.25" customHeight="1">
      <c r="A72" s="173"/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</row>
    <row r="73" spans="1:29" ht="14.25" customHeight="1">
      <c r="A73" s="173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</row>
    <row r="74" spans="1:29" ht="14.25" customHeight="1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</row>
    <row r="75" spans="1:29" ht="14.25" customHeight="1">
      <c r="A75" s="173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</row>
    <row r="76" spans="1:29" ht="14.25" customHeight="1">
      <c r="A76" s="173"/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</row>
    <row r="77" spans="1:29" ht="14.25" customHeight="1">
      <c r="A77" s="173"/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</row>
    <row r="78" spans="1:29" ht="14.25" customHeight="1">
      <c r="A78" s="173"/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</row>
    <row r="79" spans="1:29" ht="14.25" customHeight="1">
      <c r="A79" s="173"/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</row>
    <row r="80" spans="1:29" ht="14.25" customHeight="1">
      <c r="A80" s="173"/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</row>
    <row r="81" spans="1:29" ht="14.25" customHeight="1">
      <c r="A81" s="173"/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</row>
    <row r="82" spans="1:29" ht="14.25" customHeight="1">
      <c r="A82" s="173"/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</row>
    <row r="83" spans="1:29" ht="14.25" customHeight="1">
      <c r="A83" s="173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</row>
    <row r="84" spans="1:29" ht="14.25" customHeight="1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4.25" customHeight="1">
      <c r="A85" s="17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</row>
    <row r="86" spans="1:29" ht="14.25" customHeight="1">
      <c r="A86" s="173"/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</row>
    <row r="87" spans="1:29" ht="14.25" customHeight="1">
      <c r="A87" s="173"/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</row>
    <row r="88" spans="1:29" ht="14.25" customHeight="1">
      <c r="A88" s="173"/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</row>
    <row r="89" spans="1:29" ht="14.25" customHeight="1">
      <c r="A89" s="173"/>
      <c r="B89" s="173"/>
      <c r="C89" s="173"/>
      <c r="D89" s="173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</row>
    <row r="90" spans="1:29" ht="14.25" customHeight="1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</row>
    <row r="91" spans="1:29" ht="14.25" customHeight="1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</row>
    <row r="92" spans="1:29" ht="14.25" customHeight="1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</row>
    <row r="93" spans="1:29" ht="14.25" customHeight="1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</row>
    <row r="94" spans="1:29" ht="14.25" customHeight="1">
      <c r="A94" s="173"/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</row>
    <row r="95" spans="1:29" ht="14.25" customHeight="1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4.25" customHeight="1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4.25" customHeight="1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4.25" customHeight="1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4.25" customHeight="1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4.25" customHeight="1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4.25" customHeight="1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4.25" customHeight="1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4.25" customHeight="1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</row>
    <row r="104" spans="1:29" ht="14.25" customHeight="1">
      <c r="A104" s="173"/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</row>
    <row r="105" spans="1:29" ht="14.25" customHeight="1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</row>
    <row r="106" spans="1:29" ht="14.25" customHeight="1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</row>
    <row r="107" spans="1:29" ht="14.25" customHeight="1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</row>
    <row r="108" spans="1:29" ht="14.25" customHeight="1">
      <c r="A108" s="173"/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</row>
    <row r="109" spans="1:29" ht="14.25" customHeight="1">
      <c r="A109" s="173"/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</row>
    <row r="110" spans="1:29" ht="14.25" customHeight="1">
      <c r="A110" s="173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</row>
    <row r="111" spans="1:29" ht="14.25" customHeight="1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</row>
    <row r="112" spans="1:29" ht="14.25" customHeight="1">
      <c r="A112" s="173"/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</row>
    <row r="113" spans="1:29" ht="14.25" customHeight="1">
      <c r="A113" s="173"/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</row>
    <row r="114" spans="1:29" ht="14.25" customHeight="1">
      <c r="A114" s="173"/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</row>
    <row r="115" spans="1:29" ht="14.25" customHeight="1">
      <c r="A115" s="173"/>
      <c r="B115" s="173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</row>
    <row r="116" spans="1:29" ht="14.25" customHeight="1">
      <c r="A116" s="173"/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</row>
    <row r="117" spans="1:29" ht="14.25" customHeight="1">
      <c r="A117" s="173"/>
      <c r="B117" s="173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</row>
    <row r="118" spans="1:29" ht="14.25" customHeight="1">
      <c r="A118" s="173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</row>
    <row r="119" spans="1:29" ht="14.25" customHeight="1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</row>
    <row r="120" spans="1:29" ht="14.25" customHeight="1">
      <c r="A120" s="173"/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</row>
    <row r="121" spans="1:29" ht="14.25" customHeight="1">
      <c r="A121" s="173"/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</row>
    <row r="122" spans="1:29" ht="14.25" customHeight="1">
      <c r="A122" s="173"/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</row>
    <row r="123" spans="1:29" ht="14.25" customHeight="1">
      <c r="A123" s="173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173"/>
      <c r="AB123" s="173"/>
      <c r="AC123" s="173"/>
    </row>
    <row r="124" spans="1:29" ht="14.25" customHeight="1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173"/>
      <c r="AB124" s="173"/>
      <c r="AC124" s="173"/>
    </row>
    <row r="125" spans="1:29" ht="14.25" customHeight="1">
      <c r="A125" s="173"/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</row>
    <row r="126" spans="1:29" ht="14.25" customHeight="1">
      <c r="A126" s="173"/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</row>
    <row r="127" spans="1:29" ht="14.25" customHeight="1">
      <c r="A127" s="173"/>
      <c r="B127" s="173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</row>
    <row r="128" spans="1:29" ht="14.25" customHeight="1">
      <c r="A128" s="173"/>
      <c r="B128" s="173"/>
      <c r="C128" s="173"/>
      <c r="D128" s="173"/>
      <c r="E128" s="173"/>
      <c r="F128" s="173"/>
      <c r="G128" s="173"/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</row>
    <row r="129" spans="1:29" ht="14.25" customHeight="1">
      <c r="A129" s="173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</row>
    <row r="130" spans="1:29" ht="14.25" customHeight="1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</row>
    <row r="131" spans="1:29" ht="14.25" customHeight="1">
      <c r="A131" s="173"/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</row>
    <row r="132" spans="1:29" ht="14.25" customHeight="1">
      <c r="A132" s="173"/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</row>
    <row r="133" spans="1:29" ht="14.25" customHeight="1">
      <c r="A133" s="173"/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</row>
    <row r="134" spans="1:29" ht="14.25" customHeight="1">
      <c r="A134" s="173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</row>
    <row r="135" spans="1:29" ht="14.25" customHeight="1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</row>
    <row r="136" spans="1:29" ht="14.25" customHeight="1">
      <c r="A136" s="173"/>
      <c r="B136" s="173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</row>
    <row r="137" spans="1:29" ht="14.25" customHeight="1">
      <c r="A137" s="173"/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</row>
    <row r="138" spans="1:29" ht="14.25" customHeight="1">
      <c r="A138" s="173"/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  <c r="AB138" s="173"/>
      <c r="AC138" s="173"/>
    </row>
    <row r="139" spans="1:29" ht="14.25" customHeight="1">
      <c r="A139" s="173"/>
      <c r="B139" s="173"/>
      <c r="C139" s="173"/>
      <c r="D139" s="173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3"/>
      <c r="AB139" s="173"/>
      <c r="AC139" s="173"/>
    </row>
    <row r="140" spans="1:29" ht="14.25" customHeight="1">
      <c r="A140" s="173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3"/>
      <c r="AC140" s="173"/>
    </row>
    <row r="141" spans="1:29" ht="14.25" customHeight="1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  <c r="AB141" s="173"/>
      <c r="AC141" s="173"/>
    </row>
    <row r="142" spans="1:29" ht="14.25" customHeight="1">
      <c r="A142" s="173"/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  <c r="AB142" s="173"/>
      <c r="AC142" s="173"/>
    </row>
    <row r="143" spans="1:29" ht="14.25" customHeight="1">
      <c r="A143" s="173"/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  <c r="AB143" s="173"/>
      <c r="AC143" s="173"/>
    </row>
    <row r="144" spans="1:29" ht="14.25" customHeight="1">
      <c r="A144" s="173"/>
      <c r="B144" s="173"/>
      <c r="C144" s="173"/>
      <c r="D144" s="173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  <c r="AC144" s="173"/>
    </row>
    <row r="145" spans="1:29" ht="14.25" customHeight="1">
      <c r="A145" s="173"/>
      <c r="B145" s="173"/>
      <c r="C145" s="173"/>
      <c r="D145" s="173"/>
      <c r="E145" s="173"/>
      <c r="F145" s="173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3"/>
      <c r="AB145" s="173"/>
      <c r="AC145" s="173"/>
    </row>
    <row r="146" spans="1:29" ht="14.25" customHeight="1">
      <c r="A146" s="173"/>
      <c r="B146" s="173"/>
      <c r="C146" s="173"/>
      <c r="D146" s="173"/>
      <c r="E146" s="173"/>
      <c r="F146" s="173"/>
      <c r="G146" s="173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3"/>
      <c r="AB146" s="173"/>
      <c r="AC146" s="173"/>
    </row>
    <row r="147" spans="1:29" ht="14.25" customHeight="1">
      <c r="A147" s="173"/>
      <c r="B147" s="173"/>
      <c r="C147" s="173"/>
      <c r="D147" s="173"/>
      <c r="E147" s="173"/>
      <c r="F147" s="173"/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  <c r="AA147" s="173"/>
      <c r="AB147" s="173"/>
      <c r="AC147" s="173"/>
    </row>
    <row r="148" spans="1:29" ht="14.25" customHeight="1">
      <c r="A148" s="173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  <c r="AA148" s="173"/>
      <c r="AB148" s="173"/>
      <c r="AC148" s="173"/>
    </row>
    <row r="149" spans="1:29" ht="14.25" customHeight="1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  <c r="AB149" s="173"/>
      <c r="AC149" s="173"/>
    </row>
    <row r="150" spans="1:29" ht="14.25" customHeight="1">
      <c r="A150" s="173"/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3"/>
      <c r="AB150" s="173"/>
      <c r="AC150" s="173"/>
    </row>
    <row r="151" spans="1:29" ht="14.25" customHeight="1">
      <c r="A151" s="173"/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  <c r="AA151" s="173"/>
      <c r="AB151" s="173"/>
      <c r="AC151" s="173"/>
    </row>
    <row r="152" spans="1:29" ht="14.25" customHeight="1">
      <c r="A152" s="173"/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  <c r="AC152" s="173"/>
    </row>
    <row r="153" spans="1:29" ht="14.25" customHeight="1">
      <c r="A153" s="173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3"/>
      <c r="AB153" s="173"/>
      <c r="AC153" s="173"/>
    </row>
    <row r="154" spans="1:29" ht="14.25" customHeight="1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  <c r="AC154" s="173"/>
    </row>
    <row r="155" spans="1:29" ht="14.25" customHeight="1">
      <c r="A155" s="173"/>
      <c r="B155" s="173"/>
      <c r="C155" s="173"/>
      <c r="D155" s="173"/>
      <c r="E155" s="173"/>
      <c r="F155" s="173"/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3"/>
      <c r="AB155" s="173"/>
      <c r="AC155" s="173"/>
    </row>
    <row r="156" spans="1:29" ht="14.25" customHeight="1">
      <c r="A156" s="173"/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3"/>
      <c r="AB156" s="173"/>
      <c r="AC156" s="173"/>
    </row>
    <row r="157" spans="1:29" ht="14.25" customHeight="1">
      <c r="A157" s="173"/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  <c r="AA157" s="173"/>
      <c r="AB157" s="173"/>
      <c r="AC157" s="173"/>
    </row>
    <row r="158" spans="1:29" ht="14.25" customHeight="1">
      <c r="A158" s="173"/>
      <c r="B158" s="173"/>
      <c r="C158" s="173"/>
      <c r="D158" s="173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  <c r="AB158" s="173"/>
      <c r="AC158" s="173"/>
    </row>
    <row r="159" spans="1:29" ht="14.25" customHeight="1">
      <c r="A159" s="173"/>
      <c r="B159" s="173"/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  <c r="AC159" s="173"/>
    </row>
    <row r="160" spans="1:29" ht="14.25" customHeight="1">
      <c r="A160" s="173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3"/>
      <c r="AB160" s="173"/>
      <c r="AC160" s="173"/>
    </row>
    <row r="161" spans="1:29" ht="14.25" customHeight="1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  <c r="AA161" s="173"/>
      <c r="AB161" s="173"/>
      <c r="AC161" s="173"/>
    </row>
    <row r="162" spans="1:29" ht="14.25" customHeight="1">
      <c r="A162" s="173"/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  <c r="AB162" s="173"/>
      <c r="AC162" s="173"/>
    </row>
    <row r="163" spans="1:29" ht="14.25" customHeight="1">
      <c r="A163" s="173"/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  <c r="AC163" s="173"/>
    </row>
    <row r="164" spans="1:29" ht="14.25" customHeight="1">
      <c r="A164" s="17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  <c r="AB164" s="173"/>
      <c r="AC164" s="173"/>
    </row>
    <row r="165" spans="1:29" ht="14.25" customHeight="1">
      <c r="A165" s="173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  <c r="AB165" s="173"/>
      <c r="AC165" s="173"/>
    </row>
    <row r="166" spans="1:29" ht="14.25" customHeight="1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3"/>
      <c r="AB166" s="173"/>
      <c r="AC166" s="173"/>
    </row>
    <row r="167" spans="1:29" ht="14.25" customHeight="1">
      <c r="A167" s="173"/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  <c r="AB167" s="173"/>
      <c r="AC167" s="173"/>
    </row>
    <row r="168" spans="1:29" ht="14.25" customHeight="1">
      <c r="A168" s="173"/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  <c r="AA168" s="173"/>
      <c r="AB168" s="173"/>
      <c r="AC168" s="173"/>
    </row>
    <row r="169" spans="1:29" ht="14.25" customHeight="1">
      <c r="A169" s="173"/>
      <c r="B169" s="173"/>
      <c r="C169" s="173"/>
      <c r="D169" s="173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  <c r="AB169" s="173"/>
      <c r="AC169" s="173"/>
    </row>
    <row r="170" spans="1:29" ht="14.25" customHeight="1">
      <c r="A170" s="173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  <c r="AB170" s="173"/>
      <c r="AC170" s="173"/>
    </row>
    <row r="171" spans="1:29" ht="14.25" customHeight="1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  <c r="AA171" s="173"/>
      <c r="AB171" s="173"/>
      <c r="AC171" s="173"/>
    </row>
    <row r="172" spans="1:29" ht="14.25" customHeight="1">
      <c r="A172" s="173"/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  <c r="AA172" s="173"/>
      <c r="AB172" s="173"/>
      <c r="AC172" s="173"/>
    </row>
    <row r="173" spans="1:29" ht="14.25" customHeight="1">
      <c r="A173" s="173"/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3"/>
      <c r="AB173" s="173"/>
      <c r="AC173" s="173"/>
    </row>
    <row r="174" spans="1:29" ht="14.25" customHeight="1">
      <c r="A174" s="173"/>
      <c r="B174" s="173"/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  <c r="AB174" s="173"/>
      <c r="AC174" s="173"/>
    </row>
    <row r="175" spans="1:29" ht="14.25" customHeight="1">
      <c r="A175" s="173"/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3"/>
      <c r="AB175" s="173"/>
      <c r="AC175" s="173"/>
    </row>
    <row r="176" spans="1:29" ht="14.25" customHeight="1">
      <c r="A176" s="173"/>
      <c r="B176" s="173"/>
      <c r="C176" s="173"/>
      <c r="D176" s="173"/>
      <c r="E176" s="173"/>
      <c r="F176" s="173"/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3"/>
      <c r="AB176" s="173"/>
      <c r="AC176" s="173"/>
    </row>
    <row r="177" spans="1:29" ht="14.25" customHeight="1">
      <c r="A177" s="17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3"/>
      <c r="AB177" s="173"/>
      <c r="AC177" s="173"/>
    </row>
    <row r="178" spans="1:29" ht="14.25" customHeight="1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  <c r="AA178" s="173"/>
      <c r="AB178" s="173"/>
      <c r="AC178" s="173"/>
    </row>
    <row r="179" spans="1:29" ht="14.25" customHeight="1">
      <c r="A179" s="173"/>
      <c r="B179" s="173"/>
      <c r="C179" s="173"/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  <c r="AB179" s="173"/>
      <c r="AC179" s="173"/>
    </row>
    <row r="180" spans="1:29" ht="14.25" customHeight="1">
      <c r="A180" s="173"/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  <c r="AB180" s="173"/>
      <c r="AC180" s="173"/>
    </row>
    <row r="181" spans="1:29" ht="14.25" customHeight="1">
      <c r="A181" s="173"/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  <c r="AA181" s="173"/>
      <c r="AB181" s="173"/>
      <c r="AC181" s="173"/>
    </row>
    <row r="182" spans="1:29" ht="14.25" customHeight="1">
      <c r="A182" s="173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  <c r="AA182" s="173"/>
      <c r="AB182" s="173"/>
      <c r="AC182" s="173"/>
    </row>
    <row r="183" spans="1:29" ht="14.25" customHeight="1">
      <c r="A183" s="173"/>
      <c r="B183" s="173"/>
      <c r="C183" s="173"/>
      <c r="D183" s="173"/>
      <c r="E183" s="173"/>
      <c r="F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  <c r="AA183" s="173"/>
      <c r="AB183" s="173"/>
      <c r="AC183" s="173"/>
    </row>
    <row r="184" spans="1:29" ht="14.25" customHeight="1">
      <c r="A184" s="173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  <c r="AB184" s="173"/>
      <c r="AC184" s="173"/>
    </row>
    <row r="185" spans="1:29" ht="14.25" customHeight="1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  <c r="AA185" s="173"/>
      <c r="AB185" s="173"/>
      <c r="AC185" s="173"/>
    </row>
    <row r="186" spans="1:29" ht="14.25" customHeight="1">
      <c r="A186" s="173"/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73"/>
      <c r="Z186" s="173"/>
      <c r="AA186" s="173"/>
      <c r="AB186" s="173"/>
      <c r="AC186" s="173"/>
    </row>
    <row r="187" spans="1:29" ht="14.25" customHeight="1">
      <c r="A187" s="173"/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73"/>
      <c r="Z187" s="173"/>
      <c r="AA187" s="173"/>
      <c r="AB187" s="173"/>
      <c r="AC187" s="173"/>
    </row>
    <row r="188" spans="1:29" ht="14.25" customHeight="1">
      <c r="A188" s="173"/>
      <c r="B188" s="173"/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  <c r="AA188" s="173"/>
      <c r="AB188" s="173"/>
      <c r="AC188" s="173"/>
    </row>
    <row r="189" spans="1:29" ht="14.25" customHeight="1">
      <c r="A189" s="173"/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  <c r="AA189" s="173"/>
      <c r="AB189" s="173"/>
      <c r="AC189" s="173"/>
    </row>
    <row r="190" spans="1:29" ht="14.25" customHeight="1">
      <c r="A190" s="173"/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  <c r="AA190" s="173"/>
      <c r="AB190" s="173"/>
      <c r="AC190" s="173"/>
    </row>
    <row r="191" spans="1:29" ht="14.25" customHeight="1">
      <c r="A191" s="173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  <c r="S191" s="173"/>
      <c r="T191" s="173"/>
      <c r="U191" s="173"/>
      <c r="V191" s="173"/>
      <c r="W191" s="173"/>
      <c r="X191" s="173"/>
      <c r="Y191" s="173"/>
      <c r="Z191" s="173"/>
      <c r="AA191" s="173"/>
      <c r="AB191" s="173"/>
      <c r="AC191" s="173"/>
    </row>
    <row r="192" spans="1:29" ht="14.25" customHeight="1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  <c r="U192" s="173"/>
      <c r="V192" s="173"/>
      <c r="W192" s="173"/>
      <c r="X192" s="173"/>
      <c r="Y192" s="173"/>
      <c r="Z192" s="173"/>
      <c r="AA192" s="173"/>
      <c r="AB192" s="173"/>
      <c r="AC192" s="173"/>
    </row>
    <row r="193" spans="1:29" ht="14.25" customHeight="1">
      <c r="A193" s="173"/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73"/>
      <c r="Z193" s="173"/>
      <c r="AA193" s="173"/>
      <c r="AB193" s="173"/>
      <c r="AC193" s="173"/>
    </row>
    <row r="194" spans="1:29" ht="14.25" customHeight="1">
      <c r="A194" s="173"/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  <c r="AA194" s="173"/>
      <c r="AB194" s="173"/>
      <c r="AC194" s="173"/>
    </row>
    <row r="195" spans="1:29" ht="14.25" customHeight="1">
      <c r="A195" s="173"/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73"/>
      <c r="Y195" s="173"/>
      <c r="Z195" s="173"/>
      <c r="AA195" s="173"/>
      <c r="AB195" s="173"/>
      <c r="AC195" s="173"/>
    </row>
    <row r="196" spans="1:29" ht="14.25" customHeight="1">
      <c r="A196" s="173"/>
      <c r="B196" s="173"/>
      <c r="C196" s="173"/>
      <c r="D196" s="173"/>
      <c r="E196" s="173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  <c r="U196" s="173"/>
      <c r="V196" s="173"/>
      <c r="W196" s="173"/>
      <c r="X196" s="173"/>
      <c r="Y196" s="173"/>
      <c r="Z196" s="173"/>
      <c r="AA196" s="173"/>
      <c r="AB196" s="173"/>
      <c r="AC196" s="173"/>
    </row>
    <row r="197" spans="1:29" ht="14.25" customHeight="1">
      <c r="A197" s="173"/>
      <c r="B197" s="173"/>
      <c r="C197" s="173"/>
      <c r="D197" s="173"/>
      <c r="E197" s="173"/>
      <c r="F197" s="173"/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  <c r="U197" s="173"/>
      <c r="V197" s="173"/>
      <c r="W197" s="173"/>
      <c r="X197" s="173"/>
      <c r="Y197" s="173"/>
      <c r="Z197" s="173"/>
      <c r="AA197" s="173"/>
      <c r="AB197" s="173"/>
      <c r="AC197" s="173"/>
    </row>
    <row r="198" spans="1:29" ht="14.25" customHeight="1">
      <c r="A198" s="173"/>
      <c r="B198" s="173"/>
      <c r="C198" s="173"/>
      <c r="D198" s="173"/>
      <c r="E198" s="173"/>
      <c r="F198" s="173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  <c r="U198" s="173"/>
      <c r="V198" s="173"/>
      <c r="W198" s="173"/>
      <c r="X198" s="173"/>
      <c r="Y198" s="173"/>
      <c r="Z198" s="173"/>
      <c r="AA198" s="173"/>
      <c r="AB198" s="173"/>
      <c r="AC198" s="173"/>
    </row>
    <row r="199" spans="1:29" ht="14.25" customHeight="1">
      <c r="A199" s="173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  <c r="U199" s="173"/>
      <c r="V199" s="173"/>
      <c r="W199" s="173"/>
      <c r="X199" s="173"/>
      <c r="Y199" s="173"/>
      <c r="Z199" s="173"/>
      <c r="AA199" s="173"/>
      <c r="AB199" s="173"/>
      <c r="AC199" s="173"/>
    </row>
    <row r="200" spans="1:29" ht="14.25" customHeight="1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  <c r="U200" s="173"/>
      <c r="V200" s="173"/>
      <c r="W200" s="173"/>
      <c r="X200" s="173"/>
      <c r="Y200" s="173"/>
      <c r="Z200" s="173"/>
      <c r="AA200" s="173"/>
      <c r="AB200" s="173"/>
      <c r="AC200" s="173"/>
    </row>
    <row r="201" spans="1:29" ht="14.25" customHeight="1">
      <c r="A201" s="173"/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73"/>
      <c r="Z201" s="173"/>
      <c r="AA201" s="173"/>
      <c r="AB201" s="173"/>
      <c r="AC201" s="173"/>
    </row>
    <row r="202" spans="1:29" ht="14.25" customHeight="1">
      <c r="A202" s="173"/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  <c r="AA202" s="173"/>
      <c r="AB202" s="173"/>
      <c r="AC202" s="173"/>
    </row>
    <row r="203" spans="1:29" ht="14.25" customHeight="1">
      <c r="A203" s="173"/>
      <c r="B203" s="173"/>
      <c r="C203" s="173"/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  <c r="AA203" s="173"/>
      <c r="AB203" s="173"/>
      <c r="AC203" s="173"/>
    </row>
    <row r="204" spans="1:29" ht="14.25" customHeight="1">
      <c r="A204" s="173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  <c r="AA204" s="173"/>
      <c r="AB204" s="173"/>
      <c r="AC204" s="173"/>
    </row>
    <row r="205" spans="1:29" ht="14.25" customHeight="1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  <c r="AA205" s="173"/>
      <c r="AB205" s="173"/>
      <c r="AC205" s="173"/>
    </row>
    <row r="206" spans="1:29" ht="14.25" customHeight="1">
      <c r="A206" s="173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  <c r="AA206" s="173"/>
      <c r="AB206" s="173"/>
      <c r="AC206" s="173"/>
    </row>
    <row r="207" spans="1:29" ht="14.25" customHeight="1">
      <c r="A207" s="173"/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73"/>
      <c r="Z207" s="173"/>
      <c r="AA207" s="173"/>
      <c r="AB207" s="173"/>
      <c r="AC207" s="173"/>
    </row>
    <row r="208" spans="1:29" ht="14.25" customHeight="1">
      <c r="A208" s="173"/>
      <c r="B208" s="173"/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  <c r="AA208" s="173"/>
      <c r="AB208" s="173"/>
      <c r="AC208" s="173"/>
    </row>
    <row r="209" spans="1:29" ht="14.25" customHeight="1">
      <c r="A209" s="173"/>
      <c r="B209" s="173"/>
      <c r="C209" s="173"/>
      <c r="D209" s="173"/>
      <c r="E209" s="173"/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  <c r="U209" s="173"/>
      <c r="V209" s="173"/>
      <c r="W209" s="173"/>
      <c r="X209" s="173"/>
      <c r="Y209" s="173"/>
      <c r="Z209" s="173"/>
      <c r="AA209" s="173"/>
      <c r="AB209" s="173"/>
      <c r="AC209" s="173"/>
    </row>
    <row r="210" spans="1:29" ht="14.25" customHeight="1">
      <c r="A210" s="173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  <c r="U210" s="173"/>
      <c r="V210" s="173"/>
      <c r="W210" s="173"/>
      <c r="X210" s="173"/>
      <c r="Y210" s="173"/>
      <c r="Z210" s="173"/>
      <c r="AA210" s="173"/>
      <c r="AB210" s="173"/>
      <c r="AC210" s="173"/>
    </row>
    <row r="211" spans="1:29" ht="14.25" customHeight="1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  <c r="AB211" s="173"/>
      <c r="AC211" s="173"/>
    </row>
    <row r="212" spans="1:29" ht="14.25" customHeight="1">
      <c r="A212" s="173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  <c r="AA212" s="173"/>
      <c r="AB212" s="173"/>
      <c r="AC212" s="173"/>
    </row>
    <row r="213" spans="1:29" ht="14.25" customHeight="1">
      <c r="A213" s="173"/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73"/>
      <c r="Z213" s="173"/>
      <c r="AA213" s="173"/>
      <c r="AB213" s="173"/>
      <c r="AC213" s="173"/>
    </row>
    <row r="214" spans="1:29" ht="14.25" customHeight="1">
      <c r="A214" s="173"/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73"/>
      <c r="Z214" s="173"/>
      <c r="AA214" s="173"/>
      <c r="AB214" s="173"/>
      <c r="AC214" s="173"/>
    </row>
    <row r="215" spans="1:29" ht="14.25" customHeight="1">
      <c r="A215" s="173"/>
      <c r="B215" s="173"/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173"/>
      <c r="W215" s="173"/>
      <c r="X215" s="173"/>
      <c r="Y215" s="173"/>
      <c r="Z215" s="173"/>
      <c r="AA215" s="173"/>
      <c r="AB215" s="173"/>
      <c r="AC215" s="173"/>
    </row>
    <row r="216" spans="1:29" ht="14.25" customHeight="1">
      <c r="A216" s="173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3"/>
      <c r="V216" s="173"/>
      <c r="W216" s="173"/>
      <c r="X216" s="173"/>
      <c r="Y216" s="173"/>
      <c r="Z216" s="173"/>
      <c r="AA216" s="173"/>
      <c r="AB216" s="173"/>
      <c r="AC216" s="173"/>
    </row>
    <row r="217" spans="1:29" ht="14.25" customHeight="1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  <c r="U217" s="173"/>
      <c r="V217" s="173"/>
      <c r="W217" s="173"/>
      <c r="X217" s="173"/>
      <c r="Y217" s="173"/>
      <c r="Z217" s="173"/>
      <c r="AA217" s="173"/>
      <c r="AB217" s="173"/>
      <c r="AC217" s="173"/>
    </row>
    <row r="218" spans="1:29" ht="14.25" customHeight="1">
      <c r="A218" s="173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173"/>
      <c r="W218" s="173"/>
      <c r="X218" s="173"/>
      <c r="Y218" s="173"/>
      <c r="Z218" s="173"/>
      <c r="AA218" s="173"/>
      <c r="AB218" s="173"/>
      <c r="AC218" s="173"/>
    </row>
    <row r="219" spans="1:29" ht="14.25" customHeight="1">
      <c r="A219" s="173"/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73"/>
      <c r="Z219" s="173"/>
      <c r="AA219" s="173"/>
      <c r="AB219" s="173"/>
      <c r="AC219" s="173"/>
    </row>
    <row r="220" spans="1:29" ht="14.25" customHeight="1">
      <c r="A220" s="173"/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73"/>
      <c r="Z220" s="173"/>
      <c r="AA220" s="173"/>
      <c r="AB220" s="173"/>
      <c r="AC220" s="173"/>
    </row>
    <row r="221" spans="1:29" ht="14.25" customHeight="1">
      <c r="A221" s="173"/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173"/>
      <c r="W221" s="173"/>
      <c r="X221" s="173"/>
      <c r="Y221" s="173"/>
      <c r="Z221" s="173"/>
      <c r="AA221" s="173"/>
      <c r="AB221" s="173"/>
      <c r="AC221" s="173"/>
    </row>
    <row r="222" spans="1:29" ht="14.25" customHeight="1">
      <c r="A222" s="173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  <c r="U222" s="173"/>
      <c r="V222" s="173"/>
      <c r="W222" s="173"/>
      <c r="X222" s="173"/>
      <c r="Y222" s="173"/>
      <c r="Z222" s="173"/>
      <c r="AA222" s="173"/>
      <c r="AB222" s="173"/>
      <c r="AC222" s="173"/>
    </row>
    <row r="223" spans="1:29" ht="14.25" customHeight="1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  <c r="U223" s="173"/>
      <c r="V223" s="173"/>
      <c r="W223" s="173"/>
      <c r="X223" s="173"/>
      <c r="Y223" s="173"/>
      <c r="Z223" s="173"/>
      <c r="AA223" s="173"/>
      <c r="AB223" s="173"/>
      <c r="AC223" s="173"/>
    </row>
    <row r="224" spans="1:29" ht="14.25" customHeight="1">
      <c r="A224" s="173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73"/>
      <c r="Z224" s="173"/>
      <c r="AA224" s="173"/>
      <c r="AB224" s="173"/>
      <c r="AC224" s="173"/>
    </row>
    <row r="225" spans="1:29" ht="14.25" customHeight="1">
      <c r="A225" s="173"/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  <c r="AA225" s="173"/>
      <c r="AB225" s="173"/>
      <c r="AC225" s="173"/>
    </row>
    <row r="226" spans="1:29" ht="14.25" customHeight="1">
      <c r="A226" s="173"/>
      <c r="B226" s="173"/>
      <c r="C226" s="173"/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/>
      <c r="X226" s="173"/>
      <c r="Y226" s="173"/>
      <c r="Z226" s="173"/>
      <c r="AA226" s="173"/>
      <c r="AB226" s="173"/>
      <c r="AC226" s="173"/>
    </row>
    <row r="227" spans="1:29" ht="14.25" customHeight="1">
      <c r="A227" s="173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  <c r="U227" s="173"/>
      <c r="V227" s="173"/>
      <c r="W227" s="173"/>
      <c r="X227" s="173"/>
      <c r="Y227" s="173"/>
      <c r="Z227" s="173"/>
      <c r="AA227" s="173"/>
      <c r="AB227" s="173"/>
      <c r="AC227" s="173"/>
    </row>
    <row r="228" spans="1:29" ht="14.25" customHeight="1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  <c r="U228" s="173"/>
      <c r="V228" s="173"/>
      <c r="W228" s="173"/>
      <c r="X228" s="173"/>
      <c r="Y228" s="173"/>
      <c r="Z228" s="173"/>
      <c r="AA228" s="173"/>
      <c r="AB228" s="173"/>
      <c r="AC228" s="173"/>
    </row>
    <row r="229" spans="1:29" ht="14.25" customHeight="1">
      <c r="A229" s="173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  <c r="U229" s="173"/>
      <c r="V229" s="173"/>
      <c r="W229" s="173"/>
      <c r="X229" s="173"/>
      <c r="Y229" s="173"/>
      <c r="Z229" s="173"/>
      <c r="AA229" s="173"/>
      <c r="AB229" s="173"/>
      <c r="AC229" s="173"/>
    </row>
    <row r="230" spans="1:29" ht="14.25" customHeight="1">
      <c r="A230" s="173"/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73"/>
      <c r="Z230" s="173"/>
      <c r="AA230" s="173"/>
      <c r="AB230" s="173"/>
      <c r="AC230" s="173"/>
    </row>
    <row r="231" spans="1:29" ht="14.25" customHeight="1">
      <c r="A231" s="173"/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73"/>
      <c r="Z231" s="173"/>
      <c r="AA231" s="173"/>
      <c r="AB231" s="173"/>
      <c r="AC231" s="173"/>
    </row>
    <row r="232" spans="1:29" ht="14.25" customHeight="1">
      <c r="A232" s="173"/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/>
      <c r="X232" s="173"/>
      <c r="Y232" s="173"/>
      <c r="Z232" s="173"/>
      <c r="AA232" s="173"/>
      <c r="AB232" s="173"/>
      <c r="AC232" s="173"/>
    </row>
    <row r="233" spans="1:29" ht="14.25" customHeight="1">
      <c r="A233" s="173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  <c r="U233" s="173"/>
      <c r="V233" s="173"/>
      <c r="W233" s="173"/>
      <c r="X233" s="173"/>
      <c r="Y233" s="173"/>
      <c r="Z233" s="173"/>
      <c r="AA233" s="173"/>
      <c r="AB233" s="173"/>
      <c r="AC233" s="173"/>
    </row>
    <row r="234" spans="1:29" ht="14.25" customHeight="1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  <c r="U234" s="173"/>
      <c r="V234" s="173"/>
      <c r="W234" s="173"/>
      <c r="X234" s="173"/>
      <c r="Y234" s="173"/>
      <c r="Z234" s="173"/>
      <c r="AA234" s="173"/>
      <c r="AB234" s="173"/>
      <c r="AC234" s="173"/>
    </row>
    <row r="235" spans="1:29" ht="14.25" customHeight="1">
      <c r="A235" s="173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73"/>
      <c r="Z235" s="173"/>
      <c r="AA235" s="173"/>
      <c r="AB235" s="173"/>
      <c r="AC235" s="173"/>
    </row>
    <row r="236" spans="1:29" ht="14.25" customHeight="1">
      <c r="A236" s="173"/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  <c r="X236" s="173"/>
      <c r="Y236" s="173"/>
      <c r="Z236" s="173"/>
      <c r="AA236" s="173"/>
      <c r="AB236" s="173"/>
      <c r="AC236" s="173"/>
    </row>
    <row r="237" spans="1:29" ht="14.25" customHeight="1">
      <c r="A237" s="173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  <c r="U237" s="173"/>
      <c r="V237" s="173"/>
      <c r="W237" s="173"/>
      <c r="X237" s="173"/>
      <c r="Y237" s="173"/>
      <c r="Z237" s="173"/>
      <c r="AA237" s="173"/>
      <c r="AB237" s="173"/>
      <c r="AC237" s="173"/>
    </row>
    <row r="238" spans="1:29" ht="14.25" customHeight="1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  <c r="U238" s="173"/>
      <c r="V238" s="173"/>
      <c r="W238" s="173"/>
      <c r="X238" s="173"/>
      <c r="Y238" s="173"/>
      <c r="Z238" s="173"/>
      <c r="AA238" s="173"/>
      <c r="AB238" s="173"/>
      <c r="AC238" s="173"/>
    </row>
    <row r="239" spans="1:29" ht="14.25" customHeight="1">
      <c r="A239" s="173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73"/>
      <c r="Z239" s="173"/>
      <c r="AA239" s="173"/>
      <c r="AB239" s="173"/>
      <c r="AC239" s="173"/>
    </row>
    <row r="240" spans="1:29" ht="14.25" customHeight="1">
      <c r="A240" s="173"/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  <c r="X240" s="173"/>
      <c r="Y240" s="173"/>
      <c r="Z240" s="173"/>
      <c r="AA240" s="173"/>
      <c r="AB240" s="173"/>
      <c r="AC240" s="173"/>
    </row>
    <row r="241" spans="1:29" ht="14.25" customHeight="1">
      <c r="A241" s="173"/>
      <c r="B241" s="173"/>
      <c r="C241" s="173"/>
      <c r="D241" s="173"/>
      <c r="E241" s="173"/>
      <c r="F241" s="173"/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3"/>
      <c r="S241" s="173"/>
      <c r="T241" s="173"/>
      <c r="U241" s="173"/>
      <c r="V241" s="173"/>
      <c r="W241" s="173"/>
      <c r="X241" s="173"/>
      <c r="Y241" s="173"/>
      <c r="Z241" s="173"/>
      <c r="AA241" s="173"/>
      <c r="AB241" s="173"/>
      <c r="AC241" s="173"/>
    </row>
    <row r="242" spans="1:29" ht="14.25" customHeight="1">
      <c r="A242" s="173"/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  <c r="U242" s="173"/>
      <c r="V242" s="173"/>
      <c r="W242" s="173"/>
      <c r="X242" s="173"/>
      <c r="Y242" s="173"/>
      <c r="Z242" s="173"/>
      <c r="AA242" s="173"/>
      <c r="AB242" s="173"/>
      <c r="AC242" s="173"/>
    </row>
    <row r="243" spans="1:29" ht="14.25" customHeight="1">
      <c r="A243" s="173"/>
      <c r="B243" s="173"/>
      <c r="C243" s="173"/>
      <c r="D243" s="173"/>
      <c r="E243" s="173"/>
      <c r="F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  <c r="U243" s="173"/>
      <c r="V243" s="173"/>
      <c r="W243" s="173"/>
      <c r="X243" s="173"/>
      <c r="Y243" s="173"/>
      <c r="Z243" s="173"/>
      <c r="AA243" s="173"/>
      <c r="AB243" s="173"/>
      <c r="AC243" s="173"/>
    </row>
    <row r="244" spans="1:29" ht="14.25" customHeight="1">
      <c r="A244" s="173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  <c r="U244" s="173"/>
      <c r="V244" s="173"/>
      <c r="W244" s="173"/>
      <c r="X244" s="173"/>
      <c r="Y244" s="173"/>
      <c r="Z244" s="173"/>
      <c r="AA244" s="173"/>
      <c r="AB244" s="173"/>
      <c r="AC244" s="173"/>
    </row>
    <row r="245" spans="1:29" ht="14.25" customHeight="1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  <c r="U245" s="173"/>
      <c r="V245" s="173"/>
      <c r="W245" s="173"/>
      <c r="X245" s="173"/>
      <c r="Y245" s="173"/>
      <c r="Z245" s="173"/>
      <c r="AA245" s="173"/>
      <c r="AB245" s="173"/>
      <c r="AC245" s="173"/>
    </row>
    <row r="246" spans="1:29" ht="14.25" customHeight="1">
      <c r="A246" s="173"/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73"/>
      <c r="Z246" s="173"/>
      <c r="AA246" s="173"/>
      <c r="AB246" s="173"/>
      <c r="AC246" s="173"/>
    </row>
    <row r="247" spans="1:29" ht="14.25" customHeight="1">
      <c r="A247" s="173"/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  <c r="AA247" s="173"/>
      <c r="AB247" s="173"/>
      <c r="AC247" s="173"/>
    </row>
    <row r="248" spans="1:29" ht="14.25" customHeight="1">
      <c r="A248" s="173"/>
      <c r="B248" s="173"/>
      <c r="C248" s="173"/>
      <c r="D248" s="173"/>
      <c r="E248" s="173"/>
      <c r="F248" s="173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  <c r="AA248" s="173"/>
      <c r="AB248" s="173"/>
      <c r="AC248" s="173"/>
    </row>
    <row r="249" spans="1:29" ht="14.25" customHeight="1">
      <c r="A249" s="173"/>
      <c r="B249" s="173"/>
      <c r="C249" s="173"/>
      <c r="D249" s="173"/>
      <c r="E249" s="173"/>
      <c r="F249" s="173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  <c r="AA249" s="173"/>
      <c r="AB249" s="173"/>
      <c r="AC249" s="173"/>
    </row>
    <row r="250" spans="1:29" ht="14.25" customHeight="1">
      <c r="A250" s="173"/>
      <c r="B250" s="173"/>
      <c r="C250" s="173"/>
      <c r="D250" s="173"/>
      <c r="E250" s="173"/>
      <c r="F250" s="173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  <c r="AA250" s="173"/>
      <c r="AB250" s="173"/>
      <c r="AC250" s="173"/>
    </row>
    <row r="251" spans="1:29" ht="14.25" customHeight="1">
      <c r="A251" s="173"/>
      <c r="B251" s="173"/>
      <c r="C251" s="173"/>
      <c r="D251" s="173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  <c r="U251" s="173"/>
      <c r="V251" s="173"/>
      <c r="W251" s="173"/>
      <c r="X251" s="173"/>
      <c r="Y251" s="173"/>
      <c r="Z251" s="173"/>
      <c r="AA251" s="173"/>
      <c r="AB251" s="173"/>
      <c r="AC251" s="173"/>
    </row>
    <row r="252" spans="1:29" ht="14.25" customHeight="1">
      <c r="A252" s="173"/>
      <c r="B252" s="173"/>
      <c r="C252" s="173"/>
      <c r="D252" s="173"/>
      <c r="E252" s="173"/>
      <c r="F252" s="173"/>
      <c r="G252" s="173"/>
      <c r="H252" s="173"/>
      <c r="I252" s="173"/>
      <c r="J252" s="173"/>
      <c r="K252" s="173"/>
      <c r="L252" s="173"/>
      <c r="M252" s="173"/>
      <c r="N252" s="173"/>
      <c r="O252" s="173"/>
      <c r="P252" s="173"/>
      <c r="Q252" s="173"/>
      <c r="R252" s="173"/>
      <c r="S252" s="173"/>
      <c r="T252" s="173"/>
      <c r="U252" s="173"/>
      <c r="V252" s="173"/>
      <c r="W252" s="173"/>
      <c r="X252" s="173"/>
      <c r="Y252" s="173"/>
      <c r="Z252" s="173"/>
      <c r="AA252" s="173"/>
      <c r="AB252" s="173"/>
      <c r="AC252" s="173"/>
    </row>
    <row r="253" spans="1:29" ht="14.25" customHeight="1">
      <c r="A253" s="173"/>
      <c r="B253" s="173"/>
      <c r="C253" s="173"/>
      <c r="D253" s="173"/>
      <c r="E253" s="173"/>
      <c r="F253" s="173"/>
      <c r="G253" s="173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3"/>
      <c r="S253" s="173"/>
      <c r="T253" s="173"/>
      <c r="U253" s="173"/>
      <c r="V253" s="173"/>
      <c r="W253" s="173"/>
      <c r="X253" s="173"/>
      <c r="Y253" s="173"/>
      <c r="Z253" s="173"/>
      <c r="AA253" s="173"/>
      <c r="AB253" s="173"/>
      <c r="AC253" s="173"/>
    </row>
    <row r="254" spans="1:29" ht="14.25" customHeight="1">
      <c r="A254" s="173"/>
      <c r="B254" s="173"/>
      <c r="C254" s="173"/>
      <c r="D254" s="173"/>
      <c r="E254" s="173"/>
      <c r="F254" s="173"/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  <c r="S254" s="173"/>
      <c r="T254" s="173"/>
      <c r="U254" s="173"/>
      <c r="V254" s="173"/>
      <c r="W254" s="173"/>
      <c r="X254" s="173"/>
      <c r="Y254" s="173"/>
      <c r="Z254" s="173"/>
      <c r="AA254" s="173"/>
      <c r="AB254" s="173"/>
      <c r="AC254" s="173"/>
    </row>
    <row r="255" spans="1:29" ht="14.25" customHeight="1">
      <c r="A255" s="173"/>
      <c r="B255" s="173"/>
      <c r="C255" s="173"/>
      <c r="D255" s="173"/>
      <c r="E255" s="173"/>
      <c r="F255" s="173"/>
      <c r="G255" s="173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3"/>
      <c r="S255" s="173"/>
      <c r="T255" s="173"/>
      <c r="U255" s="173"/>
      <c r="V255" s="173"/>
      <c r="W255" s="173"/>
      <c r="X255" s="173"/>
      <c r="Y255" s="173"/>
      <c r="Z255" s="173"/>
      <c r="AA255" s="173"/>
      <c r="AB255" s="173"/>
      <c r="AC255" s="173"/>
    </row>
    <row r="256" spans="1:29" ht="14.25" customHeight="1">
      <c r="A256" s="173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3"/>
      <c r="S256" s="173"/>
      <c r="T256" s="173"/>
      <c r="U256" s="173"/>
      <c r="V256" s="173"/>
      <c r="W256" s="173"/>
      <c r="X256" s="173"/>
      <c r="Y256" s="173"/>
      <c r="Z256" s="173"/>
      <c r="AA256" s="173"/>
      <c r="AB256" s="173"/>
      <c r="AC256" s="173"/>
    </row>
    <row r="257" spans="1:29" ht="14.25" customHeight="1">
      <c r="A257" s="173"/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  <c r="S257" s="173"/>
      <c r="T257" s="173"/>
      <c r="U257" s="173"/>
      <c r="V257" s="173"/>
      <c r="W257" s="173"/>
      <c r="X257" s="173"/>
      <c r="Y257" s="173"/>
      <c r="Z257" s="173"/>
      <c r="AA257" s="173"/>
      <c r="AB257" s="173"/>
      <c r="AC257" s="173"/>
    </row>
    <row r="258" spans="1:29" ht="14.25" customHeight="1">
      <c r="A258" s="173"/>
      <c r="B258" s="173"/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3"/>
      <c r="S258" s="173"/>
      <c r="T258" s="173"/>
      <c r="U258" s="173"/>
      <c r="V258" s="173"/>
      <c r="W258" s="173"/>
      <c r="X258" s="173"/>
      <c r="Y258" s="173"/>
      <c r="Z258" s="173"/>
      <c r="AA258" s="173"/>
      <c r="AB258" s="173"/>
      <c r="AC258" s="173"/>
    </row>
    <row r="259" spans="1:29" ht="14.25" customHeight="1">
      <c r="A259" s="173"/>
      <c r="B259" s="173"/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3"/>
      <c r="S259" s="173"/>
      <c r="T259" s="173"/>
      <c r="U259" s="173"/>
      <c r="V259" s="173"/>
      <c r="W259" s="173"/>
      <c r="X259" s="173"/>
      <c r="Y259" s="173"/>
      <c r="Z259" s="173"/>
      <c r="AA259" s="173"/>
      <c r="AB259" s="173"/>
      <c r="AC259" s="173"/>
    </row>
    <row r="260" spans="1:29" ht="14.25" customHeight="1">
      <c r="A260" s="173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  <c r="S260" s="173"/>
      <c r="T260" s="173"/>
      <c r="U260" s="173"/>
      <c r="V260" s="173"/>
      <c r="W260" s="173"/>
      <c r="X260" s="173"/>
      <c r="Y260" s="173"/>
      <c r="Z260" s="173"/>
      <c r="AA260" s="173"/>
      <c r="AB260" s="173"/>
      <c r="AC260" s="173"/>
    </row>
    <row r="261" spans="1:29" ht="14.25" customHeight="1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  <c r="U261" s="173"/>
      <c r="V261" s="173"/>
      <c r="W261" s="173"/>
      <c r="X261" s="173"/>
      <c r="Y261" s="173"/>
      <c r="Z261" s="173"/>
      <c r="AA261" s="173"/>
      <c r="AB261" s="173"/>
      <c r="AC261" s="173"/>
    </row>
    <row r="262" spans="1:29" ht="14.25" customHeight="1">
      <c r="A262" s="173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  <c r="U262" s="173"/>
      <c r="V262" s="173"/>
      <c r="W262" s="173"/>
      <c r="X262" s="173"/>
      <c r="Y262" s="173"/>
      <c r="Z262" s="173"/>
      <c r="AA262" s="173"/>
      <c r="AB262" s="173"/>
      <c r="AC262" s="173"/>
    </row>
    <row r="263" spans="1:29" ht="14.25" customHeight="1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  <c r="U263" s="173"/>
      <c r="V263" s="173"/>
      <c r="W263" s="173"/>
      <c r="X263" s="173"/>
      <c r="Y263" s="173"/>
      <c r="Z263" s="173"/>
      <c r="AA263" s="173"/>
      <c r="AB263" s="173"/>
      <c r="AC263" s="173"/>
    </row>
    <row r="264" spans="1:29" ht="14.25" customHeight="1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3"/>
      <c r="S264" s="173"/>
      <c r="T264" s="173"/>
      <c r="U264" s="173"/>
      <c r="V264" s="173"/>
      <c r="W264" s="173"/>
      <c r="X264" s="173"/>
      <c r="Y264" s="173"/>
      <c r="Z264" s="173"/>
      <c r="AA264" s="173"/>
      <c r="AB264" s="173"/>
      <c r="AC264" s="173"/>
    </row>
    <row r="265" spans="1:29" ht="14.25" customHeight="1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3"/>
      <c r="S265" s="173"/>
      <c r="T265" s="173"/>
      <c r="U265" s="173"/>
      <c r="V265" s="173"/>
      <c r="W265" s="173"/>
      <c r="X265" s="173"/>
      <c r="Y265" s="173"/>
      <c r="Z265" s="173"/>
      <c r="AA265" s="173"/>
      <c r="AB265" s="173"/>
      <c r="AC265" s="173"/>
    </row>
    <row r="266" spans="1:29" ht="14.25" customHeight="1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  <c r="U266" s="173"/>
      <c r="V266" s="173"/>
      <c r="W266" s="173"/>
      <c r="X266" s="173"/>
      <c r="Y266" s="173"/>
      <c r="Z266" s="173"/>
      <c r="AA266" s="173"/>
      <c r="AB266" s="173"/>
      <c r="AC266" s="173"/>
    </row>
    <row r="267" spans="1:29" ht="14.25" customHeight="1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3"/>
      <c r="S267" s="173"/>
      <c r="T267" s="173"/>
      <c r="U267" s="173"/>
      <c r="V267" s="173"/>
      <c r="W267" s="173"/>
      <c r="X267" s="173"/>
      <c r="Y267" s="173"/>
      <c r="Z267" s="173"/>
      <c r="AA267" s="173"/>
      <c r="AB267" s="173"/>
      <c r="AC267" s="173"/>
    </row>
    <row r="268" spans="1:29" ht="14.25" customHeight="1">
      <c r="A268" s="173"/>
      <c r="B268" s="173"/>
      <c r="C268" s="173"/>
      <c r="D268" s="173"/>
      <c r="E268" s="173"/>
      <c r="F268" s="173"/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  <c r="U268" s="173"/>
      <c r="V268" s="173"/>
      <c r="W268" s="173"/>
      <c r="X268" s="173"/>
      <c r="Y268" s="173"/>
      <c r="Z268" s="173"/>
      <c r="AA268" s="173"/>
      <c r="AB268" s="173"/>
      <c r="AC268" s="173"/>
    </row>
    <row r="269" spans="1:29" ht="14.25" customHeight="1">
      <c r="A269" s="173"/>
      <c r="B269" s="173"/>
      <c r="C269" s="173"/>
      <c r="D269" s="173"/>
      <c r="E269" s="173"/>
      <c r="F269" s="173"/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173"/>
      <c r="T269" s="173"/>
      <c r="U269" s="173"/>
      <c r="V269" s="173"/>
      <c r="W269" s="173"/>
      <c r="X269" s="173"/>
      <c r="Y269" s="173"/>
      <c r="Z269" s="173"/>
      <c r="AA269" s="173"/>
      <c r="AB269" s="173"/>
      <c r="AC269" s="173"/>
    </row>
    <row r="270" spans="1:29" ht="14.25" customHeight="1">
      <c r="A270" s="173"/>
      <c r="B270" s="173"/>
      <c r="C270" s="173"/>
      <c r="D270" s="173"/>
      <c r="E270" s="173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  <c r="U270" s="173"/>
      <c r="V270" s="173"/>
      <c r="W270" s="173"/>
      <c r="X270" s="173"/>
      <c r="Y270" s="173"/>
      <c r="Z270" s="173"/>
      <c r="AA270" s="173"/>
      <c r="AB270" s="173"/>
      <c r="AC270" s="173"/>
    </row>
    <row r="271" spans="1:29" ht="14.25" customHeight="1">
      <c r="A271" s="173"/>
      <c r="B271" s="173"/>
      <c r="C271" s="173"/>
      <c r="D271" s="173"/>
      <c r="E271" s="173"/>
      <c r="F271" s="173"/>
      <c r="G271" s="173"/>
      <c r="H271" s="173"/>
      <c r="I271" s="173"/>
      <c r="J271" s="173"/>
      <c r="K271" s="173"/>
      <c r="L271" s="173"/>
      <c r="M271" s="173"/>
      <c r="N271" s="173"/>
      <c r="O271" s="173"/>
      <c r="P271" s="173"/>
      <c r="Q271" s="173"/>
      <c r="R271" s="173"/>
      <c r="S271" s="173"/>
      <c r="T271" s="173"/>
      <c r="U271" s="173"/>
      <c r="V271" s="173"/>
      <c r="W271" s="173"/>
      <c r="X271" s="173"/>
      <c r="Y271" s="173"/>
      <c r="Z271" s="173"/>
      <c r="AA271" s="173"/>
      <c r="AB271" s="173"/>
      <c r="AC271" s="173"/>
    </row>
    <row r="272" spans="1:29" ht="14.25" customHeight="1">
      <c r="A272" s="173"/>
      <c r="B272" s="173"/>
      <c r="C272" s="173"/>
      <c r="D272" s="173"/>
      <c r="E272" s="173"/>
      <c r="F272" s="173"/>
      <c r="G272" s="173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  <c r="U272" s="173"/>
      <c r="V272" s="173"/>
      <c r="W272" s="173"/>
      <c r="X272" s="173"/>
      <c r="Y272" s="173"/>
      <c r="Z272" s="173"/>
      <c r="AA272" s="173"/>
      <c r="AB272" s="173"/>
      <c r="AC272" s="173"/>
    </row>
    <row r="273" spans="1:29" ht="14.25" customHeight="1">
      <c r="A273" s="173"/>
      <c r="B273" s="173"/>
      <c r="C273" s="173"/>
      <c r="D273" s="173"/>
      <c r="E273" s="173"/>
      <c r="F273" s="173"/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  <c r="U273" s="173"/>
      <c r="V273" s="173"/>
      <c r="W273" s="173"/>
      <c r="X273" s="173"/>
      <c r="Y273" s="173"/>
      <c r="Z273" s="173"/>
      <c r="AA273" s="173"/>
      <c r="AB273" s="173"/>
      <c r="AC273" s="173"/>
    </row>
    <row r="274" spans="1:29" ht="14.25" customHeight="1">
      <c r="A274" s="173"/>
      <c r="B274" s="173"/>
      <c r="C274" s="173"/>
      <c r="D274" s="173"/>
      <c r="E274" s="173"/>
      <c r="F274" s="173"/>
      <c r="G274" s="173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  <c r="U274" s="173"/>
      <c r="V274" s="173"/>
      <c r="W274" s="173"/>
      <c r="X274" s="173"/>
      <c r="Y274" s="173"/>
      <c r="Z274" s="173"/>
      <c r="AA274" s="173"/>
      <c r="AB274" s="173"/>
      <c r="AC274" s="173"/>
    </row>
    <row r="275" spans="1:29" ht="14.25" customHeight="1">
      <c r="A275" s="173"/>
      <c r="B275" s="173"/>
      <c r="C275" s="173"/>
      <c r="D275" s="173"/>
      <c r="E275" s="173"/>
      <c r="F275" s="173"/>
      <c r="G275" s="173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  <c r="U275" s="173"/>
      <c r="V275" s="173"/>
      <c r="W275" s="173"/>
      <c r="X275" s="173"/>
      <c r="Y275" s="173"/>
      <c r="Z275" s="173"/>
      <c r="AA275" s="173"/>
      <c r="AB275" s="173"/>
      <c r="AC275" s="173"/>
    </row>
    <row r="276" spans="1:29" ht="14.25" customHeight="1">
      <c r="A276" s="173"/>
      <c r="B276" s="173"/>
      <c r="C276" s="173"/>
      <c r="D276" s="173"/>
      <c r="E276" s="173"/>
      <c r="F276" s="173"/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  <c r="U276" s="173"/>
      <c r="V276" s="173"/>
      <c r="W276" s="173"/>
      <c r="X276" s="173"/>
      <c r="Y276" s="173"/>
      <c r="Z276" s="173"/>
      <c r="AA276" s="173"/>
      <c r="AB276" s="173"/>
      <c r="AC276" s="173"/>
    </row>
    <row r="277" spans="1:29" ht="14.25" customHeight="1">
      <c r="A277" s="173"/>
      <c r="B277" s="173"/>
      <c r="C277" s="173"/>
      <c r="D277" s="173"/>
      <c r="E277" s="173"/>
      <c r="F277" s="173"/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  <c r="U277" s="173"/>
      <c r="V277" s="173"/>
      <c r="W277" s="173"/>
      <c r="X277" s="173"/>
      <c r="Y277" s="173"/>
      <c r="Z277" s="173"/>
      <c r="AA277" s="173"/>
      <c r="AB277" s="173"/>
      <c r="AC277" s="173"/>
    </row>
    <row r="278" spans="1:29" ht="14.25" customHeight="1">
      <c r="A278" s="173"/>
      <c r="B278" s="173"/>
      <c r="C278" s="173"/>
      <c r="D278" s="173"/>
      <c r="E278" s="173"/>
      <c r="F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  <c r="U278" s="173"/>
      <c r="V278" s="173"/>
      <c r="W278" s="173"/>
      <c r="X278" s="173"/>
      <c r="Y278" s="173"/>
      <c r="Z278" s="173"/>
      <c r="AA278" s="173"/>
      <c r="AB278" s="173"/>
      <c r="AC278" s="173"/>
    </row>
    <row r="279" spans="1:29" ht="14.25" customHeight="1">
      <c r="A279" s="173"/>
      <c r="B279" s="173"/>
      <c r="C279" s="173"/>
      <c r="D279" s="173"/>
      <c r="E279" s="173"/>
      <c r="F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  <c r="U279" s="173"/>
      <c r="V279" s="173"/>
      <c r="W279" s="173"/>
      <c r="X279" s="173"/>
      <c r="Y279" s="173"/>
      <c r="Z279" s="173"/>
      <c r="AA279" s="173"/>
      <c r="AB279" s="173"/>
      <c r="AC279" s="173"/>
    </row>
    <row r="280" spans="1:29" ht="14.25" customHeight="1">
      <c r="A280" s="173"/>
      <c r="B280" s="173"/>
      <c r="C280" s="173"/>
      <c r="D280" s="173"/>
      <c r="E280" s="173"/>
      <c r="F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  <c r="U280" s="173"/>
      <c r="V280" s="173"/>
      <c r="W280" s="173"/>
      <c r="X280" s="173"/>
      <c r="Y280" s="173"/>
      <c r="Z280" s="173"/>
      <c r="AA280" s="173"/>
      <c r="AB280" s="173"/>
      <c r="AC280" s="173"/>
    </row>
    <row r="281" spans="1:29" ht="14.25" customHeight="1">
      <c r="A281" s="173"/>
      <c r="B281" s="173"/>
      <c r="C281" s="173"/>
      <c r="D281" s="173"/>
      <c r="E281" s="173"/>
      <c r="F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  <c r="U281" s="173"/>
      <c r="V281" s="173"/>
      <c r="W281" s="173"/>
      <c r="X281" s="173"/>
      <c r="Y281" s="173"/>
      <c r="Z281" s="173"/>
      <c r="AA281" s="173"/>
      <c r="AB281" s="173"/>
      <c r="AC281" s="173"/>
    </row>
    <row r="282" spans="1:29" ht="14.25" customHeight="1">
      <c r="A282" s="173"/>
      <c r="B282" s="173"/>
      <c r="C282" s="173"/>
      <c r="D282" s="173"/>
      <c r="E282" s="173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  <c r="U282" s="173"/>
      <c r="V282" s="173"/>
      <c r="W282" s="173"/>
      <c r="X282" s="173"/>
      <c r="Y282" s="173"/>
      <c r="Z282" s="173"/>
      <c r="AA282" s="173"/>
      <c r="AB282" s="173"/>
      <c r="AC282" s="173"/>
    </row>
    <row r="283" spans="1:29" ht="14.25" customHeight="1">
      <c r="A283" s="173"/>
      <c r="B283" s="173"/>
      <c r="C283" s="173"/>
      <c r="D283" s="173"/>
      <c r="E283" s="173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  <c r="U283" s="173"/>
      <c r="V283" s="173"/>
      <c r="W283" s="173"/>
      <c r="X283" s="173"/>
      <c r="Y283" s="173"/>
      <c r="Z283" s="173"/>
      <c r="AA283" s="173"/>
      <c r="AB283" s="173"/>
      <c r="AC283" s="173"/>
    </row>
    <row r="284" spans="1:29" ht="14.25" customHeight="1">
      <c r="A284" s="173"/>
      <c r="B284" s="173"/>
      <c r="C284" s="173"/>
      <c r="D284" s="173"/>
      <c r="E284" s="173"/>
      <c r="F284" s="173"/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  <c r="U284" s="173"/>
      <c r="V284" s="173"/>
      <c r="W284" s="173"/>
      <c r="X284" s="173"/>
      <c r="Y284" s="173"/>
      <c r="Z284" s="173"/>
      <c r="AA284" s="173"/>
      <c r="AB284" s="173"/>
      <c r="AC284" s="173"/>
    </row>
    <row r="285" spans="1:29" ht="14.25" customHeight="1">
      <c r="A285" s="173"/>
      <c r="B285" s="173"/>
      <c r="C285" s="173"/>
      <c r="D285" s="173"/>
      <c r="E285" s="173"/>
      <c r="F285" s="173"/>
      <c r="G285" s="173"/>
      <c r="H285" s="173"/>
      <c r="I285" s="173"/>
      <c r="J285" s="173"/>
      <c r="K285" s="173"/>
      <c r="L285" s="173"/>
      <c r="M285" s="173"/>
      <c r="N285" s="173"/>
      <c r="O285" s="173"/>
      <c r="P285" s="173"/>
      <c r="Q285" s="173"/>
      <c r="R285" s="173"/>
      <c r="S285" s="173"/>
      <c r="T285" s="173"/>
      <c r="U285" s="173"/>
      <c r="V285" s="173"/>
      <c r="W285" s="173"/>
      <c r="X285" s="173"/>
      <c r="Y285" s="173"/>
      <c r="Z285" s="173"/>
      <c r="AA285" s="173"/>
      <c r="AB285" s="173"/>
      <c r="AC285" s="173"/>
    </row>
    <row r="286" spans="1:29" ht="14.25" customHeight="1">
      <c r="A286" s="173"/>
      <c r="B286" s="173"/>
      <c r="C286" s="173"/>
      <c r="D286" s="173"/>
      <c r="E286" s="173"/>
      <c r="F286" s="173"/>
      <c r="G286" s="173"/>
      <c r="H286" s="173"/>
      <c r="I286" s="173"/>
      <c r="J286" s="173"/>
      <c r="K286" s="173"/>
      <c r="L286" s="173"/>
      <c r="M286" s="173"/>
      <c r="N286" s="173"/>
      <c r="O286" s="173"/>
      <c r="P286" s="173"/>
      <c r="Q286" s="173"/>
      <c r="R286" s="173"/>
      <c r="S286" s="173"/>
      <c r="T286" s="173"/>
      <c r="U286" s="173"/>
      <c r="V286" s="173"/>
      <c r="W286" s="173"/>
      <c r="X286" s="173"/>
      <c r="Y286" s="173"/>
      <c r="Z286" s="173"/>
      <c r="AA286" s="173"/>
      <c r="AB286" s="173"/>
      <c r="AC286" s="173"/>
    </row>
    <row r="287" spans="1:29" ht="14.25" customHeight="1">
      <c r="A287" s="173"/>
      <c r="B287" s="173"/>
      <c r="C287" s="173"/>
      <c r="D287" s="173"/>
      <c r="E287" s="173"/>
      <c r="F287" s="173"/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173"/>
      <c r="T287" s="173"/>
      <c r="U287" s="173"/>
      <c r="V287" s="173"/>
      <c r="W287" s="173"/>
      <c r="X287" s="173"/>
      <c r="Y287" s="173"/>
      <c r="Z287" s="173"/>
      <c r="AA287" s="173"/>
      <c r="AB287" s="173"/>
      <c r="AC287" s="173"/>
    </row>
    <row r="288" spans="1:29" ht="14.25" customHeight="1">
      <c r="A288" s="173"/>
      <c r="B288" s="173"/>
      <c r="C288" s="173"/>
      <c r="D288" s="173"/>
      <c r="E288" s="173"/>
      <c r="F288" s="173"/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  <c r="U288" s="173"/>
      <c r="V288" s="173"/>
      <c r="W288" s="173"/>
      <c r="X288" s="173"/>
      <c r="Y288" s="173"/>
      <c r="Z288" s="173"/>
      <c r="AA288" s="173"/>
      <c r="AB288" s="173"/>
      <c r="AC288" s="173"/>
    </row>
    <row r="289" spans="1:29" ht="14.25" customHeight="1">
      <c r="A289" s="173"/>
      <c r="B289" s="173"/>
      <c r="C289" s="173"/>
      <c r="D289" s="173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  <c r="U289" s="173"/>
      <c r="V289" s="173"/>
      <c r="W289" s="173"/>
      <c r="X289" s="173"/>
      <c r="Y289" s="173"/>
      <c r="Z289" s="173"/>
      <c r="AA289" s="173"/>
      <c r="AB289" s="173"/>
      <c r="AC289" s="173"/>
    </row>
    <row r="290" spans="1:29" ht="14.25" customHeight="1">
      <c r="A290" s="173"/>
      <c r="B290" s="173"/>
      <c r="C290" s="173"/>
      <c r="D290" s="173"/>
      <c r="E290" s="173"/>
      <c r="F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  <c r="U290" s="173"/>
      <c r="V290" s="173"/>
      <c r="W290" s="173"/>
      <c r="X290" s="173"/>
      <c r="Y290" s="173"/>
      <c r="Z290" s="173"/>
      <c r="AA290" s="173"/>
      <c r="AB290" s="173"/>
      <c r="AC290" s="173"/>
    </row>
    <row r="291" spans="1:29" ht="14.25" customHeight="1">
      <c r="A291" s="173"/>
      <c r="B291" s="173"/>
      <c r="C291" s="173"/>
      <c r="D291" s="173"/>
      <c r="E291" s="173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  <c r="U291" s="173"/>
      <c r="V291" s="173"/>
      <c r="W291" s="173"/>
      <c r="X291" s="173"/>
      <c r="Y291" s="173"/>
      <c r="Z291" s="173"/>
      <c r="AA291" s="173"/>
      <c r="AB291" s="173"/>
      <c r="AC291" s="173"/>
    </row>
    <row r="292" spans="1:29" ht="14.25" customHeight="1">
      <c r="A292" s="173"/>
      <c r="B292" s="173"/>
      <c r="C292" s="173"/>
      <c r="D292" s="173"/>
      <c r="E292" s="173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  <c r="U292" s="173"/>
      <c r="V292" s="173"/>
      <c r="W292" s="173"/>
      <c r="X292" s="173"/>
      <c r="Y292" s="173"/>
      <c r="Z292" s="173"/>
      <c r="AA292" s="173"/>
      <c r="AB292" s="173"/>
      <c r="AC292" s="173"/>
    </row>
    <row r="293" spans="1:29" ht="14.25" customHeight="1">
      <c r="A293" s="173"/>
      <c r="B293" s="173"/>
      <c r="C293" s="173"/>
      <c r="D293" s="173"/>
      <c r="E293" s="173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  <c r="U293" s="173"/>
      <c r="V293" s="173"/>
      <c r="W293" s="173"/>
      <c r="X293" s="173"/>
      <c r="Y293" s="173"/>
      <c r="Z293" s="173"/>
      <c r="AA293" s="173"/>
      <c r="AB293" s="173"/>
      <c r="AC293" s="173"/>
    </row>
    <row r="294" spans="1:29" ht="14.25" customHeight="1">
      <c r="A294" s="173"/>
      <c r="B294" s="173"/>
      <c r="C294" s="173"/>
      <c r="D294" s="173"/>
      <c r="E294" s="173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  <c r="U294" s="173"/>
      <c r="V294" s="173"/>
      <c r="W294" s="173"/>
      <c r="X294" s="173"/>
      <c r="Y294" s="173"/>
      <c r="Z294" s="173"/>
      <c r="AA294" s="173"/>
      <c r="AB294" s="173"/>
      <c r="AC294" s="173"/>
    </row>
    <row r="295" spans="1:29" ht="14.25" customHeight="1">
      <c r="A295" s="173"/>
      <c r="B295" s="173"/>
      <c r="C295" s="173"/>
      <c r="D295" s="173"/>
      <c r="E295" s="173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  <c r="U295" s="173"/>
      <c r="V295" s="173"/>
      <c r="W295" s="173"/>
      <c r="X295" s="173"/>
      <c r="Y295" s="173"/>
      <c r="Z295" s="173"/>
      <c r="AA295" s="173"/>
      <c r="AB295" s="173"/>
      <c r="AC295" s="173"/>
    </row>
    <row r="296" spans="1:29" ht="14.25" customHeight="1">
      <c r="A296" s="173"/>
      <c r="B296" s="173"/>
      <c r="C296" s="173"/>
      <c r="D296" s="173"/>
      <c r="E296" s="173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  <c r="U296" s="173"/>
      <c r="V296" s="173"/>
      <c r="W296" s="173"/>
      <c r="X296" s="173"/>
      <c r="Y296" s="173"/>
      <c r="Z296" s="173"/>
      <c r="AA296" s="173"/>
      <c r="AB296" s="173"/>
      <c r="AC296" s="173"/>
    </row>
    <row r="297" spans="1:29" ht="14.25" customHeight="1">
      <c r="A297" s="173"/>
      <c r="B297" s="173"/>
      <c r="C297" s="173"/>
      <c r="D297" s="173"/>
      <c r="E297" s="173"/>
      <c r="F297" s="173"/>
      <c r="G297" s="173"/>
      <c r="H297" s="173"/>
      <c r="I297" s="173"/>
      <c r="J297" s="173"/>
      <c r="K297" s="173"/>
      <c r="L297" s="173"/>
      <c r="M297" s="173"/>
      <c r="N297" s="173"/>
      <c r="O297" s="173"/>
      <c r="P297" s="173"/>
      <c r="Q297" s="173"/>
      <c r="R297" s="173"/>
      <c r="S297" s="173"/>
      <c r="T297" s="173"/>
      <c r="U297" s="173"/>
      <c r="V297" s="173"/>
      <c r="W297" s="173"/>
      <c r="X297" s="173"/>
      <c r="Y297" s="173"/>
      <c r="Z297" s="173"/>
      <c r="AA297" s="173"/>
      <c r="AB297" s="173"/>
      <c r="AC297" s="173"/>
    </row>
    <row r="298" spans="1:29" ht="14.25" customHeight="1">
      <c r="A298" s="173"/>
      <c r="B298" s="173"/>
      <c r="C298" s="173"/>
      <c r="D298" s="173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3"/>
      <c r="Q298" s="173"/>
      <c r="R298" s="173"/>
      <c r="S298" s="173"/>
      <c r="T298" s="173"/>
      <c r="U298" s="173"/>
      <c r="V298" s="173"/>
      <c r="W298" s="173"/>
      <c r="X298" s="173"/>
      <c r="Y298" s="173"/>
      <c r="Z298" s="173"/>
      <c r="AA298" s="173"/>
      <c r="AB298" s="173"/>
      <c r="AC298" s="173"/>
    </row>
    <row r="299" spans="1:29" ht="14.25" customHeight="1">
      <c r="A299" s="173"/>
      <c r="B299" s="173"/>
      <c r="C299" s="173"/>
      <c r="D299" s="173"/>
      <c r="E299" s="173"/>
      <c r="F299" s="173"/>
      <c r="G299" s="173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3"/>
      <c r="S299" s="173"/>
      <c r="T299" s="173"/>
      <c r="U299" s="173"/>
      <c r="V299" s="173"/>
      <c r="W299" s="173"/>
      <c r="X299" s="173"/>
      <c r="Y299" s="173"/>
      <c r="Z299" s="173"/>
      <c r="AA299" s="173"/>
      <c r="AB299" s="173"/>
      <c r="AC299" s="173"/>
    </row>
    <row r="300" spans="1:29" ht="14.25" customHeight="1">
      <c r="A300" s="173"/>
      <c r="B300" s="173"/>
      <c r="C300" s="173"/>
      <c r="D300" s="173"/>
      <c r="E300" s="173"/>
      <c r="F300" s="173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  <c r="Q300" s="173"/>
      <c r="R300" s="173"/>
      <c r="S300" s="173"/>
      <c r="T300" s="173"/>
      <c r="U300" s="173"/>
      <c r="V300" s="173"/>
      <c r="W300" s="173"/>
      <c r="X300" s="173"/>
      <c r="Y300" s="173"/>
      <c r="Z300" s="173"/>
      <c r="AA300" s="173"/>
      <c r="AB300" s="173"/>
      <c r="AC300" s="173"/>
    </row>
    <row r="301" spans="1:29" ht="14.25" customHeight="1">
      <c r="A301" s="173"/>
      <c r="B301" s="173"/>
      <c r="C301" s="173"/>
      <c r="D301" s="173"/>
      <c r="E301" s="173"/>
      <c r="F301" s="173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  <c r="Q301" s="173"/>
      <c r="R301" s="173"/>
      <c r="S301" s="173"/>
      <c r="T301" s="173"/>
      <c r="U301" s="173"/>
      <c r="V301" s="173"/>
      <c r="W301" s="173"/>
      <c r="X301" s="173"/>
      <c r="Y301" s="173"/>
      <c r="Z301" s="173"/>
      <c r="AA301" s="173"/>
      <c r="AB301" s="173"/>
      <c r="AC301" s="173"/>
    </row>
    <row r="302" spans="1:29" ht="14.25" customHeight="1">
      <c r="A302" s="173"/>
      <c r="B302" s="173"/>
      <c r="C302" s="173"/>
      <c r="D302" s="173"/>
      <c r="E302" s="173"/>
      <c r="F302" s="173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  <c r="Q302" s="173"/>
      <c r="R302" s="173"/>
      <c r="S302" s="173"/>
      <c r="T302" s="173"/>
      <c r="U302" s="173"/>
      <c r="V302" s="173"/>
      <c r="W302" s="173"/>
      <c r="X302" s="173"/>
      <c r="Y302" s="173"/>
      <c r="Z302" s="173"/>
      <c r="AA302" s="173"/>
      <c r="AB302" s="173"/>
      <c r="AC302" s="173"/>
    </row>
    <row r="303" spans="1:29" ht="14.25" customHeight="1">
      <c r="A303" s="173"/>
      <c r="B303" s="173"/>
      <c r="C303" s="173"/>
      <c r="D303" s="173"/>
      <c r="E303" s="173"/>
      <c r="F303" s="173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  <c r="Q303" s="173"/>
      <c r="R303" s="173"/>
      <c r="S303" s="173"/>
      <c r="T303" s="173"/>
      <c r="U303" s="173"/>
      <c r="V303" s="173"/>
      <c r="W303" s="173"/>
      <c r="X303" s="173"/>
      <c r="Y303" s="173"/>
      <c r="Z303" s="173"/>
      <c r="AA303" s="173"/>
      <c r="AB303" s="173"/>
      <c r="AC303" s="173"/>
    </row>
    <row r="304" spans="1:29" ht="14.25" customHeight="1">
      <c r="A304" s="173"/>
      <c r="B304" s="173"/>
      <c r="C304" s="173"/>
      <c r="D304" s="173"/>
      <c r="E304" s="173"/>
      <c r="F304" s="173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  <c r="Q304" s="173"/>
      <c r="R304" s="173"/>
      <c r="S304" s="173"/>
      <c r="T304" s="173"/>
      <c r="U304" s="173"/>
      <c r="V304" s="173"/>
      <c r="W304" s="173"/>
      <c r="X304" s="173"/>
      <c r="Y304" s="173"/>
      <c r="Z304" s="173"/>
      <c r="AA304" s="173"/>
      <c r="AB304" s="173"/>
      <c r="AC304" s="173"/>
    </row>
    <row r="305" spans="1:29" ht="14.25" customHeight="1">
      <c r="A305" s="173"/>
      <c r="B305" s="173"/>
      <c r="C305" s="173"/>
      <c r="D305" s="173"/>
      <c r="E305" s="173"/>
      <c r="F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3"/>
      <c r="S305" s="173"/>
      <c r="T305" s="173"/>
      <c r="U305" s="173"/>
      <c r="V305" s="173"/>
      <c r="W305" s="173"/>
      <c r="X305" s="173"/>
      <c r="Y305" s="173"/>
      <c r="Z305" s="173"/>
      <c r="AA305" s="173"/>
      <c r="AB305" s="173"/>
      <c r="AC305" s="173"/>
    </row>
    <row r="306" spans="1:29" ht="14.25" customHeight="1">
      <c r="A306" s="173"/>
      <c r="B306" s="173"/>
      <c r="C306" s="173"/>
      <c r="D306" s="173"/>
      <c r="E306" s="173"/>
      <c r="F306" s="173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  <c r="Q306" s="173"/>
      <c r="R306" s="173"/>
      <c r="S306" s="173"/>
      <c r="T306" s="173"/>
      <c r="U306" s="173"/>
      <c r="V306" s="173"/>
      <c r="W306" s="173"/>
      <c r="X306" s="173"/>
      <c r="Y306" s="173"/>
      <c r="Z306" s="173"/>
      <c r="AA306" s="173"/>
      <c r="AB306" s="173"/>
      <c r="AC306" s="173"/>
    </row>
    <row r="307" spans="1:29" ht="14.25" customHeight="1">
      <c r="A307" s="173"/>
      <c r="B307" s="173"/>
      <c r="C307" s="173"/>
      <c r="D307" s="173"/>
      <c r="E307" s="173"/>
      <c r="F307" s="173"/>
      <c r="G307" s="173"/>
      <c r="H307" s="173"/>
      <c r="I307" s="173"/>
      <c r="J307" s="173"/>
      <c r="K307" s="173"/>
      <c r="L307" s="173"/>
      <c r="M307" s="173"/>
      <c r="N307" s="173"/>
      <c r="O307" s="173"/>
      <c r="P307" s="173"/>
      <c r="Q307" s="173"/>
      <c r="R307" s="173"/>
      <c r="S307" s="173"/>
      <c r="T307" s="173"/>
      <c r="U307" s="173"/>
      <c r="V307" s="173"/>
      <c r="W307" s="173"/>
      <c r="X307" s="173"/>
      <c r="Y307" s="173"/>
      <c r="Z307" s="173"/>
      <c r="AA307" s="173"/>
      <c r="AB307" s="173"/>
      <c r="AC307" s="173"/>
    </row>
    <row r="308" spans="1:29" ht="14.25" customHeight="1">
      <c r="A308" s="173"/>
      <c r="B308" s="173"/>
      <c r="C308" s="173"/>
      <c r="D308" s="173"/>
      <c r="E308" s="173"/>
      <c r="F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  <c r="U308" s="173"/>
      <c r="V308" s="173"/>
      <c r="W308" s="173"/>
      <c r="X308" s="173"/>
      <c r="Y308" s="173"/>
      <c r="Z308" s="173"/>
      <c r="AA308" s="173"/>
      <c r="AB308" s="173"/>
      <c r="AC308" s="173"/>
    </row>
    <row r="309" spans="1:29" ht="14.25" customHeight="1">
      <c r="A309" s="173"/>
      <c r="B309" s="173"/>
      <c r="C309" s="173"/>
      <c r="D309" s="173"/>
      <c r="E309" s="173"/>
      <c r="F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  <c r="Q309" s="173"/>
      <c r="R309" s="173"/>
      <c r="S309" s="173"/>
      <c r="T309" s="173"/>
      <c r="U309" s="173"/>
      <c r="V309" s="173"/>
      <c r="W309" s="173"/>
      <c r="X309" s="173"/>
      <c r="Y309" s="173"/>
      <c r="Z309" s="173"/>
      <c r="AA309" s="173"/>
      <c r="AB309" s="173"/>
      <c r="AC309" s="173"/>
    </row>
    <row r="310" spans="1:29" ht="14.25" customHeight="1">
      <c r="A310" s="173"/>
      <c r="B310" s="173"/>
      <c r="C310" s="173"/>
      <c r="D310" s="173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  <c r="S310" s="173"/>
      <c r="T310" s="173"/>
      <c r="U310" s="173"/>
      <c r="V310" s="173"/>
      <c r="W310" s="173"/>
      <c r="X310" s="173"/>
      <c r="Y310" s="173"/>
      <c r="Z310" s="173"/>
      <c r="AA310" s="173"/>
      <c r="AB310" s="173"/>
      <c r="AC310" s="173"/>
    </row>
    <row r="311" spans="1:29" ht="14.25" customHeight="1">
      <c r="A311" s="173"/>
      <c r="B311" s="173"/>
      <c r="C311" s="173"/>
      <c r="D311" s="173"/>
      <c r="E311" s="173"/>
      <c r="F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3"/>
      <c r="S311" s="173"/>
      <c r="T311" s="173"/>
      <c r="U311" s="173"/>
      <c r="V311" s="173"/>
      <c r="W311" s="173"/>
      <c r="X311" s="173"/>
      <c r="Y311" s="173"/>
      <c r="Z311" s="173"/>
      <c r="AA311" s="173"/>
      <c r="AB311" s="173"/>
      <c r="AC311" s="173"/>
    </row>
    <row r="312" spans="1:29" ht="14.25" customHeight="1">
      <c r="A312" s="173"/>
      <c r="B312" s="173"/>
      <c r="C312" s="173"/>
      <c r="D312" s="173"/>
      <c r="E312" s="173"/>
      <c r="F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173"/>
      <c r="S312" s="173"/>
      <c r="T312" s="173"/>
      <c r="U312" s="173"/>
      <c r="V312" s="173"/>
      <c r="W312" s="173"/>
      <c r="X312" s="173"/>
      <c r="Y312" s="173"/>
      <c r="Z312" s="173"/>
      <c r="AA312" s="173"/>
      <c r="AB312" s="173"/>
      <c r="AC312" s="173"/>
    </row>
    <row r="313" spans="1:29" ht="14.25" customHeight="1">
      <c r="A313" s="173"/>
      <c r="B313" s="173"/>
      <c r="C313" s="173"/>
      <c r="D313" s="173"/>
      <c r="E313" s="173"/>
      <c r="F313" s="173"/>
      <c r="G313" s="173"/>
      <c r="H313" s="173"/>
      <c r="I313" s="173"/>
      <c r="J313" s="173"/>
      <c r="K313" s="173"/>
      <c r="L313" s="173"/>
      <c r="M313" s="173"/>
      <c r="N313" s="173"/>
      <c r="O313" s="173"/>
      <c r="P313" s="173"/>
      <c r="Q313" s="173"/>
      <c r="R313" s="173"/>
      <c r="S313" s="173"/>
      <c r="T313" s="173"/>
      <c r="U313" s="173"/>
      <c r="V313" s="173"/>
      <c r="W313" s="173"/>
      <c r="X313" s="173"/>
      <c r="Y313" s="173"/>
      <c r="Z313" s="173"/>
      <c r="AA313" s="173"/>
      <c r="AB313" s="173"/>
      <c r="AC313" s="173"/>
    </row>
    <row r="314" spans="1:29" ht="14.25" customHeight="1">
      <c r="A314" s="173"/>
      <c r="B314" s="173"/>
      <c r="C314" s="173"/>
      <c r="D314" s="173"/>
      <c r="E314" s="173"/>
      <c r="F314" s="173"/>
      <c r="G314" s="173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3"/>
      <c r="S314" s="173"/>
      <c r="T314" s="173"/>
      <c r="U314" s="173"/>
      <c r="V314" s="173"/>
      <c r="W314" s="173"/>
      <c r="X314" s="173"/>
      <c r="Y314" s="173"/>
      <c r="Z314" s="173"/>
      <c r="AA314" s="173"/>
      <c r="AB314" s="173"/>
      <c r="AC314" s="173"/>
    </row>
    <row r="315" spans="1:29" ht="14.25" customHeight="1">
      <c r="A315" s="173"/>
      <c r="B315" s="173"/>
      <c r="C315" s="173"/>
      <c r="D315" s="173"/>
      <c r="E315" s="173"/>
      <c r="F315" s="173"/>
      <c r="G315" s="173"/>
      <c r="H315" s="173"/>
      <c r="I315" s="173"/>
      <c r="J315" s="173"/>
      <c r="K315" s="173"/>
      <c r="L315" s="173"/>
      <c r="M315" s="173"/>
      <c r="N315" s="173"/>
      <c r="O315" s="173"/>
      <c r="P315" s="173"/>
      <c r="Q315" s="173"/>
      <c r="R315" s="173"/>
      <c r="S315" s="173"/>
      <c r="T315" s="173"/>
      <c r="U315" s="173"/>
      <c r="V315" s="173"/>
      <c r="W315" s="173"/>
      <c r="X315" s="173"/>
      <c r="Y315" s="173"/>
      <c r="Z315" s="173"/>
      <c r="AA315" s="173"/>
      <c r="AB315" s="173"/>
      <c r="AC315" s="173"/>
    </row>
    <row r="316" spans="1:29" ht="14.25" customHeight="1">
      <c r="A316" s="173"/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  <c r="AA316" s="173"/>
      <c r="AB316" s="173"/>
      <c r="AC316" s="173"/>
    </row>
    <row r="317" spans="1:29" ht="14.25" customHeight="1">
      <c r="A317" s="173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  <c r="U317" s="173"/>
      <c r="V317" s="173"/>
      <c r="W317" s="173"/>
      <c r="X317" s="173"/>
      <c r="Y317" s="173"/>
      <c r="Z317" s="173"/>
      <c r="AA317" s="173"/>
      <c r="AB317" s="173"/>
      <c r="AC317" s="173"/>
    </row>
    <row r="318" spans="1:29" ht="14.25" customHeight="1">
      <c r="A318" s="173"/>
      <c r="B318" s="173"/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  <c r="AA318" s="173"/>
      <c r="AB318" s="173"/>
      <c r="AC318" s="173"/>
    </row>
    <row r="319" spans="1:29" ht="14.25" customHeight="1">
      <c r="A319" s="173"/>
      <c r="B319" s="173"/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3"/>
      <c r="S319" s="173"/>
      <c r="T319" s="173"/>
      <c r="U319" s="173"/>
      <c r="V319" s="173"/>
      <c r="W319" s="173"/>
      <c r="X319" s="173"/>
      <c r="Y319" s="173"/>
      <c r="Z319" s="173"/>
      <c r="AA319" s="173"/>
      <c r="AB319" s="173"/>
      <c r="AC319" s="173"/>
    </row>
    <row r="320" spans="1:29" ht="14.25" customHeight="1">
      <c r="A320" s="173"/>
      <c r="B320" s="173"/>
      <c r="C320" s="173"/>
      <c r="D320" s="173"/>
      <c r="E320" s="173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173"/>
      <c r="T320" s="173"/>
      <c r="U320" s="173"/>
      <c r="V320" s="173"/>
      <c r="W320" s="173"/>
      <c r="X320" s="173"/>
      <c r="Y320" s="173"/>
      <c r="Z320" s="173"/>
      <c r="AA320" s="173"/>
      <c r="AB320" s="173"/>
      <c r="AC320" s="173"/>
    </row>
    <row r="321" spans="1:29" ht="14.25" customHeight="1">
      <c r="A321" s="173"/>
      <c r="B321" s="173"/>
      <c r="C321" s="173"/>
      <c r="D321" s="173"/>
      <c r="E321" s="173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3"/>
      <c r="S321" s="173"/>
      <c r="T321" s="173"/>
      <c r="U321" s="173"/>
      <c r="V321" s="173"/>
      <c r="W321" s="173"/>
      <c r="X321" s="173"/>
      <c r="Y321" s="173"/>
      <c r="Z321" s="173"/>
      <c r="AA321" s="173"/>
      <c r="AB321" s="173"/>
      <c r="AC321" s="173"/>
    </row>
    <row r="322" spans="1:29" ht="14.25" customHeight="1">
      <c r="A322" s="173"/>
      <c r="B322" s="173"/>
      <c r="C322" s="173"/>
      <c r="D322" s="173"/>
      <c r="E322" s="173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  <c r="U322" s="173"/>
      <c r="V322" s="173"/>
      <c r="W322" s="173"/>
      <c r="X322" s="173"/>
      <c r="Y322" s="173"/>
      <c r="Z322" s="173"/>
      <c r="AA322" s="173"/>
      <c r="AB322" s="173"/>
      <c r="AC322" s="173"/>
    </row>
    <row r="323" spans="1:29" ht="14.25" customHeight="1">
      <c r="A323" s="173"/>
      <c r="B323" s="173"/>
      <c r="C323" s="173"/>
      <c r="D323" s="173"/>
      <c r="E323" s="173"/>
      <c r="F323" s="173"/>
      <c r="G323" s="173"/>
      <c r="H323" s="173"/>
      <c r="I323" s="173"/>
      <c r="J323" s="173"/>
      <c r="K323" s="173"/>
      <c r="L323" s="173"/>
      <c r="M323" s="173"/>
      <c r="N323" s="173"/>
      <c r="O323" s="173"/>
      <c r="P323" s="173"/>
      <c r="Q323" s="173"/>
      <c r="R323" s="173"/>
      <c r="S323" s="173"/>
      <c r="T323" s="173"/>
      <c r="U323" s="173"/>
      <c r="V323" s="173"/>
      <c r="W323" s="173"/>
      <c r="X323" s="173"/>
      <c r="Y323" s="173"/>
      <c r="Z323" s="173"/>
      <c r="AA323" s="173"/>
      <c r="AB323" s="173"/>
      <c r="AC323" s="173"/>
    </row>
    <row r="324" spans="1:29" ht="14.25" customHeight="1">
      <c r="A324" s="173"/>
      <c r="B324" s="173"/>
      <c r="C324" s="173"/>
      <c r="D324" s="173"/>
      <c r="E324" s="173"/>
      <c r="F324" s="173"/>
      <c r="G324" s="173"/>
      <c r="H324" s="173"/>
      <c r="I324" s="173"/>
      <c r="J324" s="173"/>
      <c r="K324" s="173"/>
      <c r="L324" s="173"/>
      <c r="M324" s="173"/>
      <c r="N324" s="173"/>
      <c r="O324" s="173"/>
      <c r="P324" s="173"/>
      <c r="Q324" s="173"/>
      <c r="R324" s="173"/>
      <c r="S324" s="173"/>
      <c r="T324" s="173"/>
      <c r="U324" s="173"/>
      <c r="V324" s="173"/>
      <c r="W324" s="173"/>
      <c r="X324" s="173"/>
      <c r="Y324" s="173"/>
      <c r="Z324" s="173"/>
      <c r="AA324" s="173"/>
      <c r="AB324" s="173"/>
      <c r="AC324" s="173"/>
    </row>
    <row r="325" spans="1:29" ht="14.25" customHeight="1">
      <c r="A325" s="173"/>
      <c r="B325" s="173"/>
      <c r="C325" s="173"/>
      <c r="D325" s="173"/>
      <c r="E325" s="173"/>
      <c r="F325" s="173"/>
      <c r="G325" s="173"/>
      <c r="H325" s="173"/>
      <c r="I325" s="173"/>
      <c r="J325" s="173"/>
      <c r="K325" s="173"/>
      <c r="L325" s="173"/>
      <c r="M325" s="173"/>
      <c r="N325" s="173"/>
      <c r="O325" s="173"/>
      <c r="P325" s="173"/>
      <c r="Q325" s="173"/>
      <c r="R325" s="173"/>
      <c r="S325" s="173"/>
      <c r="T325" s="173"/>
      <c r="U325" s="173"/>
      <c r="V325" s="173"/>
      <c r="W325" s="173"/>
      <c r="X325" s="173"/>
      <c r="Y325" s="173"/>
      <c r="Z325" s="173"/>
      <c r="AA325" s="173"/>
      <c r="AB325" s="173"/>
      <c r="AC325" s="173"/>
    </row>
    <row r="326" spans="1:29" ht="14.25" customHeight="1">
      <c r="A326" s="173"/>
      <c r="B326" s="173"/>
      <c r="C326" s="173"/>
      <c r="D326" s="173"/>
      <c r="E326" s="173"/>
      <c r="F326" s="173"/>
      <c r="G326" s="173"/>
      <c r="H326" s="173"/>
      <c r="I326" s="173"/>
      <c r="J326" s="173"/>
      <c r="K326" s="173"/>
      <c r="L326" s="173"/>
      <c r="M326" s="173"/>
      <c r="N326" s="173"/>
      <c r="O326" s="173"/>
      <c r="P326" s="173"/>
      <c r="Q326" s="173"/>
      <c r="R326" s="173"/>
      <c r="S326" s="173"/>
      <c r="T326" s="173"/>
      <c r="U326" s="173"/>
      <c r="V326" s="173"/>
      <c r="W326" s="173"/>
      <c r="X326" s="173"/>
      <c r="Y326" s="173"/>
      <c r="Z326" s="173"/>
      <c r="AA326" s="173"/>
      <c r="AB326" s="173"/>
      <c r="AC326" s="173"/>
    </row>
    <row r="327" spans="1:29" ht="14.25" customHeight="1">
      <c r="A327" s="173"/>
      <c r="B327" s="173"/>
      <c r="C327" s="173"/>
      <c r="D327" s="173"/>
      <c r="E327" s="173"/>
      <c r="F327" s="173"/>
      <c r="G327" s="173"/>
      <c r="H327" s="173"/>
      <c r="I327" s="173"/>
      <c r="J327" s="173"/>
      <c r="K327" s="173"/>
      <c r="L327" s="173"/>
      <c r="M327" s="173"/>
      <c r="N327" s="173"/>
      <c r="O327" s="173"/>
      <c r="P327" s="173"/>
      <c r="Q327" s="173"/>
      <c r="R327" s="173"/>
      <c r="S327" s="173"/>
      <c r="T327" s="173"/>
      <c r="U327" s="173"/>
      <c r="V327" s="173"/>
      <c r="W327" s="173"/>
      <c r="X327" s="173"/>
      <c r="Y327" s="173"/>
      <c r="Z327" s="173"/>
      <c r="AA327" s="173"/>
      <c r="AB327" s="173"/>
      <c r="AC327" s="173"/>
    </row>
    <row r="328" spans="1:29" ht="14.25" customHeight="1">
      <c r="A328" s="173"/>
      <c r="B328" s="173"/>
      <c r="C328" s="173"/>
      <c r="D328" s="173"/>
      <c r="E328" s="173"/>
      <c r="F328" s="173"/>
      <c r="G328" s="173"/>
      <c r="H328" s="173"/>
      <c r="I328" s="173"/>
      <c r="J328" s="173"/>
      <c r="K328" s="173"/>
      <c r="L328" s="173"/>
      <c r="M328" s="173"/>
      <c r="N328" s="173"/>
      <c r="O328" s="173"/>
      <c r="P328" s="173"/>
      <c r="Q328" s="173"/>
      <c r="R328" s="173"/>
      <c r="S328" s="173"/>
      <c r="T328" s="173"/>
      <c r="U328" s="173"/>
      <c r="V328" s="173"/>
      <c r="W328" s="173"/>
      <c r="X328" s="173"/>
      <c r="Y328" s="173"/>
      <c r="Z328" s="173"/>
      <c r="AA328" s="173"/>
      <c r="AB328" s="173"/>
      <c r="AC328" s="173"/>
    </row>
    <row r="329" spans="1:29" ht="14.25" customHeight="1">
      <c r="A329" s="173"/>
      <c r="B329" s="173"/>
      <c r="C329" s="173"/>
      <c r="D329" s="173"/>
      <c r="E329" s="173"/>
      <c r="F329" s="173"/>
      <c r="G329" s="173"/>
      <c r="H329" s="173"/>
      <c r="I329" s="173"/>
      <c r="J329" s="173"/>
      <c r="K329" s="173"/>
      <c r="L329" s="173"/>
      <c r="M329" s="173"/>
      <c r="N329" s="173"/>
      <c r="O329" s="173"/>
      <c r="P329" s="173"/>
      <c r="Q329" s="173"/>
      <c r="R329" s="173"/>
      <c r="S329" s="173"/>
      <c r="T329" s="173"/>
      <c r="U329" s="173"/>
      <c r="V329" s="173"/>
      <c r="W329" s="173"/>
      <c r="X329" s="173"/>
      <c r="Y329" s="173"/>
      <c r="Z329" s="173"/>
      <c r="AA329" s="173"/>
      <c r="AB329" s="173"/>
      <c r="AC329" s="173"/>
    </row>
    <row r="330" spans="1:29" ht="14.25" customHeight="1">
      <c r="A330" s="173"/>
      <c r="B330" s="173"/>
      <c r="C330" s="173"/>
      <c r="D330" s="173"/>
      <c r="E330" s="173"/>
      <c r="F330" s="173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  <c r="Q330" s="173"/>
      <c r="R330" s="173"/>
      <c r="S330" s="173"/>
      <c r="T330" s="173"/>
      <c r="U330" s="173"/>
      <c r="V330" s="173"/>
      <c r="W330" s="173"/>
      <c r="X330" s="173"/>
      <c r="Y330" s="173"/>
      <c r="Z330" s="173"/>
      <c r="AA330" s="173"/>
      <c r="AB330" s="173"/>
      <c r="AC330" s="173"/>
    </row>
    <row r="331" spans="1:29" ht="14.25" customHeight="1">
      <c r="A331" s="173"/>
      <c r="B331" s="173"/>
      <c r="C331" s="173"/>
      <c r="D331" s="173"/>
      <c r="E331" s="173"/>
      <c r="F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  <c r="Q331" s="173"/>
      <c r="R331" s="173"/>
      <c r="S331" s="173"/>
      <c r="T331" s="173"/>
      <c r="U331" s="173"/>
      <c r="V331" s="173"/>
      <c r="W331" s="173"/>
      <c r="X331" s="173"/>
      <c r="Y331" s="173"/>
      <c r="Z331" s="173"/>
      <c r="AA331" s="173"/>
      <c r="AB331" s="173"/>
      <c r="AC331" s="173"/>
    </row>
    <row r="332" spans="1:29" ht="14.25" customHeight="1">
      <c r="A332" s="173"/>
      <c r="B332" s="173"/>
      <c r="C332" s="173"/>
      <c r="D332" s="173"/>
      <c r="E332" s="173"/>
      <c r="F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3"/>
      <c r="S332" s="173"/>
      <c r="T332" s="173"/>
      <c r="U332" s="173"/>
      <c r="V332" s="173"/>
      <c r="W332" s="173"/>
      <c r="X332" s="173"/>
      <c r="Y332" s="173"/>
      <c r="Z332" s="173"/>
      <c r="AA332" s="173"/>
      <c r="AB332" s="173"/>
      <c r="AC332" s="173"/>
    </row>
    <row r="333" spans="1:29" ht="14.25" customHeight="1">
      <c r="A333" s="173"/>
      <c r="B333" s="173"/>
      <c r="C333" s="173"/>
      <c r="D333" s="173"/>
      <c r="E333" s="173"/>
      <c r="F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  <c r="Q333" s="173"/>
      <c r="R333" s="173"/>
      <c r="S333" s="173"/>
      <c r="T333" s="173"/>
      <c r="U333" s="173"/>
      <c r="V333" s="173"/>
      <c r="W333" s="173"/>
      <c r="X333" s="173"/>
      <c r="Y333" s="173"/>
      <c r="Z333" s="173"/>
      <c r="AA333" s="173"/>
      <c r="AB333" s="173"/>
      <c r="AC333" s="173"/>
    </row>
    <row r="334" spans="1:29" ht="14.25" customHeight="1">
      <c r="A334" s="173"/>
      <c r="B334" s="173"/>
      <c r="C334" s="173"/>
      <c r="D334" s="173"/>
      <c r="E334" s="173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173"/>
      <c r="S334" s="173"/>
      <c r="T334" s="173"/>
      <c r="U334" s="173"/>
      <c r="V334" s="173"/>
      <c r="W334" s="173"/>
      <c r="X334" s="173"/>
      <c r="Y334" s="173"/>
      <c r="Z334" s="173"/>
      <c r="AA334" s="173"/>
      <c r="AB334" s="173"/>
      <c r="AC334" s="173"/>
    </row>
    <row r="335" spans="1:29" ht="14.25" customHeight="1">
      <c r="A335" s="173"/>
      <c r="B335" s="173"/>
      <c r="C335" s="173"/>
      <c r="D335" s="173"/>
      <c r="E335" s="173"/>
      <c r="F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3"/>
      <c r="S335" s="173"/>
      <c r="T335" s="173"/>
      <c r="U335" s="173"/>
      <c r="V335" s="173"/>
      <c r="W335" s="173"/>
      <c r="X335" s="173"/>
      <c r="Y335" s="173"/>
      <c r="Z335" s="173"/>
      <c r="AA335" s="173"/>
      <c r="AB335" s="173"/>
      <c r="AC335" s="173"/>
    </row>
    <row r="336" spans="1:29" ht="14.25" customHeight="1">
      <c r="A336" s="173"/>
      <c r="B336" s="173"/>
      <c r="C336" s="173"/>
      <c r="D336" s="173"/>
      <c r="E336" s="173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  <c r="U336" s="173"/>
      <c r="V336" s="173"/>
      <c r="W336" s="173"/>
      <c r="X336" s="173"/>
      <c r="Y336" s="173"/>
      <c r="Z336" s="173"/>
      <c r="AA336" s="173"/>
      <c r="AB336" s="173"/>
      <c r="AC336" s="173"/>
    </row>
    <row r="337" spans="1:29" ht="14.25" customHeight="1">
      <c r="A337" s="173"/>
      <c r="B337" s="173"/>
      <c r="C337" s="173"/>
      <c r="D337" s="173"/>
      <c r="E337" s="173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  <c r="U337" s="173"/>
      <c r="V337" s="173"/>
      <c r="W337" s="173"/>
      <c r="X337" s="173"/>
      <c r="Y337" s="173"/>
      <c r="Z337" s="173"/>
      <c r="AA337" s="173"/>
      <c r="AB337" s="173"/>
      <c r="AC337" s="173"/>
    </row>
    <row r="338" spans="1:29" ht="14.25" customHeight="1">
      <c r="A338" s="173"/>
      <c r="B338" s="173"/>
      <c r="C338" s="173"/>
      <c r="D338" s="173"/>
      <c r="E338" s="173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  <c r="U338" s="173"/>
      <c r="V338" s="173"/>
      <c r="W338" s="173"/>
      <c r="X338" s="173"/>
      <c r="Y338" s="173"/>
      <c r="Z338" s="173"/>
      <c r="AA338" s="173"/>
      <c r="AB338" s="173"/>
      <c r="AC338" s="173"/>
    </row>
    <row r="339" spans="1:29" ht="14.25" customHeight="1">
      <c r="A339" s="173"/>
      <c r="B339" s="173"/>
      <c r="C339" s="173"/>
      <c r="D339" s="173"/>
      <c r="E339" s="173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  <c r="U339" s="173"/>
      <c r="V339" s="173"/>
      <c r="W339" s="173"/>
      <c r="X339" s="173"/>
      <c r="Y339" s="173"/>
      <c r="Z339" s="173"/>
      <c r="AA339" s="173"/>
      <c r="AB339" s="173"/>
      <c r="AC339" s="173"/>
    </row>
    <row r="340" spans="1:29" ht="14.25" customHeight="1">
      <c r="A340" s="173"/>
      <c r="B340" s="173"/>
      <c r="C340" s="173"/>
      <c r="D340" s="173"/>
      <c r="E340" s="173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  <c r="U340" s="173"/>
      <c r="V340" s="173"/>
      <c r="W340" s="173"/>
      <c r="X340" s="173"/>
      <c r="Y340" s="173"/>
      <c r="Z340" s="173"/>
      <c r="AA340" s="173"/>
      <c r="AB340" s="173"/>
      <c r="AC340" s="173"/>
    </row>
    <row r="341" spans="1:29" ht="14.25" customHeight="1">
      <c r="A341" s="173"/>
      <c r="B341" s="173"/>
      <c r="C341" s="173"/>
      <c r="D341" s="173"/>
      <c r="E341" s="173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  <c r="U341" s="173"/>
      <c r="V341" s="173"/>
      <c r="W341" s="173"/>
      <c r="X341" s="173"/>
      <c r="Y341" s="173"/>
      <c r="Z341" s="173"/>
      <c r="AA341" s="173"/>
      <c r="AB341" s="173"/>
      <c r="AC341" s="173"/>
    </row>
    <row r="342" spans="1:29" ht="14.25" customHeight="1">
      <c r="A342" s="173"/>
      <c r="B342" s="173"/>
      <c r="C342" s="173"/>
      <c r="D342" s="173"/>
      <c r="E342" s="173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3"/>
      <c r="S342" s="173"/>
      <c r="T342" s="173"/>
      <c r="U342" s="173"/>
      <c r="V342" s="173"/>
      <c r="W342" s="173"/>
      <c r="X342" s="173"/>
      <c r="Y342" s="173"/>
      <c r="Z342" s="173"/>
      <c r="AA342" s="173"/>
      <c r="AB342" s="173"/>
      <c r="AC342" s="173"/>
    </row>
    <row r="343" spans="1:29" ht="14.25" customHeight="1">
      <c r="A343" s="173"/>
      <c r="B343" s="173"/>
      <c r="C343" s="173"/>
      <c r="D343" s="173"/>
      <c r="E343" s="173"/>
      <c r="F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  <c r="Q343" s="173"/>
      <c r="R343" s="173"/>
      <c r="S343" s="173"/>
      <c r="T343" s="173"/>
      <c r="U343" s="173"/>
      <c r="V343" s="173"/>
      <c r="W343" s="173"/>
      <c r="X343" s="173"/>
      <c r="Y343" s="173"/>
      <c r="Z343" s="173"/>
      <c r="AA343" s="173"/>
      <c r="AB343" s="173"/>
      <c r="AC343" s="173"/>
    </row>
    <row r="344" spans="1:29" ht="14.25" customHeight="1">
      <c r="A344" s="173"/>
      <c r="B344" s="173"/>
      <c r="C344" s="173"/>
      <c r="D344" s="173"/>
      <c r="E344" s="173"/>
      <c r="F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3"/>
      <c r="S344" s="173"/>
      <c r="T344" s="173"/>
      <c r="U344" s="173"/>
      <c r="V344" s="173"/>
      <c r="W344" s="173"/>
      <c r="X344" s="173"/>
      <c r="Y344" s="173"/>
      <c r="Z344" s="173"/>
      <c r="AA344" s="173"/>
      <c r="AB344" s="173"/>
      <c r="AC344" s="173"/>
    </row>
    <row r="345" spans="1:29" ht="14.25" customHeight="1">
      <c r="A345" s="173"/>
      <c r="B345" s="173"/>
      <c r="C345" s="173"/>
      <c r="D345" s="173"/>
      <c r="E345" s="173"/>
      <c r="F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  <c r="Q345" s="173"/>
      <c r="R345" s="173"/>
      <c r="S345" s="173"/>
      <c r="T345" s="173"/>
      <c r="U345" s="173"/>
      <c r="V345" s="173"/>
      <c r="W345" s="173"/>
      <c r="X345" s="173"/>
      <c r="Y345" s="173"/>
      <c r="Z345" s="173"/>
      <c r="AA345" s="173"/>
      <c r="AB345" s="173"/>
      <c r="AC345" s="173"/>
    </row>
    <row r="346" spans="1:29" ht="14.25" customHeight="1">
      <c r="A346" s="173"/>
      <c r="B346" s="173"/>
      <c r="C346" s="173"/>
      <c r="D346" s="173"/>
      <c r="E346" s="173"/>
      <c r="F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  <c r="Q346" s="173"/>
      <c r="R346" s="173"/>
      <c r="S346" s="173"/>
      <c r="T346" s="173"/>
      <c r="U346" s="173"/>
      <c r="V346" s="173"/>
      <c r="W346" s="173"/>
      <c r="X346" s="173"/>
      <c r="Y346" s="173"/>
      <c r="Z346" s="173"/>
      <c r="AA346" s="173"/>
      <c r="AB346" s="173"/>
      <c r="AC346" s="173"/>
    </row>
    <row r="347" spans="1:29" ht="14.25" customHeight="1">
      <c r="A347" s="173"/>
      <c r="B347" s="173"/>
      <c r="C347" s="173"/>
      <c r="D347" s="173"/>
      <c r="E347" s="173"/>
      <c r="F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3"/>
      <c r="S347" s="173"/>
      <c r="T347" s="173"/>
      <c r="U347" s="173"/>
      <c r="V347" s="173"/>
      <c r="W347" s="173"/>
      <c r="X347" s="173"/>
      <c r="Y347" s="173"/>
      <c r="Z347" s="173"/>
      <c r="AA347" s="173"/>
      <c r="AB347" s="173"/>
      <c r="AC347" s="173"/>
    </row>
    <row r="348" spans="1:29" ht="14.25" customHeight="1">
      <c r="A348" s="173"/>
      <c r="B348" s="173"/>
      <c r="C348" s="173"/>
      <c r="D348" s="173"/>
      <c r="E348" s="173"/>
      <c r="F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  <c r="Q348" s="173"/>
      <c r="R348" s="173"/>
      <c r="S348" s="173"/>
      <c r="T348" s="173"/>
      <c r="U348" s="173"/>
      <c r="V348" s="173"/>
      <c r="W348" s="173"/>
      <c r="X348" s="173"/>
      <c r="Y348" s="173"/>
      <c r="Z348" s="173"/>
      <c r="AA348" s="173"/>
      <c r="AB348" s="173"/>
      <c r="AC348" s="173"/>
    </row>
    <row r="349" spans="1:29" ht="14.25" customHeight="1">
      <c r="A349" s="173"/>
      <c r="B349" s="173"/>
      <c r="C349" s="173"/>
      <c r="D349" s="173"/>
      <c r="E349" s="173"/>
      <c r="F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  <c r="Q349" s="173"/>
      <c r="R349" s="173"/>
      <c r="S349" s="173"/>
      <c r="T349" s="173"/>
      <c r="U349" s="173"/>
      <c r="V349" s="173"/>
      <c r="W349" s="173"/>
      <c r="X349" s="173"/>
      <c r="Y349" s="173"/>
      <c r="Z349" s="173"/>
      <c r="AA349" s="173"/>
      <c r="AB349" s="173"/>
      <c r="AC349" s="173"/>
    </row>
    <row r="350" spans="1:29" ht="14.25" customHeight="1">
      <c r="A350" s="173"/>
      <c r="B350" s="173"/>
      <c r="C350" s="173"/>
      <c r="D350" s="173"/>
      <c r="E350" s="173"/>
      <c r="F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3"/>
      <c r="S350" s="173"/>
      <c r="T350" s="173"/>
      <c r="U350" s="173"/>
      <c r="V350" s="173"/>
      <c r="W350" s="173"/>
      <c r="X350" s="173"/>
      <c r="Y350" s="173"/>
      <c r="Z350" s="173"/>
      <c r="AA350" s="173"/>
      <c r="AB350" s="173"/>
      <c r="AC350" s="173"/>
    </row>
    <row r="351" spans="1:29" ht="14.25" customHeight="1">
      <c r="A351" s="173"/>
      <c r="B351" s="173"/>
      <c r="C351" s="173"/>
      <c r="D351" s="173"/>
      <c r="E351" s="173"/>
      <c r="F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  <c r="Q351" s="173"/>
      <c r="R351" s="173"/>
      <c r="S351" s="173"/>
      <c r="T351" s="173"/>
      <c r="U351" s="173"/>
      <c r="V351" s="173"/>
      <c r="W351" s="173"/>
      <c r="X351" s="173"/>
      <c r="Y351" s="173"/>
      <c r="Z351" s="173"/>
      <c r="AA351" s="173"/>
      <c r="AB351" s="173"/>
      <c r="AC351" s="173"/>
    </row>
    <row r="352" spans="1:29" ht="14.25" customHeight="1">
      <c r="A352" s="173"/>
      <c r="B352" s="173"/>
      <c r="C352" s="173"/>
      <c r="D352" s="173"/>
      <c r="E352" s="173"/>
      <c r="F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3"/>
      <c r="S352" s="173"/>
      <c r="T352" s="173"/>
      <c r="U352" s="173"/>
      <c r="V352" s="173"/>
      <c r="W352" s="173"/>
      <c r="X352" s="173"/>
      <c r="Y352" s="173"/>
      <c r="Z352" s="173"/>
      <c r="AA352" s="173"/>
      <c r="AB352" s="173"/>
      <c r="AC352" s="173"/>
    </row>
    <row r="353" spans="1:29" ht="14.25" customHeight="1">
      <c r="A353" s="173"/>
      <c r="B353" s="173"/>
      <c r="C353" s="173"/>
      <c r="D353" s="173"/>
      <c r="E353" s="173"/>
      <c r="F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3"/>
      <c r="S353" s="173"/>
      <c r="T353" s="173"/>
      <c r="U353" s="173"/>
      <c r="V353" s="173"/>
      <c r="W353" s="173"/>
      <c r="X353" s="173"/>
      <c r="Y353" s="173"/>
      <c r="Z353" s="173"/>
      <c r="AA353" s="173"/>
      <c r="AB353" s="173"/>
      <c r="AC353" s="173"/>
    </row>
    <row r="354" spans="1:29" ht="14.25" customHeight="1">
      <c r="A354" s="173"/>
      <c r="B354" s="173"/>
      <c r="C354" s="173"/>
      <c r="D354" s="173"/>
      <c r="E354" s="173"/>
      <c r="F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3"/>
      <c r="S354" s="173"/>
      <c r="T354" s="173"/>
      <c r="U354" s="173"/>
      <c r="V354" s="173"/>
      <c r="W354" s="173"/>
      <c r="X354" s="173"/>
      <c r="Y354" s="173"/>
      <c r="Z354" s="173"/>
      <c r="AA354" s="173"/>
      <c r="AB354" s="173"/>
      <c r="AC354" s="173"/>
    </row>
    <row r="355" spans="1:29" ht="14.25" customHeight="1">
      <c r="A355" s="173"/>
      <c r="B355" s="173"/>
      <c r="C355" s="173"/>
      <c r="D355" s="173"/>
      <c r="E355" s="173"/>
      <c r="F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3"/>
      <c r="S355" s="173"/>
      <c r="T355" s="173"/>
      <c r="U355" s="173"/>
      <c r="V355" s="173"/>
      <c r="W355" s="173"/>
      <c r="X355" s="173"/>
      <c r="Y355" s="173"/>
      <c r="Z355" s="173"/>
      <c r="AA355" s="173"/>
      <c r="AB355" s="173"/>
      <c r="AC355" s="173"/>
    </row>
    <row r="356" spans="1:29" ht="14.25" customHeight="1">
      <c r="A356" s="173"/>
      <c r="B356" s="173"/>
      <c r="C356" s="173"/>
      <c r="D356" s="173"/>
      <c r="E356" s="173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  <c r="AA356" s="173"/>
      <c r="AB356" s="173"/>
      <c r="AC356" s="173"/>
    </row>
    <row r="357" spans="1:29" ht="14.25" customHeight="1">
      <c r="A357" s="173"/>
      <c r="B357" s="173"/>
      <c r="C357" s="173"/>
      <c r="D357" s="173"/>
      <c r="E357" s="173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  <c r="U357" s="173"/>
      <c r="V357" s="173"/>
      <c r="W357" s="173"/>
      <c r="X357" s="173"/>
      <c r="Y357" s="173"/>
      <c r="Z357" s="173"/>
      <c r="AA357" s="173"/>
      <c r="AB357" s="173"/>
      <c r="AC357" s="173"/>
    </row>
    <row r="358" spans="1:29" ht="14.25" customHeight="1">
      <c r="A358" s="173"/>
      <c r="B358" s="173"/>
      <c r="C358" s="173"/>
      <c r="D358" s="173"/>
      <c r="E358" s="173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  <c r="U358" s="173"/>
      <c r="V358" s="173"/>
      <c r="W358" s="173"/>
      <c r="X358" s="173"/>
      <c r="Y358" s="173"/>
      <c r="Z358" s="173"/>
      <c r="AA358" s="173"/>
      <c r="AB358" s="173"/>
      <c r="AC358" s="173"/>
    </row>
    <row r="359" spans="1:29" ht="14.25" customHeight="1">
      <c r="A359" s="173"/>
      <c r="B359" s="173"/>
      <c r="C359" s="173"/>
      <c r="D359" s="173"/>
      <c r="E359" s="173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  <c r="T359" s="173"/>
      <c r="U359" s="173"/>
      <c r="V359" s="173"/>
      <c r="W359" s="173"/>
      <c r="X359" s="173"/>
      <c r="Y359" s="173"/>
      <c r="Z359" s="173"/>
      <c r="AA359" s="173"/>
      <c r="AB359" s="173"/>
      <c r="AC359" s="173"/>
    </row>
    <row r="360" spans="1:29" ht="14.25" customHeight="1">
      <c r="A360" s="173"/>
      <c r="B360" s="173"/>
      <c r="C360" s="173"/>
      <c r="D360" s="173"/>
      <c r="E360" s="173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3"/>
      <c r="S360" s="173"/>
      <c r="T360" s="173"/>
      <c r="U360" s="173"/>
      <c r="V360" s="173"/>
      <c r="W360" s="173"/>
      <c r="X360" s="173"/>
      <c r="Y360" s="173"/>
      <c r="Z360" s="173"/>
      <c r="AA360" s="173"/>
      <c r="AB360" s="173"/>
      <c r="AC360" s="173"/>
    </row>
    <row r="361" spans="1:29" ht="14.25" customHeight="1">
      <c r="A361" s="173"/>
      <c r="B361" s="173"/>
      <c r="C361" s="173"/>
      <c r="D361" s="173"/>
      <c r="E361" s="173"/>
      <c r="F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  <c r="Q361" s="173"/>
      <c r="R361" s="173"/>
      <c r="S361" s="173"/>
      <c r="T361" s="173"/>
      <c r="U361" s="173"/>
      <c r="V361" s="173"/>
      <c r="W361" s="173"/>
      <c r="X361" s="173"/>
      <c r="Y361" s="173"/>
      <c r="Z361" s="173"/>
      <c r="AA361" s="173"/>
      <c r="AB361" s="173"/>
      <c r="AC361" s="173"/>
    </row>
    <row r="362" spans="1:29" ht="14.25" customHeight="1">
      <c r="A362" s="173"/>
      <c r="B362" s="173"/>
      <c r="C362" s="173"/>
      <c r="D362" s="173"/>
      <c r="E362" s="173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173"/>
      <c r="T362" s="173"/>
      <c r="U362" s="173"/>
      <c r="V362" s="173"/>
      <c r="W362" s="173"/>
      <c r="X362" s="173"/>
      <c r="Y362" s="173"/>
      <c r="Z362" s="173"/>
      <c r="AA362" s="173"/>
      <c r="AB362" s="173"/>
      <c r="AC362" s="173"/>
    </row>
    <row r="363" spans="1:29" ht="14.25" customHeight="1">
      <c r="A363" s="173"/>
      <c r="B363" s="173"/>
      <c r="C363" s="173"/>
      <c r="D363" s="173"/>
      <c r="E363" s="173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  <c r="T363" s="173"/>
      <c r="U363" s="173"/>
      <c r="V363" s="173"/>
      <c r="W363" s="173"/>
      <c r="X363" s="173"/>
      <c r="Y363" s="173"/>
      <c r="Z363" s="173"/>
      <c r="AA363" s="173"/>
      <c r="AB363" s="173"/>
      <c r="AC363" s="173"/>
    </row>
    <row r="364" spans="1:29" ht="14.25" customHeight="1">
      <c r="A364" s="173"/>
      <c r="B364" s="173"/>
      <c r="C364" s="173"/>
      <c r="D364" s="173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  <c r="T364" s="173"/>
      <c r="U364" s="173"/>
      <c r="V364" s="173"/>
      <c r="W364" s="173"/>
      <c r="X364" s="173"/>
      <c r="Y364" s="173"/>
      <c r="Z364" s="173"/>
      <c r="AA364" s="173"/>
      <c r="AB364" s="173"/>
      <c r="AC364" s="173"/>
    </row>
    <row r="365" spans="1:29" ht="14.25" customHeight="1">
      <c r="A365" s="173"/>
      <c r="B365" s="173"/>
      <c r="C365" s="173"/>
      <c r="D365" s="173"/>
      <c r="E365" s="173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173"/>
      <c r="T365" s="173"/>
      <c r="U365" s="173"/>
      <c r="V365" s="173"/>
      <c r="W365" s="173"/>
      <c r="X365" s="173"/>
      <c r="Y365" s="173"/>
      <c r="Z365" s="173"/>
      <c r="AA365" s="173"/>
      <c r="AB365" s="173"/>
      <c r="AC365" s="173"/>
    </row>
    <row r="366" spans="1:29" ht="14.25" customHeight="1">
      <c r="A366" s="173"/>
      <c r="B366" s="173"/>
      <c r="C366" s="173"/>
      <c r="D366" s="173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3"/>
      <c r="S366" s="173"/>
      <c r="T366" s="173"/>
      <c r="U366" s="173"/>
      <c r="V366" s="173"/>
      <c r="W366" s="173"/>
      <c r="X366" s="173"/>
      <c r="Y366" s="173"/>
      <c r="Z366" s="173"/>
      <c r="AA366" s="173"/>
      <c r="AB366" s="173"/>
      <c r="AC366" s="173"/>
    </row>
    <row r="367" spans="1:29" ht="14.25" customHeight="1">
      <c r="A367" s="173"/>
      <c r="B367" s="173"/>
      <c r="C367" s="173"/>
      <c r="D367" s="173"/>
      <c r="E367" s="173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  <c r="U367" s="173"/>
      <c r="V367" s="173"/>
      <c r="W367" s="173"/>
      <c r="X367" s="173"/>
      <c r="Y367" s="173"/>
      <c r="Z367" s="173"/>
      <c r="AA367" s="173"/>
      <c r="AB367" s="173"/>
      <c r="AC367" s="173"/>
    </row>
    <row r="368" spans="1:29" ht="14.25" customHeight="1">
      <c r="A368" s="173"/>
      <c r="B368" s="173"/>
      <c r="C368" s="173"/>
      <c r="D368" s="173"/>
      <c r="E368" s="173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173"/>
      <c r="T368" s="173"/>
      <c r="U368" s="173"/>
      <c r="V368" s="173"/>
      <c r="W368" s="173"/>
      <c r="X368" s="173"/>
      <c r="Y368" s="173"/>
      <c r="Z368" s="173"/>
      <c r="AA368" s="173"/>
      <c r="AB368" s="173"/>
      <c r="AC368" s="173"/>
    </row>
    <row r="369" spans="1:29" ht="14.25" customHeight="1">
      <c r="A369" s="173"/>
      <c r="B369" s="173"/>
      <c r="C369" s="173"/>
      <c r="D369" s="173"/>
      <c r="E369" s="173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3"/>
      <c r="S369" s="173"/>
      <c r="T369" s="173"/>
      <c r="U369" s="173"/>
      <c r="V369" s="173"/>
      <c r="W369" s="173"/>
      <c r="X369" s="173"/>
      <c r="Y369" s="173"/>
      <c r="Z369" s="173"/>
      <c r="AA369" s="173"/>
      <c r="AB369" s="173"/>
      <c r="AC369" s="173"/>
    </row>
    <row r="370" spans="1:29" ht="14.25" customHeight="1">
      <c r="A370" s="173"/>
      <c r="B370" s="173"/>
      <c r="C370" s="173"/>
      <c r="D370" s="173"/>
      <c r="E370" s="173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3"/>
      <c r="S370" s="173"/>
      <c r="T370" s="173"/>
      <c r="U370" s="173"/>
      <c r="V370" s="173"/>
      <c r="W370" s="173"/>
      <c r="X370" s="173"/>
      <c r="Y370" s="173"/>
      <c r="Z370" s="173"/>
      <c r="AA370" s="173"/>
      <c r="AB370" s="173"/>
      <c r="AC370" s="173"/>
    </row>
    <row r="371" spans="1:29" ht="14.25" customHeight="1">
      <c r="A371" s="173"/>
      <c r="B371" s="173"/>
      <c r="C371" s="173"/>
      <c r="D371" s="173"/>
      <c r="E371" s="173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173"/>
      <c r="T371" s="173"/>
      <c r="U371" s="173"/>
      <c r="V371" s="173"/>
      <c r="W371" s="173"/>
      <c r="X371" s="173"/>
      <c r="Y371" s="173"/>
      <c r="Z371" s="173"/>
      <c r="AA371" s="173"/>
      <c r="AB371" s="173"/>
      <c r="AC371" s="173"/>
    </row>
    <row r="372" spans="1:29" ht="14.25" customHeight="1">
      <c r="A372" s="173"/>
      <c r="B372" s="173"/>
      <c r="C372" s="173"/>
      <c r="D372" s="173"/>
      <c r="E372" s="173"/>
      <c r="F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  <c r="Q372" s="173"/>
      <c r="R372" s="173"/>
      <c r="S372" s="173"/>
      <c r="T372" s="173"/>
      <c r="U372" s="173"/>
      <c r="V372" s="173"/>
      <c r="W372" s="173"/>
      <c r="X372" s="173"/>
      <c r="Y372" s="173"/>
      <c r="Z372" s="173"/>
      <c r="AA372" s="173"/>
      <c r="AB372" s="173"/>
      <c r="AC372" s="173"/>
    </row>
    <row r="373" spans="1:29" ht="14.25" customHeight="1">
      <c r="A373" s="173"/>
      <c r="B373" s="173"/>
      <c r="C373" s="173"/>
      <c r="D373" s="173"/>
      <c r="E373" s="173"/>
      <c r="F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  <c r="Q373" s="173"/>
      <c r="R373" s="173"/>
      <c r="S373" s="173"/>
      <c r="T373" s="173"/>
      <c r="U373" s="173"/>
      <c r="V373" s="173"/>
      <c r="W373" s="173"/>
      <c r="X373" s="173"/>
      <c r="Y373" s="173"/>
      <c r="Z373" s="173"/>
      <c r="AA373" s="173"/>
      <c r="AB373" s="173"/>
      <c r="AC373" s="173"/>
    </row>
    <row r="374" spans="1:29" ht="14.25" customHeight="1">
      <c r="A374" s="173"/>
      <c r="B374" s="173"/>
      <c r="C374" s="173"/>
      <c r="D374" s="173"/>
      <c r="E374" s="173"/>
      <c r="F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3"/>
      <c r="S374" s="173"/>
      <c r="T374" s="173"/>
      <c r="U374" s="173"/>
      <c r="V374" s="173"/>
      <c r="W374" s="173"/>
      <c r="X374" s="173"/>
      <c r="Y374" s="173"/>
      <c r="Z374" s="173"/>
      <c r="AA374" s="173"/>
      <c r="AB374" s="173"/>
      <c r="AC374" s="173"/>
    </row>
    <row r="375" spans="1:29" ht="14.25" customHeight="1">
      <c r="A375" s="173"/>
      <c r="B375" s="173"/>
      <c r="C375" s="173"/>
      <c r="D375" s="173"/>
      <c r="E375" s="173"/>
      <c r="F375" s="173"/>
      <c r="G375" s="173"/>
      <c r="H375" s="173"/>
      <c r="I375" s="173"/>
      <c r="J375" s="173"/>
      <c r="K375" s="173"/>
      <c r="L375" s="173"/>
      <c r="M375" s="173"/>
      <c r="N375" s="173"/>
      <c r="O375" s="173"/>
      <c r="P375" s="173"/>
      <c r="Q375" s="173"/>
      <c r="R375" s="173"/>
      <c r="S375" s="173"/>
      <c r="T375" s="173"/>
      <c r="U375" s="173"/>
      <c r="V375" s="173"/>
      <c r="W375" s="173"/>
      <c r="X375" s="173"/>
      <c r="Y375" s="173"/>
      <c r="Z375" s="173"/>
      <c r="AA375" s="173"/>
      <c r="AB375" s="173"/>
      <c r="AC375" s="173"/>
    </row>
    <row r="376" spans="1:29" ht="14.25" customHeight="1">
      <c r="A376" s="173"/>
      <c r="B376" s="173"/>
      <c r="C376" s="173"/>
      <c r="D376" s="173"/>
      <c r="E376" s="173"/>
      <c r="F376" s="173"/>
      <c r="G376" s="173"/>
      <c r="H376" s="173"/>
      <c r="I376" s="173"/>
      <c r="J376" s="173"/>
      <c r="K376" s="173"/>
      <c r="L376" s="173"/>
      <c r="M376" s="173"/>
      <c r="N376" s="173"/>
      <c r="O376" s="173"/>
      <c r="P376" s="173"/>
      <c r="Q376" s="173"/>
      <c r="R376" s="173"/>
      <c r="S376" s="173"/>
      <c r="T376" s="173"/>
      <c r="U376" s="173"/>
      <c r="V376" s="173"/>
      <c r="W376" s="173"/>
      <c r="X376" s="173"/>
      <c r="Y376" s="173"/>
      <c r="Z376" s="173"/>
      <c r="AA376" s="173"/>
      <c r="AB376" s="173"/>
      <c r="AC376" s="173"/>
    </row>
    <row r="377" spans="1:29" ht="14.25" customHeight="1">
      <c r="A377" s="173"/>
      <c r="B377" s="173"/>
      <c r="C377" s="173"/>
      <c r="D377" s="173"/>
      <c r="E377" s="173"/>
      <c r="F377" s="173"/>
      <c r="G377" s="173"/>
      <c r="H377" s="173"/>
      <c r="I377" s="173"/>
      <c r="J377" s="173"/>
      <c r="K377" s="173"/>
      <c r="L377" s="173"/>
      <c r="M377" s="173"/>
      <c r="N377" s="173"/>
      <c r="O377" s="173"/>
      <c r="P377" s="173"/>
      <c r="Q377" s="173"/>
      <c r="R377" s="173"/>
      <c r="S377" s="173"/>
      <c r="T377" s="173"/>
      <c r="U377" s="173"/>
      <c r="V377" s="173"/>
      <c r="W377" s="173"/>
      <c r="X377" s="173"/>
      <c r="Y377" s="173"/>
      <c r="Z377" s="173"/>
      <c r="AA377" s="173"/>
      <c r="AB377" s="173"/>
      <c r="AC377" s="173"/>
    </row>
    <row r="378" spans="1:29" ht="14.25" customHeight="1">
      <c r="A378" s="173"/>
      <c r="B378" s="173"/>
      <c r="C378" s="173"/>
      <c r="D378" s="173"/>
      <c r="E378" s="173"/>
      <c r="F378" s="173"/>
      <c r="G378" s="173"/>
      <c r="H378" s="173"/>
      <c r="I378" s="173"/>
      <c r="J378" s="173"/>
      <c r="K378" s="173"/>
      <c r="L378" s="173"/>
      <c r="M378" s="173"/>
      <c r="N378" s="173"/>
      <c r="O378" s="173"/>
      <c r="P378" s="173"/>
      <c r="Q378" s="173"/>
      <c r="R378" s="173"/>
      <c r="S378" s="173"/>
      <c r="T378" s="173"/>
      <c r="U378" s="173"/>
      <c r="V378" s="173"/>
      <c r="W378" s="173"/>
      <c r="X378" s="173"/>
      <c r="Y378" s="173"/>
      <c r="Z378" s="173"/>
      <c r="AA378" s="173"/>
      <c r="AB378" s="173"/>
      <c r="AC378" s="173"/>
    </row>
    <row r="379" spans="1:29" ht="14.25" customHeight="1">
      <c r="A379" s="173"/>
      <c r="B379" s="173"/>
      <c r="C379" s="173"/>
      <c r="D379" s="173"/>
      <c r="E379" s="173"/>
      <c r="F379" s="173"/>
      <c r="G379" s="173"/>
      <c r="H379" s="173"/>
      <c r="I379" s="173"/>
      <c r="J379" s="173"/>
      <c r="K379" s="173"/>
      <c r="L379" s="173"/>
      <c r="M379" s="173"/>
      <c r="N379" s="173"/>
      <c r="O379" s="173"/>
      <c r="P379" s="173"/>
      <c r="Q379" s="173"/>
      <c r="R379" s="173"/>
      <c r="S379" s="173"/>
      <c r="T379" s="173"/>
      <c r="U379" s="173"/>
      <c r="V379" s="173"/>
      <c r="W379" s="173"/>
      <c r="X379" s="173"/>
      <c r="Y379" s="173"/>
      <c r="Z379" s="173"/>
      <c r="AA379" s="173"/>
      <c r="AB379" s="173"/>
      <c r="AC379" s="173"/>
    </row>
    <row r="380" spans="1:29" ht="14.25" customHeight="1">
      <c r="A380" s="173"/>
      <c r="B380" s="173"/>
      <c r="C380" s="173"/>
      <c r="D380" s="173"/>
      <c r="E380" s="173"/>
      <c r="F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73"/>
      <c r="Q380" s="173"/>
      <c r="R380" s="173"/>
      <c r="S380" s="173"/>
      <c r="T380" s="173"/>
      <c r="U380" s="173"/>
      <c r="V380" s="173"/>
      <c r="W380" s="173"/>
      <c r="X380" s="173"/>
      <c r="Y380" s="173"/>
      <c r="Z380" s="173"/>
      <c r="AA380" s="173"/>
      <c r="AB380" s="173"/>
      <c r="AC380" s="173"/>
    </row>
    <row r="381" spans="1:29" ht="14.25" customHeight="1">
      <c r="A381" s="173"/>
      <c r="B381" s="173"/>
      <c r="C381" s="173"/>
      <c r="D381" s="173"/>
      <c r="E381" s="173"/>
      <c r="F381" s="173"/>
      <c r="G381" s="173"/>
      <c r="H381" s="173"/>
      <c r="I381" s="173"/>
      <c r="J381" s="173"/>
      <c r="K381" s="173"/>
      <c r="L381" s="173"/>
      <c r="M381" s="173"/>
      <c r="N381" s="173"/>
      <c r="O381" s="173"/>
      <c r="P381" s="173"/>
      <c r="Q381" s="173"/>
      <c r="R381" s="173"/>
      <c r="S381" s="173"/>
      <c r="T381" s="173"/>
      <c r="U381" s="173"/>
      <c r="V381" s="173"/>
      <c r="W381" s="173"/>
      <c r="X381" s="173"/>
      <c r="Y381" s="173"/>
      <c r="Z381" s="173"/>
      <c r="AA381" s="173"/>
      <c r="AB381" s="173"/>
      <c r="AC381" s="173"/>
    </row>
    <row r="382" spans="1:29" ht="14.25" customHeight="1">
      <c r="A382" s="173"/>
      <c r="B382" s="173"/>
      <c r="C382" s="173"/>
      <c r="D382" s="173"/>
      <c r="E382" s="173"/>
      <c r="F382" s="173"/>
      <c r="G382" s="173"/>
      <c r="H382" s="173"/>
      <c r="I382" s="173"/>
      <c r="J382" s="173"/>
      <c r="K382" s="173"/>
      <c r="L382" s="173"/>
      <c r="M382" s="173"/>
      <c r="N382" s="173"/>
      <c r="O382" s="173"/>
      <c r="P382" s="173"/>
      <c r="Q382" s="173"/>
      <c r="R382" s="173"/>
      <c r="S382" s="173"/>
      <c r="T382" s="173"/>
      <c r="U382" s="173"/>
      <c r="V382" s="173"/>
      <c r="W382" s="173"/>
      <c r="X382" s="173"/>
      <c r="Y382" s="173"/>
      <c r="Z382" s="173"/>
      <c r="AA382" s="173"/>
      <c r="AB382" s="173"/>
      <c r="AC382" s="173"/>
    </row>
    <row r="383" spans="1:29" ht="14.25" customHeight="1">
      <c r="A383" s="173"/>
      <c r="B383" s="173"/>
      <c r="C383" s="173"/>
      <c r="D383" s="173"/>
      <c r="E383" s="173"/>
      <c r="F383" s="173"/>
      <c r="G383" s="173"/>
      <c r="H383" s="173"/>
      <c r="I383" s="173"/>
      <c r="J383" s="173"/>
      <c r="K383" s="173"/>
      <c r="L383" s="173"/>
      <c r="M383" s="173"/>
      <c r="N383" s="173"/>
      <c r="O383" s="173"/>
      <c r="P383" s="173"/>
      <c r="Q383" s="173"/>
      <c r="R383" s="173"/>
      <c r="S383" s="173"/>
      <c r="T383" s="173"/>
      <c r="U383" s="173"/>
      <c r="V383" s="173"/>
      <c r="W383" s="173"/>
      <c r="X383" s="173"/>
      <c r="Y383" s="173"/>
      <c r="Z383" s="173"/>
      <c r="AA383" s="173"/>
      <c r="AB383" s="173"/>
      <c r="AC383" s="173"/>
    </row>
    <row r="384" spans="1:29" ht="14.25" customHeight="1">
      <c r="A384" s="173"/>
      <c r="B384" s="173"/>
      <c r="C384" s="173"/>
      <c r="D384" s="173"/>
      <c r="E384" s="173"/>
      <c r="F384" s="173"/>
      <c r="G384" s="173"/>
      <c r="H384" s="173"/>
      <c r="I384" s="173"/>
      <c r="J384" s="173"/>
      <c r="K384" s="173"/>
      <c r="L384" s="173"/>
      <c r="M384" s="173"/>
      <c r="N384" s="173"/>
      <c r="O384" s="173"/>
      <c r="P384" s="173"/>
      <c r="Q384" s="173"/>
      <c r="R384" s="173"/>
      <c r="S384" s="173"/>
      <c r="T384" s="173"/>
      <c r="U384" s="173"/>
      <c r="V384" s="173"/>
      <c r="W384" s="173"/>
      <c r="X384" s="173"/>
      <c r="Y384" s="173"/>
      <c r="Z384" s="173"/>
      <c r="AA384" s="173"/>
      <c r="AB384" s="173"/>
      <c r="AC384" s="173"/>
    </row>
    <row r="385" spans="1:29" ht="14.25" customHeight="1">
      <c r="A385" s="173"/>
      <c r="B385" s="173"/>
      <c r="C385" s="173"/>
      <c r="D385" s="173"/>
      <c r="E385" s="173"/>
      <c r="F385" s="173"/>
      <c r="G385" s="173"/>
      <c r="H385" s="173"/>
      <c r="I385" s="173"/>
      <c r="J385" s="173"/>
      <c r="K385" s="173"/>
      <c r="L385" s="173"/>
      <c r="M385" s="173"/>
      <c r="N385" s="173"/>
      <c r="O385" s="173"/>
      <c r="P385" s="173"/>
      <c r="Q385" s="173"/>
      <c r="R385" s="173"/>
      <c r="S385" s="173"/>
      <c r="T385" s="173"/>
      <c r="U385" s="173"/>
      <c r="V385" s="173"/>
      <c r="W385" s="173"/>
      <c r="X385" s="173"/>
      <c r="Y385" s="173"/>
      <c r="Z385" s="173"/>
      <c r="AA385" s="173"/>
      <c r="AB385" s="173"/>
      <c r="AC385" s="173"/>
    </row>
    <row r="386" spans="1:29" ht="14.25" customHeight="1">
      <c r="A386" s="173"/>
      <c r="B386" s="173"/>
      <c r="C386" s="173"/>
      <c r="D386" s="173"/>
      <c r="E386" s="173"/>
      <c r="F386" s="173"/>
      <c r="G386" s="173"/>
      <c r="H386" s="173"/>
      <c r="I386" s="173"/>
      <c r="J386" s="173"/>
      <c r="K386" s="173"/>
      <c r="L386" s="173"/>
      <c r="M386" s="173"/>
      <c r="N386" s="173"/>
      <c r="O386" s="173"/>
      <c r="P386" s="173"/>
      <c r="Q386" s="173"/>
      <c r="R386" s="173"/>
      <c r="S386" s="173"/>
      <c r="T386" s="173"/>
      <c r="U386" s="173"/>
      <c r="V386" s="173"/>
      <c r="W386" s="173"/>
      <c r="X386" s="173"/>
      <c r="Y386" s="173"/>
      <c r="Z386" s="173"/>
      <c r="AA386" s="173"/>
      <c r="AB386" s="173"/>
      <c r="AC386" s="173"/>
    </row>
    <row r="387" spans="1:29" ht="14.25" customHeight="1">
      <c r="A387" s="173"/>
      <c r="B387" s="173"/>
      <c r="C387" s="173"/>
      <c r="D387" s="173"/>
      <c r="E387" s="173"/>
      <c r="F387" s="173"/>
      <c r="G387" s="173"/>
      <c r="H387" s="173"/>
      <c r="I387" s="173"/>
      <c r="J387" s="173"/>
      <c r="K387" s="173"/>
      <c r="L387" s="173"/>
      <c r="M387" s="173"/>
      <c r="N387" s="173"/>
      <c r="O387" s="173"/>
      <c r="P387" s="173"/>
      <c r="Q387" s="173"/>
      <c r="R387" s="173"/>
      <c r="S387" s="173"/>
      <c r="T387" s="173"/>
      <c r="U387" s="173"/>
      <c r="V387" s="173"/>
      <c r="W387" s="173"/>
      <c r="X387" s="173"/>
      <c r="Y387" s="173"/>
      <c r="Z387" s="173"/>
      <c r="AA387" s="173"/>
      <c r="AB387" s="173"/>
      <c r="AC387" s="173"/>
    </row>
    <row r="388" spans="1:29" ht="14.25" customHeight="1">
      <c r="A388" s="173"/>
      <c r="B388" s="173"/>
      <c r="C388" s="173"/>
      <c r="D388" s="173"/>
      <c r="E388" s="173"/>
      <c r="F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73"/>
      <c r="Q388" s="173"/>
      <c r="R388" s="173"/>
      <c r="S388" s="173"/>
      <c r="T388" s="173"/>
      <c r="U388" s="173"/>
      <c r="V388" s="173"/>
      <c r="W388" s="173"/>
      <c r="X388" s="173"/>
      <c r="Y388" s="173"/>
      <c r="Z388" s="173"/>
      <c r="AA388" s="173"/>
      <c r="AB388" s="173"/>
      <c r="AC388" s="173"/>
    </row>
    <row r="389" spans="1:29" ht="14.25" customHeight="1">
      <c r="A389" s="173"/>
      <c r="B389" s="173"/>
      <c r="C389" s="173"/>
      <c r="D389" s="173"/>
      <c r="E389" s="173"/>
      <c r="F389" s="173"/>
      <c r="G389" s="173"/>
      <c r="H389" s="173"/>
      <c r="I389" s="173"/>
      <c r="J389" s="173"/>
      <c r="K389" s="173"/>
      <c r="L389" s="173"/>
      <c r="M389" s="173"/>
      <c r="N389" s="173"/>
      <c r="O389" s="173"/>
      <c r="P389" s="173"/>
      <c r="Q389" s="173"/>
      <c r="R389" s="173"/>
      <c r="S389" s="173"/>
      <c r="T389" s="173"/>
      <c r="U389" s="173"/>
      <c r="V389" s="173"/>
      <c r="W389" s="173"/>
      <c r="X389" s="173"/>
      <c r="Y389" s="173"/>
      <c r="Z389" s="173"/>
      <c r="AA389" s="173"/>
      <c r="AB389" s="173"/>
      <c r="AC389" s="173"/>
    </row>
    <row r="390" spans="1:29" ht="14.25" customHeight="1">
      <c r="A390" s="173"/>
      <c r="B390" s="173"/>
      <c r="C390" s="173"/>
      <c r="D390" s="173"/>
      <c r="E390" s="173"/>
      <c r="F390" s="173"/>
      <c r="G390" s="173"/>
      <c r="H390" s="173"/>
      <c r="I390" s="173"/>
      <c r="J390" s="173"/>
      <c r="K390" s="173"/>
      <c r="L390" s="173"/>
      <c r="M390" s="173"/>
      <c r="N390" s="173"/>
      <c r="O390" s="173"/>
      <c r="P390" s="173"/>
      <c r="Q390" s="173"/>
      <c r="R390" s="173"/>
      <c r="S390" s="173"/>
      <c r="T390" s="173"/>
      <c r="U390" s="173"/>
      <c r="V390" s="173"/>
      <c r="W390" s="173"/>
      <c r="X390" s="173"/>
      <c r="Y390" s="173"/>
      <c r="Z390" s="173"/>
      <c r="AA390" s="173"/>
      <c r="AB390" s="173"/>
      <c r="AC390" s="173"/>
    </row>
    <row r="391" spans="1:29" ht="14.25" customHeight="1">
      <c r="A391" s="173"/>
      <c r="B391" s="173"/>
      <c r="C391" s="173"/>
      <c r="D391" s="173"/>
      <c r="E391" s="173"/>
      <c r="F391" s="173"/>
      <c r="G391" s="173"/>
      <c r="H391" s="173"/>
      <c r="I391" s="173"/>
      <c r="J391" s="173"/>
      <c r="K391" s="173"/>
      <c r="L391" s="173"/>
      <c r="M391" s="173"/>
      <c r="N391" s="173"/>
      <c r="O391" s="173"/>
      <c r="P391" s="173"/>
      <c r="Q391" s="173"/>
      <c r="R391" s="173"/>
      <c r="S391" s="173"/>
      <c r="T391" s="173"/>
      <c r="U391" s="173"/>
      <c r="V391" s="173"/>
      <c r="W391" s="173"/>
      <c r="X391" s="173"/>
      <c r="Y391" s="173"/>
      <c r="Z391" s="173"/>
      <c r="AA391" s="173"/>
      <c r="AB391" s="173"/>
      <c r="AC391" s="173"/>
    </row>
    <row r="392" spans="1:29" ht="14.25" customHeight="1">
      <c r="A392" s="173"/>
      <c r="B392" s="173"/>
      <c r="C392" s="173"/>
      <c r="D392" s="173"/>
      <c r="E392" s="173"/>
      <c r="F392" s="173"/>
      <c r="G392" s="173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3"/>
      <c r="S392" s="173"/>
      <c r="T392" s="173"/>
      <c r="U392" s="173"/>
      <c r="V392" s="173"/>
      <c r="W392" s="173"/>
      <c r="X392" s="173"/>
      <c r="Y392" s="173"/>
      <c r="Z392" s="173"/>
      <c r="AA392" s="173"/>
      <c r="AB392" s="173"/>
      <c r="AC392" s="173"/>
    </row>
    <row r="393" spans="1:29" ht="14.25" customHeight="1">
      <c r="A393" s="173"/>
      <c r="B393" s="173"/>
      <c r="C393" s="173"/>
      <c r="D393" s="173"/>
      <c r="E393" s="173"/>
      <c r="F393" s="173"/>
      <c r="G393" s="173"/>
      <c r="H393" s="173"/>
      <c r="I393" s="173"/>
      <c r="J393" s="173"/>
      <c r="K393" s="173"/>
      <c r="L393" s="173"/>
      <c r="M393" s="173"/>
      <c r="N393" s="173"/>
      <c r="O393" s="173"/>
      <c r="P393" s="173"/>
      <c r="Q393" s="173"/>
      <c r="R393" s="173"/>
      <c r="S393" s="173"/>
      <c r="T393" s="173"/>
      <c r="U393" s="173"/>
      <c r="V393" s="173"/>
      <c r="W393" s="173"/>
      <c r="X393" s="173"/>
      <c r="Y393" s="173"/>
      <c r="Z393" s="173"/>
      <c r="AA393" s="173"/>
      <c r="AB393" s="173"/>
      <c r="AC393" s="173"/>
    </row>
    <row r="394" spans="1:29" ht="14.25" customHeight="1">
      <c r="A394" s="173"/>
      <c r="B394" s="173"/>
      <c r="C394" s="173"/>
      <c r="D394" s="173"/>
      <c r="E394" s="173"/>
      <c r="F394" s="173"/>
      <c r="G394" s="173"/>
      <c r="H394" s="173"/>
      <c r="I394" s="173"/>
      <c r="J394" s="173"/>
      <c r="K394" s="173"/>
      <c r="L394" s="173"/>
      <c r="M394" s="173"/>
      <c r="N394" s="173"/>
      <c r="O394" s="173"/>
      <c r="P394" s="173"/>
      <c r="Q394" s="173"/>
      <c r="R394" s="173"/>
      <c r="S394" s="173"/>
      <c r="T394" s="173"/>
      <c r="U394" s="173"/>
      <c r="V394" s="173"/>
      <c r="W394" s="173"/>
      <c r="X394" s="173"/>
      <c r="Y394" s="173"/>
      <c r="Z394" s="173"/>
      <c r="AA394" s="173"/>
      <c r="AB394" s="173"/>
      <c r="AC394" s="173"/>
    </row>
    <row r="395" spans="1:29" ht="14.25" customHeight="1">
      <c r="A395" s="173"/>
      <c r="B395" s="173"/>
      <c r="C395" s="173"/>
      <c r="D395" s="173"/>
      <c r="E395" s="173"/>
      <c r="F395" s="173"/>
      <c r="G395" s="173"/>
      <c r="H395" s="173"/>
      <c r="I395" s="173"/>
      <c r="J395" s="173"/>
      <c r="K395" s="173"/>
      <c r="L395" s="173"/>
      <c r="M395" s="173"/>
      <c r="N395" s="173"/>
      <c r="O395" s="173"/>
      <c r="P395" s="173"/>
      <c r="Q395" s="173"/>
      <c r="R395" s="173"/>
      <c r="S395" s="173"/>
      <c r="T395" s="173"/>
      <c r="U395" s="173"/>
      <c r="V395" s="173"/>
      <c r="W395" s="173"/>
      <c r="X395" s="173"/>
      <c r="Y395" s="173"/>
      <c r="Z395" s="173"/>
      <c r="AA395" s="173"/>
      <c r="AB395" s="173"/>
      <c r="AC395" s="173"/>
    </row>
    <row r="396" spans="1:29" ht="14.25" customHeight="1">
      <c r="A396" s="173"/>
      <c r="B396" s="173"/>
      <c r="C396" s="173"/>
      <c r="D396" s="173"/>
      <c r="E396" s="173"/>
      <c r="F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73"/>
      <c r="Q396" s="173"/>
      <c r="R396" s="173"/>
      <c r="S396" s="173"/>
      <c r="T396" s="173"/>
      <c r="U396" s="173"/>
      <c r="V396" s="173"/>
      <c r="W396" s="173"/>
      <c r="X396" s="173"/>
      <c r="Y396" s="173"/>
      <c r="Z396" s="173"/>
      <c r="AA396" s="173"/>
      <c r="AB396" s="173"/>
      <c r="AC396" s="173"/>
    </row>
    <row r="397" spans="1:29" ht="14.25" customHeight="1">
      <c r="A397" s="173"/>
      <c r="B397" s="173"/>
      <c r="C397" s="173"/>
      <c r="D397" s="173"/>
      <c r="E397" s="173"/>
      <c r="F397" s="173"/>
      <c r="G397" s="173"/>
      <c r="H397" s="173"/>
      <c r="I397" s="173"/>
      <c r="J397" s="173"/>
      <c r="K397" s="173"/>
      <c r="L397" s="173"/>
      <c r="M397" s="173"/>
      <c r="N397" s="173"/>
      <c r="O397" s="173"/>
      <c r="P397" s="173"/>
      <c r="Q397" s="173"/>
      <c r="R397" s="173"/>
      <c r="S397" s="173"/>
      <c r="T397" s="173"/>
      <c r="U397" s="173"/>
      <c r="V397" s="173"/>
      <c r="W397" s="173"/>
      <c r="X397" s="173"/>
      <c r="Y397" s="173"/>
      <c r="Z397" s="173"/>
      <c r="AA397" s="173"/>
      <c r="AB397" s="173"/>
      <c r="AC397" s="173"/>
    </row>
    <row r="398" spans="1:29" ht="14.25" customHeight="1">
      <c r="A398" s="173"/>
      <c r="B398" s="173"/>
      <c r="C398" s="173"/>
      <c r="D398" s="173"/>
      <c r="E398" s="173"/>
      <c r="F398" s="173"/>
      <c r="G398" s="173"/>
      <c r="H398" s="173"/>
      <c r="I398" s="173"/>
      <c r="J398" s="173"/>
      <c r="K398" s="173"/>
      <c r="L398" s="173"/>
      <c r="M398" s="173"/>
      <c r="N398" s="173"/>
      <c r="O398" s="173"/>
      <c r="P398" s="173"/>
      <c r="Q398" s="173"/>
      <c r="R398" s="173"/>
      <c r="S398" s="173"/>
      <c r="T398" s="173"/>
      <c r="U398" s="173"/>
      <c r="V398" s="173"/>
      <c r="W398" s="173"/>
      <c r="X398" s="173"/>
      <c r="Y398" s="173"/>
      <c r="Z398" s="173"/>
      <c r="AA398" s="173"/>
      <c r="AB398" s="173"/>
      <c r="AC398" s="173"/>
    </row>
    <row r="399" spans="1:29" ht="14.25" customHeight="1">
      <c r="A399" s="173"/>
      <c r="B399" s="173"/>
      <c r="C399" s="173"/>
      <c r="D399" s="173"/>
      <c r="E399" s="173"/>
      <c r="F399" s="173"/>
      <c r="G399" s="173"/>
      <c r="H399" s="173"/>
      <c r="I399" s="173"/>
      <c r="J399" s="173"/>
      <c r="K399" s="173"/>
      <c r="L399" s="173"/>
      <c r="M399" s="173"/>
      <c r="N399" s="173"/>
      <c r="O399" s="173"/>
      <c r="P399" s="173"/>
      <c r="Q399" s="173"/>
      <c r="R399" s="173"/>
      <c r="S399" s="173"/>
      <c r="T399" s="173"/>
      <c r="U399" s="173"/>
      <c r="V399" s="173"/>
      <c r="W399" s="173"/>
      <c r="X399" s="173"/>
      <c r="Y399" s="173"/>
      <c r="Z399" s="173"/>
      <c r="AA399" s="173"/>
      <c r="AB399" s="173"/>
      <c r="AC399" s="173"/>
    </row>
    <row r="400" spans="1:29" ht="14.25" customHeight="1">
      <c r="A400" s="173"/>
      <c r="B400" s="173"/>
      <c r="C400" s="173"/>
      <c r="D400" s="173"/>
      <c r="E400" s="173"/>
      <c r="F400" s="173"/>
      <c r="G400" s="173"/>
      <c r="H400" s="173"/>
      <c r="I400" s="173"/>
      <c r="J400" s="173"/>
      <c r="K400" s="173"/>
      <c r="L400" s="173"/>
      <c r="M400" s="173"/>
      <c r="N400" s="173"/>
      <c r="O400" s="173"/>
      <c r="P400" s="173"/>
      <c r="Q400" s="173"/>
      <c r="R400" s="173"/>
      <c r="S400" s="173"/>
      <c r="T400" s="173"/>
      <c r="U400" s="173"/>
      <c r="V400" s="173"/>
      <c r="W400" s="173"/>
      <c r="X400" s="173"/>
      <c r="Y400" s="173"/>
      <c r="Z400" s="173"/>
      <c r="AA400" s="173"/>
      <c r="AB400" s="173"/>
      <c r="AC400" s="173"/>
    </row>
    <row r="401" spans="1:29" ht="14.25" customHeight="1">
      <c r="A401" s="173"/>
      <c r="B401" s="173"/>
      <c r="C401" s="173"/>
      <c r="D401" s="173"/>
      <c r="E401" s="173"/>
      <c r="F401" s="173"/>
      <c r="G401" s="173"/>
      <c r="H401" s="173"/>
      <c r="I401" s="173"/>
      <c r="J401" s="173"/>
      <c r="K401" s="173"/>
      <c r="L401" s="173"/>
      <c r="M401" s="173"/>
      <c r="N401" s="173"/>
      <c r="O401" s="173"/>
      <c r="P401" s="173"/>
      <c r="Q401" s="173"/>
      <c r="R401" s="173"/>
      <c r="S401" s="173"/>
      <c r="T401" s="173"/>
      <c r="U401" s="173"/>
      <c r="V401" s="173"/>
      <c r="W401" s="173"/>
      <c r="X401" s="173"/>
      <c r="Y401" s="173"/>
      <c r="Z401" s="173"/>
      <c r="AA401" s="173"/>
      <c r="AB401" s="173"/>
      <c r="AC401" s="173"/>
    </row>
    <row r="402" spans="1:29" ht="14.25" customHeight="1">
      <c r="A402" s="173"/>
      <c r="B402" s="173"/>
      <c r="C402" s="173"/>
      <c r="D402" s="173"/>
      <c r="E402" s="173"/>
      <c r="F402" s="173"/>
      <c r="G402" s="173"/>
      <c r="H402" s="173"/>
      <c r="I402" s="173"/>
      <c r="J402" s="173"/>
      <c r="K402" s="173"/>
      <c r="L402" s="173"/>
      <c r="M402" s="173"/>
      <c r="N402" s="173"/>
      <c r="O402" s="173"/>
      <c r="P402" s="173"/>
      <c r="Q402" s="173"/>
      <c r="R402" s="173"/>
      <c r="S402" s="173"/>
      <c r="T402" s="173"/>
      <c r="U402" s="173"/>
      <c r="V402" s="173"/>
      <c r="W402" s="173"/>
      <c r="X402" s="173"/>
      <c r="Y402" s="173"/>
      <c r="Z402" s="173"/>
      <c r="AA402" s="173"/>
      <c r="AB402" s="173"/>
      <c r="AC402" s="173"/>
    </row>
    <row r="403" spans="1:29" ht="14.25" customHeight="1">
      <c r="A403" s="173"/>
      <c r="B403" s="173"/>
      <c r="C403" s="173"/>
      <c r="D403" s="173"/>
      <c r="E403" s="173"/>
      <c r="F403" s="173"/>
      <c r="G403" s="173"/>
      <c r="H403" s="173"/>
      <c r="I403" s="173"/>
      <c r="J403" s="173"/>
      <c r="K403" s="173"/>
      <c r="L403" s="173"/>
      <c r="M403" s="173"/>
      <c r="N403" s="173"/>
      <c r="O403" s="173"/>
      <c r="P403" s="173"/>
      <c r="Q403" s="173"/>
      <c r="R403" s="173"/>
      <c r="S403" s="173"/>
      <c r="T403" s="173"/>
      <c r="U403" s="173"/>
      <c r="V403" s="173"/>
      <c r="W403" s="173"/>
      <c r="X403" s="173"/>
      <c r="Y403" s="173"/>
      <c r="Z403" s="173"/>
      <c r="AA403" s="173"/>
      <c r="AB403" s="173"/>
      <c r="AC403" s="173"/>
    </row>
    <row r="404" spans="1:29" ht="14.25" customHeight="1">
      <c r="A404" s="173"/>
      <c r="B404" s="173"/>
      <c r="C404" s="173"/>
      <c r="D404" s="173"/>
      <c r="E404" s="173"/>
      <c r="F404" s="173"/>
      <c r="G404" s="173"/>
      <c r="H404" s="173"/>
      <c r="I404" s="173"/>
      <c r="J404" s="173"/>
      <c r="K404" s="173"/>
      <c r="L404" s="173"/>
      <c r="M404" s="173"/>
      <c r="N404" s="173"/>
      <c r="O404" s="173"/>
      <c r="P404" s="173"/>
      <c r="Q404" s="173"/>
      <c r="R404" s="173"/>
      <c r="S404" s="173"/>
      <c r="T404" s="173"/>
      <c r="U404" s="173"/>
      <c r="V404" s="173"/>
      <c r="W404" s="173"/>
      <c r="X404" s="173"/>
      <c r="Y404" s="173"/>
      <c r="Z404" s="173"/>
      <c r="AA404" s="173"/>
      <c r="AB404" s="173"/>
      <c r="AC404" s="173"/>
    </row>
    <row r="405" spans="1:29" ht="14.25" customHeight="1">
      <c r="A405" s="173"/>
      <c r="B405" s="173"/>
      <c r="C405" s="173"/>
      <c r="D405" s="173"/>
      <c r="E405" s="173"/>
      <c r="F405" s="173"/>
      <c r="G405" s="173"/>
      <c r="H405" s="173"/>
      <c r="I405" s="173"/>
      <c r="J405" s="173"/>
      <c r="K405" s="173"/>
      <c r="L405" s="173"/>
      <c r="M405" s="173"/>
      <c r="N405" s="173"/>
      <c r="O405" s="173"/>
      <c r="P405" s="173"/>
      <c r="Q405" s="173"/>
      <c r="R405" s="173"/>
      <c r="S405" s="173"/>
      <c r="T405" s="173"/>
      <c r="U405" s="173"/>
      <c r="V405" s="173"/>
      <c r="W405" s="173"/>
      <c r="X405" s="173"/>
      <c r="Y405" s="173"/>
      <c r="Z405" s="173"/>
      <c r="AA405" s="173"/>
      <c r="AB405" s="173"/>
      <c r="AC405" s="173"/>
    </row>
    <row r="406" spans="1:29" ht="14.25" customHeight="1">
      <c r="A406" s="173"/>
      <c r="B406" s="173"/>
      <c r="C406" s="173"/>
      <c r="D406" s="173"/>
      <c r="E406" s="173"/>
      <c r="F406" s="173"/>
      <c r="G406" s="173"/>
      <c r="H406" s="173"/>
      <c r="I406" s="173"/>
      <c r="J406" s="173"/>
      <c r="K406" s="173"/>
      <c r="L406" s="173"/>
      <c r="M406" s="173"/>
      <c r="N406" s="173"/>
      <c r="O406" s="173"/>
      <c r="P406" s="173"/>
      <c r="Q406" s="173"/>
      <c r="R406" s="173"/>
      <c r="S406" s="173"/>
      <c r="T406" s="173"/>
      <c r="U406" s="173"/>
      <c r="V406" s="173"/>
      <c r="W406" s="173"/>
      <c r="X406" s="173"/>
      <c r="Y406" s="173"/>
      <c r="Z406" s="173"/>
      <c r="AA406" s="173"/>
      <c r="AB406" s="173"/>
      <c r="AC406" s="173"/>
    </row>
    <row r="407" spans="1:29" ht="14.25" customHeight="1">
      <c r="A407" s="173"/>
      <c r="B407" s="173"/>
      <c r="C407" s="173"/>
      <c r="D407" s="173"/>
      <c r="E407" s="173"/>
      <c r="F407" s="173"/>
      <c r="G407" s="173"/>
      <c r="H407" s="173"/>
      <c r="I407" s="173"/>
      <c r="J407" s="173"/>
      <c r="K407" s="173"/>
      <c r="L407" s="173"/>
      <c r="M407" s="173"/>
      <c r="N407" s="173"/>
      <c r="O407" s="173"/>
      <c r="P407" s="173"/>
      <c r="Q407" s="173"/>
      <c r="R407" s="173"/>
      <c r="S407" s="173"/>
      <c r="T407" s="173"/>
      <c r="U407" s="173"/>
      <c r="V407" s="173"/>
      <c r="W407" s="173"/>
      <c r="X407" s="173"/>
      <c r="Y407" s="173"/>
      <c r="Z407" s="173"/>
      <c r="AA407" s="173"/>
      <c r="AB407" s="173"/>
      <c r="AC407" s="173"/>
    </row>
    <row r="408" spans="1:29" ht="14.25" customHeight="1">
      <c r="A408" s="173"/>
      <c r="B408" s="173"/>
      <c r="C408" s="173"/>
      <c r="D408" s="173"/>
      <c r="E408" s="173"/>
      <c r="F408" s="173"/>
      <c r="G408" s="173"/>
      <c r="H408" s="173"/>
      <c r="I408" s="173"/>
      <c r="J408" s="173"/>
      <c r="K408" s="173"/>
      <c r="L408" s="173"/>
      <c r="M408" s="173"/>
      <c r="N408" s="173"/>
      <c r="O408" s="173"/>
      <c r="P408" s="173"/>
      <c r="Q408" s="173"/>
      <c r="R408" s="173"/>
      <c r="S408" s="173"/>
      <c r="T408" s="173"/>
      <c r="U408" s="173"/>
      <c r="V408" s="173"/>
      <c r="W408" s="173"/>
      <c r="X408" s="173"/>
      <c r="Y408" s="173"/>
      <c r="Z408" s="173"/>
      <c r="AA408" s="173"/>
      <c r="AB408" s="173"/>
      <c r="AC408" s="173"/>
    </row>
    <row r="409" spans="1:29" ht="14.25" customHeight="1">
      <c r="A409" s="173"/>
      <c r="B409" s="173"/>
      <c r="C409" s="173"/>
      <c r="D409" s="173"/>
      <c r="E409" s="173"/>
      <c r="F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73"/>
      <c r="Q409" s="173"/>
      <c r="R409" s="173"/>
      <c r="S409" s="173"/>
      <c r="T409" s="173"/>
      <c r="U409" s="173"/>
      <c r="V409" s="173"/>
      <c r="W409" s="173"/>
      <c r="X409" s="173"/>
      <c r="Y409" s="173"/>
      <c r="Z409" s="173"/>
      <c r="AA409" s="173"/>
      <c r="AB409" s="173"/>
      <c r="AC409" s="173"/>
    </row>
    <row r="410" spans="1:29" ht="14.25" customHeight="1">
      <c r="A410" s="173"/>
      <c r="B410" s="173"/>
      <c r="C410" s="173"/>
      <c r="D410" s="173"/>
      <c r="E410" s="173"/>
      <c r="F410" s="173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3"/>
      <c r="S410" s="173"/>
      <c r="T410" s="173"/>
      <c r="U410" s="173"/>
      <c r="V410" s="173"/>
      <c r="W410" s="173"/>
      <c r="X410" s="173"/>
      <c r="Y410" s="173"/>
      <c r="Z410" s="173"/>
      <c r="AA410" s="173"/>
      <c r="AB410" s="173"/>
      <c r="AC410" s="173"/>
    </row>
    <row r="411" spans="1:29" ht="14.25" customHeight="1">
      <c r="A411" s="173"/>
      <c r="B411" s="173"/>
      <c r="C411" s="173"/>
      <c r="D411" s="173"/>
      <c r="E411" s="173"/>
      <c r="F411" s="173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  <c r="Q411" s="173"/>
      <c r="R411" s="173"/>
      <c r="S411" s="173"/>
      <c r="T411" s="173"/>
      <c r="U411" s="173"/>
      <c r="V411" s="173"/>
      <c r="W411" s="173"/>
      <c r="X411" s="173"/>
      <c r="Y411" s="173"/>
      <c r="Z411" s="173"/>
      <c r="AA411" s="173"/>
      <c r="AB411" s="173"/>
      <c r="AC411" s="173"/>
    </row>
    <row r="412" spans="1:29" ht="14.25" customHeight="1">
      <c r="A412" s="173"/>
      <c r="B412" s="173"/>
      <c r="C412" s="173"/>
      <c r="D412" s="173"/>
      <c r="E412" s="173"/>
      <c r="F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3"/>
      <c r="S412" s="173"/>
      <c r="T412" s="173"/>
      <c r="U412" s="173"/>
      <c r="V412" s="173"/>
      <c r="W412" s="173"/>
      <c r="X412" s="173"/>
      <c r="Y412" s="173"/>
      <c r="Z412" s="173"/>
      <c r="AA412" s="173"/>
      <c r="AB412" s="173"/>
      <c r="AC412" s="173"/>
    </row>
    <row r="413" spans="1:29" ht="14.25" customHeight="1">
      <c r="A413" s="173"/>
      <c r="B413" s="173"/>
      <c r="C413" s="173"/>
      <c r="D413" s="173"/>
      <c r="E413" s="173"/>
      <c r="F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173"/>
      <c r="T413" s="173"/>
      <c r="U413" s="173"/>
      <c r="V413" s="173"/>
      <c r="W413" s="173"/>
      <c r="X413" s="173"/>
      <c r="Y413" s="173"/>
      <c r="Z413" s="173"/>
      <c r="AA413" s="173"/>
      <c r="AB413" s="173"/>
      <c r="AC413" s="173"/>
    </row>
    <row r="414" spans="1:29" ht="14.25" customHeight="1">
      <c r="A414" s="173"/>
      <c r="B414" s="173"/>
      <c r="C414" s="173"/>
      <c r="D414" s="173"/>
      <c r="E414" s="173"/>
      <c r="F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3"/>
      <c r="S414" s="173"/>
      <c r="T414" s="173"/>
      <c r="U414" s="173"/>
      <c r="V414" s="173"/>
      <c r="W414" s="173"/>
      <c r="X414" s="173"/>
      <c r="Y414" s="173"/>
      <c r="Z414" s="173"/>
      <c r="AA414" s="173"/>
      <c r="AB414" s="173"/>
      <c r="AC414" s="173"/>
    </row>
    <row r="415" spans="1:29" ht="14.25" customHeight="1">
      <c r="A415" s="173"/>
      <c r="B415" s="173"/>
      <c r="C415" s="173"/>
      <c r="D415" s="173"/>
      <c r="E415" s="173"/>
      <c r="F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3"/>
      <c r="S415" s="173"/>
      <c r="T415" s="173"/>
      <c r="U415" s="173"/>
      <c r="V415" s="173"/>
      <c r="W415" s="173"/>
      <c r="X415" s="173"/>
      <c r="Y415" s="173"/>
      <c r="Z415" s="173"/>
      <c r="AA415" s="173"/>
      <c r="AB415" s="173"/>
      <c r="AC415" s="173"/>
    </row>
    <row r="416" spans="1:29" ht="14.25" customHeight="1">
      <c r="A416" s="173"/>
      <c r="B416" s="173"/>
      <c r="C416" s="173"/>
      <c r="D416" s="173"/>
      <c r="E416" s="173"/>
      <c r="F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  <c r="U416" s="173"/>
      <c r="V416" s="173"/>
      <c r="W416" s="173"/>
      <c r="X416" s="173"/>
      <c r="Y416" s="173"/>
      <c r="Z416" s="173"/>
      <c r="AA416" s="173"/>
      <c r="AB416" s="173"/>
      <c r="AC416" s="173"/>
    </row>
    <row r="417" spans="1:29" ht="14.25" customHeight="1">
      <c r="A417" s="173"/>
      <c r="B417" s="173"/>
      <c r="C417" s="173"/>
      <c r="D417" s="173"/>
      <c r="E417" s="173"/>
      <c r="F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  <c r="Q417" s="173"/>
      <c r="R417" s="173"/>
      <c r="S417" s="173"/>
      <c r="T417" s="173"/>
      <c r="U417" s="173"/>
      <c r="V417" s="173"/>
      <c r="W417" s="173"/>
      <c r="X417" s="173"/>
      <c r="Y417" s="173"/>
      <c r="Z417" s="173"/>
      <c r="AA417" s="173"/>
      <c r="AB417" s="173"/>
      <c r="AC417" s="173"/>
    </row>
    <row r="418" spans="1:29" ht="14.25" customHeight="1">
      <c r="A418" s="173"/>
      <c r="B418" s="173"/>
      <c r="C418" s="173"/>
      <c r="D418" s="173"/>
      <c r="E418" s="173"/>
      <c r="F418" s="173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3"/>
      <c r="S418" s="173"/>
      <c r="T418" s="173"/>
      <c r="U418" s="173"/>
      <c r="V418" s="173"/>
      <c r="W418" s="173"/>
      <c r="X418" s="173"/>
      <c r="Y418" s="173"/>
      <c r="Z418" s="173"/>
      <c r="AA418" s="173"/>
      <c r="AB418" s="173"/>
      <c r="AC418" s="173"/>
    </row>
    <row r="419" spans="1:29" ht="14.25" customHeight="1">
      <c r="A419" s="173"/>
      <c r="B419" s="173"/>
      <c r="C419" s="173"/>
      <c r="D419" s="173"/>
      <c r="E419" s="173"/>
      <c r="F419" s="173"/>
      <c r="G419" s="173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3"/>
      <c r="S419" s="173"/>
      <c r="T419" s="173"/>
      <c r="U419" s="173"/>
      <c r="V419" s="173"/>
      <c r="W419" s="173"/>
      <c r="X419" s="173"/>
      <c r="Y419" s="173"/>
      <c r="Z419" s="173"/>
      <c r="AA419" s="173"/>
      <c r="AB419" s="173"/>
      <c r="AC419" s="173"/>
    </row>
    <row r="420" spans="1:29" ht="14.25" customHeight="1">
      <c r="A420" s="173"/>
      <c r="B420" s="173"/>
      <c r="C420" s="173"/>
      <c r="D420" s="173"/>
      <c r="E420" s="173"/>
      <c r="F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  <c r="Q420" s="173"/>
      <c r="R420" s="173"/>
      <c r="S420" s="173"/>
      <c r="T420" s="173"/>
      <c r="U420" s="173"/>
      <c r="V420" s="173"/>
      <c r="W420" s="173"/>
      <c r="X420" s="173"/>
      <c r="Y420" s="173"/>
      <c r="Z420" s="173"/>
      <c r="AA420" s="173"/>
      <c r="AB420" s="173"/>
      <c r="AC420" s="173"/>
    </row>
    <row r="421" spans="1:29" ht="14.25" customHeight="1">
      <c r="A421" s="173"/>
      <c r="B421" s="173"/>
      <c r="C421" s="173"/>
      <c r="D421" s="173"/>
      <c r="E421" s="173"/>
      <c r="F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3"/>
      <c r="S421" s="173"/>
      <c r="T421" s="173"/>
      <c r="U421" s="173"/>
      <c r="V421" s="173"/>
      <c r="W421" s="173"/>
      <c r="X421" s="173"/>
      <c r="Y421" s="173"/>
      <c r="Z421" s="173"/>
      <c r="AA421" s="173"/>
      <c r="AB421" s="173"/>
      <c r="AC421" s="173"/>
    </row>
    <row r="422" spans="1:29" ht="14.25" customHeight="1">
      <c r="A422" s="173"/>
      <c r="B422" s="173"/>
      <c r="C422" s="173"/>
      <c r="D422" s="173"/>
      <c r="E422" s="173"/>
      <c r="F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3"/>
      <c r="S422" s="173"/>
      <c r="T422" s="173"/>
      <c r="U422" s="173"/>
      <c r="V422" s="173"/>
      <c r="W422" s="173"/>
      <c r="X422" s="173"/>
      <c r="Y422" s="173"/>
      <c r="Z422" s="173"/>
      <c r="AA422" s="173"/>
      <c r="AB422" s="173"/>
      <c r="AC422" s="173"/>
    </row>
    <row r="423" spans="1:29" ht="14.25" customHeight="1">
      <c r="A423" s="173"/>
      <c r="B423" s="173"/>
      <c r="C423" s="173"/>
      <c r="D423" s="173"/>
      <c r="E423" s="173"/>
      <c r="F423" s="173"/>
      <c r="G423" s="173"/>
      <c r="H423" s="173"/>
      <c r="I423" s="173"/>
      <c r="J423" s="173"/>
      <c r="K423" s="173"/>
      <c r="L423" s="173"/>
      <c r="M423" s="173"/>
      <c r="N423" s="173"/>
      <c r="O423" s="173"/>
      <c r="P423" s="173"/>
      <c r="Q423" s="173"/>
      <c r="R423" s="173"/>
      <c r="S423" s="173"/>
      <c r="T423" s="173"/>
      <c r="U423" s="173"/>
      <c r="V423" s="173"/>
      <c r="W423" s="173"/>
      <c r="X423" s="173"/>
      <c r="Y423" s="173"/>
      <c r="Z423" s="173"/>
      <c r="AA423" s="173"/>
      <c r="AB423" s="173"/>
      <c r="AC423" s="173"/>
    </row>
    <row r="424" spans="1:29" ht="14.25" customHeight="1">
      <c r="A424" s="173"/>
      <c r="B424" s="173"/>
      <c r="C424" s="173"/>
      <c r="D424" s="173"/>
      <c r="E424" s="173"/>
      <c r="F424" s="173"/>
      <c r="G424" s="173"/>
      <c r="H424" s="173"/>
      <c r="I424" s="173"/>
      <c r="J424" s="173"/>
      <c r="K424" s="173"/>
      <c r="L424" s="173"/>
      <c r="M424" s="173"/>
      <c r="N424" s="173"/>
      <c r="O424" s="173"/>
      <c r="P424" s="173"/>
      <c r="Q424" s="173"/>
      <c r="R424" s="173"/>
      <c r="S424" s="173"/>
      <c r="T424" s="173"/>
      <c r="U424" s="173"/>
      <c r="V424" s="173"/>
      <c r="W424" s="173"/>
      <c r="X424" s="173"/>
      <c r="Y424" s="173"/>
      <c r="Z424" s="173"/>
      <c r="AA424" s="173"/>
      <c r="AB424" s="173"/>
      <c r="AC424" s="173"/>
    </row>
    <row r="425" spans="1:29" ht="14.25" customHeight="1">
      <c r="A425" s="173"/>
      <c r="B425" s="173"/>
      <c r="C425" s="173"/>
      <c r="D425" s="173"/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3"/>
      <c r="S425" s="173"/>
      <c r="T425" s="173"/>
      <c r="U425" s="173"/>
      <c r="V425" s="173"/>
      <c r="W425" s="173"/>
      <c r="X425" s="173"/>
      <c r="Y425" s="173"/>
      <c r="Z425" s="173"/>
      <c r="AA425" s="173"/>
      <c r="AB425" s="173"/>
      <c r="AC425" s="173"/>
    </row>
    <row r="426" spans="1:29" ht="14.25" customHeight="1">
      <c r="A426" s="173"/>
      <c r="B426" s="173"/>
      <c r="C426" s="173"/>
      <c r="D426" s="173"/>
      <c r="E426" s="173"/>
      <c r="F426" s="173"/>
      <c r="G426" s="173"/>
      <c r="H426" s="173"/>
      <c r="I426" s="173"/>
      <c r="J426" s="173"/>
      <c r="K426" s="173"/>
      <c r="L426" s="173"/>
      <c r="M426" s="173"/>
      <c r="N426" s="173"/>
      <c r="O426" s="173"/>
      <c r="P426" s="173"/>
      <c r="Q426" s="173"/>
      <c r="R426" s="173"/>
      <c r="S426" s="173"/>
      <c r="T426" s="173"/>
      <c r="U426" s="173"/>
      <c r="V426" s="173"/>
      <c r="W426" s="173"/>
      <c r="X426" s="173"/>
      <c r="Y426" s="173"/>
      <c r="Z426" s="173"/>
      <c r="AA426" s="173"/>
      <c r="AB426" s="173"/>
      <c r="AC426" s="173"/>
    </row>
    <row r="427" spans="1:29" ht="14.25" customHeight="1">
      <c r="A427" s="173"/>
      <c r="B427" s="173"/>
      <c r="C427" s="173"/>
      <c r="D427" s="173"/>
      <c r="E427" s="173"/>
      <c r="F427" s="173"/>
      <c r="G427" s="173"/>
      <c r="H427" s="173"/>
      <c r="I427" s="173"/>
      <c r="J427" s="173"/>
      <c r="K427" s="173"/>
      <c r="L427" s="173"/>
      <c r="M427" s="173"/>
      <c r="N427" s="173"/>
      <c r="O427" s="173"/>
      <c r="P427" s="173"/>
      <c r="Q427" s="173"/>
      <c r="R427" s="173"/>
      <c r="S427" s="173"/>
      <c r="T427" s="173"/>
      <c r="U427" s="173"/>
      <c r="V427" s="173"/>
      <c r="W427" s="173"/>
      <c r="X427" s="173"/>
      <c r="Y427" s="173"/>
      <c r="Z427" s="173"/>
      <c r="AA427" s="173"/>
      <c r="AB427" s="173"/>
      <c r="AC427" s="173"/>
    </row>
    <row r="428" spans="1:29" ht="14.25" customHeight="1">
      <c r="A428" s="173"/>
      <c r="B428" s="173"/>
      <c r="C428" s="173"/>
      <c r="D428" s="173"/>
      <c r="E428" s="173"/>
      <c r="F428" s="173"/>
      <c r="G428" s="173"/>
      <c r="H428" s="173"/>
      <c r="I428" s="173"/>
      <c r="J428" s="173"/>
      <c r="K428" s="173"/>
      <c r="L428" s="173"/>
      <c r="M428" s="173"/>
      <c r="N428" s="173"/>
      <c r="O428" s="173"/>
      <c r="P428" s="173"/>
      <c r="Q428" s="173"/>
      <c r="R428" s="173"/>
      <c r="S428" s="173"/>
      <c r="T428" s="173"/>
      <c r="U428" s="173"/>
      <c r="V428" s="173"/>
      <c r="W428" s="173"/>
      <c r="X428" s="173"/>
      <c r="Y428" s="173"/>
      <c r="Z428" s="173"/>
      <c r="AA428" s="173"/>
      <c r="AB428" s="173"/>
      <c r="AC428" s="173"/>
    </row>
    <row r="429" spans="1:29" ht="14.25" customHeight="1">
      <c r="A429" s="173"/>
      <c r="B429" s="173"/>
      <c r="C429" s="173"/>
      <c r="D429" s="173"/>
      <c r="E429" s="173"/>
      <c r="F429" s="173"/>
      <c r="G429" s="173"/>
      <c r="H429" s="173"/>
      <c r="I429" s="173"/>
      <c r="J429" s="173"/>
      <c r="K429" s="173"/>
      <c r="L429" s="173"/>
      <c r="M429" s="173"/>
      <c r="N429" s="173"/>
      <c r="O429" s="173"/>
      <c r="P429" s="173"/>
      <c r="Q429" s="173"/>
      <c r="R429" s="173"/>
      <c r="S429" s="173"/>
      <c r="T429" s="173"/>
      <c r="U429" s="173"/>
      <c r="V429" s="173"/>
      <c r="W429" s="173"/>
      <c r="X429" s="173"/>
      <c r="Y429" s="173"/>
      <c r="Z429" s="173"/>
      <c r="AA429" s="173"/>
      <c r="AB429" s="173"/>
      <c r="AC429" s="173"/>
    </row>
    <row r="430" spans="1:29" ht="14.25" customHeight="1">
      <c r="A430" s="173"/>
      <c r="B430" s="173"/>
      <c r="C430" s="173"/>
      <c r="D430" s="173"/>
      <c r="E430" s="173"/>
      <c r="F430" s="173"/>
      <c r="G430" s="173"/>
      <c r="H430" s="173"/>
      <c r="I430" s="173"/>
      <c r="J430" s="173"/>
      <c r="K430" s="173"/>
      <c r="L430" s="173"/>
      <c r="M430" s="173"/>
      <c r="N430" s="173"/>
      <c r="O430" s="173"/>
      <c r="P430" s="173"/>
      <c r="Q430" s="173"/>
      <c r="R430" s="173"/>
      <c r="S430" s="173"/>
      <c r="T430" s="173"/>
      <c r="U430" s="173"/>
      <c r="V430" s="173"/>
      <c r="W430" s="173"/>
      <c r="X430" s="173"/>
      <c r="Y430" s="173"/>
      <c r="Z430" s="173"/>
      <c r="AA430" s="173"/>
      <c r="AB430" s="173"/>
      <c r="AC430" s="173"/>
    </row>
    <row r="431" spans="1:29" ht="14.25" customHeight="1">
      <c r="A431" s="173"/>
      <c r="B431" s="173"/>
      <c r="C431" s="173"/>
      <c r="D431" s="173"/>
      <c r="E431" s="173"/>
      <c r="F431" s="173"/>
      <c r="G431" s="173"/>
      <c r="H431" s="173"/>
      <c r="I431" s="173"/>
      <c r="J431" s="173"/>
      <c r="K431" s="173"/>
      <c r="L431" s="173"/>
      <c r="M431" s="173"/>
      <c r="N431" s="173"/>
      <c r="O431" s="173"/>
      <c r="P431" s="173"/>
      <c r="Q431" s="173"/>
      <c r="R431" s="173"/>
      <c r="S431" s="173"/>
      <c r="T431" s="173"/>
      <c r="U431" s="173"/>
      <c r="V431" s="173"/>
      <c r="W431" s="173"/>
      <c r="X431" s="173"/>
      <c r="Y431" s="173"/>
      <c r="Z431" s="173"/>
      <c r="AA431" s="173"/>
      <c r="AB431" s="173"/>
      <c r="AC431" s="173"/>
    </row>
    <row r="432" spans="1:29" ht="14.25" customHeight="1">
      <c r="A432" s="173"/>
      <c r="B432" s="173"/>
      <c r="C432" s="173"/>
      <c r="D432" s="173"/>
      <c r="E432" s="173"/>
      <c r="F432" s="173"/>
      <c r="G432" s="173"/>
      <c r="H432" s="173"/>
      <c r="I432" s="173"/>
      <c r="J432" s="173"/>
      <c r="K432" s="173"/>
      <c r="L432" s="173"/>
      <c r="M432" s="173"/>
      <c r="N432" s="173"/>
      <c r="O432" s="173"/>
      <c r="P432" s="173"/>
      <c r="Q432" s="173"/>
      <c r="R432" s="173"/>
      <c r="S432" s="173"/>
      <c r="T432" s="173"/>
      <c r="U432" s="173"/>
      <c r="V432" s="173"/>
      <c r="W432" s="173"/>
      <c r="X432" s="173"/>
      <c r="Y432" s="173"/>
      <c r="Z432" s="173"/>
      <c r="AA432" s="173"/>
      <c r="AB432" s="173"/>
      <c r="AC432" s="173"/>
    </row>
    <row r="433" spans="1:29" ht="14.25" customHeight="1">
      <c r="A433" s="173"/>
      <c r="B433" s="173"/>
      <c r="C433" s="173"/>
      <c r="D433" s="173"/>
      <c r="E433" s="173"/>
      <c r="F433" s="173"/>
      <c r="G433" s="173"/>
      <c r="H433" s="173"/>
      <c r="I433" s="173"/>
      <c r="J433" s="173"/>
      <c r="K433" s="173"/>
      <c r="L433" s="173"/>
      <c r="M433" s="173"/>
      <c r="N433" s="173"/>
      <c r="O433" s="173"/>
      <c r="P433" s="173"/>
      <c r="Q433" s="173"/>
      <c r="R433" s="173"/>
      <c r="S433" s="173"/>
      <c r="T433" s="173"/>
      <c r="U433" s="173"/>
      <c r="V433" s="173"/>
      <c r="W433" s="173"/>
      <c r="X433" s="173"/>
      <c r="Y433" s="173"/>
      <c r="Z433" s="173"/>
      <c r="AA433" s="173"/>
      <c r="AB433" s="173"/>
      <c r="AC433" s="173"/>
    </row>
    <row r="434" spans="1:29" ht="14.25" customHeight="1">
      <c r="A434" s="173"/>
      <c r="B434" s="173"/>
      <c r="C434" s="173"/>
      <c r="D434" s="173"/>
      <c r="E434" s="173"/>
      <c r="F434" s="173"/>
      <c r="G434" s="173"/>
      <c r="H434" s="173"/>
      <c r="I434" s="173"/>
      <c r="J434" s="173"/>
      <c r="K434" s="173"/>
      <c r="L434" s="173"/>
      <c r="M434" s="173"/>
      <c r="N434" s="173"/>
      <c r="O434" s="173"/>
      <c r="P434" s="173"/>
      <c r="Q434" s="173"/>
      <c r="R434" s="173"/>
      <c r="S434" s="173"/>
      <c r="T434" s="173"/>
      <c r="U434" s="173"/>
      <c r="V434" s="173"/>
      <c r="W434" s="173"/>
      <c r="X434" s="173"/>
      <c r="Y434" s="173"/>
      <c r="Z434" s="173"/>
      <c r="AA434" s="173"/>
      <c r="AB434" s="173"/>
      <c r="AC434" s="173"/>
    </row>
    <row r="435" spans="1:29" ht="14.25" customHeight="1">
      <c r="A435" s="173"/>
      <c r="B435" s="173"/>
      <c r="C435" s="173"/>
      <c r="D435" s="173"/>
      <c r="E435" s="173"/>
      <c r="F435" s="173"/>
      <c r="G435" s="173"/>
      <c r="H435" s="173"/>
      <c r="I435" s="173"/>
      <c r="J435" s="173"/>
      <c r="K435" s="173"/>
      <c r="L435" s="173"/>
      <c r="M435" s="173"/>
      <c r="N435" s="173"/>
      <c r="O435" s="173"/>
      <c r="P435" s="173"/>
      <c r="Q435" s="173"/>
      <c r="R435" s="173"/>
      <c r="S435" s="173"/>
      <c r="T435" s="173"/>
      <c r="U435" s="173"/>
      <c r="V435" s="173"/>
      <c r="W435" s="173"/>
      <c r="X435" s="173"/>
      <c r="Y435" s="173"/>
      <c r="Z435" s="173"/>
      <c r="AA435" s="173"/>
      <c r="AB435" s="173"/>
      <c r="AC435" s="173"/>
    </row>
    <row r="436" spans="1:29" ht="14.25" customHeight="1">
      <c r="A436" s="173"/>
      <c r="B436" s="173"/>
      <c r="C436" s="173"/>
      <c r="D436" s="173"/>
      <c r="E436" s="173"/>
      <c r="F436" s="173"/>
      <c r="G436" s="173"/>
      <c r="H436" s="173"/>
      <c r="I436" s="173"/>
      <c r="J436" s="173"/>
      <c r="K436" s="173"/>
      <c r="L436" s="173"/>
      <c r="M436" s="173"/>
      <c r="N436" s="173"/>
      <c r="O436" s="173"/>
      <c r="P436" s="173"/>
      <c r="Q436" s="173"/>
      <c r="R436" s="173"/>
      <c r="S436" s="173"/>
      <c r="T436" s="173"/>
      <c r="U436" s="173"/>
      <c r="V436" s="173"/>
      <c r="W436" s="173"/>
      <c r="X436" s="173"/>
      <c r="Y436" s="173"/>
      <c r="Z436" s="173"/>
      <c r="AA436" s="173"/>
      <c r="AB436" s="173"/>
      <c r="AC436" s="173"/>
    </row>
    <row r="437" spans="1:29" ht="14.25" customHeight="1">
      <c r="A437" s="173"/>
      <c r="B437" s="173"/>
      <c r="C437" s="173"/>
      <c r="D437" s="173"/>
      <c r="E437" s="173"/>
      <c r="F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73"/>
      <c r="Q437" s="173"/>
      <c r="R437" s="173"/>
      <c r="S437" s="173"/>
      <c r="T437" s="173"/>
      <c r="U437" s="173"/>
      <c r="V437" s="173"/>
      <c r="W437" s="173"/>
      <c r="X437" s="173"/>
      <c r="Y437" s="173"/>
      <c r="Z437" s="173"/>
      <c r="AA437" s="173"/>
      <c r="AB437" s="173"/>
      <c r="AC437" s="173"/>
    </row>
    <row r="438" spans="1:29" ht="14.25" customHeight="1">
      <c r="A438" s="173"/>
      <c r="B438" s="173"/>
      <c r="C438" s="173"/>
      <c r="D438" s="173"/>
      <c r="E438" s="173"/>
      <c r="F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  <c r="Q438" s="173"/>
      <c r="R438" s="173"/>
      <c r="S438" s="173"/>
      <c r="T438" s="173"/>
      <c r="U438" s="173"/>
      <c r="V438" s="173"/>
      <c r="W438" s="173"/>
      <c r="X438" s="173"/>
      <c r="Y438" s="173"/>
      <c r="Z438" s="173"/>
      <c r="AA438" s="173"/>
      <c r="AB438" s="173"/>
      <c r="AC438" s="173"/>
    </row>
    <row r="439" spans="1:29" ht="14.25" customHeight="1">
      <c r="A439" s="173"/>
      <c r="B439" s="173"/>
      <c r="C439" s="173"/>
      <c r="D439" s="173"/>
      <c r="E439" s="173"/>
      <c r="F439" s="173"/>
      <c r="G439" s="173"/>
      <c r="H439" s="173"/>
      <c r="I439" s="173"/>
      <c r="J439" s="173"/>
      <c r="K439" s="173"/>
      <c r="L439" s="173"/>
      <c r="M439" s="173"/>
      <c r="N439" s="173"/>
      <c r="O439" s="173"/>
      <c r="P439" s="173"/>
      <c r="Q439" s="173"/>
      <c r="R439" s="173"/>
      <c r="S439" s="173"/>
      <c r="T439" s="173"/>
      <c r="U439" s="173"/>
      <c r="V439" s="173"/>
      <c r="W439" s="173"/>
      <c r="X439" s="173"/>
      <c r="Y439" s="173"/>
      <c r="Z439" s="173"/>
      <c r="AA439" s="173"/>
      <c r="AB439" s="173"/>
      <c r="AC439" s="173"/>
    </row>
    <row r="440" spans="1:29" ht="14.25" customHeight="1">
      <c r="A440" s="173"/>
      <c r="B440" s="173"/>
      <c r="C440" s="173"/>
      <c r="D440" s="173"/>
      <c r="E440" s="173"/>
      <c r="F440" s="173"/>
      <c r="G440" s="173"/>
      <c r="H440" s="173"/>
      <c r="I440" s="173"/>
      <c r="J440" s="173"/>
      <c r="K440" s="173"/>
      <c r="L440" s="173"/>
      <c r="M440" s="173"/>
      <c r="N440" s="173"/>
      <c r="O440" s="173"/>
      <c r="P440" s="173"/>
      <c r="Q440" s="173"/>
      <c r="R440" s="173"/>
      <c r="S440" s="173"/>
      <c r="T440" s="173"/>
      <c r="U440" s="173"/>
      <c r="V440" s="173"/>
      <c r="W440" s="173"/>
      <c r="X440" s="173"/>
      <c r="Y440" s="173"/>
      <c r="Z440" s="173"/>
      <c r="AA440" s="173"/>
      <c r="AB440" s="173"/>
      <c r="AC440" s="173"/>
    </row>
    <row r="441" spans="1:29" ht="14.25" customHeight="1">
      <c r="A441" s="173"/>
      <c r="B441" s="173"/>
      <c r="C441" s="173"/>
      <c r="D441" s="173"/>
      <c r="E441" s="173"/>
      <c r="F441" s="173"/>
      <c r="G441" s="173"/>
      <c r="H441" s="173"/>
      <c r="I441" s="173"/>
      <c r="J441" s="173"/>
      <c r="K441" s="173"/>
      <c r="L441" s="173"/>
      <c r="M441" s="173"/>
      <c r="N441" s="173"/>
      <c r="O441" s="173"/>
      <c r="P441" s="173"/>
      <c r="Q441" s="173"/>
      <c r="R441" s="173"/>
      <c r="S441" s="173"/>
      <c r="T441" s="173"/>
      <c r="U441" s="173"/>
      <c r="V441" s="173"/>
      <c r="W441" s="173"/>
      <c r="X441" s="173"/>
      <c r="Y441" s="173"/>
      <c r="Z441" s="173"/>
      <c r="AA441" s="173"/>
      <c r="AB441" s="173"/>
      <c r="AC441" s="173"/>
    </row>
    <row r="442" spans="1:29" ht="14.25" customHeight="1">
      <c r="A442" s="173"/>
      <c r="B442" s="173"/>
      <c r="C442" s="173"/>
      <c r="D442" s="173"/>
      <c r="E442" s="173"/>
      <c r="F442" s="173"/>
      <c r="G442" s="173"/>
      <c r="H442" s="173"/>
      <c r="I442" s="173"/>
      <c r="J442" s="173"/>
      <c r="K442" s="173"/>
      <c r="L442" s="173"/>
      <c r="M442" s="173"/>
      <c r="N442" s="173"/>
      <c r="O442" s="173"/>
      <c r="P442" s="173"/>
      <c r="Q442" s="173"/>
      <c r="R442" s="173"/>
      <c r="S442" s="173"/>
      <c r="T442" s="173"/>
      <c r="U442" s="173"/>
      <c r="V442" s="173"/>
      <c r="W442" s="173"/>
      <c r="X442" s="173"/>
      <c r="Y442" s="173"/>
      <c r="Z442" s="173"/>
      <c r="AA442" s="173"/>
      <c r="AB442" s="173"/>
      <c r="AC442" s="173"/>
    </row>
    <row r="443" spans="1:29" ht="14.25" customHeight="1">
      <c r="A443" s="173"/>
      <c r="B443" s="173"/>
      <c r="C443" s="173"/>
      <c r="D443" s="173"/>
      <c r="E443" s="173"/>
      <c r="F443" s="173"/>
      <c r="G443" s="173"/>
      <c r="H443" s="173"/>
      <c r="I443" s="173"/>
      <c r="J443" s="173"/>
      <c r="K443" s="173"/>
      <c r="L443" s="173"/>
      <c r="M443" s="173"/>
      <c r="N443" s="173"/>
      <c r="O443" s="173"/>
      <c r="P443" s="173"/>
      <c r="Q443" s="173"/>
      <c r="R443" s="173"/>
      <c r="S443" s="173"/>
      <c r="T443" s="173"/>
      <c r="U443" s="173"/>
      <c r="V443" s="173"/>
      <c r="W443" s="173"/>
      <c r="X443" s="173"/>
      <c r="Y443" s="173"/>
      <c r="Z443" s="173"/>
      <c r="AA443" s="173"/>
      <c r="AB443" s="173"/>
      <c r="AC443" s="173"/>
    </row>
    <row r="444" spans="1:29" ht="14.25" customHeight="1">
      <c r="A444" s="173"/>
      <c r="B444" s="173"/>
      <c r="C444" s="173"/>
      <c r="D444" s="173"/>
      <c r="E444" s="173"/>
      <c r="F444" s="173"/>
      <c r="G444" s="173"/>
      <c r="H444" s="173"/>
      <c r="I444" s="173"/>
      <c r="J444" s="173"/>
      <c r="K444" s="173"/>
      <c r="L444" s="173"/>
      <c r="M444" s="173"/>
      <c r="N444" s="173"/>
      <c r="O444" s="173"/>
      <c r="P444" s="173"/>
      <c r="Q444" s="173"/>
      <c r="R444" s="173"/>
      <c r="S444" s="173"/>
      <c r="T444" s="173"/>
      <c r="U444" s="173"/>
      <c r="V444" s="173"/>
      <c r="W444" s="173"/>
      <c r="X444" s="173"/>
      <c r="Y444" s="173"/>
      <c r="Z444" s="173"/>
      <c r="AA444" s="173"/>
      <c r="AB444" s="173"/>
      <c r="AC444" s="173"/>
    </row>
    <row r="445" spans="1:29" ht="14.25" customHeight="1">
      <c r="A445" s="173"/>
      <c r="B445" s="173"/>
      <c r="C445" s="173"/>
      <c r="D445" s="173"/>
      <c r="E445" s="173"/>
      <c r="F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73"/>
      <c r="Q445" s="173"/>
      <c r="R445" s="173"/>
      <c r="S445" s="173"/>
      <c r="T445" s="173"/>
      <c r="U445" s="173"/>
      <c r="V445" s="173"/>
      <c r="W445" s="173"/>
      <c r="X445" s="173"/>
      <c r="Y445" s="173"/>
      <c r="Z445" s="173"/>
      <c r="AA445" s="173"/>
      <c r="AB445" s="173"/>
      <c r="AC445" s="173"/>
    </row>
    <row r="446" spans="1:29" ht="14.25" customHeight="1">
      <c r="A446" s="173"/>
      <c r="B446" s="173"/>
      <c r="C446" s="173"/>
      <c r="D446" s="173"/>
      <c r="E446" s="173"/>
      <c r="F446" s="173"/>
      <c r="G446" s="173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3"/>
      <c r="S446" s="173"/>
      <c r="T446" s="173"/>
      <c r="U446" s="173"/>
      <c r="V446" s="173"/>
      <c r="W446" s="173"/>
      <c r="X446" s="173"/>
      <c r="Y446" s="173"/>
      <c r="Z446" s="173"/>
      <c r="AA446" s="173"/>
      <c r="AB446" s="173"/>
      <c r="AC446" s="173"/>
    </row>
    <row r="447" spans="1:29" ht="14.25" customHeight="1">
      <c r="A447" s="173"/>
      <c r="B447" s="173"/>
      <c r="C447" s="173"/>
      <c r="D447" s="173"/>
      <c r="E447" s="173"/>
      <c r="F447" s="173"/>
      <c r="G447" s="173"/>
      <c r="H447" s="173"/>
      <c r="I447" s="173"/>
      <c r="J447" s="173"/>
      <c r="K447" s="173"/>
      <c r="L447" s="173"/>
      <c r="M447" s="173"/>
      <c r="N447" s="173"/>
      <c r="O447" s="173"/>
      <c r="P447" s="173"/>
      <c r="Q447" s="173"/>
      <c r="R447" s="173"/>
      <c r="S447" s="173"/>
      <c r="T447" s="173"/>
      <c r="U447" s="173"/>
      <c r="V447" s="173"/>
      <c r="W447" s="173"/>
      <c r="X447" s="173"/>
      <c r="Y447" s="173"/>
      <c r="Z447" s="173"/>
      <c r="AA447" s="173"/>
      <c r="AB447" s="173"/>
      <c r="AC447" s="173"/>
    </row>
    <row r="448" spans="1:29" ht="14.25" customHeight="1">
      <c r="A448" s="173"/>
      <c r="B448" s="173"/>
      <c r="C448" s="173"/>
      <c r="D448" s="173"/>
      <c r="E448" s="173"/>
      <c r="F448" s="173"/>
      <c r="G448" s="173"/>
      <c r="H448" s="173"/>
      <c r="I448" s="173"/>
      <c r="J448" s="173"/>
      <c r="K448" s="173"/>
      <c r="L448" s="173"/>
      <c r="M448" s="173"/>
      <c r="N448" s="173"/>
      <c r="O448" s="173"/>
      <c r="P448" s="173"/>
      <c r="Q448" s="173"/>
      <c r="R448" s="173"/>
      <c r="S448" s="173"/>
      <c r="T448" s="173"/>
      <c r="U448" s="173"/>
      <c r="V448" s="173"/>
      <c r="W448" s="173"/>
      <c r="X448" s="173"/>
      <c r="Y448" s="173"/>
      <c r="Z448" s="173"/>
      <c r="AA448" s="173"/>
      <c r="AB448" s="173"/>
      <c r="AC448" s="173"/>
    </row>
    <row r="449" spans="1:29" ht="14.25" customHeight="1">
      <c r="A449" s="173"/>
      <c r="B449" s="173"/>
      <c r="C449" s="173"/>
      <c r="D449" s="173"/>
      <c r="E449" s="173"/>
      <c r="F449" s="173"/>
      <c r="G449" s="173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3"/>
      <c r="S449" s="173"/>
      <c r="T449" s="173"/>
      <c r="U449" s="173"/>
      <c r="V449" s="173"/>
      <c r="W449" s="173"/>
      <c r="X449" s="173"/>
      <c r="Y449" s="173"/>
      <c r="Z449" s="173"/>
      <c r="AA449" s="173"/>
      <c r="AB449" s="173"/>
      <c r="AC449" s="173"/>
    </row>
    <row r="450" spans="1:29" ht="14.25" customHeight="1">
      <c r="A450" s="173"/>
      <c r="B450" s="173"/>
      <c r="C450" s="173"/>
      <c r="D450" s="173"/>
      <c r="E450" s="173"/>
      <c r="F450" s="173"/>
      <c r="G450" s="173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3"/>
      <c r="S450" s="173"/>
      <c r="T450" s="173"/>
      <c r="U450" s="173"/>
      <c r="V450" s="173"/>
      <c r="W450" s="173"/>
      <c r="X450" s="173"/>
      <c r="Y450" s="173"/>
      <c r="Z450" s="173"/>
      <c r="AA450" s="173"/>
      <c r="AB450" s="173"/>
      <c r="AC450" s="173"/>
    </row>
    <row r="451" spans="1:29" ht="14.25" customHeight="1">
      <c r="A451" s="173"/>
      <c r="B451" s="173"/>
      <c r="C451" s="173"/>
      <c r="D451" s="173"/>
      <c r="E451" s="173"/>
      <c r="F451" s="173"/>
      <c r="G451" s="173"/>
      <c r="H451" s="173"/>
      <c r="I451" s="173"/>
      <c r="J451" s="173"/>
      <c r="K451" s="173"/>
      <c r="L451" s="173"/>
      <c r="M451" s="173"/>
      <c r="N451" s="173"/>
      <c r="O451" s="173"/>
      <c r="P451" s="173"/>
      <c r="Q451" s="173"/>
      <c r="R451" s="173"/>
      <c r="S451" s="173"/>
      <c r="T451" s="173"/>
      <c r="U451" s="173"/>
      <c r="V451" s="173"/>
      <c r="W451" s="173"/>
      <c r="X451" s="173"/>
      <c r="Y451" s="173"/>
      <c r="Z451" s="173"/>
      <c r="AA451" s="173"/>
      <c r="AB451" s="173"/>
      <c r="AC451" s="173"/>
    </row>
    <row r="452" spans="1:29" ht="14.25" customHeight="1">
      <c r="A452" s="173"/>
      <c r="B452" s="173"/>
      <c r="C452" s="173"/>
      <c r="D452" s="173"/>
      <c r="E452" s="173"/>
      <c r="F452" s="173"/>
      <c r="G452" s="173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3"/>
      <c r="S452" s="173"/>
      <c r="T452" s="173"/>
      <c r="U452" s="173"/>
      <c r="V452" s="173"/>
      <c r="W452" s="173"/>
      <c r="X452" s="173"/>
      <c r="Y452" s="173"/>
      <c r="Z452" s="173"/>
      <c r="AA452" s="173"/>
      <c r="AB452" s="173"/>
      <c r="AC452" s="173"/>
    </row>
    <row r="453" spans="1:29" ht="14.25" customHeight="1">
      <c r="A453" s="173"/>
      <c r="B453" s="173"/>
      <c r="C453" s="173"/>
      <c r="D453" s="173"/>
      <c r="E453" s="173"/>
      <c r="F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73"/>
      <c r="Q453" s="173"/>
      <c r="R453" s="173"/>
      <c r="S453" s="173"/>
      <c r="T453" s="173"/>
      <c r="U453" s="173"/>
      <c r="V453" s="173"/>
      <c r="W453" s="173"/>
      <c r="X453" s="173"/>
      <c r="Y453" s="173"/>
      <c r="Z453" s="173"/>
      <c r="AA453" s="173"/>
      <c r="AB453" s="173"/>
      <c r="AC453" s="173"/>
    </row>
    <row r="454" spans="1:29" ht="14.25" customHeight="1">
      <c r="A454" s="173"/>
      <c r="B454" s="173"/>
      <c r="C454" s="173"/>
      <c r="D454" s="173"/>
      <c r="E454" s="173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3"/>
      <c r="S454" s="173"/>
      <c r="T454" s="173"/>
      <c r="U454" s="173"/>
      <c r="V454" s="173"/>
      <c r="W454" s="173"/>
      <c r="X454" s="173"/>
      <c r="Y454" s="173"/>
      <c r="Z454" s="173"/>
      <c r="AA454" s="173"/>
      <c r="AB454" s="173"/>
      <c r="AC454" s="173"/>
    </row>
    <row r="455" spans="1:29" ht="14.25" customHeight="1">
      <c r="A455" s="173"/>
      <c r="B455" s="173"/>
      <c r="C455" s="173"/>
      <c r="D455" s="173"/>
      <c r="E455" s="173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173"/>
      <c r="T455" s="173"/>
      <c r="U455" s="173"/>
      <c r="V455" s="173"/>
      <c r="W455" s="173"/>
      <c r="X455" s="173"/>
      <c r="Y455" s="173"/>
      <c r="Z455" s="173"/>
      <c r="AA455" s="173"/>
      <c r="AB455" s="173"/>
      <c r="AC455" s="173"/>
    </row>
    <row r="456" spans="1:29" ht="14.25" customHeight="1">
      <c r="A456" s="173"/>
      <c r="B456" s="173"/>
      <c r="C456" s="173"/>
      <c r="D456" s="173"/>
      <c r="E456" s="173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  <c r="U456" s="173"/>
      <c r="V456" s="173"/>
      <c r="W456" s="173"/>
      <c r="X456" s="173"/>
      <c r="Y456" s="173"/>
      <c r="Z456" s="173"/>
      <c r="AA456" s="173"/>
      <c r="AB456" s="173"/>
      <c r="AC456" s="173"/>
    </row>
    <row r="457" spans="1:29" ht="14.25" customHeight="1">
      <c r="A457" s="173"/>
      <c r="B457" s="173"/>
      <c r="C457" s="173"/>
      <c r="D457" s="173"/>
      <c r="E457" s="173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  <c r="U457" s="173"/>
      <c r="V457" s="173"/>
      <c r="W457" s="173"/>
      <c r="X457" s="173"/>
      <c r="Y457" s="173"/>
      <c r="Z457" s="173"/>
      <c r="AA457" s="173"/>
      <c r="AB457" s="173"/>
      <c r="AC457" s="173"/>
    </row>
    <row r="458" spans="1:29" ht="14.25" customHeight="1">
      <c r="A458" s="173"/>
      <c r="B458" s="173"/>
      <c r="C458" s="173"/>
      <c r="D458" s="173"/>
      <c r="E458" s="173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  <c r="U458" s="173"/>
      <c r="V458" s="173"/>
      <c r="W458" s="173"/>
      <c r="X458" s="173"/>
      <c r="Y458" s="173"/>
      <c r="Z458" s="173"/>
      <c r="AA458" s="173"/>
      <c r="AB458" s="173"/>
      <c r="AC458" s="173"/>
    </row>
    <row r="459" spans="1:29" ht="14.25" customHeight="1">
      <c r="A459" s="173"/>
      <c r="B459" s="173"/>
      <c r="C459" s="173"/>
      <c r="D459" s="173"/>
      <c r="E459" s="173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3"/>
      <c r="S459" s="173"/>
      <c r="T459" s="173"/>
      <c r="U459" s="173"/>
      <c r="V459" s="173"/>
      <c r="W459" s="173"/>
      <c r="X459" s="173"/>
      <c r="Y459" s="173"/>
      <c r="Z459" s="173"/>
      <c r="AA459" s="173"/>
      <c r="AB459" s="173"/>
      <c r="AC459" s="173"/>
    </row>
    <row r="460" spans="1:29" ht="14.25" customHeight="1">
      <c r="A460" s="173"/>
      <c r="B460" s="173"/>
      <c r="C460" s="173"/>
      <c r="D460" s="173"/>
      <c r="E460" s="173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3"/>
      <c r="S460" s="173"/>
      <c r="T460" s="173"/>
      <c r="U460" s="173"/>
      <c r="V460" s="173"/>
      <c r="W460" s="173"/>
      <c r="X460" s="173"/>
      <c r="Y460" s="173"/>
      <c r="Z460" s="173"/>
      <c r="AA460" s="173"/>
      <c r="AB460" s="173"/>
      <c r="AC460" s="173"/>
    </row>
    <row r="461" spans="1:29" ht="14.25" customHeight="1">
      <c r="A461" s="173"/>
      <c r="B461" s="173"/>
      <c r="C461" s="173"/>
      <c r="D461" s="173"/>
      <c r="E461" s="173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173"/>
      <c r="T461" s="173"/>
      <c r="U461" s="173"/>
      <c r="V461" s="173"/>
      <c r="W461" s="173"/>
      <c r="X461" s="173"/>
      <c r="Y461" s="173"/>
      <c r="Z461" s="173"/>
      <c r="AA461" s="173"/>
      <c r="AB461" s="173"/>
      <c r="AC461" s="173"/>
    </row>
    <row r="462" spans="1:29" ht="14.25" customHeight="1">
      <c r="A462" s="173"/>
      <c r="B462" s="173"/>
      <c r="C462" s="173"/>
      <c r="D462" s="173"/>
      <c r="E462" s="173"/>
      <c r="F462" s="173"/>
      <c r="G462" s="173"/>
      <c r="H462" s="173"/>
      <c r="I462" s="173"/>
      <c r="J462" s="173"/>
      <c r="K462" s="173"/>
      <c r="L462" s="173"/>
      <c r="M462" s="173"/>
      <c r="N462" s="173"/>
      <c r="O462" s="173"/>
      <c r="P462" s="173"/>
      <c r="Q462" s="173"/>
      <c r="R462" s="173"/>
      <c r="S462" s="173"/>
      <c r="T462" s="173"/>
      <c r="U462" s="173"/>
      <c r="V462" s="173"/>
      <c r="W462" s="173"/>
      <c r="X462" s="173"/>
      <c r="Y462" s="173"/>
      <c r="Z462" s="173"/>
      <c r="AA462" s="173"/>
      <c r="AB462" s="173"/>
      <c r="AC462" s="173"/>
    </row>
    <row r="463" spans="1:29" ht="14.25" customHeight="1">
      <c r="A463" s="173"/>
      <c r="B463" s="173"/>
      <c r="C463" s="173"/>
      <c r="D463" s="173"/>
      <c r="E463" s="173"/>
      <c r="F463" s="173"/>
      <c r="G463" s="173"/>
      <c r="H463" s="173"/>
      <c r="I463" s="173"/>
      <c r="J463" s="173"/>
      <c r="K463" s="173"/>
      <c r="L463" s="173"/>
      <c r="M463" s="173"/>
      <c r="N463" s="173"/>
      <c r="O463" s="173"/>
      <c r="P463" s="173"/>
      <c r="Q463" s="173"/>
      <c r="R463" s="173"/>
      <c r="S463" s="173"/>
      <c r="T463" s="173"/>
      <c r="U463" s="173"/>
      <c r="V463" s="173"/>
      <c r="W463" s="173"/>
      <c r="X463" s="173"/>
      <c r="Y463" s="173"/>
      <c r="Z463" s="173"/>
      <c r="AA463" s="173"/>
      <c r="AB463" s="173"/>
      <c r="AC463" s="173"/>
    </row>
    <row r="464" spans="1:29" ht="14.25" customHeight="1">
      <c r="A464" s="173"/>
      <c r="B464" s="173"/>
      <c r="C464" s="173"/>
      <c r="D464" s="173"/>
      <c r="E464" s="173"/>
      <c r="F464" s="173"/>
      <c r="G464" s="173"/>
      <c r="H464" s="173"/>
      <c r="I464" s="173"/>
      <c r="J464" s="173"/>
      <c r="K464" s="173"/>
      <c r="L464" s="173"/>
      <c r="M464" s="173"/>
      <c r="N464" s="173"/>
      <c r="O464" s="173"/>
      <c r="P464" s="173"/>
      <c r="Q464" s="173"/>
      <c r="R464" s="173"/>
      <c r="S464" s="173"/>
      <c r="T464" s="173"/>
      <c r="U464" s="173"/>
      <c r="V464" s="173"/>
      <c r="W464" s="173"/>
      <c r="X464" s="173"/>
      <c r="Y464" s="173"/>
      <c r="Z464" s="173"/>
      <c r="AA464" s="173"/>
      <c r="AB464" s="173"/>
      <c r="AC464" s="173"/>
    </row>
    <row r="465" spans="1:29" ht="14.25" customHeight="1">
      <c r="A465" s="173"/>
      <c r="B465" s="173"/>
      <c r="C465" s="173"/>
      <c r="D465" s="173"/>
      <c r="E465" s="173"/>
      <c r="F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73"/>
      <c r="Q465" s="173"/>
      <c r="R465" s="173"/>
      <c r="S465" s="173"/>
      <c r="T465" s="173"/>
      <c r="U465" s="173"/>
      <c r="V465" s="173"/>
      <c r="W465" s="173"/>
      <c r="X465" s="173"/>
      <c r="Y465" s="173"/>
      <c r="Z465" s="173"/>
      <c r="AA465" s="173"/>
      <c r="AB465" s="173"/>
      <c r="AC465" s="173"/>
    </row>
    <row r="466" spans="1:29" ht="14.25" customHeight="1">
      <c r="A466" s="173"/>
      <c r="B466" s="173"/>
      <c r="C466" s="173"/>
      <c r="D466" s="173"/>
      <c r="E466" s="173"/>
      <c r="F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  <c r="Q466" s="173"/>
      <c r="R466" s="173"/>
      <c r="S466" s="173"/>
      <c r="T466" s="173"/>
      <c r="U466" s="173"/>
      <c r="V466" s="173"/>
      <c r="W466" s="173"/>
      <c r="X466" s="173"/>
      <c r="Y466" s="173"/>
      <c r="Z466" s="173"/>
      <c r="AA466" s="173"/>
      <c r="AB466" s="173"/>
      <c r="AC466" s="173"/>
    </row>
    <row r="467" spans="1:29" ht="14.25" customHeight="1">
      <c r="A467" s="173"/>
      <c r="B467" s="173"/>
      <c r="C467" s="173"/>
      <c r="D467" s="173"/>
      <c r="E467" s="173"/>
      <c r="F467" s="173"/>
      <c r="G467" s="173"/>
      <c r="H467" s="173"/>
      <c r="I467" s="173"/>
      <c r="J467" s="173"/>
      <c r="K467" s="173"/>
      <c r="L467" s="173"/>
      <c r="M467" s="173"/>
      <c r="N467" s="173"/>
      <c r="O467" s="173"/>
      <c r="P467" s="173"/>
      <c r="Q467" s="173"/>
      <c r="R467" s="173"/>
      <c r="S467" s="173"/>
      <c r="T467" s="173"/>
      <c r="U467" s="173"/>
      <c r="V467" s="173"/>
      <c r="W467" s="173"/>
      <c r="X467" s="173"/>
      <c r="Y467" s="173"/>
      <c r="Z467" s="173"/>
      <c r="AA467" s="173"/>
      <c r="AB467" s="173"/>
      <c r="AC467" s="173"/>
    </row>
    <row r="468" spans="1:29" ht="14.25" customHeight="1">
      <c r="A468" s="173"/>
      <c r="B468" s="173"/>
      <c r="C468" s="173"/>
      <c r="D468" s="173"/>
      <c r="E468" s="173"/>
      <c r="F468" s="173"/>
      <c r="G468" s="173"/>
      <c r="H468" s="173"/>
      <c r="I468" s="173"/>
      <c r="J468" s="173"/>
      <c r="K468" s="173"/>
      <c r="L468" s="173"/>
      <c r="M468" s="173"/>
      <c r="N468" s="173"/>
      <c r="O468" s="173"/>
      <c r="P468" s="173"/>
      <c r="Q468" s="173"/>
      <c r="R468" s="173"/>
      <c r="S468" s="173"/>
      <c r="T468" s="173"/>
      <c r="U468" s="173"/>
      <c r="V468" s="173"/>
      <c r="W468" s="173"/>
      <c r="X468" s="173"/>
      <c r="Y468" s="173"/>
      <c r="Z468" s="173"/>
      <c r="AA468" s="173"/>
      <c r="AB468" s="173"/>
      <c r="AC468" s="173"/>
    </row>
    <row r="469" spans="1:29" ht="14.25" customHeight="1">
      <c r="A469" s="173"/>
      <c r="B469" s="173"/>
      <c r="C469" s="173"/>
      <c r="D469" s="173"/>
      <c r="E469" s="173"/>
      <c r="F469" s="173"/>
      <c r="G469" s="173"/>
      <c r="H469" s="173"/>
      <c r="I469" s="173"/>
      <c r="J469" s="173"/>
      <c r="K469" s="173"/>
      <c r="L469" s="173"/>
      <c r="M469" s="173"/>
      <c r="N469" s="173"/>
      <c r="O469" s="173"/>
      <c r="P469" s="173"/>
      <c r="Q469" s="173"/>
      <c r="R469" s="173"/>
      <c r="S469" s="173"/>
      <c r="T469" s="173"/>
      <c r="U469" s="173"/>
      <c r="V469" s="173"/>
      <c r="W469" s="173"/>
      <c r="X469" s="173"/>
      <c r="Y469" s="173"/>
      <c r="Z469" s="173"/>
      <c r="AA469" s="173"/>
      <c r="AB469" s="173"/>
      <c r="AC469" s="173"/>
    </row>
    <row r="470" spans="1:29" ht="14.25" customHeight="1">
      <c r="A470" s="173"/>
      <c r="B470" s="173"/>
      <c r="C470" s="173"/>
      <c r="D470" s="173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  <c r="U470" s="173"/>
      <c r="V470" s="173"/>
      <c r="W470" s="173"/>
      <c r="X470" s="173"/>
      <c r="Y470" s="173"/>
      <c r="Z470" s="173"/>
      <c r="AA470" s="173"/>
      <c r="AB470" s="173"/>
      <c r="AC470" s="173"/>
    </row>
    <row r="471" spans="1:29" ht="14.25" customHeight="1">
      <c r="A471" s="173"/>
      <c r="B471" s="173"/>
      <c r="C471" s="173"/>
      <c r="D471" s="173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  <c r="U471" s="173"/>
      <c r="V471" s="173"/>
      <c r="W471" s="173"/>
      <c r="X471" s="173"/>
      <c r="Y471" s="173"/>
      <c r="Z471" s="173"/>
      <c r="AA471" s="173"/>
      <c r="AB471" s="173"/>
      <c r="AC471" s="173"/>
    </row>
    <row r="472" spans="1:29" ht="14.25" customHeight="1">
      <c r="A472" s="173"/>
      <c r="B472" s="173"/>
      <c r="C472" s="173"/>
      <c r="D472" s="173"/>
      <c r="E472" s="173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3"/>
      <c r="S472" s="173"/>
      <c r="T472" s="173"/>
      <c r="U472" s="173"/>
      <c r="V472" s="173"/>
      <c r="W472" s="173"/>
      <c r="X472" s="173"/>
      <c r="Y472" s="173"/>
      <c r="Z472" s="173"/>
      <c r="AA472" s="173"/>
      <c r="AB472" s="173"/>
      <c r="AC472" s="173"/>
    </row>
    <row r="473" spans="1:29" ht="14.25" customHeight="1">
      <c r="A473" s="173"/>
      <c r="B473" s="173"/>
      <c r="C473" s="173"/>
      <c r="D473" s="173"/>
      <c r="E473" s="173"/>
      <c r="F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73"/>
      <c r="Q473" s="173"/>
      <c r="R473" s="173"/>
      <c r="S473" s="173"/>
      <c r="T473" s="173"/>
      <c r="U473" s="173"/>
      <c r="V473" s="173"/>
      <c r="W473" s="173"/>
      <c r="X473" s="173"/>
      <c r="Y473" s="173"/>
      <c r="Z473" s="173"/>
      <c r="AA473" s="173"/>
      <c r="AB473" s="173"/>
      <c r="AC473" s="173"/>
    </row>
    <row r="474" spans="1:29" ht="14.25" customHeight="1">
      <c r="A474" s="173"/>
      <c r="B474" s="173"/>
      <c r="C474" s="173"/>
      <c r="D474" s="173"/>
      <c r="E474" s="173"/>
      <c r="F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  <c r="Q474" s="173"/>
      <c r="R474" s="173"/>
      <c r="S474" s="173"/>
      <c r="T474" s="173"/>
      <c r="U474" s="173"/>
      <c r="V474" s="173"/>
      <c r="W474" s="173"/>
      <c r="X474" s="173"/>
      <c r="Y474" s="173"/>
      <c r="Z474" s="173"/>
      <c r="AA474" s="173"/>
      <c r="AB474" s="173"/>
      <c r="AC474" s="173"/>
    </row>
    <row r="475" spans="1:29" ht="14.25" customHeight="1">
      <c r="A475" s="173"/>
      <c r="B475" s="173"/>
      <c r="C475" s="173"/>
      <c r="D475" s="173"/>
      <c r="E475" s="173"/>
      <c r="F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  <c r="Q475" s="173"/>
      <c r="R475" s="173"/>
      <c r="S475" s="173"/>
      <c r="T475" s="173"/>
      <c r="U475" s="173"/>
      <c r="V475" s="173"/>
      <c r="W475" s="173"/>
      <c r="X475" s="173"/>
      <c r="Y475" s="173"/>
      <c r="Z475" s="173"/>
      <c r="AA475" s="173"/>
      <c r="AB475" s="173"/>
      <c r="AC475" s="173"/>
    </row>
    <row r="476" spans="1:29" ht="14.25" customHeight="1">
      <c r="A476" s="173"/>
      <c r="B476" s="173"/>
      <c r="C476" s="173"/>
      <c r="D476" s="173"/>
      <c r="E476" s="173"/>
      <c r="F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3"/>
      <c r="S476" s="173"/>
      <c r="T476" s="173"/>
      <c r="U476" s="173"/>
      <c r="V476" s="173"/>
      <c r="W476" s="173"/>
      <c r="X476" s="173"/>
      <c r="Y476" s="173"/>
      <c r="Z476" s="173"/>
      <c r="AA476" s="173"/>
      <c r="AB476" s="173"/>
      <c r="AC476" s="173"/>
    </row>
    <row r="477" spans="1:29" ht="14.25" customHeight="1">
      <c r="A477" s="173"/>
      <c r="B477" s="173"/>
      <c r="C477" s="173"/>
      <c r="D477" s="173"/>
      <c r="E477" s="173"/>
      <c r="F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  <c r="Q477" s="173"/>
      <c r="R477" s="173"/>
      <c r="S477" s="173"/>
      <c r="T477" s="173"/>
      <c r="U477" s="173"/>
      <c r="V477" s="173"/>
      <c r="W477" s="173"/>
      <c r="X477" s="173"/>
      <c r="Y477" s="173"/>
      <c r="Z477" s="173"/>
      <c r="AA477" s="173"/>
      <c r="AB477" s="173"/>
      <c r="AC477" s="173"/>
    </row>
    <row r="478" spans="1:29" ht="14.25" customHeight="1">
      <c r="A478" s="173"/>
      <c r="B478" s="173"/>
      <c r="C478" s="173"/>
      <c r="D478" s="173"/>
      <c r="E478" s="173"/>
      <c r="F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  <c r="Q478" s="173"/>
      <c r="R478" s="173"/>
      <c r="S478" s="173"/>
      <c r="T478" s="173"/>
      <c r="U478" s="173"/>
      <c r="V478" s="173"/>
      <c r="W478" s="173"/>
      <c r="X478" s="173"/>
      <c r="Y478" s="173"/>
      <c r="Z478" s="173"/>
      <c r="AA478" s="173"/>
      <c r="AB478" s="173"/>
      <c r="AC478" s="173"/>
    </row>
    <row r="479" spans="1:29" ht="14.25" customHeight="1">
      <c r="A479" s="173"/>
      <c r="B479" s="173"/>
      <c r="C479" s="173"/>
      <c r="D479" s="173"/>
      <c r="E479" s="173"/>
      <c r="F479" s="173"/>
      <c r="G479" s="173"/>
      <c r="H479" s="173"/>
      <c r="I479" s="173"/>
      <c r="J479" s="173"/>
      <c r="K479" s="173"/>
      <c r="L479" s="173"/>
      <c r="M479" s="173"/>
      <c r="N479" s="173"/>
      <c r="O479" s="173"/>
      <c r="P479" s="173"/>
      <c r="Q479" s="173"/>
      <c r="R479" s="173"/>
      <c r="S479" s="173"/>
      <c r="T479" s="173"/>
      <c r="U479" s="173"/>
      <c r="V479" s="173"/>
      <c r="W479" s="173"/>
      <c r="X479" s="173"/>
      <c r="Y479" s="173"/>
      <c r="Z479" s="173"/>
      <c r="AA479" s="173"/>
      <c r="AB479" s="173"/>
      <c r="AC479" s="173"/>
    </row>
    <row r="480" spans="1:29" ht="14.25" customHeight="1">
      <c r="A480" s="173"/>
      <c r="B480" s="173"/>
      <c r="C480" s="173"/>
      <c r="D480" s="173"/>
      <c r="E480" s="173"/>
      <c r="F480" s="173"/>
      <c r="G480" s="173"/>
      <c r="H480" s="173"/>
      <c r="I480" s="173"/>
      <c r="J480" s="173"/>
      <c r="K480" s="173"/>
      <c r="L480" s="173"/>
      <c r="M480" s="173"/>
      <c r="N480" s="173"/>
      <c r="O480" s="173"/>
      <c r="P480" s="173"/>
      <c r="Q480" s="173"/>
      <c r="R480" s="173"/>
      <c r="S480" s="173"/>
      <c r="T480" s="173"/>
      <c r="U480" s="173"/>
      <c r="V480" s="173"/>
      <c r="W480" s="173"/>
      <c r="X480" s="173"/>
      <c r="Y480" s="173"/>
      <c r="Z480" s="173"/>
      <c r="AA480" s="173"/>
      <c r="AB480" s="173"/>
      <c r="AC480" s="173"/>
    </row>
    <row r="481" spans="1:29" ht="14.25" customHeight="1">
      <c r="A481" s="173"/>
      <c r="B481" s="173"/>
      <c r="C481" s="173"/>
      <c r="D481" s="173"/>
      <c r="E481" s="173"/>
      <c r="F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73"/>
      <c r="Q481" s="173"/>
      <c r="R481" s="173"/>
      <c r="S481" s="173"/>
      <c r="T481" s="173"/>
      <c r="U481" s="173"/>
      <c r="V481" s="173"/>
      <c r="W481" s="173"/>
      <c r="X481" s="173"/>
      <c r="Y481" s="173"/>
      <c r="Z481" s="173"/>
      <c r="AA481" s="173"/>
      <c r="AB481" s="173"/>
      <c r="AC481" s="173"/>
    </row>
    <row r="482" spans="1:29" ht="14.25" customHeight="1">
      <c r="A482" s="173"/>
      <c r="B482" s="173"/>
      <c r="C482" s="173"/>
      <c r="D482" s="173"/>
      <c r="E482" s="173"/>
      <c r="F482" s="173"/>
      <c r="G482" s="173"/>
      <c r="H482" s="173"/>
      <c r="I482" s="173"/>
      <c r="J482" s="173"/>
      <c r="K482" s="173"/>
      <c r="L482" s="173"/>
      <c r="M482" s="173"/>
      <c r="N482" s="173"/>
      <c r="O482" s="173"/>
      <c r="P482" s="173"/>
      <c r="Q482" s="173"/>
      <c r="R482" s="173"/>
      <c r="S482" s="173"/>
      <c r="T482" s="173"/>
      <c r="U482" s="173"/>
      <c r="V482" s="173"/>
      <c r="W482" s="173"/>
      <c r="X482" s="173"/>
      <c r="Y482" s="173"/>
      <c r="Z482" s="173"/>
      <c r="AA482" s="173"/>
      <c r="AB482" s="173"/>
      <c r="AC482" s="173"/>
    </row>
    <row r="483" spans="1:29" ht="14.25" customHeight="1">
      <c r="A483" s="173"/>
      <c r="B483" s="173"/>
      <c r="C483" s="173"/>
      <c r="D483" s="173"/>
      <c r="E483" s="173"/>
      <c r="F483" s="173"/>
      <c r="G483" s="173"/>
      <c r="H483" s="173"/>
      <c r="I483" s="173"/>
      <c r="J483" s="173"/>
      <c r="K483" s="173"/>
      <c r="L483" s="173"/>
      <c r="M483" s="173"/>
      <c r="N483" s="173"/>
      <c r="O483" s="173"/>
      <c r="P483" s="173"/>
      <c r="Q483" s="173"/>
      <c r="R483" s="173"/>
      <c r="S483" s="173"/>
      <c r="T483" s="173"/>
      <c r="U483" s="173"/>
      <c r="V483" s="173"/>
      <c r="W483" s="173"/>
      <c r="X483" s="173"/>
      <c r="Y483" s="173"/>
      <c r="Z483" s="173"/>
      <c r="AA483" s="173"/>
      <c r="AB483" s="173"/>
      <c r="AC483" s="173"/>
    </row>
    <row r="484" spans="1:29" ht="14.25" customHeight="1">
      <c r="A484" s="173"/>
      <c r="B484" s="173"/>
      <c r="C484" s="173"/>
      <c r="D484" s="173"/>
      <c r="E484" s="173"/>
      <c r="F484" s="173"/>
      <c r="G484" s="173"/>
      <c r="H484" s="173"/>
      <c r="I484" s="173"/>
      <c r="J484" s="173"/>
      <c r="K484" s="173"/>
      <c r="L484" s="173"/>
      <c r="M484" s="173"/>
      <c r="N484" s="173"/>
      <c r="O484" s="173"/>
      <c r="P484" s="173"/>
      <c r="Q484" s="173"/>
      <c r="R484" s="173"/>
      <c r="S484" s="173"/>
      <c r="T484" s="173"/>
      <c r="U484" s="173"/>
      <c r="V484" s="173"/>
      <c r="W484" s="173"/>
      <c r="X484" s="173"/>
      <c r="Y484" s="173"/>
      <c r="Z484" s="173"/>
      <c r="AA484" s="173"/>
      <c r="AB484" s="173"/>
      <c r="AC484" s="173"/>
    </row>
    <row r="485" spans="1:29" ht="14.25" customHeight="1">
      <c r="A485" s="173"/>
      <c r="B485" s="173"/>
      <c r="C485" s="173"/>
      <c r="D485" s="173"/>
      <c r="E485" s="173"/>
      <c r="F485" s="173"/>
      <c r="G485" s="173"/>
      <c r="H485" s="173"/>
      <c r="I485" s="173"/>
      <c r="J485" s="173"/>
      <c r="K485" s="173"/>
      <c r="L485" s="173"/>
      <c r="M485" s="173"/>
      <c r="N485" s="173"/>
      <c r="O485" s="173"/>
      <c r="P485" s="173"/>
      <c r="Q485" s="173"/>
      <c r="R485" s="173"/>
      <c r="S485" s="173"/>
      <c r="T485" s="173"/>
      <c r="U485" s="173"/>
      <c r="V485" s="173"/>
      <c r="W485" s="173"/>
      <c r="X485" s="173"/>
      <c r="Y485" s="173"/>
      <c r="Z485" s="173"/>
      <c r="AA485" s="173"/>
      <c r="AB485" s="173"/>
      <c r="AC485" s="173"/>
    </row>
    <row r="486" spans="1:29" ht="14.25" customHeight="1">
      <c r="A486" s="173"/>
      <c r="B486" s="173"/>
      <c r="C486" s="173"/>
      <c r="D486" s="173"/>
      <c r="E486" s="173"/>
      <c r="F486" s="173"/>
      <c r="G486" s="173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3"/>
      <c r="S486" s="173"/>
      <c r="T486" s="173"/>
      <c r="U486" s="173"/>
      <c r="V486" s="173"/>
      <c r="W486" s="173"/>
      <c r="X486" s="173"/>
      <c r="Y486" s="173"/>
      <c r="Z486" s="173"/>
      <c r="AA486" s="173"/>
      <c r="AB486" s="173"/>
      <c r="AC486" s="173"/>
    </row>
    <row r="487" spans="1:29" ht="14.25" customHeight="1">
      <c r="A487" s="173"/>
      <c r="B487" s="173"/>
      <c r="C487" s="173"/>
      <c r="D487" s="173"/>
      <c r="E487" s="173"/>
      <c r="F487" s="173"/>
      <c r="G487" s="173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3"/>
      <c r="S487" s="173"/>
      <c r="T487" s="173"/>
      <c r="U487" s="173"/>
      <c r="V487" s="173"/>
      <c r="W487" s="173"/>
      <c r="X487" s="173"/>
      <c r="Y487" s="173"/>
      <c r="Z487" s="173"/>
      <c r="AA487" s="173"/>
      <c r="AB487" s="173"/>
      <c r="AC487" s="173"/>
    </row>
    <row r="488" spans="1:29" ht="14.25" customHeight="1">
      <c r="A488" s="173"/>
      <c r="B488" s="173"/>
      <c r="C488" s="173"/>
      <c r="D488" s="173"/>
      <c r="E488" s="173"/>
      <c r="F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173"/>
      <c r="T488" s="173"/>
      <c r="U488" s="173"/>
      <c r="V488" s="173"/>
      <c r="W488" s="173"/>
      <c r="X488" s="173"/>
      <c r="Y488" s="173"/>
      <c r="Z488" s="173"/>
      <c r="AA488" s="173"/>
      <c r="AB488" s="173"/>
      <c r="AC488" s="173"/>
    </row>
    <row r="489" spans="1:29" ht="14.25" customHeight="1">
      <c r="A489" s="173"/>
      <c r="B489" s="173"/>
      <c r="C489" s="173"/>
      <c r="D489" s="173"/>
      <c r="E489" s="173"/>
      <c r="F489" s="173"/>
      <c r="G489" s="173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3"/>
      <c r="S489" s="173"/>
      <c r="T489" s="173"/>
      <c r="U489" s="173"/>
      <c r="V489" s="173"/>
      <c r="W489" s="173"/>
      <c r="X489" s="173"/>
      <c r="Y489" s="173"/>
      <c r="Z489" s="173"/>
      <c r="AA489" s="173"/>
      <c r="AB489" s="173"/>
      <c r="AC489" s="173"/>
    </row>
    <row r="490" spans="1:29" ht="14.25" customHeight="1">
      <c r="A490" s="173"/>
      <c r="B490" s="173"/>
      <c r="C490" s="173"/>
      <c r="D490" s="173"/>
      <c r="E490" s="173"/>
      <c r="F490" s="173"/>
      <c r="G490" s="173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  <c r="U490" s="173"/>
      <c r="V490" s="173"/>
      <c r="W490" s="173"/>
      <c r="X490" s="173"/>
      <c r="Y490" s="173"/>
      <c r="Z490" s="173"/>
      <c r="AA490" s="173"/>
      <c r="AB490" s="173"/>
      <c r="AC490" s="173"/>
    </row>
    <row r="491" spans="1:29" ht="14.25" customHeight="1">
      <c r="A491" s="173"/>
      <c r="B491" s="173"/>
      <c r="C491" s="173"/>
      <c r="D491" s="173"/>
      <c r="E491" s="173"/>
      <c r="F491" s="173"/>
      <c r="G491" s="173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173"/>
      <c r="T491" s="173"/>
      <c r="U491" s="173"/>
      <c r="V491" s="173"/>
      <c r="W491" s="173"/>
      <c r="X491" s="173"/>
      <c r="Y491" s="173"/>
      <c r="Z491" s="173"/>
      <c r="AA491" s="173"/>
      <c r="AB491" s="173"/>
      <c r="AC491" s="173"/>
    </row>
    <row r="492" spans="1:29" ht="14.25" customHeight="1">
      <c r="A492" s="173"/>
      <c r="B492" s="173"/>
      <c r="C492" s="173"/>
      <c r="D492" s="173"/>
      <c r="E492" s="173"/>
      <c r="F492" s="173"/>
      <c r="G492" s="173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3"/>
      <c r="S492" s="173"/>
      <c r="T492" s="173"/>
      <c r="U492" s="173"/>
      <c r="V492" s="173"/>
      <c r="W492" s="173"/>
      <c r="X492" s="173"/>
      <c r="Y492" s="173"/>
      <c r="Z492" s="173"/>
      <c r="AA492" s="173"/>
      <c r="AB492" s="173"/>
      <c r="AC492" s="173"/>
    </row>
    <row r="493" spans="1:29" ht="14.25" customHeight="1">
      <c r="A493" s="173"/>
      <c r="B493" s="173"/>
      <c r="C493" s="173"/>
      <c r="D493" s="173"/>
      <c r="E493" s="173"/>
      <c r="F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3"/>
      <c r="S493" s="173"/>
      <c r="T493" s="173"/>
      <c r="U493" s="173"/>
      <c r="V493" s="173"/>
      <c r="W493" s="173"/>
      <c r="X493" s="173"/>
      <c r="Y493" s="173"/>
      <c r="Z493" s="173"/>
      <c r="AA493" s="173"/>
      <c r="AB493" s="173"/>
      <c r="AC493" s="173"/>
    </row>
    <row r="494" spans="1:29" ht="14.25" customHeight="1">
      <c r="A494" s="173"/>
      <c r="B494" s="173"/>
      <c r="C494" s="173"/>
      <c r="D494" s="173"/>
      <c r="E494" s="173"/>
      <c r="F494" s="173"/>
      <c r="G494" s="173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173"/>
      <c r="T494" s="173"/>
      <c r="U494" s="173"/>
      <c r="V494" s="173"/>
      <c r="W494" s="173"/>
      <c r="X494" s="173"/>
      <c r="Y494" s="173"/>
      <c r="Z494" s="173"/>
      <c r="AA494" s="173"/>
      <c r="AB494" s="173"/>
      <c r="AC494" s="173"/>
    </row>
    <row r="495" spans="1:29" ht="14.25" customHeight="1">
      <c r="A495" s="173"/>
      <c r="B495" s="173"/>
      <c r="C495" s="173"/>
      <c r="D495" s="173"/>
      <c r="E495" s="173"/>
      <c r="F495" s="173"/>
      <c r="G495" s="173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  <c r="U495" s="173"/>
      <c r="V495" s="173"/>
      <c r="W495" s="173"/>
      <c r="X495" s="173"/>
      <c r="Y495" s="173"/>
      <c r="Z495" s="173"/>
      <c r="AA495" s="173"/>
      <c r="AB495" s="173"/>
      <c r="AC495" s="173"/>
    </row>
    <row r="496" spans="1:29" ht="14.25" customHeight="1">
      <c r="A496" s="173"/>
      <c r="B496" s="173"/>
      <c r="C496" s="173"/>
      <c r="D496" s="173"/>
      <c r="E496" s="173"/>
      <c r="F496" s="173"/>
      <c r="G496" s="173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  <c r="U496" s="173"/>
      <c r="V496" s="173"/>
      <c r="W496" s="173"/>
      <c r="X496" s="173"/>
      <c r="Y496" s="173"/>
      <c r="Z496" s="173"/>
      <c r="AA496" s="173"/>
      <c r="AB496" s="173"/>
      <c r="AC496" s="173"/>
    </row>
    <row r="497" spans="1:29" ht="14.25" customHeight="1">
      <c r="A497" s="173"/>
      <c r="B497" s="173"/>
      <c r="C497" s="173"/>
      <c r="D497" s="173"/>
      <c r="E497" s="173"/>
      <c r="F497" s="173"/>
      <c r="G497" s="173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  <c r="U497" s="173"/>
      <c r="V497" s="173"/>
      <c r="W497" s="173"/>
      <c r="X497" s="173"/>
      <c r="Y497" s="173"/>
      <c r="Z497" s="173"/>
      <c r="AA497" s="173"/>
      <c r="AB497" s="173"/>
      <c r="AC497" s="173"/>
    </row>
    <row r="498" spans="1:29" ht="14.25" customHeight="1">
      <c r="A498" s="173"/>
      <c r="B498" s="173"/>
      <c r="C498" s="173"/>
      <c r="D498" s="173"/>
      <c r="E498" s="173"/>
      <c r="F498" s="173"/>
      <c r="G498" s="173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  <c r="AA498" s="173"/>
      <c r="AB498" s="173"/>
      <c r="AC498" s="173"/>
    </row>
    <row r="499" spans="1:29" ht="14.25" customHeight="1">
      <c r="A499" s="173"/>
      <c r="B499" s="173"/>
      <c r="C499" s="173"/>
      <c r="D499" s="173"/>
      <c r="E499" s="173"/>
      <c r="F499" s="173"/>
      <c r="G499" s="173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  <c r="AA499" s="173"/>
      <c r="AB499" s="173"/>
      <c r="AC499" s="173"/>
    </row>
    <row r="500" spans="1:29" ht="14.25" customHeight="1">
      <c r="A500" s="173"/>
      <c r="B500" s="173"/>
      <c r="C500" s="173"/>
      <c r="D500" s="173"/>
      <c r="E500" s="173"/>
      <c r="F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  <c r="AA500" s="173"/>
      <c r="AB500" s="173"/>
      <c r="AC500" s="173"/>
    </row>
    <row r="501" spans="1:29" ht="14.25" customHeight="1">
      <c r="A501" s="173"/>
      <c r="B501" s="173"/>
      <c r="C501" s="173"/>
      <c r="D501" s="173"/>
      <c r="E501" s="173"/>
      <c r="F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  <c r="U501" s="173"/>
      <c r="V501" s="173"/>
      <c r="W501" s="173"/>
      <c r="X501" s="173"/>
      <c r="Y501" s="173"/>
      <c r="Z501" s="173"/>
      <c r="AA501" s="173"/>
      <c r="AB501" s="173"/>
      <c r="AC501" s="173"/>
    </row>
    <row r="502" spans="1:29" ht="14.25" customHeight="1">
      <c r="A502" s="173"/>
      <c r="B502" s="173"/>
      <c r="C502" s="173"/>
      <c r="D502" s="173"/>
      <c r="E502" s="173"/>
      <c r="F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  <c r="U502" s="173"/>
      <c r="V502" s="173"/>
      <c r="W502" s="173"/>
      <c r="X502" s="173"/>
      <c r="Y502" s="173"/>
      <c r="Z502" s="173"/>
      <c r="AA502" s="173"/>
      <c r="AB502" s="173"/>
      <c r="AC502" s="173"/>
    </row>
    <row r="503" spans="1:29" ht="14.25" customHeight="1">
      <c r="A503" s="173"/>
      <c r="B503" s="173"/>
      <c r="C503" s="173"/>
      <c r="D503" s="173"/>
      <c r="E503" s="173"/>
      <c r="F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  <c r="U503" s="173"/>
      <c r="V503" s="173"/>
      <c r="W503" s="173"/>
      <c r="X503" s="173"/>
      <c r="Y503" s="173"/>
      <c r="Z503" s="173"/>
      <c r="AA503" s="173"/>
      <c r="AB503" s="173"/>
      <c r="AC503" s="173"/>
    </row>
    <row r="504" spans="1:29" ht="14.25" customHeight="1">
      <c r="A504" s="173"/>
      <c r="B504" s="173"/>
      <c r="C504" s="173"/>
      <c r="D504" s="173"/>
      <c r="E504" s="173"/>
      <c r="F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  <c r="Q504" s="173"/>
      <c r="R504" s="173"/>
      <c r="S504" s="173"/>
      <c r="T504" s="173"/>
      <c r="U504" s="173"/>
      <c r="V504" s="173"/>
      <c r="W504" s="173"/>
      <c r="X504" s="173"/>
      <c r="Y504" s="173"/>
      <c r="Z504" s="173"/>
      <c r="AA504" s="173"/>
      <c r="AB504" s="173"/>
      <c r="AC504" s="173"/>
    </row>
    <row r="505" spans="1:29" ht="14.25" customHeight="1">
      <c r="A505" s="173"/>
      <c r="B505" s="173"/>
      <c r="C505" s="173"/>
      <c r="D505" s="173"/>
      <c r="E505" s="173"/>
      <c r="F505" s="173"/>
      <c r="G505" s="173"/>
      <c r="H505" s="173"/>
      <c r="I505" s="173"/>
      <c r="J505" s="173"/>
      <c r="K505" s="173"/>
      <c r="L505" s="173"/>
      <c r="M505" s="173"/>
      <c r="N505" s="173"/>
      <c r="O505" s="173"/>
      <c r="P505" s="173"/>
      <c r="Q505" s="173"/>
      <c r="R505" s="173"/>
      <c r="S505" s="173"/>
      <c r="T505" s="173"/>
      <c r="U505" s="173"/>
      <c r="V505" s="173"/>
      <c r="W505" s="173"/>
      <c r="X505" s="173"/>
      <c r="Y505" s="173"/>
      <c r="Z505" s="173"/>
      <c r="AA505" s="173"/>
      <c r="AB505" s="173"/>
      <c r="AC505" s="173"/>
    </row>
    <row r="506" spans="1:29" ht="14.25" customHeight="1">
      <c r="A506" s="173"/>
      <c r="B506" s="173"/>
      <c r="C506" s="173"/>
      <c r="D506" s="173"/>
      <c r="E506" s="173"/>
      <c r="F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73"/>
      <c r="Q506" s="173"/>
      <c r="R506" s="173"/>
      <c r="S506" s="173"/>
      <c r="T506" s="173"/>
      <c r="U506" s="173"/>
      <c r="V506" s="173"/>
      <c r="W506" s="173"/>
      <c r="X506" s="173"/>
      <c r="Y506" s="173"/>
      <c r="Z506" s="173"/>
      <c r="AA506" s="173"/>
      <c r="AB506" s="173"/>
      <c r="AC506" s="173"/>
    </row>
    <row r="507" spans="1:29" ht="14.25" customHeight="1">
      <c r="A507" s="173"/>
      <c r="B507" s="173"/>
      <c r="C507" s="173"/>
      <c r="D507" s="173"/>
      <c r="E507" s="173"/>
      <c r="F507" s="173"/>
      <c r="G507" s="173"/>
      <c r="H507" s="173"/>
      <c r="I507" s="173"/>
      <c r="J507" s="173"/>
      <c r="K507" s="173"/>
      <c r="L507" s="173"/>
      <c r="M507" s="173"/>
      <c r="N507" s="173"/>
      <c r="O507" s="173"/>
      <c r="P507" s="173"/>
      <c r="Q507" s="173"/>
      <c r="R507" s="173"/>
      <c r="S507" s="173"/>
      <c r="T507" s="173"/>
      <c r="U507" s="173"/>
      <c r="V507" s="173"/>
      <c r="W507" s="173"/>
      <c r="X507" s="173"/>
      <c r="Y507" s="173"/>
      <c r="Z507" s="173"/>
      <c r="AA507" s="173"/>
      <c r="AB507" s="173"/>
      <c r="AC507" s="173"/>
    </row>
    <row r="508" spans="1:29" ht="14.25" customHeight="1">
      <c r="A508" s="173"/>
      <c r="B508" s="173"/>
      <c r="C508" s="173"/>
      <c r="D508" s="173"/>
      <c r="E508" s="173"/>
      <c r="F508" s="173"/>
      <c r="G508" s="173"/>
      <c r="H508" s="173"/>
      <c r="I508" s="173"/>
      <c r="J508" s="173"/>
      <c r="K508" s="173"/>
      <c r="L508" s="173"/>
      <c r="M508" s="173"/>
      <c r="N508" s="173"/>
      <c r="O508" s="173"/>
      <c r="P508" s="173"/>
      <c r="Q508" s="173"/>
      <c r="R508" s="173"/>
      <c r="S508" s="173"/>
      <c r="T508" s="173"/>
      <c r="U508" s="173"/>
      <c r="V508" s="173"/>
      <c r="W508" s="173"/>
      <c r="X508" s="173"/>
      <c r="Y508" s="173"/>
      <c r="Z508" s="173"/>
      <c r="AA508" s="173"/>
      <c r="AB508" s="173"/>
      <c r="AC508" s="173"/>
    </row>
    <row r="509" spans="1:29" ht="14.25" customHeight="1">
      <c r="A509" s="173"/>
      <c r="B509" s="173"/>
      <c r="C509" s="173"/>
      <c r="D509" s="173"/>
      <c r="E509" s="173"/>
      <c r="F509" s="173"/>
      <c r="G509" s="173"/>
      <c r="H509" s="173"/>
      <c r="I509" s="173"/>
      <c r="J509" s="173"/>
      <c r="K509" s="173"/>
      <c r="L509" s="173"/>
      <c r="M509" s="173"/>
      <c r="N509" s="173"/>
      <c r="O509" s="173"/>
      <c r="P509" s="173"/>
      <c r="Q509" s="173"/>
      <c r="R509" s="173"/>
      <c r="S509" s="173"/>
      <c r="T509" s="173"/>
      <c r="U509" s="173"/>
      <c r="V509" s="173"/>
      <c r="W509" s="173"/>
      <c r="X509" s="173"/>
      <c r="Y509" s="173"/>
      <c r="Z509" s="173"/>
      <c r="AA509" s="173"/>
      <c r="AB509" s="173"/>
      <c r="AC509" s="173"/>
    </row>
    <row r="510" spans="1:29" ht="14.25" customHeight="1">
      <c r="A510" s="173"/>
      <c r="B510" s="173"/>
      <c r="C510" s="173"/>
      <c r="D510" s="173"/>
      <c r="E510" s="173"/>
      <c r="F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3"/>
      <c r="S510" s="173"/>
      <c r="T510" s="173"/>
      <c r="U510" s="173"/>
      <c r="V510" s="173"/>
      <c r="W510" s="173"/>
      <c r="X510" s="173"/>
      <c r="Y510" s="173"/>
      <c r="Z510" s="173"/>
      <c r="AA510" s="173"/>
      <c r="AB510" s="173"/>
      <c r="AC510" s="173"/>
    </row>
    <row r="511" spans="1:29" ht="14.25" customHeight="1">
      <c r="A511" s="173"/>
      <c r="B511" s="173"/>
      <c r="C511" s="173"/>
      <c r="D511" s="173"/>
      <c r="E511" s="173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  <c r="U511" s="173"/>
      <c r="V511" s="173"/>
      <c r="W511" s="173"/>
      <c r="X511" s="173"/>
      <c r="Y511" s="173"/>
      <c r="Z511" s="173"/>
      <c r="AA511" s="173"/>
      <c r="AB511" s="173"/>
      <c r="AC511" s="173"/>
    </row>
    <row r="512" spans="1:29" ht="14.25" customHeight="1">
      <c r="A512" s="173"/>
      <c r="B512" s="173"/>
      <c r="C512" s="173"/>
      <c r="D512" s="173"/>
      <c r="E512" s="173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  <c r="U512" s="173"/>
      <c r="V512" s="173"/>
      <c r="W512" s="173"/>
      <c r="X512" s="173"/>
      <c r="Y512" s="173"/>
      <c r="Z512" s="173"/>
      <c r="AA512" s="173"/>
      <c r="AB512" s="173"/>
      <c r="AC512" s="173"/>
    </row>
    <row r="513" spans="1:29" ht="14.25" customHeight="1">
      <c r="A513" s="173"/>
      <c r="B513" s="173"/>
      <c r="C513" s="173"/>
      <c r="D513" s="173"/>
      <c r="E513" s="173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  <c r="U513" s="173"/>
      <c r="V513" s="173"/>
      <c r="W513" s="173"/>
      <c r="X513" s="173"/>
      <c r="Y513" s="173"/>
      <c r="Z513" s="173"/>
      <c r="AA513" s="173"/>
      <c r="AB513" s="173"/>
      <c r="AC513" s="173"/>
    </row>
    <row r="514" spans="1:29" ht="14.25" customHeight="1">
      <c r="A514" s="173"/>
      <c r="B514" s="173"/>
      <c r="C514" s="173"/>
      <c r="D514" s="173"/>
      <c r="E514" s="173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  <c r="U514" s="173"/>
      <c r="V514" s="173"/>
      <c r="W514" s="173"/>
      <c r="X514" s="173"/>
      <c r="Y514" s="173"/>
      <c r="Z514" s="173"/>
      <c r="AA514" s="173"/>
      <c r="AB514" s="173"/>
      <c r="AC514" s="173"/>
    </row>
    <row r="515" spans="1:29" ht="14.25" customHeight="1">
      <c r="A515" s="173"/>
      <c r="B515" s="173"/>
      <c r="C515" s="173"/>
      <c r="D515" s="173"/>
      <c r="E515" s="173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  <c r="U515" s="173"/>
      <c r="V515" s="173"/>
      <c r="W515" s="173"/>
      <c r="X515" s="173"/>
      <c r="Y515" s="173"/>
      <c r="Z515" s="173"/>
      <c r="AA515" s="173"/>
      <c r="AB515" s="173"/>
      <c r="AC515" s="173"/>
    </row>
    <row r="516" spans="1:29" ht="14.25" customHeight="1">
      <c r="A516" s="173"/>
      <c r="B516" s="173"/>
      <c r="C516" s="173"/>
      <c r="D516" s="173"/>
      <c r="E516" s="173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  <c r="U516" s="173"/>
      <c r="V516" s="173"/>
      <c r="W516" s="173"/>
      <c r="X516" s="173"/>
      <c r="Y516" s="173"/>
      <c r="Z516" s="173"/>
      <c r="AA516" s="173"/>
      <c r="AB516" s="173"/>
      <c r="AC516" s="173"/>
    </row>
    <row r="517" spans="1:29" ht="14.25" customHeight="1">
      <c r="A517" s="173"/>
      <c r="B517" s="173"/>
      <c r="C517" s="173"/>
      <c r="D517" s="173"/>
      <c r="E517" s="173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  <c r="U517" s="173"/>
      <c r="V517" s="173"/>
      <c r="W517" s="173"/>
      <c r="X517" s="173"/>
      <c r="Y517" s="173"/>
      <c r="Z517" s="173"/>
      <c r="AA517" s="173"/>
      <c r="AB517" s="173"/>
      <c r="AC517" s="173"/>
    </row>
    <row r="518" spans="1:29" ht="14.25" customHeight="1">
      <c r="A518" s="173"/>
      <c r="B518" s="173"/>
      <c r="C518" s="173"/>
      <c r="D518" s="173"/>
      <c r="E518" s="173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  <c r="U518" s="173"/>
      <c r="V518" s="173"/>
      <c r="W518" s="173"/>
      <c r="X518" s="173"/>
      <c r="Y518" s="173"/>
      <c r="Z518" s="173"/>
      <c r="AA518" s="173"/>
      <c r="AB518" s="173"/>
      <c r="AC518" s="173"/>
    </row>
    <row r="519" spans="1:29" ht="14.25" customHeight="1">
      <c r="A519" s="173"/>
      <c r="B519" s="173"/>
      <c r="C519" s="173"/>
      <c r="D519" s="173"/>
      <c r="E519" s="173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  <c r="U519" s="173"/>
      <c r="V519" s="173"/>
      <c r="W519" s="173"/>
      <c r="X519" s="173"/>
      <c r="Y519" s="173"/>
      <c r="Z519" s="173"/>
      <c r="AA519" s="173"/>
      <c r="AB519" s="173"/>
      <c r="AC519" s="173"/>
    </row>
    <row r="520" spans="1:29" ht="14.25" customHeight="1">
      <c r="A520" s="173"/>
      <c r="B520" s="173"/>
      <c r="C520" s="173"/>
      <c r="D520" s="173"/>
      <c r="E520" s="173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  <c r="U520" s="173"/>
      <c r="V520" s="173"/>
      <c r="W520" s="173"/>
      <c r="X520" s="173"/>
      <c r="Y520" s="173"/>
      <c r="Z520" s="173"/>
      <c r="AA520" s="173"/>
      <c r="AB520" s="173"/>
      <c r="AC520" s="173"/>
    </row>
    <row r="521" spans="1:29" ht="14.25" customHeight="1">
      <c r="A521" s="173"/>
      <c r="B521" s="173"/>
      <c r="C521" s="173"/>
      <c r="D521" s="173"/>
      <c r="E521" s="173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  <c r="U521" s="173"/>
      <c r="V521" s="173"/>
      <c r="W521" s="173"/>
      <c r="X521" s="173"/>
      <c r="Y521" s="173"/>
      <c r="Z521" s="173"/>
      <c r="AA521" s="173"/>
      <c r="AB521" s="173"/>
      <c r="AC521" s="173"/>
    </row>
    <row r="522" spans="1:29" ht="14.25" customHeight="1">
      <c r="A522" s="173"/>
      <c r="B522" s="173"/>
      <c r="C522" s="173"/>
      <c r="D522" s="173"/>
      <c r="E522" s="173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  <c r="U522" s="173"/>
      <c r="V522" s="173"/>
      <c r="W522" s="173"/>
      <c r="X522" s="173"/>
      <c r="Y522" s="173"/>
      <c r="Z522" s="173"/>
      <c r="AA522" s="173"/>
      <c r="AB522" s="173"/>
      <c r="AC522" s="173"/>
    </row>
    <row r="523" spans="1:29" ht="14.25" customHeight="1">
      <c r="A523" s="173"/>
      <c r="B523" s="173"/>
      <c r="C523" s="173"/>
      <c r="D523" s="173"/>
      <c r="E523" s="173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  <c r="U523" s="173"/>
      <c r="V523" s="173"/>
      <c r="W523" s="173"/>
      <c r="X523" s="173"/>
      <c r="Y523" s="173"/>
      <c r="Z523" s="173"/>
      <c r="AA523" s="173"/>
      <c r="AB523" s="173"/>
      <c r="AC523" s="173"/>
    </row>
    <row r="524" spans="1:29" ht="14.25" customHeight="1">
      <c r="A524" s="173"/>
      <c r="B524" s="173"/>
      <c r="C524" s="173"/>
      <c r="D524" s="173"/>
      <c r="E524" s="173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  <c r="U524" s="173"/>
      <c r="V524" s="173"/>
      <c r="W524" s="173"/>
      <c r="X524" s="173"/>
      <c r="Y524" s="173"/>
      <c r="Z524" s="173"/>
      <c r="AA524" s="173"/>
      <c r="AB524" s="173"/>
      <c r="AC524" s="173"/>
    </row>
    <row r="525" spans="1:29" ht="14.25" customHeight="1">
      <c r="A525" s="173"/>
      <c r="B525" s="173"/>
      <c r="C525" s="173"/>
      <c r="D525" s="173"/>
      <c r="E525" s="173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  <c r="U525" s="173"/>
      <c r="V525" s="173"/>
      <c r="W525" s="173"/>
      <c r="X525" s="173"/>
      <c r="Y525" s="173"/>
      <c r="Z525" s="173"/>
      <c r="AA525" s="173"/>
      <c r="AB525" s="173"/>
      <c r="AC525" s="173"/>
    </row>
    <row r="526" spans="1:29" ht="14.25" customHeight="1">
      <c r="A526" s="173"/>
      <c r="B526" s="173"/>
      <c r="C526" s="173"/>
      <c r="D526" s="173"/>
      <c r="E526" s="173"/>
      <c r="F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3"/>
      <c r="S526" s="173"/>
      <c r="T526" s="173"/>
      <c r="U526" s="173"/>
      <c r="V526" s="173"/>
      <c r="W526" s="173"/>
      <c r="X526" s="173"/>
      <c r="Y526" s="173"/>
      <c r="Z526" s="173"/>
      <c r="AA526" s="173"/>
      <c r="AB526" s="173"/>
      <c r="AC526" s="173"/>
    </row>
    <row r="527" spans="1:29" ht="14.25" customHeight="1">
      <c r="A527" s="173"/>
      <c r="B527" s="173"/>
      <c r="C527" s="173"/>
      <c r="D527" s="173"/>
      <c r="E527" s="173"/>
      <c r="F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173"/>
      <c r="T527" s="173"/>
      <c r="U527" s="173"/>
      <c r="V527" s="173"/>
      <c r="W527" s="173"/>
      <c r="X527" s="173"/>
      <c r="Y527" s="173"/>
      <c r="Z527" s="173"/>
      <c r="AA527" s="173"/>
      <c r="AB527" s="173"/>
      <c r="AC527" s="173"/>
    </row>
    <row r="528" spans="1:29" ht="14.25" customHeight="1">
      <c r="A528" s="173"/>
      <c r="B528" s="173"/>
      <c r="C528" s="173"/>
      <c r="D528" s="173"/>
      <c r="E528" s="173"/>
      <c r="F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3"/>
      <c r="S528" s="173"/>
      <c r="T528" s="173"/>
      <c r="U528" s="173"/>
      <c r="V528" s="173"/>
      <c r="W528" s="173"/>
      <c r="X528" s="173"/>
      <c r="Y528" s="173"/>
      <c r="Z528" s="173"/>
      <c r="AA528" s="173"/>
      <c r="AB528" s="173"/>
      <c r="AC528" s="173"/>
    </row>
    <row r="529" spans="1:29" ht="14.25" customHeight="1">
      <c r="A529" s="173"/>
      <c r="B529" s="173"/>
      <c r="C529" s="173"/>
      <c r="D529" s="173"/>
      <c r="E529" s="173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  <c r="U529" s="173"/>
      <c r="V529" s="173"/>
      <c r="W529" s="173"/>
      <c r="X529" s="173"/>
      <c r="Y529" s="173"/>
      <c r="Z529" s="173"/>
      <c r="AA529" s="173"/>
      <c r="AB529" s="173"/>
      <c r="AC529" s="173"/>
    </row>
    <row r="530" spans="1:29" ht="14.25" customHeight="1">
      <c r="A530" s="173"/>
      <c r="B530" s="173"/>
      <c r="C530" s="173"/>
      <c r="D530" s="173"/>
      <c r="E530" s="173"/>
      <c r="F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  <c r="U530" s="173"/>
      <c r="V530" s="173"/>
      <c r="W530" s="173"/>
      <c r="X530" s="173"/>
      <c r="Y530" s="173"/>
      <c r="Z530" s="173"/>
      <c r="AA530" s="173"/>
      <c r="AB530" s="173"/>
      <c r="AC530" s="173"/>
    </row>
    <row r="531" spans="1:29" ht="14.25" customHeight="1">
      <c r="A531" s="173"/>
      <c r="B531" s="173"/>
      <c r="C531" s="173"/>
      <c r="D531" s="173"/>
      <c r="E531" s="173"/>
      <c r="F531" s="173"/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3"/>
      <c r="S531" s="173"/>
      <c r="T531" s="173"/>
      <c r="U531" s="173"/>
      <c r="V531" s="173"/>
      <c r="W531" s="173"/>
      <c r="X531" s="173"/>
      <c r="Y531" s="173"/>
      <c r="Z531" s="173"/>
      <c r="AA531" s="173"/>
      <c r="AB531" s="173"/>
      <c r="AC531" s="173"/>
    </row>
    <row r="532" spans="1:29" ht="14.25" customHeight="1">
      <c r="A532" s="173"/>
      <c r="B532" s="173"/>
      <c r="C532" s="173"/>
      <c r="D532" s="173"/>
      <c r="E532" s="173"/>
      <c r="F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3"/>
      <c r="S532" s="173"/>
      <c r="T532" s="173"/>
      <c r="U532" s="173"/>
      <c r="V532" s="173"/>
      <c r="W532" s="173"/>
      <c r="X532" s="173"/>
      <c r="Y532" s="173"/>
      <c r="Z532" s="173"/>
      <c r="AA532" s="173"/>
      <c r="AB532" s="173"/>
      <c r="AC532" s="173"/>
    </row>
    <row r="533" spans="1:29" ht="14.25" customHeight="1">
      <c r="A533" s="173"/>
      <c r="B533" s="173"/>
      <c r="C533" s="173"/>
      <c r="D533" s="173"/>
      <c r="E533" s="173"/>
      <c r="F533" s="173"/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  <c r="U533" s="173"/>
      <c r="V533" s="173"/>
      <c r="W533" s="173"/>
      <c r="X533" s="173"/>
      <c r="Y533" s="173"/>
      <c r="Z533" s="173"/>
      <c r="AA533" s="173"/>
      <c r="AB533" s="173"/>
      <c r="AC533" s="173"/>
    </row>
    <row r="534" spans="1:29" ht="14.25" customHeight="1">
      <c r="A534" s="173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3"/>
      <c r="S534" s="173"/>
      <c r="T534" s="173"/>
      <c r="U534" s="173"/>
      <c r="V534" s="173"/>
      <c r="W534" s="173"/>
      <c r="X534" s="173"/>
      <c r="Y534" s="173"/>
      <c r="Z534" s="173"/>
      <c r="AA534" s="173"/>
      <c r="AB534" s="173"/>
      <c r="AC534" s="173"/>
    </row>
    <row r="535" spans="1:29" ht="14.25" customHeight="1">
      <c r="A535" s="173"/>
      <c r="B535" s="173"/>
      <c r="C535" s="173"/>
      <c r="D535" s="173"/>
      <c r="E535" s="173"/>
      <c r="F535" s="173"/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3"/>
      <c r="S535" s="173"/>
      <c r="T535" s="173"/>
      <c r="U535" s="173"/>
      <c r="V535" s="173"/>
      <c r="W535" s="173"/>
      <c r="X535" s="173"/>
      <c r="Y535" s="173"/>
      <c r="Z535" s="173"/>
      <c r="AA535" s="173"/>
      <c r="AB535" s="173"/>
      <c r="AC535" s="173"/>
    </row>
    <row r="536" spans="1:29" ht="14.25" customHeight="1">
      <c r="A536" s="173"/>
      <c r="B536" s="173"/>
      <c r="C536" s="173"/>
      <c r="D536" s="173"/>
      <c r="E536" s="173"/>
      <c r="F536" s="173"/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173"/>
      <c r="T536" s="173"/>
      <c r="U536" s="173"/>
      <c r="V536" s="173"/>
      <c r="W536" s="173"/>
      <c r="X536" s="173"/>
      <c r="Y536" s="173"/>
      <c r="Z536" s="173"/>
      <c r="AA536" s="173"/>
      <c r="AB536" s="173"/>
      <c r="AC536" s="173"/>
    </row>
    <row r="537" spans="1:29" ht="14.25" customHeight="1">
      <c r="A537" s="173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3"/>
      <c r="S537" s="173"/>
      <c r="T537" s="173"/>
      <c r="U537" s="173"/>
      <c r="V537" s="173"/>
      <c r="W537" s="173"/>
      <c r="X537" s="173"/>
      <c r="Y537" s="173"/>
      <c r="Z537" s="173"/>
      <c r="AA537" s="173"/>
      <c r="AB537" s="173"/>
      <c r="AC537" s="173"/>
    </row>
    <row r="538" spans="1:29" ht="14.25" customHeight="1">
      <c r="A538" s="173"/>
      <c r="B538" s="173"/>
      <c r="C538" s="173"/>
      <c r="D538" s="173"/>
      <c r="E538" s="173"/>
      <c r="F538" s="173"/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  <c r="Q538" s="173"/>
      <c r="R538" s="173"/>
      <c r="S538" s="173"/>
      <c r="T538" s="173"/>
      <c r="U538" s="173"/>
      <c r="V538" s="173"/>
      <c r="W538" s="173"/>
      <c r="X538" s="173"/>
      <c r="Y538" s="173"/>
      <c r="Z538" s="173"/>
      <c r="AA538" s="173"/>
      <c r="AB538" s="173"/>
      <c r="AC538" s="173"/>
    </row>
    <row r="539" spans="1:29" ht="14.25" customHeight="1">
      <c r="A539" s="173"/>
      <c r="B539" s="173"/>
      <c r="C539" s="173"/>
      <c r="D539" s="173"/>
      <c r="E539" s="173"/>
      <c r="F539" s="173"/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3"/>
      <c r="S539" s="173"/>
      <c r="T539" s="173"/>
      <c r="U539" s="173"/>
      <c r="V539" s="173"/>
      <c r="W539" s="173"/>
      <c r="X539" s="173"/>
      <c r="Y539" s="173"/>
      <c r="Z539" s="173"/>
      <c r="AA539" s="173"/>
      <c r="AB539" s="173"/>
      <c r="AC539" s="173"/>
    </row>
    <row r="540" spans="1:29" ht="14.25" customHeight="1">
      <c r="A540" s="173"/>
      <c r="B540" s="173"/>
      <c r="C540" s="173"/>
      <c r="D540" s="173"/>
      <c r="E540" s="173"/>
      <c r="F540" s="173"/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  <c r="Q540" s="173"/>
      <c r="R540" s="173"/>
      <c r="S540" s="173"/>
      <c r="T540" s="173"/>
      <c r="U540" s="173"/>
      <c r="V540" s="173"/>
      <c r="W540" s="173"/>
      <c r="X540" s="173"/>
      <c r="Y540" s="173"/>
      <c r="Z540" s="173"/>
      <c r="AA540" s="173"/>
      <c r="AB540" s="173"/>
      <c r="AC540" s="173"/>
    </row>
    <row r="541" spans="1:29" ht="14.25" customHeight="1">
      <c r="A541" s="173"/>
      <c r="B541" s="173"/>
      <c r="C541" s="173"/>
      <c r="D541" s="173"/>
      <c r="E541" s="173"/>
      <c r="F541" s="173"/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  <c r="Q541" s="173"/>
      <c r="R541" s="173"/>
      <c r="S541" s="173"/>
      <c r="T541" s="173"/>
      <c r="U541" s="173"/>
      <c r="V541" s="173"/>
      <c r="W541" s="173"/>
      <c r="X541" s="173"/>
      <c r="Y541" s="173"/>
      <c r="Z541" s="173"/>
      <c r="AA541" s="173"/>
      <c r="AB541" s="173"/>
      <c r="AC541" s="173"/>
    </row>
    <row r="542" spans="1:29" ht="14.25" customHeight="1">
      <c r="A542" s="173"/>
      <c r="B542" s="173"/>
      <c r="C542" s="173"/>
      <c r="D542" s="173"/>
      <c r="E542" s="173"/>
      <c r="F542" s="173"/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3"/>
      <c r="S542" s="173"/>
      <c r="T542" s="173"/>
      <c r="U542" s="173"/>
      <c r="V542" s="173"/>
      <c r="W542" s="173"/>
      <c r="X542" s="173"/>
      <c r="Y542" s="173"/>
      <c r="Z542" s="173"/>
      <c r="AA542" s="173"/>
      <c r="AB542" s="173"/>
      <c r="AC542" s="173"/>
    </row>
    <row r="543" spans="1:29" ht="14.25" customHeight="1">
      <c r="A543" s="173"/>
      <c r="B543" s="173"/>
      <c r="C543" s="173"/>
      <c r="D543" s="173"/>
      <c r="E543" s="173"/>
      <c r="F543" s="173"/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  <c r="Q543" s="173"/>
      <c r="R543" s="173"/>
      <c r="S543" s="173"/>
      <c r="T543" s="173"/>
      <c r="U543" s="173"/>
      <c r="V543" s="173"/>
      <c r="W543" s="173"/>
      <c r="X543" s="173"/>
      <c r="Y543" s="173"/>
      <c r="Z543" s="173"/>
      <c r="AA543" s="173"/>
      <c r="AB543" s="173"/>
      <c r="AC543" s="173"/>
    </row>
    <row r="544" spans="1:29" ht="14.25" customHeight="1">
      <c r="A544" s="173"/>
      <c r="B544" s="173"/>
      <c r="C544" s="173"/>
      <c r="D544" s="173"/>
      <c r="E544" s="173"/>
      <c r="F544" s="173"/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  <c r="AA544" s="173"/>
      <c r="AB544" s="173"/>
      <c r="AC544" s="173"/>
    </row>
    <row r="545" spans="1:29" ht="14.25" customHeight="1">
      <c r="A545" s="173"/>
      <c r="B545" s="173"/>
      <c r="C545" s="173"/>
      <c r="D545" s="173"/>
      <c r="E545" s="173"/>
      <c r="F545" s="173"/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3"/>
      <c r="S545" s="173"/>
      <c r="T545" s="173"/>
      <c r="U545" s="173"/>
      <c r="V545" s="173"/>
      <c r="W545" s="173"/>
      <c r="X545" s="173"/>
      <c r="Y545" s="173"/>
      <c r="Z545" s="173"/>
      <c r="AA545" s="173"/>
      <c r="AB545" s="173"/>
      <c r="AC545" s="173"/>
    </row>
    <row r="546" spans="1:29" ht="14.25" customHeight="1">
      <c r="A546" s="173"/>
      <c r="B546" s="173"/>
      <c r="C546" s="173"/>
      <c r="D546" s="173"/>
      <c r="E546" s="173"/>
      <c r="F546" s="173"/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  <c r="Q546" s="173"/>
      <c r="R546" s="173"/>
      <c r="S546" s="173"/>
      <c r="T546" s="173"/>
      <c r="U546" s="173"/>
      <c r="V546" s="173"/>
      <c r="W546" s="173"/>
      <c r="X546" s="173"/>
      <c r="Y546" s="173"/>
      <c r="Z546" s="173"/>
      <c r="AA546" s="173"/>
      <c r="AB546" s="173"/>
      <c r="AC546" s="173"/>
    </row>
    <row r="547" spans="1:29" ht="14.25" customHeight="1">
      <c r="A547" s="173"/>
      <c r="B547" s="173"/>
      <c r="C547" s="173"/>
      <c r="D547" s="173"/>
      <c r="E547" s="173"/>
      <c r="F547" s="173"/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  <c r="Q547" s="173"/>
      <c r="R547" s="173"/>
      <c r="S547" s="173"/>
      <c r="T547" s="173"/>
      <c r="U547" s="173"/>
      <c r="V547" s="173"/>
      <c r="W547" s="173"/>
      <c r="X547" s="173"/>
      <c r="Y547" s="173"/>
      <c r="Z547" s="173"/>
      <c r="AA547" s="173"/>
      <c r="AB547" s="173"/>
      <c r="AC547" s="173"/>
    </row>
    <row r="548" spans="1:29" ht="14.25" customHeight="1">
      <c r="A548" s="173"/>
      <c r="B548" s="173"/>
      <c r="C548" s="173"/>
      <c r="D548" s="173"/>
      <c r="E548" s="173"/>
      <c r="F548" s="173"/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3"/>
      <c r="S548" s="173"/>
      <c r="T548" s="173"/>
      <c r="U548" s="173"/>
      <c r="V548" s="173"/>
      <c r="W548" s="173"/>
      <c r="X548" s="173"/>
      <c r="Y548" s="173"/>
      <c r="Z548" s="173"/>
      <c r="AA548" s="173"/>
      <c r="AB548" s="173"/>
      <c r="AC548" s="173"/>
    </row>
    <row r="549" spans="1:29" ht="14.25" customHeight="1">
      <c r="A549" s="173"/>
      <c r="B549" s="173"/>
      <c r="C549" s="173"/>
      <c r="D549" s="173"/>
      <c r="E549" s="173"/>
      <c r="F549" s="173"/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  <c r="Q549" s="173"/>
      <c r="R549" s="173"/>
      <c r="S549" s="173"/>
      <c r="T549" s="173"/>
      <c r="U549" s="173"/>
      <c r="V549" s="173"/>
      <c r="W549" s="173"/>
      <c r="X549" s="173"/>
      <c r="Y549" s="173"/>
      <c r="Z549" s="173"/>
      <c r="AA549" s="173"/>
      <c r="AB549" s="173"/>
      <c r="AC549" s="173"/>
    </row>
    <row r="550" spans="1:29" ht="14.25" customHeight="1">
      <c r="A550" s="173"/>
      <c r="B550" s="173"/>
      <c r="C550" s="173"/>
      <c r="D550" s="173"/>
      <c r="E550" s="173"/>
      <c r="F550" s="173"/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  <c r="Q550" s="173"/>
      <c r="R550" s="173"/>
      <c r="S550" s="173"/>
      <c r="T550" s="173"/>
      <c r="U550" s="173"/>
      <c r="V550" s="173"/>
      <c r="W550" s="173"/>
      <c r="X550" s="173"/>
      <c r="Y550" s="173"/>
      <c r="Z550" s="173"/>
      <c r="AA550" s="173"/>
      <c r="AB550" s="173"/>
      <c r="AC550" s="173"/>
    </row>
    <row r="551" spans="1:29" ht="14.25" customHeight="1">
      <c r="A551" s="173"/>
      <c r="B551" s="173"/>
      <c r="C551" s="173"/>
      <c r="D551" s="173"/>
      <c r="E551" s="173"/>
      <c r="F551" s="173"/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3"/>
      <c r="S551" s="173"/>
      <c r="T551" s="173"/>
      <c r="U551" s="173"/>
      <c r="V551" s="173"/>
      <c r="W551" s="173"/>
      <c r="X551" s="173"/>
      <c r="Y551" s="173"/>
      <c r="Z551" s="173"/>
      <c r="AA551" s="173"/>
      <c r="AB551" s="173"/>
      <c r="AC551" s="173"/>
    </row>
    <row r="552" spans="1:29" ht="14.25" customHeight="1">
      <c r="A552" s="173"/>
      <c r="B552" s="173"/>
      <c r="C552" s="173"/>
      <c r="D552" s="173"/>
      <c r="E552" s="173"/>
      <c r="F552" s="173"/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  <c r="Q552" s="173"/>
      <c r="R552" s="173"/>
      <c r="S552" s="173"/>
      <c r="T552" s="173"/>
      <c r="U552" s="173"/>
      <c r="V552" s="173"/>
      <c r="W552" s="173"/>
      <c r="X552" s="173"/>
      <c r="Y552" s="173"/>
      <c r="Z552" s="173"/>
      <c r="AA552" s="173"/>
      <c r="AB552" s="173"/>
      <c r="AC552" s="173"/>
    </row>
    <row r="553" spans="1:29" ht="14.25" customHeight="1">
      <c r="A553" s="173"/>
      <c r="B553" s="173"/>
      <c r="C553" s="173"/>
      <c r="D553" s="173"/>
      <c r="E553" s="173"/>
      <c r="F553" s="173"/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  <c r="Q553" s="173"/>
      <c r="R553" s="173"/>
      <c r="S553" s="173"/>
      <c r="T553" s="173"/>
      <c r="U553" s="173"/>
      <c r="V553" s="173"/>
      <c r="W553" s="173"/>
      <c r="X553" s="173"/>
      <c r="Y553" s="173"/>
      <c r="Z553" s="173"/>
      <c r="AA553" s="173"/>
      <c r="AB553" s="173"/>
      <c r="AC553" s="173"/>
    </row>
    <row r="554" spans="1:29" ht="14.25" customHeight="1">
      <c r="A554" s="173"/>
      <c r="B554" s="173"/>
      <c r="C554" s="173"/>
      <c r="D554" s="173"/>
      <c r="E554" s="173"/>
      <c r="F554" s="173"/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3"/>
      <c r="S554" s="173"/>
      <c r="T554" s="173"/>
      <c r="U554" s="173"/>
      <c r="V554" s="173"/>
      <c r="W554" s="173"/>
      <c r="X554" s="173"/>
      <c r="Y554" s="173"/>
      <c r="Z554" s="173"/>
      <c r="AA554" s="173"/>
      <c r="AB554" s="173"/>
      <c r="AC554" s="173"/>
    </row>
    <row r="555" spans="1:29" ht="14.25" customHeight="1">
      <c r="A555" s="173"/>
      <c r="B555" s="173"/>
      <c r="C555" s="173"/>
      <c r="D555" s="173"/>
      <c r="E555" s="173"/>
      <c r="F555" s="173"/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  <c r="Q555" s="173"/>
      <c r="R555" s="173"/>
      <c r="S555" s="173"/>
      <c r="T555" s="173"/>
      <c r="U555" s="173"/>
      <c r="V555" s="173"/>
      <c r="W555" s="173"/>
      <c r="X555" s="173"/>
      <c r="Y555" s="173"/>
      <c r="Z555" s="173"/>
      <c r="AA555" s="173"/>
      <c r="AB555" s="173"/>
      <c r="AC555" s="173"/>
    </row>
    <row r="556" spans="1:29" ht="14.25" customHeight="1">
      <c r="A556" s="173"/>
      <c r="B556" s="173"/>
      <c r="C556" s="173"/>
      <c r="D556" s="173"/>
      <c r="E556" s="173"/>
      <c r="F556" s="173"/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  <c r="Q556" s="173"/>
      <c r="R556" s="173"/>
      <c r="S556" s="173"/>
      <c r="T556" s="173"/>
      <c r="U556" s="173"/>
      <c r="V556" s="173"/>
      <c r="W556" s="173"/>
      <c r="X556" s="173"/>
      <c r="Y556" s="173"/>
      <c r="Z556" s="173"/>
      <c r="AA556" s="173"/>
      <c r="AB556" s="173"/>
      <c r="AC556" s="173"/>
    </row>
    <row r="557" spans="1:29" ht="14.25" customHeight="1">
      <c r="A557" s="173"/>
      <c r="B557" s="173"/>
      <c r="C557" s="173"/>
      <c r="D557" s="173"/>
      <c r="E557" s="173"/>
      <c r="F557" s="173"/>
      <c r="G557" s="173"/>
      <c r="H557" s="173"/>
      <c r="I557" s="173"/>
      <c r="J557" s="173"/>
      <c r="K557" s="173"/>
      <c r="L557" s="173"/>
      <c r="M557" s="173"/>
      <c r="N557" s="173"/>
      <c r="O557" s="173"/>
      <c r="P557" s="173"/>
      <c r="Q557" s="173"/>
      <c r="R557" s="173"/>
      <c r="S557" s="173"/>
      <c r="T557" s="173"/>
      <c r="U557" s="173"/>
      <c r="V557" s="173"/>
      <c r="W557" s="173"/>
      <c r="X557" s="173"/>
      <c r="Y557" s="173"/>
      <c r="Z557" s="173"/>
      <c r="AA557" s="173"/>
      <c r="AB557" s="173"/>
      <c r="AC557" s="173"/>
    </row>
    <row r="558" spans="1:29" ht="14.25" customHeight="1">
      <c r="A558" s="173"/>
      <c r="B558" s="173"/>
      <c r="C558" s="173"/>
      <c r="D558" s="173"/>
      <c r="E558" s="173"/>
      <c r="F558" s="173"/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  <c r="Q558" s="173"/>
      <c r="R558" s="173"/>
      <c r="S558" s="173"/>
      <c r="T558" s="173"/>
      <c r="U558" s="173"/>
      <c r="V558" s="173"/>
      <c r="W558" s="173"/>
      <c r="X558" s="173"/>
      <c r="Y558" s="173"/>
      <c r="Z558" s="173"/>
      <c r="AA558" s="173"/>
      <c r="AB558" s="173"/>
      <c r="AC558" s="173"/>
    </row>
    <row r="559" spans="1:29" ht="14.25" customHeight="1">
      <c r="A559" s="173"/>
      <c r="B559" s="173"/>
      <c r="C559" s="173"/>
      <c r="D559" s="173"/>
      <c r="E559" s="173"/>
      <c r="F559" s="173"/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  <c r="Q559" s="173"/>
      <c r="R559" s="173"/>
      <c r="S559" s="173"/>
      <c r="T559" s="173"/>
      <c r="U559" s="173"/>
      <c r="V559" s="173"/>
      <c r="W559" s="173"/>
      <c r="X559" s="173"/>
      <c r="Y559" s="173"/>
      <c r="Z559" s="173"/>
      <c r="AA559" s="173"/>
      <c r="AB559" s="173"/>
      <c r="AC559" s="173"/>
    </row>
    <row r="560" spans="1:29" ht="14.25" customHeight="1">
      <c r="A560" s="173"/>
      <c r="B560" s="173"/>
      <c r="C560" s="173"/>
      <c r="D560" s="173"/>
      <c r="E560" s="173"/>
      <c r="F560" s="173"/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3"/>
      <c r="S560" s="173"/>
      <c r="T560" s="173"/>
      <c r="U560" s="173"/>
      <c r="V560" s="173"/>
      <c r="W560" s="173"/>
      <c r="X560" s="173"/>
      <c r="Y560" s="173"/>
      <c r="Z560" s="173"/>
      <c r="AA560" s="173"/>
      <c r="AB560" s="173"/>
      <c r="AC560" s="173"/>
    </row>
    <row r="561" spans="1:29" ht="14.25" customHeight="1">
      <c r="A561" s="173"/>
      <c r="B561" s="173"/>
      <c r="C561" s="173"/>
      <c r="D561" s="173"/>
      <c r="E561" s="173"/>
      <c r="F561" s="173"/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  <c r="Q561" s="173"/>
      <c r="R561" s="173"/>
      <c r="S561" s="173"/>
      <c r="T561" s="173"/>
      <c r="U561" s="173"/>
      <c r="V561" s="173"/>
      <c r="W561" s="173"/>
      <c r="X561" s="173"/>
      <c r="Y561" s="173"/>
      <c r="Z561" s="173"/>
      <c r="AA561" s="173"/>
      <c r="AB561" s="173"/>
      <c r="AC561" s="173"/>
    </row>
    <row r="562" spans="1:29" ht="14.25" customHeight="1">
      <c r="A562" s="173"/>
      <c r="B562" s="173"/>
      <c r="C562" s="173"/>
      <c r="D562" s="173"/>
      <c r="E562" s="173"/>
      <c r="F562" s="173"/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  <c r="AA562" s="173"/>
      <c r="AB562" s="173"/>
      <c r="AC562" s="173"/>
    </row>
    <row r="563" spans="1:29" ht="14.25" customHeight="1">
      <c r="A563" s="173"/>
      <c r="B563" s="173"/>
      <c r="C563" s="173"/>
      <c r="D563" s="173"/>
      <c r="E563" s="173"/>
      <c r="F563" s="173"/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  <c r="AA563" s="173"/>
      <c r="AB563" s="173"/>
      <c r="AC563" s="173"/>
    </row>
    <row r="564" spans="1:29" ht="14.25" customHeight="1">
      <c r="A564" s="173"/>
      <c r="B564" s="173"/>
      <c r="C564" s="173"/>
      <c r="D564" s="173"/>
      <c r="E564" s="173"/>
      <c r="F564" s="173"/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  <c r="U564" s="173"/>
      <c r="V564" s="173"/>
      <c r="W564" s="173"/>
      <c r="X564" s="173"/>
      <c r="Y564" s="173"/>
      <c r="Z564" s="173"/>
      <c r="AA564" s="173"/>
      <c r="AB564" s="173"/>
      <c r="AC564" s="173"/>
    </row>
    <row r="565" spans="1:29" ht="14.25" customHeight="1">
      <c r="A565" s="173"/>
      <c r="B565" s="173"/>
      <c r="C565" s="173"/>
      <c r="D565" s="173"/>
      <c r="E565" s="173"/>
      <c r="F565" s="173"/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  <c r="U565" s="173"/>
      <c r="V565" s="173"/>
      <c r="W565" s="173"/>
      <c r="X565" s="173"/>
      <c r="Y565" s="173"/>
      <c r="Z565" s="173"/>
      <c r="AA565" s="173"/>
      <c r="AB565" s="173"/>
      <c r="AC565" s="173"/>
    </row>
    <row r="566" spans="1:29" ht="14.25" customHeight="1">
      <c r="A566" s="173"/>
      <c r="B566" s="173"/>
      <c r="C566" s="173"/>
      <c r="D566" s="173"/>
      <c r="E566" s="173"/>
      <c r="F566" s="173"/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  <c r="U566" s="173"/>
      <c r="V566" s="173"/>
      <c r="W566" s="173"/>
      <c r="X566" s="173"/>
      <c r="Y566" s="173"/>
      <c r="Z566" s="173"/>
      <c r="AA566" s="173"/>
      <c r="AB566" s="173"/>
      <c r="AC566" s="173"/>
    </row>
    <row r="567" spans="1:29" ht="14.25" customHeight="1">
      <c r="A567" s="173"/>
      <c r="B567" s="173"/>
      <c r="C567" s="173"/>
      <c r="D567" s="173"/>
      <c r="E567" s="173"/>
      <c r="F567" s="173"/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  <c r="U567" s="173"/>
      <c r="V567" s="173"/>
      <c r="W567" s="173"/>
      <c r="X567" s="173"/>
      <c r="Y567" s="173"/>
      <c r="Z567" s="173"/>
      <c r="AA567" s="173"/>
      <c r="AB567" s="173"/>
      <c r="AC567" s="173"/>
    </row>
    <row r="568" spans="1:29" ht="14.25" customHeight="1">
      <c r="A568" s="173"/>
      <c r="B568" s="173"/>
      <c r="C568" s="173"/>
      <c r="D568" s="173"/>
      <c r="E568" s="173"/>
      <c r="F568" s="173"/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  <c r="U568" s="173"/>
      <c r="V568" s="173"/>
      <c r="W568" s="173"/>
      <c r="X568" s="173"/>
      <c r="Y568" s="173"/>
      <c r="Z568" s="173"/>
      <c r="AA568" s="173"/>
      <c r="AB568" s="173"/>
      <c r="AC568" s="173"/>
    </row>
    <row r="569" spans="1:29" ht="14.25" customHeight="1">
      <c r="A569" s="173"/>
      <c r="B569" s="173"/>
      <c r="C569" s="173"/>
      <c r="D569" s="173"/>
      <c r="E569" s="173"/>
      <c r="F569" s="173"/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  <c r="U569" s="173"/>
      <c r="V569" s="173"/>
      <c r="W569" s="173"/>
      <c r="X569" s="173"/>
      <c r="Y569" s="173"/>
      <c r="Z569" s="173"/>
      <c r="AA569" s="173"/>
      <c r="AB569" s="173"/>
      <c r="AC569" s="173"/>
    </row>
    <row r="570" spans="1:29" ht="14.25" customHeight="1">
      <c r="A570" s="173"/>
      <c r="B570" s="173"/>
      <c r="C570" s="173"/>
      <c r="D570" s="173"/>
      <c r="E570" s="173"/>
      <c r="F570" s="173"/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  <c r="U570" s="173"/>
      <c r="V570" s="173"/>
      <c r="W570" s="173"/>
      <c r="X570" s="173"/>
      <c r="Y570" s="173"/>
      <c r="Z570" s="173"/>
      <c r="AA570" s="173"/>
      <c r="AB570" s="173"/>
      <c r="AC570" s="173"/>
    </row>
    <row r="571" spans="1:29" ht="14.25" customHeight="1">
      <c r="A571" s="173"/>
      <c r="B571" s="173"/>
      <c r="C571" s="173"/>
      <c r="D571" s="173"/>
      <c r="E571" s="173"/>
      <c r="F571" s="173"/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  <c r="U571" s="173"/>
      <c r="V571" s="173"/>
      <c r="W571" s="173"/>
      <c r="X571" s="173"/>
      <c r="Y571" s="173"/>
      <c r="Z571" s="173"/>
      <c r="AA571" s="173"/>
      <c r="AB571" s="173"/>
      <c r="AC571" s="173"/>
    </row>
    <row r="572" spans="1:29" ht="14.25" customHeight="1">
      <c r="A572" s="173"/>
      <c r="B572" s="173"/>
      <c r="C572" s="173"/>
      <c r="D572" s="173"/>
      <c r="E572" s="173"/>
      <c r="F572" s="173"/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3"/>
      <c r="S572" s="173"/>
      <c r="T572" s="173"/>
      <c r="U572" s="173"/>
      <c r="V572" s="173"/>
      <c r="W572" s="173"/>
      <c r="X572" s="173"/>
      <c r="Y572" s="173"/>
      <c r="Z572" s="173"/>
      <c r="AA572" s="173"/>
      <c r="AB572" s="173"/>
      <c r="AC572" s="173"/>
    </row>
    <row r="573" spans="1:29" ht="14.25" customHeight="1">
      <c r="A573" s="173"/>
      <c r="B573" s="173"/>
      <c r="C573" s="173"/>
      <c r="D573" s="173"/>
      <c r="E573" s="173"/>
      <c r="F573" s="173"/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  <c r="Q573" s="173"/>
      <c r="R573" s="173"/>
      <c r="S573" s="173"/>
      <c r="T573" s="173"/>
      <c r="U573" s="173"/>
      <c r="V573" s="173"/>
      <c r="W573" s="173"/>
      <c r="X573" s="173"/>
      <c r="Y573" s="173"/>
      <c r="Z573" s="173"/>
      <c r="AA573" s="173"/>
      <c r="AB573" s="173"/>
      <c r="AC573" s="173"/>
    </row>
    <row r="574" spans="1:29" ht="14.25" customHeight="1">
      <c r="A574" s="173"/>
      <c r="B574" s="173"/>
      <c r="C574" s="173"/>
      <c r="D574" s="173"/>
      <c r="E574" s="173"/>
      <c r="F574" s="173"/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  <c r="Q574" s="173"/>
      <c r="R574" s="173"/>
      <c r="S574" s="173"/>
      <c r="T574" s="173"/>
      <c r="U574" s="173"/>
      <c r="V574" s="173"/>
      <c r="W574" s="173"/>
      <c r="X574" s="173"/>
      <c r="Y574" s="173"/>
      <c r="Z574" s="173"/>
      <c r="AA574" s="173"/>
      <c r="AB574" s="173"/>
      <c r="AC574" s="173"/>
    </row>
    <row r="575" spans="1:29" ht="14.25" customHeight="1">
      <c r="A575" s="173"/>
      <c r="B575" s="173"/>
      <c r="C575" s="173"/>
      <c r="D575" s="173"/>
      <c r="E575" s="173"/>
      <c r="F575" s="173"/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3"/>
      <c r="S575" s="173"/>
      <c r="T575" s="173"/>
      <c r="U575" s="173"/>
      <c r="V575" s="173"/>
      <c r="W575" s="173"/>
      <c r="X575" s="173"/>
      <c r="Y575" s="173"/>
      <c r="Z575" s="173"/>
      <c r="AA575" s="173"/>
      <c r="AB575" s="173"/>
      <c r="AC575" s="173"/>
    </row>
    <row r="576" spans="1:29" ht="14.25" customHeight="1">
      <c r="A576" s="173"/>
      <c r="B576" s="173"/>
      <c r="C576" s="173"/>
      <c r="D576" s="173"/>
      <c r="E576" s="173"/>
      <c r="F576" s="173"/>
      <c r="G576" s="173"/>
      <c r="H576" s="173"/>
      <c r="I576" s="173"/>
      <c r="J576" s="173"/>
      <c r="K576" s="173"/>
      <c r="L576" s="173"/>
      <c r="M576" s="173"/>
      <c r="N576" s="173"/>
      <c r="O576" s="173"/>
      <c r="P576" s="173"/>
      <c r="Q576" s="173"/>
      <c r="R576" s="173"/>
      <c r="S576" s="173"/>
      <c r="T576" s="173"/>
      <c r="U576" s="173"/>
      <c r="V576" s="173"/>
      <c r="W576" s="173"/>
      <c r="X576" s="173"/>
      <c r="Y576" s="173"/>
      <c r="Z576" s="173"/>
      <c r="AA576" s="173"/>
      <c r="AB576" s="173"/>
      <c r="AC576" s="173"/>
    </row>
    <row r="577" spans="1:29" ht="14.25" customHeight="1">
      <c r="A577" s="173"/>
      <c r="B577" s="173"/>
      <c r="C577" s="173"/>
      <c r="D577" s="173"/>
      <c r="E577" s="173"/>
      <c r="F577" s="173"/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  <c r="Q577" s="173"/>
      <c r="R577" s="173"/>
      <c r="S577" s="173"/>
      <c r="T577" s="173"/>
      <c r="U577" s="173"/>
      <c r="V577" s="173"/>
      <c r="W577" s="173"/>
      <c r="X577" s="173"/>
      <c r="Y577" s="173"/>
      <c r="Z577" s="173"/>
      <c r="AA577" s="173"/>
      <c r="AB577" s="173"/>
      <c r="AC577" s="173"/>
    </row>
    <row r="578" spans="1:29" ht="14.25" customHeight="1">
      <c r="A578" s="173"/>
      <c r="B578" s="173"/>
      <c r="C578" s="173"/>
      <c r="D578" s="173"/>
      <c r="E578" s="173"/>
      <c r="F578" s="173"/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3"/>
      <c r="S578" s="173"/>
      <c r="T578" s="173"/>
      <c r="U578" s="173"/>
      <c r="V578" s="173"/>
      <c r="W578" s="173"/>
      <c r="X578" s="173"/>
      <c r="Y578" s="173"/>
      <c r="Z578" s="173"/>
      <c r="AA578" s="173"/>
      <c r="AB578" s="173"/>
      <c r="AC578" s="173"/>
    </row>
    <row r="579" spans="1:29" ht="14.25" customHeight="1">
      <c r="A579" s="173"/>
      <c r="B579" s="173"/>
      <c r="C579" s="173"/>
      <c r="D579" s="173"/>
      <c r="E579" s="173"/>
      <c r="F579" s="173"/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  <c r="Q579" s="173"/>
      <c r="R579" s="173"/>
      <c r="S579" s="173"/>
      <c r="T579" s="173"/>
      <c r="U579" s="173"/>
      <c r="V579" s="173"/>
      <c r="W579" s="173"/>
      <c r="X579" s="173"/>
      <c r="Y579" s="173"/>
      <c r="Z579" s="173"/>
      <c r="AA579" s="173"/>
      <c r="AB579" s="173"/>
      <c r="AC579" s="173"/>
    </row>
    <row r="580" spans="1:29" ht="14.25" customHeight="1">
      <c r="A580" s="173"/>
      <c r="B580" s="173"/>
      <c r="C580" s="173"/>
      <c r="D580" s="173"/>
      <c r="E580" s="173"/>
      <c r="F580" s="173"/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  <c r="Q580" s="173"/>
      <c r="R580" s="173"/>
      <c r="S580" s="173"/>
      <c r="T580" s="173"/>
      <c r="U580" s="173"/>
      <c r="V580" s="173"/>
      <c r="W580" s="173"/>
      <c r="X580" s="173"/>
      <c r="Y580" s="173"/>
      <c r="Z580" s="173"/>
      <c r="AA580" s="173"/>
      <c r="AB580" s="173"/>
      <c r="AC580" s="173"/>
    </row>
    <row r="581" spans="1:29" ht="14.25" customHeight="1">
      <c r="A581" s="173"/>
      <c r="B581" s="173"/>
      <c r="C581" s="173"/>
      <c r="D581" s="173"/>
      <c r="E581" s="173"/>
      <c r="F581" s="173"/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3"/>
      <c r="S581" s="173"/>
      <c r="T581" s="173"/>
      <c r="U581" s="173"/>
      <c r="V581" s="173"/>
      <c r="W581" s="173"/>
      <c r="X581" s="173"/>
      <c r="Y581" s="173"/>
      <c r="Z581" s="173"/>
      <c r="AA581" s="173"/>
      <c r="AB581" s="173"/>
      <c r="AC581" s="173"/>
    </row>
    <row r="582" spans="1:29" ht="14.25" customHeight="1">
      <c r="A582" s="173"/>
      <c r="B582" s="173"/>
      <c r="C582" s="173"/>
      <c r="D582" s="173"/>
      <c r="E582" s="173"/>
      <c r="F582" s="173"/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  <c r="Q582" s="173"/>
      <c r="R582" s="173"/>
      <c r="S582" s="173"/>
      <c r="T582" s="173"/>
      <c r="U582" s="173"/>
      <c r="V582" s="173"/>
      <c r="W582" s="173"/>
      <c r="X582" s="173"/>
      <c r="Y582" s="173"/>
      <c r="Z582" s="173"/>
      <c r="AA582" s="173"/>
      <c r="AB582" s="173"/>
      <c r="AC582" s="173"/>
    </row>
    <row r="583" spans="1:29" ht="14.25" customHeight="1">
      <c r="A583" s="173"/>
      <c r="B583" s="173"/>
      <c r="C583" s="173"/>
      <c r="D583" s="173"/>
      <c r="E583" s="173"/>
      <c r="F583" s="173"/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  <c r="Q583" s="173"/>
      <c r="R583" s="173"/>
      <c r="S583" s="173"/>
      <c r="T583" s="173"/>
      <c r="U583" s="173"/>
      <c r="V583" s="173"/>
      <c r="W583" s="173"/>
      <c r="X583" s="173"/>
      <c r="Y583" s="173"/>
      <c r="Z583" s="173"/>
      <c r="AA583" s="173"/>
      <c r="AB583" s="173"/>
      <c r="AC583" s="173"/>
    </row>
    <row r="584" spans="1:29" ht="14.25" customHeight="1">
      <c r="A584" s="173"/>
      <c r="B584" s="173"/>
      <c r="C584" s="173"/>
      <c r="D584" s="173"/>
      <c r="E584" s="173"/>
      <c r="F584" s="173"/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3"/>
      <c r="S584" s="173"/>
      <c r="T584" s="173"/>
      <c r="U584" s="173"/>
      <c r="V584" s="173"/>
      <c r="W584" s="173"/>
      <c r="X584" s="173"/>
      <c r="Y584" s="173"/>
      <c r="Z584" s="173"/>
      <c r="AA584" s="173"/>
      <c r="AB584" s="173"/>
      <c r="AC584" s="173"/>
    </row>
    <row r="585" spans="1:29" ht="14.25" customHeight="1">
      <c r="A585" s="173"/>
      <c r="B585" s="173"/>
      <c r="C585" s="173"/>
      <c r="D585" s="173"/>
      <c r="E585" s="173"/>
      <c r="F585" s="173"/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  <c r="Q585" s="173"/>
      <c r="R585" s="173"/>
      <c r="S585" s="173"/>
      <c r="T585" s="173"/>
      <c r="U585" s="173"/>
      <c r="V585" s="173"/>
      <c r="W585" s="173"/>
      <c r="X585" s="173"/>
      <c r="Y585" s="173"/>
      <c r="Z585" s="173"/>
      <c r="AA585" s="173"/>
      <c r="AB585" s="173"/>
      <c r="AC585" s="173"/>
    </row>
    <row r="586" spans="1:29" ht="14.25" customHeight="1">
      <c r="A586" s="173"/>
      <c r="B586" s="173"/>
      <c r="C586" s="173"/>
      <c r="D586" s="173"/>
      <c r="E586" s="173"/>
      <c r="F586" s="173"/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  <c r="Q586" s="173"/>
      <c r="R586" s="173"/>
      <c r="S586" s="173"/>
      <c r="T586" s="173"/>
      <c r="U586" s="173"/>
      <c r="V586" s="173"/>
      <c r="W586" s="173"/>
      <c r="X586" s="173"/>
      <c r="Y586" s="173"/>
      <c r="Z586" s="173"/>
      <c r="AA586" s="173"/>
      <c r="AB586" s="173"/>
      <c r="AC586" s="173"/>
    </row>
    <row r="587" spans="1:29" ht="14.25" customHeight="1">
      <c r="A587" s="173"/>
      <c r="B587" s="173"/>
      <c r="C587" s="173"/>
      <c r="D587" s="173"/>
      <c r="E587" s="173"/>
      <c r="F587" s="173"/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3"/>
      <c r="S587" s="173"/>
      <c r="T587" s="173"/>
      <c r="U587" s="173"/>
      <c r="V587" s="173"/>
      <c r="W587" s="173"/>
      <c r="X587" s="173"/>
      <c r="Y587" s="173"/>
      <c r="Z587" s="173"/>
      <c r="AA587" s="173"/>
      <c r="AB587" s="173"/>
      <c r="AC587" s="173"/>
    </row>
    <row r="588" spans="1:29" ht="14.25" customHeight="1">
      <c r="A588" s="173"/>
      <c r="B588" s="173"/>
      <c r="C588" s="173"/>
      <c r="D588" s="173"/>
      <c r="E588" s="173"/>
      <c r="F588" s="173"/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  <c r="Q588" s="173"/>
      <c r="R588" s="173"/>
      <c r="S588" s="173"/>
      <c r="T588" s="173"/>
      <c r="U588" s="173"/>
      <c r="V588" s="173"/>
      <c r="W588" s="173"/>
      <c r="X588" s="173"/>
      <c r="Y588" s="173"/>
      <c r="Z588" s="173"/>
      <c r="AA588" s="173"/>
      <c r="AB588" s="173"/>
      <c r="AC588" s="173"/>
    </row>
    <row r="589" spans="1:29" ht="14.25" customHeight="1">
      <c r="A589" s="173"/>
      <c r="B589" s="173"/>
      <c r="C589" s="173"/>
      <c r="D589" s="173"/>
      <c r="E589" s="173"/>
      <c r="F589" s="173"/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  <c r="Q589" s="173"/>
      <c r="R589" s="173"/>
      <c r="S589" s="173"/>
      <c r="T589" s="173"/>
      <c r="U589" s="173"/>
      <c r="V589" s="173"/>
      <c r="W589" s="173"/>
      <c r="X589" s="173"/>
      <c r="Y589" s="173"/>
      <c r="Z589" s="173"/>
      <c r="AA589" s="173"/>
      <c r="AB589" s="173"/>
      <c r="AC589" s="173"/>
    </row>
    <row r="590" spans="1:29" ht="14.25" customHeight="1">
      <c r="A590" s="173"/>
      <c r="B590" s="173"/>
      <c r="C590" s="173"/>
      <c r="D590" s="173"/>
      <c r="E590" s="173"/>
      <c r="F590" s="173"/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3"/>
      <c r="S590" s="173"/>
      <c r="T590" s="173"/>
      <c r="U590" s="173"/>
      <c r="V590" s="173"/>
      <c r="W590" s="173"/>
      <c r="X590" s="173"/>
      <c r="Y590" s="173"/>
      <c r="Z590" s="173"/>
      <c r="AA590" s="173"/>
      <c r="AB590" s="173"/>
      <c r="AC590" s="173"/>
    </row>
    <row r="591" spans="1:29" ht="14.25" customHeight="1">
      <c r="A591" s="173"/>
      <c r="B591" s="173"/>
      <c r="C591" s="173"/>
      <c r="D591" s="173"/>
      <c r="E591" s="173"/>
      <c r="F591" s="173"/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  <c r="Q591" s="173"/>
      <c r="R591" s="173"/>
      <c r="S591" s="173"/>
      <c r="T591" s="173"/>
      <c r="U591" s="173"/>
      <c r="V591" s="173"/>
      <c r="W591" s="173"/>
      <c r="X591" s="173"/>
      <c r="Y591" s="173"/>
      <c r="Z591" s="173"/>
      <c r="AA591" s="173"/>
      <c r="AB591" s="173"/>
      <c r="AC591" s="173"/>
    </row>
    <row r="592" spans="1:29" ht="14.25" customHeight="1">
      <c r="A592" s="173"/>
      <c r="B592" s="173"/>
      <c r="C592" s="173"/>
      <c r="D592" s="173"/>
      <c r="E592" s="173"/>
      <c r="F592" s="173"/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  <c r="Q592" s="173"/>
      <c r="R592" s="173"/>
      <c r="S592" s="173"/>
      <c r="T592" s="173"/>
      <c r="U592" s="173"/>
      <c r="V592" s="173"/>
      <c r="W592" s="173"/>
      <c r="X592" s="173"/>
      <c r="Y592" s="173"/>
      <c r="Z592" s="173"/>
      <c r="AA592" s="173"/>
      <c r="AB592" s="173"/>
      <c r="AC592" s="173"/>
    </row>
    <row r="593" spans="1:29" ht="14.25" customHeight="1">
      <c r="A593" s="173"/>
      <c r="B593" s="173"/>
      <c r="C593" s="173"/>
      <c r="D593" s="173"/>
      <c r="E593" s="173"/>
      <c r="F593" s="173"/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173"/>
      <c r="T593" s="173"/>
      <c r="U593" s="173"/>
      <c r="V593" s="173"/>
      <c r="W593" s="173"/>
      <c r="X593" s="173"/>
      <c r="Y593" s="173"/>
      <c r="Z593" s="173"/>
      <c r="AA593" s="173"/>
      <c r="AB593" s="173"/>
      <c r="AC593" s="173"/>
    </row>
    <row r="594" spans="1:29" ht="14.25" customHeight="1">
      <c r="A594" s="173"/>
      <c r="B594" s="173"/>
      <c r="C594" s="173"/>
      <c r="D594" s="173"/>
      <c r="E594" s="173"/>
      <c r="F594" s="173"/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3"/>
      <c r="S594" s="173"/>
      <c r="T594" s="173"/>
      <c r="U594" s="173"/>
      <c r="V594" s="173"/>
      <c r="W594" s="173"/>
      <c r="X594" s="173"/>
      <c r="Y594" s="173"/>
      <c r="Z594" s="173"/>
      <c r="AA594" s="173"/>
      <c r="AB594" s="173"/>
      <c r="AC594" s="173"/>
    </row>
    <row r="595" spans="1:29" ht="14.25" customHeight="1">
      <c r="A595" s="173"/>
      <c r="B595" s="173"/>
      <c r="C595" s="173"/>
      <c r="D595" s="173"/>
      <c r="E595" s="173"/>
      <c r="F595" s="173"/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3"/>
      <c r="S595" s="173"/>
      <c r="T595" s="173"/>
      <c r="U595" s="173"/>
      <c r="V595" s="173"/>
      <c r="W595" s="173"/>
      <c r="X595" s="173"/>
      <c r="Y595" s="173"/>
      <c r="Z595" s="173"/>
      <c r="AA595" s="173"/>
      <c r="AB595" s="173"/>
      <c r="AC595" s="173"/>
    </row>
    <row r="596" spans="1:29" ht="14.25" customHeight="1">
      <c r="A596" s="173"/>
      <c r="B596" s="173"/>
      <c r="C596" s="173"/>
      <c r="D596" s="173"/>
      <c r="E596" s="173"/>
      <c r="F596" s="173"/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173"/>
      <c r="T596" s="173"/>
      <c r="U596" s="173"/>
      <c r="V596" s="173"/>
      <c r="W596" s="173"/>
      <c r="X596" s="173"/>
      <c r="Y596" s="173"/>
      <c r="Z596" s="173"/>
      <c r="AA596" s="173"/>
      <c r="AB596" s="173"/>
      <c r="AC596" s="173"/>
    </row>
    <row r="597" spans="1:29" ht="14.25" customHeight="1">
      <c r="A597" s="173"/>
      <c r="B597" s="173"/>
      <c r="C597" s="173"/>
      <c r="D597" s="173"/>
      <c r="E597" s="173"/>
      <c r="F597" s="173"/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3"/>
      <c r="S597" s="173"/>
      <c r="T597" s="173"/>
      <c r="U597" s="173"/>
      <c r="V597" s="173"/>
      <c r="W597" s="173"/>
      <c r="X597" s="173"/>
      <c r="Y597" s="173"/>
      <c r="Z597" s="173"/>
      <c r="AA597" s="173"/>
      <c r="AB597" s="173"/>
      <c r="AC597" s="173"/>
    </row>
    <row r="598" spans="1:29" ht="14.25" customHeight="1">
      <c r="A598" s="173"/>
      <c r="B598" s="173"/>
      <c r="C598" s="173"/>
      <c r="D598" s="173"/>
      <c r="E598" s="173"/>
      <c r="F598" s="173"/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3"/>
      <c r="S598" s="173"/>
      <c r="T598" s="173"/>
      <c r="U598" s="173"/>
      <c r="V598" s="173"/>
      <c r="W598" s="173"/>
      <c r="X598" s="173"/>
      <c r="Y598" s="173"/>
      <c r="Z598" s="173"/>
      <c r="AA598" s="173"/>
      <c r="AB598" s="173"/>
      <c r="AC598" s="173"/>
    </row>
    <row r="599" spans="1:29" ht="14.25" customHeight="1">
      <c r="A599" s="173"/>
      <c r="B599" s="173"/>
      <c r="C599" s="173"/>
      <c r="D599" s="173"/>
      <c r="E599" s="173"/>
      <c r="F599" s="173"/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173"/>
      <c r="T599" s="173"/>
      <c r="U599" s="173"/>
      <c r="V599" s="173"/>
      <c r="W599" s="173"/>
      <c r="X599" s="173"/>
      <c r="Y599" s="173"/>
      <c r="Z599" s="173"/>
      <c r="AA599" s="173"/>
      <c r="AB599" s="173"/>
      <c r="AC599" s="173"/>
    </row>
    <row r="600" spans="1:29" ht="14.25" customHeight="1">
      <c r="A600" s="173"/>
      <c r="B600" s="173"/>
      <c r="C600" s="173"/>
      <c r="D600" s="173"/>
      <c r="E600" s="173"/>
      <c r="F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  <c r="U600" s="173"/>
      <c r="V600" s="173"/>
      <c r="W600" s="173"/>
      <c r="X600" s="173"/>
      <c r="Y600" s="173"/>
      <c r="Z600" s="173"/>
      <c r="AA600" s="173"/>
      <c r="AB600" s="173"/>
      <c r="AC600" s="173"/>
    </row>
    <row r="601" spans="1:29" ht="14.25" customHeight="1">
      <c r="A601" s="173"/>
      <c r="B601" s="173"/>
      <c r="C601" s="173"/>
      <c r="D601" s="173"/>
      <c r="E601" s="173"/>
      <c r="F601" s="173"/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3"/>
      <c r="S601" s="173"/>
      <c r="T601" s="173"/>
      <c r="U601" s="173"/>
      <c r="V601" s="173"/>
      <c r="W601" s="173"/>
      <c r="X601" s="173"/>
      <c r="Y601" s="173"/>
      <c r="Z601" s="173"/>
      <c r="AA601" s="173"/>
      <c r="AB601" s="173"/>
      <c r="AC601" s="173"/>
    </row>
    <row r="602" spans="1:29" ht="14.25" customHeight="1">
      <c r="A602" s="173"/>
      <c r="B602" s="173"/>
      <c r="C602" s="173"/>
      <c r="D602" s="173"/>
      <c r="E602" s="173"/>
      <c r="F602" s="173"/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3"/>
      <c r="S602" s="173"/>
      <c r="T602" s="173"/>
      <c r="U602" s="173"/>
      <c r="V602" s="173"/>
      <c r="W602" s="173"/>
      <c r="X602" s="173"/>
      <c r="Y602" s="173"/>
      <c r="Z602" s="173"/>
      <c r="AA602" s="173"/>
      <c r="AB602" s="173"/>
      <c r="AC602" s="173"/>
    </row>
    <row r="603" spans="1:29" ht="14.25" customHeight="1">
      <c r="A603" s="173"/>
      <c r="B603" s="173"/>
      <c r="C603" s="173"/>
      <c r="D603" s="173"/>
      <c r="E603" s="173"/>
      <c r="F603" s="173"/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  <c r="Q603" s="173"/>
      <c r="R603" s="173"/>
      <c r="S603" s="173"/>
      <c r="T603" s="173"/>
      <c r="U603" s="173"/>
      <c r="V603" s="173"/>
      <c r="W603" s="173"/>
      <c r="X603" s="173"/>
      <c r="Y603" s="173"/>
      <c r="Z603" s="173"/>
      <c r="AA603" s="173"/>
      <c r="AB603" s="173"/>
      <c r="AC603" s="173"/>
    </row>
    <row r="604" spans="1:29" ht="14.25" customHeight="1">
      <c r="A604" s="173"/>
      <c r="B604" s="173"/>
      <c r="C604" s="173"/>
      <c r="D604" s="173"/>
      <c r="E604" s="173"/>
      <c r="F604" s="173"/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  <c r="Q604" s="173"/>
      <c r="R604" s="173"/>
      <c r="S604" s="173"/>
      <c r="T604" s="173"/>
      <c r="U604" s="173"/>
      <c r="V604" s="173"/>
      <c r="W604" s="173"/>
      <c r="X604" s="173"/>
      <c r="Y604" s="173"/>
      <c r="Z604" s="173"/>
      <c r="AA604" s="173"/>
      <c r="AB604" s="173"/>
      <c r="AC604" s="173"/>
    </row>
    <row r="605" spans="1:29" ht="14.25" customHeight="1">
      <c r="A605" s="173"/>
      <c r="B605" s="173"/>
      <c r="C605" s="173"/>
      <c r="D605" s="173"/>
      <c r="E605" s="173"/>
      <c r="F605" s="173"/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3"/>
      <c r="S605" s="173"/>
      <c r="T605" s="173"/>
      <c r="U605" s="173"/>
      <c r="V605" s="173"/>
      <c r="W605" s="173"/>
      <c r="X605" s="173"/>
      <c r="Y605" s="173"/>
      <c r="Z605" s="173"/>
      <c r="AA605" s="173"/>
      <c r="AB605" s="173"/>
      <c r="AC605" s="173"/>
    </row>
    <row r="606" spans="1:29" ht="14.25" customHeight="1">
      <c r="A606" s="173"/>
      <c r="B606" s="173"/>
      <c r="C606" s="173"/>
      <c r="D606" s="173"/>
      <c r="E606" s="173"/>
      <c r="F606" s="173"/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  <c r="Q606" s="173"/>
      <c r="R606" s="173"/>
      <c r="S606" s="173"/>
      <c r="T606" s="173"/>
      <c r="U606" s="173"/>
      <c r="V606" s="173"/>
      <c r="W606" s="173"/>
      <c r="X606" s="173"/>
      <c r="Y606" s="173"/>
      <c r="Z606" s="173"/>
      <c r="AA606" s="173"/>
      <c r="AB606" s="173"/>
      <c r="AC606" s="173"/>
    </row>
    <row r="607" spans="1:29" ht="14.25" customHeight="1">
      <c r="A607" s="173"/>
      <c r="B607" s="173"/>
      <c r="C607" s="173"/>
      <c r="D607" s="173"/>
      <c r="E607" s="173"/>
      <c r="F607" s="173"/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  <c r="Q607" s="173"/>
      <c r="R607" s="173"/>
      <c r="S607" s="173"/>
      <c r="T607" s="173"/>
      <c r="U607" s="173"/>
      <c r="V607" s="173"/>
      <c r="W607" s="173"/>
      <c r="X607" s="173"/>
      <c r="Y607" s="173"/>
      <c r="Z607" s="173"/>
      <c r="AA607" s="173"/>
      <c r="AB607" s="173"/>
      <c r="AC607" s="173"/>
    </row>
    <row r="608" spans="1:29" ht="14.25" customHeight="1">
      <c r="A608" s="173"/>
      <c r="B608" s="173"/>
      <c r="C608" s="173"/>
      <c r="D608" s="173"/>
      <c r="E608" s="173"/>
      <c r="F608" s="173"/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3"/>
      <c r="S608" s="173"/>
      <c r="T608" s="173"/>
      <c r="U608" s="173"/>
      <c r="V608" s="173"/>
      <c r="W608" s="173"/>
      <c r="X608" s="173"/>
      <c r="Y608" s="173"/>
      <c r="Z608" s="173"/>
      <c r="AA608" s="173"/>
      <c r="AB608" s="173"/>
      <c r="AC608" s="173"/>
    </row>
    <row r="609" spans="1:29" ht="14.25" customHeight="1">
      <c r="A609" s="173"/>
      <c r="B609" s="173"/>
      <c r="C609" s="173"/>
      <c r="D609" s="173"/>
      <c r="E609" s="173"/>
      <c r="F609" s="173"/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  <c r="Q609" s="173"/>
      <c r="R609" s="173"/>
      <c r="S609" s="173"/>
      <c r="T609" s="173"/>
      <c r="U609" s="173"/>
      <c r="V609" s="173"/>
      <c r="W609" s="173"/>
      <c r="X609" s="173"/>
      <c r="Y609" s="173"/>
      <c r="Z609" s="173"/>
      <c r="AA609" s="173"/>
      <c r="AB609" s="173"/>
      <c r="AC609" s="173"/>
    </row>
    <row r="610" spans="1:29" ht="14.25" customHeight="1">
      <c r="A610" s="173"/>
      <c r="B610" s="173"/>
      <c r="C610" s="173"/>
      <c r="D610" s="173"/>
      <c r="E610" s="173"/>
      <c r="F610" s="173"/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  <c r="Q610" s="173"/>
      <c r="R610" s="173"/>
      <c r="S610" s="173"/>
      <c r="T610" s="173"/>
      <c r="U610" s="173"/>
      <c r="V610" s="173"/>
      <c r="W610" s="173"/>
      <c r="X610" s="173"/>
      <c r="Y610" s="173"/>
      <c r="Z610" s="173"/>
      <c r="AA610" s="173"/>
      <c r="AB610" s="173"/>
      <c r="AC610" s="173"/>
    </row>
    <row r="611" spans="1:29" ht="14.25" customHeight="1">
      <c r="A611" s="173"/>
      <c r="B611" s="173"/>
      <c r="C611" s="173"/>
      <c r="D611" s="173"/>
      <c r="E611" s="173"/>
      <c r="F611" s="173"/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3"/>
      <c r="S611" s="173"/>
      <c r="T611" s="173"/>
      <c r="U611" s="173"/>
      <c r="V611" s="173"/>
      <c r="W611" s="173"/>
      <c r="X611" s="173"/>
      <c r="Y611" s="173"/>
      <c r="Z611" s="173"/>
      <c r="AA611" s="173"/>
      <c r="AB611" s="173"/>
      <c r="AC611" s="173"/>
    </row>
    <row r="612" spans="1:29" ht="14.25" customHeight="1">
      <c r="A612" s="173"/>
      <c r="B612" s="173"/>
      <c r="C612" s="173"/>
      <c r="D612" s="173"/>
      <c r="E612" s="173"/>
      <c r="F612" s="173"/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  <c r="Q612" s="173"/>
      <c r="R612" s="173"/>
      <c r="S612" s="173"/>
      <c r="T612" s="173"/>
      <c r="U612" s="173"/>
      <c r="V612" s="173"/>
      <c r="W612" s="173"/>
      <c r="X612" s="173"/>
      <c r="Y612" s="173"/>
      <c r="Z612" s="173"/>
      <c r="AA612" s="173"/>
      <c r="AB612" s="173"/>
      <c r="AC612" s="173"/>
    </row>
    <row r="613" spans="1:29" ht="14.25" customHeight="1">
      <c r="A613" s="173"/>
      <c r="B613" s="173"/>
      <c r="C613" s="173"/>
      <c r="D613" s="173"/>
      <c r="E613" s="173"/>
      <c r="F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3"/>
      <c r="S613" s="173"/>
      <c r="T613" s="173"/>
      <c r="U613" s="173"/>
      <c r="V613" s="173"/>
      <c r="W613" s="173"/>
      <c r="X613" s="173"/>
      <c r="Y613" s="173"/>
      <c r="Z613" s="173"/>
      <c r="AA613" s="173"/>
      <c r="AB613" s="173"/>
      <c r="AC613" s="173"/>
    </row>
    <row r="614" spans="1:29" ht="14.25" customHeight="1">
      <c r="A614" s="173"/>
      <c r="B614" s="173"/>
      <c r="C614" s="173"/>
      <c r="D614" s="173"/>
      <c r="E614" s="173"/>
      <c r="F614" s="173"/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3"/>
      <c r="S614" s="173"/>
      <c r="T614" s="173"/>
      <c r="U614" s="173"/>
      <c r="V614" s="173"/>
      <c r="W614" s="173"/>
      <c r="X614" s="173"/>
      <c r="Y614" s="173"/>
      <c r="Z614" s="173"/>
      <c r="AA614" s="173"/>
      <c r="AB614" s="173"/>
      <c r="AC614" s="173"/>
    </row>
    <row r="615" spans="1:29" ht="14.25" customHeight="1">
      <c r="A615" s="173"/>
      <c r="B615" s="173"/>
      <c r="C615" s="173"/>
      <c r="D615" s="173"/>
      <c r="E615" s="173"/>
      <c r="F615" s="173"/>
      <c r="G615" s="173"/>
      <c r="H615" s="173"/>
      <c r="I615" s="173"/>
      <c r="J615" s="173"/>
      <c r="K615" s="173"/>
      <c r="L615" s="173"/>
      <c r="M615" s="173"/>
      <c r="N615" s="173"/>
      <c r="O615" s="173"/>
      <c r="P615" s="173"/>
      <c r="Q615" s="173"/>
      <c r="R615" s="173"/>
      <c r="S615" s="173"/>
      <c r="T615" s="173"/>
      <c r="U615" s="173"/>
      <c r="V615" s="173"/>
      <c r="W615" s="173"/>
      <c r="X615" s="173"/>
      <c r="Y615" s="173"/>
      <c r="Z615" s="173"/>
      <c r="AA615" s="173"/>
      <c r="AB615" s="173"/>
      <c r="AC615" s="173"/>
    </row>
    <row r="616" spans="1:29" ht="14.25" customHeight="1">
      <c r="A616" s="173"/>
      <c r="B616" s="173"/>
      <c r="C616" s="173"/>
      <c r="D616" s="173"/>
      <c r="E616" s="173"/>
      <c r="F616" s="173"/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  <c r="Q616" s="173"/>
      <c r="R616" s="173"/>
      <c r="S616" s="173"/>
      <c r="T616" s="173"/>
      <c r="U616" s="173"/>
      <c r="V616" s="173"/>
      <c r="W616" s="173"/>
      <c r="X616" s="173"/>
      <c r="Y616" s="173"/>
      <c r="Z616" s="173"/>
      <c r="AA616" s="173"/>
      <c r="AB616" s="173"/>
      <c r="AC616" s="173"/>
    </row>
    <row r="617" spans="1:29" ht="14.25" customHeight="1">
      <c r="A617" s="173"/>
      <c r="B617" s="173"/>
      <c r="C617" s="173"/>
      <c r="D617" s="173"/>
      <c r="E617" s="173"/>
      <c r="F617" s="173"/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3"/>
      <c r="S617" s="173"/>
      <c r="T617" s="173"/>
      <c r="U617" s="173"/>
      <c r="V617" s="173"/>
      <c r="W617" s="173"/>
      <c r="X617" s="173"/>
      <c r="Y617" s="173"/>
      <c r="Z617" s="173"/>
      <c r="AA617" s="173"/>
      <c r="AB617" s="173"/>
      <c r="AC617" s="173"/>
    </row>
    <row r="618" spans="1:29" ht="14.25" customHeight="1">
      <c r="A618" s="173"/>
      <c r="B618" s="173"/>
      <c r="C618" s="173"/>
      <c r="D618" s="173"/>
      <c r="E618" s="173"/>
      <c r="F618" s="173"/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  <c r="Q618" s="173"/>
      <c r="R618" s="173"/>
      <c r="S618" s="173"/>
      <c r="T618" s="173"/>
      <c r="U618" s="173"/>
      <c r="V618" s="173"/>
      <c r="W618" s="173"/>
      <c r="X618" s="173"/>
      <c r="Y618" s="173"/>
      <c r="Z618" s="173"/>
      <c r="AA618" s="173"/>
      <c r="AB618" s="173"/>
      <c r="AC618" s="173"/>
    </row>
    <row r="619" spans="1:29" ht="14.25" customHeight="1">
      <c r="A619" s="173"/>
      <c r="B619" s="173"/>
      <c r="C619" s="173"/>
      <c r="D619" s="173"/>
      <c r="E619" s="173"/>
      <c r="F619" s="173"/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  <c r="Q619" s="173"/>
      <c r="R619" s="173"/>
      <c r="S619" s="173"/>
      <c r="T619" s="173"/>
      <c r="U619" s="173"/>
      <c r="V619" s="173"/>
      <c r="W619" s="173"/>
      <c r="X619" s="173"/>
      <c r="Y619" s="173"/>
      <c r="Z619" s="173"/>
      <c r="AA619" s="173"/>
      <c r="AB619" s="173"/>
      <c r="AC619" s="173"/>
    </row>
    <row r="620" spans="1:29" ht="14.25" customHeight="1">
      <c r="A620" s="173"/>
      <c r="B620" s="173"/>
      <c r="C620" s="173"/>
      <c r="D620" s="173"/>
      <c r="E620" s="173"/>
      <c r="F620" s="173"/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3"/>
      <c r="S620" s="173"/>
      <c r="T620" s="173"/>
      <c r="U620" s="173"/>
      <c r="V620" s="173"/>
      <c r="W620" s="173"/>
      <c r="X620" s="173"/>
      <c r="Y620" s="173"/>
      <c r="Z620" s="173"/>
      <c r="AA620" s="173"/>
      <c r="AB620" s="173"/>
      <c r="AC620" s="173"/>
    </row>
    <row r="621" spans="1:29" ht="14.25" customHeight="1">
      <c r="A621" s="173"/>
      <c r="B621" s="173"/>
      <c r="C621" s="173"/>
      <c r="D621" s="173"/>
      <c r="E621" s="173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  <c r="U621" s="173"/>
      <c r="V621" s="173"/>
      <c r="W621" s="173"/>
      <c r="X621" s="173"/>
      <c r="Y621" s="173"/>
      <c r="Z621" s="173"/>
      <c r="AA621" s="173"/>
      <c r="AB621" s="173"/>
      <c r="AC621" s="173"/>
    </row>
    <row r="622" spans="1:29" ht="14.25" customHeight="1">
      <c r="A622" s="173"/>
      <c r="B622" s="173"/>
      <c r="C622" s="173"/>
      <c r="D622" s="173"/>
      <c r="E622" s="173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3"/>
      <c r="S622" s="173"/>
      <c r="T622" s="173"/>
      <c r="U622" s="173"/>
      <c r="V622" s="173"/>
      <c r="W622" s="173"/>
      <c r="X622" s="173"/>
      <c r="Y622" s="173"/>
      <c r="Z622" s="173"/>
      <c r="AA622" s="173"/>
      <c r="AB622" s="173"/>
      <c r="AC622" s="173"/>
    </row>
    <row r="623" spans="1:29" ht="14.25" customHeight="1">
      <c r="A623" s="173"/>
      <c r="B623" s="173"/>
      <c r="C623" s="173"/>
      <c r="D623" s="173"/>
      <c r="E623" s="173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173"/>
      <c r="T623" s="173"/>
      <c r="U623" s="173"/>
      <c r="V623" s="173"/>
      <c r="W623" s="173"/>
      <c r="X623" s="173"/>
      <c r="Y623" s="173"/>
      <c r="Z623" s="173"/>
      <c r="AA623" s="173"/>
      <c r="AB623" s="173"/>
      <c r="AC623" s="173"/>
    </row>
    <row r="624" spans="1:29" ht="14.25" customHeight="1">
      <c r="A624" s="173"/>
      <c r="B624" s="173"/>
      <c r="C624" s="173"/>
      <c r="D624" s="173"/>
      <c r="E624" s="173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  <c r="U624" s="173"/>
      <c r="V624" s="173"/>
      <c r="W624" s="173"/>
      <c r="X624" s="173"/>
      <c r="Y624" s="173"/>
      <c r="Z624" s="173"/>
      <c r="AA624" s="173"/>
      <c r="AB624" s="173"/>
      <c r="AC624" s="173"/>
    </row>
    <row r="625" spans="1:29" ht="14.25" customHeight="1">
      <c r="A625" s="173"/>
      <c r="B625" s="173"/>
      <c r="C625" s="173"/>
      <c r="D625" s="173"/>
      <c r="E625" s="173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  <c r="U625" s="173"/>
      <c r="V625" s="173"/>
      <c r="W625" s="173"/>
      <c r="X625" s="173"/>
      <c r="Y625" s="173"/>
      <c r="Z625" s="173"/>
      <c r="AA625" s="173"/>
      <c r="AB625" s="173"/>
      <c r="AC625" s="173"/>
    </row>
    <row r="626" spans="1:29" ht="14.25" customHeight="1">
      <c r="A626" s="173"/>
      <c r="B626" s="173"/>
      <c r="C626" s="173"/>
      <c r="D626" s="173"/>
      <c r="E626" s="173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  <c r="U626" s="173"/>
      <c r="V626" s="173"/>
      <c r="W626" s="173"/>
      <c r="X626" s="173"/>
      <c r="Y626" s="173"/>
      <c r="Z626" s="173"/>
      <c r="AA626" s="173"/>
      <c r="AB626" s="173"/>
      <c r="AC626" s="173"/>
    </row>
    <row r="627" spans="1:29" ht="14.25" customHeight="1">
      <c r="A627" s="173"/>
      <c r="B627" s="173"/>
      <c r="C627" s="173"/>
      <c r="D627" s="173"/>
      <c r="E627" s="173"/>
      <c r="F627" s="173"/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3"/>
      <c r="S627" s="173"/>
      <c r="T627" s="173"/>
      <c r="U627" s="173"/>
      <c r="V627" s="173"/>
      <c r="W627" s="173"/>
      <c r="X627" s="173"/>
      <c r="Y627" s="173"/>
      <c r="Z627" s="173"/>
      <c r="AA627" s="173"/>
      <c r="AB627" s="173"/>
      <c r="AC627" s="173"/>
    </row>
    <row r="628" spans="1:29" ht="14.25" customHeight="1">
      <c r="A628" s="173"/>
      <c r="B628" s="173"/>
      <c r="C628" s="173"/>
      <c r="D628" s="173"/>
      <c r="E628" s="173"/>
      <c r="F628" s="173"/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3"/>
      <c r="S628" s="173"/>
      <c r="T628" s="173"/>
      <c r="U628" s="173"/>
      <c r="V628" s="173"/>
      <c r="W628" s="173"/>
      <c r="X628" s="173"/>
      <c r="Y628" s="173"/>
      <c r="Z628" s="173"/>
      <c r="AA628" s="173"/>
      <c r="AB628" s="173"/>
      <c r="AC628" s="173"/>
    </row>
    <row r="629" spans="1:29" ht="14.25" customHeight="1">
      <c r="A629" s="173"/>
      <c r="B629" s="173"/>
      <c r="C629" s="173"/>
      <c r="D629" s="173"/>
      <c r="E629" s="173"/>
      <c r="F629" s="173"/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3"/>
      <c r="S629" s="173"/>
      <c r="T629" s="173"/>
      <c r="U629" s="173"/>
      <c r="V629" s="173"/>
      <c r="W629" s="173"/>
      <c r="X629" s="173"/>
      <c r="Y629" s="173"/>
      <c r="Z629" s="173"/>
      <c r="AA629" s="173"/>
      <c r="AB629" s="173"/>
      <c r="AC629" s="173"/>
    </row>
    <row r="630" spans="1:29" ht="14.25" customHeight="1">
      <c r="A630" s="173"/>
      <c r="B630" s="173"/>
      <c r="C630" s="173"/>
      <c r="D630" s="173"/>
      <c r="E630" s="173"/>
      <c r="F630" s="173"/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3"/>
      <c r="S630" s="173"/>
      <c r="T630" s="173"/>
      <c r="U630" s="173"/>
      <c r="V630" s="173"/>
      <c r="W630" s="173"/>
      <c r="X630" s="173"/>
      <c r="Y630" s="173"/>
      <c r="Z630" s="173"/>
      <c r="AA630" s="173"/>
      <c r="AB630" s="173"/>
      <c r="AC630" s="173"/>
    </row>
    <row r="631" spans="1:29" ht="14.25" customHeight="1">
      <c r="A631" s="173"/>
      <c r="B631" s="173"/>
      <c r="C631" s="173"/>
      <c r="D631" s="173"/>
      <c r="E631" s="173"/>
      <c r="F631" s="173"/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3"/>
      <c r="S631" s="173"/>
      <c r="T631" s="173"/>
      <c r="U631" s="173"/>
      <c r="V631" s="173"/>
      <c r="W631" s="173"/>
      <c r="X631" s="173"/>
      <c r="Y631" s="173"/>
      <c r="Z631" s="173"/>
      <c r="AA631" s="173"/>
      <c r="AB631" s="173"/>
      <c r="AC631" s="173"/>
    </row>
    <row r="632" spans="1:29" ht="14.25" customHeight="1">
      <c r="A632" s="173"/>
      <c r="B632" s="173"/>
      <c r="C632" s="173"/>
      <c r="D632" s="173"/>
      <c r="E632" s="173"/>
      <c r="F632" s="173"/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3"/>
      <c r="S632" s="173"/>
      <c r="T632" s="173"/>
      <c r="U632" s="173"/>
      <c r="V632" s="173"/>
      <c r="W632" s="173"/>
      <c r="X632" s="173"/>
      <c r="Y632" s="173"/>
      <c r="Z632" s="173"/>
      <c r="AA632" s="173"/>
      <c r="AB632" s="173"/>
      <c r="AC632" s="173"/>
    </row>
    <row r="633" spans="1:29" ht="14.25" customHeight="1">
      <c r="A633" s="173"/>
      <c r="B633" s="173"/>
      <c r="C633" s="173"/>
      <c r="D633" s="173"/>
      <c r="E633" s="173"/>
      <c r="F633" s="173"/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3"/>
      <c r="S633" s="173"/>
      <c r="T633" s="173"/>
      <c r="U633" s="173"/>
      <c r="V633" s="173"/>
      <c r="W633" s="173"/>
      <c r="X633" s="173"/>
      <c r="Y633" s="173"/>
      <c r="Z633" s="173"/>
      <c r="AA633" s="173"/>
      <c r="AB633" s="173"/>
      <c r="AC633" s="173"/>
    </row>
    <row r="634" spans="1:29" ht="14.25" customHeight="1">
      <c r="A634" s="173"/>
      <c r="B634" s="173"/>
      <c r="C634" s="173"/>
      <c r="D634" s="173"/>
      <c r="E634" s="173"/>
      <c r="F634" s="173"/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3"/>
      <c r="S634" s="173"/>
      <c r="T634" s="173"/>
      <c r="U634" s="173"/>
      <c r="V634" s="173"/>
      <c r="W634" s="173"/>
      <c r="X634" s="173"/>
      <c r="Y634" s="173"/>
      <c r="Z634" s="173"/>
      <c r="AA634" s="173"/>
      <c r="AB634" s="173"/>
      <c r="AC634" s="173"/>
    </row>
    <row r="635" spans="1:29" ht="14.25" customHeight="1">
      <c r="A635" s="173"/>
      <c r="B635" s="173"/>
      <c r="C635" s="173"/>
      <c r="D635" s="173"/>
      <c r="E635" s="173"/>
      <c r="F635" s="173"/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3"/>
      <c r="S635" s="173"/>
      <c r="T635" s="173"/>
      <c r="U635" s="173"/>
      <c r="V635" s="173"/>
      <c r="W635" s="173"/>
      <c r="X635" s="173"/>
      <c r="Y635" s="173"/>
      <c r="Z635" s="173"/>
      <c r="AA635" s="173"/>
      <c r="AB635" s="173"/>
      <c r="AC635" s="173"/>
    </row>
    <row r="636" spans="1:29" ht="14.25" customHeight="1">
      <c r="A636" s="173"/>
      <c r="B636" s="173"/>
      <c r="C636" s="173"/>
      <c r="D636" s="173"/>
      <c r="E636" s="173"/>
      <c r="F636" s="173"/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  <c r="Q636" s="173"/>
      <c r="R636" s="173"/>
      <c r="S636" s="173"/>
      <c r="T636" s="173"/>
      <c r="U636" s="173"/>
      <c r="V636" s="173"/>
      <c r="W636" s="173"/>
      <c r="X636" s="173"/>
      <c r="Y636" s="173"/>
      <c r="Z636" s="173"/>
      <c r="AA636" s="173"/>
      <c r="AB636" s="173"/>
      <c r="AC636" s="173"/>
    </row>
    <row r="637" spans="1:29" ht="14.25" customHeight="1">
      <c r="A637" s="173"/>
      <c r="B637" s="173"/>
      <c r="C637" s="173"/>
      <c r="D637" s="173"/>
      <c r="E637" s="173"/>
      <c r="F637" s="173"/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  <c r="Q637" s="173"/>
      <c r="R637" s="173"/>
      <c r="S637" s="173"/>
      <c r="T637" s="173"/>
      <c r="U637" s="173"/>
      <c r="V637" s="173"/>
      <c r="W637" s="173"/>
      <c r="X637" s="173"/>
      <c r="Y637" s="173"/>
      <c r="Z637" s="173"/>
      <c r="AA637" s="173"/>
      <c r="AB637" s="173"/>
      <c r="AC637" s="173"/>
    </row>
    <row r="638" spans="1:29" ht="14.25" customHeight="1">
      <c r="A638" s="173"/>
      <c r="B638" s="173"/>
      <c r="C638" s="173"/>
      <c r="D638" s="173"/>
      <c r="E638" s="173"/>
      <c r="F638" s="173"/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  <c r="Q638" s="173"/>
      <c r="R638" s="173"/>
      <c r="S638" s="173"/>
      <c r="T638" s="173"/>
      <c r="U638" s="173"/>
      <c r="V638" s="173"/>
      <c r="W638" s="173"/>
      <c r="X638" s="173"/>
      <c r="Y638" s="173"/>
      <c r="Z638" s="173"/>
      <c r="AA638" s="173"/>
      <c r="AB638" s="173"/>
      <c r="AC638" s="173"/>
    </row>
    <row r="639" spans="1:29" ht="14.25" customHeight="1">
      <c r="A639" s="173"/>
      <c r="B639" s="173"/>
      <c r="C639" s="173"/>
      <c r="D639" s="173"/>
      <c r="E639" s="173"/>
      <c r="F639" s="173"/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  <c r="Q639" s="173"/>
      <c r="R639" s="173"/>
      <c r="S639" s="173"/>
      <c r="T639" s="173"/>
      <c r="U639" s="173"/>
      <c r="V639" s="173"/>
      <c r="W639" s="173"/>
      <c r="X639" s="173"/>
      <c r="Y639" s="173"/>
      <c r="Z639" s="173"/>
      <c r="AA639" s="173"/>
      <c r="AB639" s="173"/>
      <c r="AC639" s="173"/>
    </row>
    <row r="640" spans="1:29" ht="14.25" customHeight="1">
      <c r="A640" s="173"/>
      <c r="B640" s="173"/>
      <c r="C640" s="173"/>
      <c r="D640" s="173"/>
      <c r="E640" s="173"/>
      <c r="F640" s="173"/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  <c r="Q640" s="173"/>
      <c r="R640" s="173"/>
      <c r="S640" s="173"/>
      <c r="T640" s="173"/>
      <c r="U640" s="173"/>
      <c r="V640" s="173"/>
      <c r="W640" s="173"/>
      <c r="X640" s="173"/>
      <c r="Y640" s="173"/>
      <c r="Z640" s="173"/>
      <c r="AA640" s="173"/>
      <c r="AB640" s="173"/>
      <c r="AC640" s="173"/>
    </row>
    <row r="641" spans="1:29" ht="14.25" customHeight="1">
      <c r="A641" s="173"/>
      <c r="B641" s="173"/>
      <c r="C641" s="173"/>
      <c r="D641" s="173"/>
      <c r="E641" s="173"/>
      <c r="F641" s="173"/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  <c r="Q641" s="173"/>
      <c r="R641" s="173"/>
      <c r="S641" s="173"/>
      <c r="T641" s="173"/>
      <c r="U641" s="173"/>
      <c r="V641" s="173"/>
      <c r="W641" s="173"/>
      <c r="X641" s="173"/>
      <c r="Y641" s="173"/>
      <c r="Z641" s="173"/>
      <c r="AA641" s="173"/>
      <c r="AB641" s="173"/>
      <c r="AC641" s="173"/>
    </row>
    <row r="642" spans="1:29" ht="14.25" customHeight="1">
      <c r="A642" s="173"/>
      <c r="B642" s="173"/>
      <c r="C642" s="173"/>
      <c r="D642" s="173"/>
      <c r="E642" s="173"/>
      <c r="F642" s="173"/>
      <c r="G642" s="173"/>
      <c r="H642" s="173"/>
      <c r="I642" s="173"/>
      <c r="J642" s="173"/>
      <c r="K642" s="173"/>
      <c r="L642" s="173"/>
      <c r="M642" s="173"/>
      <c r="N642" s="173"/>
      <c r="O642" s="173"/>
      <c r="P642" s="173"/>
      <c r="Q642" s="173"/>
      <c r="R642" s="173"/>
      <c r="S642" s="173"/>
      <c r="T642" s="173"/>
      <c r="U642" s="173"/>
      <c r="V642" s="173"/>
      <c r="W642" s="173"/>
      <c r="X642" s="173"/>
      <c r="Y642" s="173"/>
      <c r="Z642" s="173"/>
      <c r="AA642" s="173"/>
      <c r="AB642" s="173"/>
      <c r="AC642" s="173"/>
    </row>
    <row r="643" spans="1:29" ht="14.25" customHeight="1">
      <c r="A643" s="173"/>
      <c r="B643" s="173"/>
      <c r="C643" s="173"/>
      <c r="D643" s="173"/>
      <c r="E643" s="173"/>
      <c r="F643" s="173"/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  <c r="Q643" s="173"/>
      <c r="R643" s="173"/>
      <c r="S643" s="173"/>
      <c r="T643" s="173"/>
      <c r="U643" s="173"/>
      <c r="V643" s="173"/>
      <c r="W643" s="173"/>
      <c r="X643" s="173"/>
      <c r="Y643" s="173"/>
      <c r="Z643" s="173"/>
      <c r="AA643" s="173"/>
      <c r="AB643" s="173"/>
      <c r="AC643" s="173"/>
    </row>
    <row r="644" spans="1:29" ht="14.25" customHeight="1">
      <c r="A644" s="173"/>
      <c r="B644" s="173"/>
      <c r="C644" s="173"/>
      <c r="D644" s="173"/>
      <c r="E644" s="173"/>
      <c r="F644" s="173"/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  <c r="Q644" s="173"/>
      <c r="R644" s="173"/>
      <c r="S644" s="173"/>
      <c r="T644" s="173"/>
      <c r="U644" s="173"/>
      <c r="V644" s="173"/>
      <c r="W644" s="173"/>
      <c r="X644" s="173"/>
      <c r="Y644" s="173"/>
      <c r="Z644" s="173"/>
      <c r="AA644" s="173"/>
      <c r="AB644" s="173"/>
      <c r="AC644" s="173"/>
    </row>
    <row r="645" spans="1:29" ht="14.25" customHeight="1">
      <c r="A645" s="173"/>
      <c r="B645" s="173"/>
      <c r="C645" s="173"/>
      <c r="D645" s="173"/>
      <c r="E645" s="173"/>
      <c r="F645" s="173"/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  <c r="Q645" s="173"/>
      <c r="R645" s="173"/>
      <c r="S645" s="173"/>
      <c r="T645" s="173"/>
      <c r="U645" s="173"/>
      <c r="V645" s="173"/>
      <c r="W645" s="173"/>
      <c r="X645" s="173"/>
      <c r="Y645" s="173"/>
      <c r="Z645" s="173"/>
      <c r="AA645" s="173"/>
      <c r="AB645" s="173"/>
      <c r="AC645" s="173"/>
    </row>
    <row r="646" spans="1:29" ht="14.25" customHeight="1">
      <c r="A646" s="173"/>
      <c r="B646" s="173"/>
      <c r="C646" s="173"/>
      <c r="D646" s="173"/>
      <c r="E646" s="173"/>
      <c r="F646" s="173"/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  <c r="Q646" s="173"/>
      <c r="R646" s="173"/>
      <c r="S646" s="173"/>
      <c r="T646" s="173"/>
      <c r="U646" s="173"/>
      <c r="V646" s="173"/>
      <c r="W646" s="173"/>
      <c r="X646" s="173"/>
      <c r="Y646" s="173"/>
      <c r="Z646" s="173"/>
      <c r="AA646" s="173"/>
      <c r="AB646" s="173"/>
      <c r="AC646" s="173"/>
    </row>
    <row r="647" spans="1:29" ht="14.25" customHeight="1">
      <c r="A647" s="173"/>
      <c r="B647" s="173"/>
      <c r="C647" s="173"/>
      <c r="D647" s="173"/>
      <c r="E647" s="173"/>
      <c r="F647" s="173"/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  <c r="Q647" s="173"/>
      <c r="R647" s="173"/>
      <c r="S647" s="173"/>
      <c r="T647" s="173"/>
      <c r="U647" s="173"/>
      <c r="V647" s="173"/>
      <c r="W647" s="173"/>
      <c r="X647" s="173"/>
      <c r="Y647" s="173"/>
      <c r="Z647" s="173"/>
      <c r="AA647" s="173"/>
      <c r="AB647" s="173"/>
      <c r="AC647" s="173"/>
    </row>
    <row r="648" spans="1:29" ht="14.25" customHeight="1">
      <c r="A648" s="173"/>
      <c r="B648" s="173"/>
      <c r="C648" s="173"/>
      <c r="D648" s="173"/>
      <c r="E648" s="173"/>
      <c r="F648" s="173"/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  <c r="Q648" s="173"/>
      <c r="R648" s="173"/>
      <c r="S648" s="173"/>
      <c r="T648" s="173"/>
      <c r="U648" s="173"/>
      <c r="V648" s="173"/>
      <c r="W648" s="173"/>
      <c r="X648" s="173"/>
      <c r="Y648" s="173"/>
      <c r="Z648" s="173"/>
      <c r="AA648" s="173"/>
      <c r="AB648" s="173"/>
      <c r="AC648" s="173"/>
    </row>
    <row r="649" spans="1:29" ht="14.25" customHeight="1">
      <c r="A649" s="173"/>
      <c r="B649" s="173"/>
      <c r="C649" s="173"/>
      <c r="D649" s="173"/>
      <c r="E649" s="173"/>
      <c r="F649" s="173"/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  <c r="Q649" s="173"/>
      <c r="R649" s="173"/>
      <c r="S649" s="173"/>
      <c r="T649" s="173"/>
      <c r="U649" s="173"/>
      <c r="V649" s="173"/>
      <c r="W649" s="173"/>
      <c r="X649" s="173"/>
      <c r="Y649" s="173"/>
      <c r="Z649" s="173"/>
      <c r="AA649" s="173"/>
      <c r="AB649" s="173"/>
      <c r="AC649" s="173"/>
    </row>
    <row r="650" spans="1:29" ht="14.25" customHeight="1">
      <c r="A650" s="173"/>
      <c r="B650" s="173"/>
      <c r="C650" s="173"/>
      <c r="D650" s="173"/>
      <c r="E650" s="173"/>
      <c r="F650" s="173"/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  <c r="Q650" s="173"/>
      <c r="R650" s="173"/>
      <c r="S650" s="173"/>
      <c r="T650" s="173"/>
      <c r="U650" s="173"/>
      <c r="V650" s="173"/>
      <c r="W650" s="173"/>
      <c r="X650" s="173"/>
      <c r="Y650" s="173"/>
      <c r="Z650" s="173"/>
      <c r="AA650" s="173"/>
      <c r="AB650" s="173"/>
      <c r="AC650" s="173"/>
    </row>
    <row r="651" spans="1:29" ht="14.25" customHeight="1">
      <c r="A651" s="173"/>
      <c r="B651" s="173"/>
      <c r="C651" s="173"/>
      <c r="D651" s="173"/>
      <c r="E651" s="173"/>
      <c r="F651" s="173"/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173"/>
      <c r="U651" s="173"/>
      <c r="V651" s="173"/>
      <c r="W651" s="173"/>
      <c r="X651" s="173"/>
      <c r="Y651" s="173"/>
      <c r="Z651" s="173"/>
      <c r="AA651" s="173"/>
      <c r="AB651" s="173"/>
      <c r="AC651" s="173"/>
    </row>
    <row r="652" spans="1:29" ht="14.25" customHeight="1">
      <c r="A652" s="173"/>
      <c r="B652" s="173"/>
      <c r="C652" s="173"/>
      <c r="D652" s="173"/>
      <c r="E652" s="173"/>
      <c r="F652" s="173"/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  <c r="Q652" s="173"/>
      <c r="R652" s="173"/>
      <c r="S652" s="173"/>
      <c r="T652" s="173"/>
      <c r="U652" s="173"/>
      <c r="V652" s="173"/>
      <c r="W652" s="173"/>
      <c r="X652" s="173"/>
      <c r="Y652" s="173"/>
      <c r="Z652" s="173"/>
      <c r="AA652" s="173"/>
      <c r="AB652" s="173"/>
      <c r="AC652" s="173"/>
    </row>
    <row r="653" spans="1:29" ht="14.25" customHeight="1">
      <c r="A653" s="173"/>
      <c r="B653" s="173"/>
      <c r="C653" s="173"/>
      <c r="D653" s="173"/>
      <c r="E653" s="173"/>
      <c r="F653" s="173"/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  <c r="Q653" s="173"/>
      <c r="R653" s="173"/>
      <c r="S653" s="173"/>
      <c r="T653" s="173"/>
      <c r="U653" s="173"/>
      <c r="V653" s="173"/>
      <c r="W653" s="173"/>
      <c r="X653" s="173"/>
      <c r="Y653" s="173"/>
      <c r="Z653" s="173"/>
      <c r="AA653" s="173"/>
      <c r="AB653" s="173"/>
      <c r="AC653" s="173"/>
    </row>
    <row r="654" spans="1:29" ht="14.25" customHeight="1">
      <c r="A654" s="173"/>
      <c r="B654" s="173"/>
      <c r="C654" s="173"/>
      <c r="D654" s="173"/>
      <c r="E654" s="173"/>
      <c r="F654" s="173"/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  <c r="Q654" s="173"/>
      <c r="R654" s="173"/>
      <c r="S654" s="173"/>
      <c r="T654" s="173"/>
      <c r="U654" s="173"/>
      <c r="V654" s="173"/>
      <c r="W654" s="173"/>
      <c r="X654" s="173"/>
      <c r="Y654" s="173"/>
      <c r="Z654" s="173"/>
      <c r="AA654" s="173"/>
      <c r="AB654" s="173"/>
      <c r="AC654" s="173"/>
    </row>
    <row r="655" spans="1:29" ht="14.25" customHeight="1">
      <c r="A655" s="173"/>
      <c r="B655" s="173"/>
      <c r="C655" s="173"/>
      <c r="D655" s="173"/>
      <c r="E655" s="173"/>
      <c r="F655" s="173"/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  <c r="Q655" s="173"/>
      <c r="R655" s="173"/>
      <c r="S655" s="173"/>
      <c r="T655" s="173"/>
      <c r="U655" s="173"/>
      <c r="V655" s="173"/>
      <c r="W655" s="173"/>
      <c r="X655" s="173"/>
      <c r="Y655" s="173"/>
      <c r="Z655" s="173"/>
      <c r="AA655" s="173"/>
      <c r="AB655" s="173"/>
      <c r="AC655" s="173"/>
    </row>
    <row r="656" spans="1:29" ht="14.25" customHeight="1">
      <c r="A656" s="173"/>
      <c r="B656" s="173"/>
      <c r="C656" s="173"/>
      <c r="D656" s="173"/>
      <c r="E656" s="173"/>
      <c r="F656" s="173"/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  <c r="Q656" s="173"/>
      <c r="R656" s="173"/>
      <c r="S656" s="173"/>
      <c r="T656" s="173"/>
      <c r="U656" s="173"/>
      <c r="V656" s="173"/>
      <c r="W656" s="173"/>
      <c r="X656" s="173"/>
      <c r="Y656" s="173"/>
      <c r="Z656" s="173"/>
      <c r="AA656" s="173"/>
      <c r="AB656" s="173"/>
      <c r="AC656" s="173"/>
    </row>
    <row r="657" spans="1:29" ht="14.25" customHeight="1">
      <c r="A657" s="173"/>
      <c r="B657" s="173"/>
      <c r="C657" s="173"/>
      <c r="D657" s="173"/>
      <c r="E657" s="173"/>
      <c r="F657" s="173"/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  <c r="Q657" s="173"/>
      <c r="R657" s="173"/>
      <c r="S657" s="173"/>
      <c r="T657" s="173"/>
      <c r="U657" s="173"/>
      <c r="V657" s="173"/>
      <c r="W657" s="173"/>
      <c r="X657" s="173"/>
      <c r="Y657" s="173"/>
      <c r="Z657" s="173"/>
      <c r="AA657" s="173"/>
      <c r="AB657" s="173"/>
      <c r="AC657" s="173"/>
    </row>
    <row r="658" spans="1:29" ht="14.25" customHeight="1">
      <c r="A658" s="173"/>
      <c r="B658" s="173"/>
      <c r="C658" s="173"/>
      <c r="D658" s="173"/>
      <c r="E658" s="173"/>
      <c r="F658" s="173"/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  <c r="Q658" s="173"/>
      <c r="R658" s="173"/>
      <c r="S658" s="173"/>
      <c r="T658" s="173"/>
      <c r="U658" s="173"/>
      <c r="V658" s="173"/>
      <c r="W658" s="173"/>
      <c r="X658" s="173"/>
      <c r="Y658" s="173"/>
      <c r="Z658" s="173"/>
      <c r="AA658" s="173"/>
      <c r="AB658" s="173"/>
      <c r="AC658" s="173"/>
    </row>
    <row r="659" spans="1:29" ht="14.25" customHeight="1">
      <c r="A659" s="173"/>
      <c r="B659" s="173"/>
      <c r="C659" s="173"/>
      <c r="D659" s="173"/>
      <c r="E659" s="173"/>
      <c r="F659" s="173"/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  <c r="Q659" s="173"/>
      <c r="R659" s="173"/>
      <c r="S659" s="173"/>
      <c r="T659" s="173"/>
      <c r="U659" s="173"/>
      <c r="V659" s="173"/>
      <c r="W659" s="173"/>
      <c r="X659" s="173"/>
      <c r="Y659" s="173"/>
      <c r="Z659" s="173"/>
      <c r="AA659" s="173"/>
      <c r="AB659" s="173"/>
      <c r="AC659" s="173"/>
    </row>
    <row r="660" spans="1:29" ht="14.25" customHeight="1">
      <c r="A660" s="173"/>
      <c r="B660" s="173"/>
      <c r="C660" s="173"/>
      <c r="D660" s="173"/>
      <c r="E660" s="173"/>
      <c r="F660" s="173"/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  <c r="Q660" s="173"/>
      <c r="R660" s="173"/>
      <c r="S660" s="173"/>
      <c r="T660" s="173"/>
      <c r="U660" s="173"/>
      <c r="V660" s="173"/>
      <c r="W660" s="173"/>
      <c r="X660" s="173"/>
      <c r="Y660" s="173"/>
      <c r="Z660" s="173"/>
      <c r="AA660" s="173"/>
      <c r="AB660" s="173"/>
      <c r="AC660" s="173"/>
    </row>
    <row r="661" spans="1:29" ht="14.25" customHeight="1">
      <c r="A661" s="173"/>
      <c r="B661" s="173"/>
      <c r="C661" s="173"/>
      <c r="D661" s="173"/>
      <c r="E661" s="173"/>
      <c r="F661" s="173"/>
      <c r="G661" s="173"/>
      <c r="H661" s="173"/>
      <c r="I661" s="173"/>
      <c r="J661" s="173"/>
      <c r="K661" s="173"/>
      <c r="L661" s="173"/>
      <c r="M661" s="173"/>
      <c r="N661" s="173"/>
      <c r="O661" s="173"/>
      <c r="P661" s="173"/>
      <c r="Q661" s="173"/>
      <c r="R661" s="173"/>
      <c r="S661" s="173"/>
      <c r="T661" s="173"/>
      <c r="U661" s="173"/>
      <c r="V661" s="173"/>
      <c r="W661" s="173"/>
      <c r="X661" s="173"/>
      <c r="Y661" s="173"/>
      <c r="Z661" s="173"/>
      <c r="AA661" s="173"/>
      <c r="AB661" s="173"/>
      <c r="AC661" s="173"/>
    </row>
    <row r="662" spans="1:29" ht="14.25" customHeight="1">
      <c r="A662" s="173"/>
      <c r="B662" s="173"/>
      <c r="C662" s="173"/>
      <c r="D662" s="173"/>
      <c r="E662" s="173"/>
      <c r="F662" s="173"/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  <c r="Q662" s="173"/>
      <c r="R662" s="173"/>
      <c r="S662" s="173"/>
      <c r="T662" s="173"/>
      <c r="U662" s="173"/>
      <c r="V662" s="173"/>
      <c r="W662" s="173"/>
      <c r="X662" s="173"/>
      <c r="Y662" s="173"/>
      <c r="Z662" s="173"/>
      <c r="AA662" s="173"/>
      <c r="AB662" s="173"/>
      <c r="AC662" s="173"/>
    </row>
    <row r="663" spans="1:29" ht="14.25" customHeight="1">
      <c r="A663" s="173"/>
      <c r="B663" s="173"/>
      <c r="C663" s="173"/>
      <c r="D663" s="173"/>
      <c r="E663" s="173"/>
      <c r="F663" s="173"/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  <c r="Q663" s="173"/>
      <c r="R663" s="173"/>
      <c r="S663" s="173"/>
      <c r="T663" s="173"/>
      <c r="U663" s="173"/>
      <c r="V663" s="173"/>
      <c r="W663" s="173"/>
      <c r="X663" s="173"/>
      <c r="Y663" s="173"/>
      <c r="Z663" s="173"/>
      <c r="AA663" s="173"/>
      <c r="AB663" s="173"/>
      <c r="AC663" s="173"/>
    </row>
    <row r="664" spans="1:29" ht="14.25" customHeight="1">
      <c r="A664" s="173"/>
      <c r="B664" s="173"/>
      <c r="C664" s="173"/>
      <c r="D664" s="173"/>
      <c r="E664" s="173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  <c r="U664" s="173"/>
      <c r="V664" s="173"/>
      <c r="W664" s="173"/>
      <c r="X664" s="173"/>
      <c r="Y664" s="173"/>
      <c r="Z664" s="173"/>
      <c r="AA664" s="173"/>
      <c r="AB664" s="173"/>
      <c r="AC664" s="173"/>
    </row>
    <row r="665" spans="1:29" ht="14.25" customHeight="1">
      <c r="A665" s="173"/>
      <c r="B665" s="173"/>
      <c r="C665" s="173"/>
      <c r="D665" s="173"/>
      <c r="E665" s="173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  <c r="U665" s="173"/>
      <c r="V665" s="173"/>
      <c r="W665" s="173"/>
      <c r="X665" s="173"/>
      <c r="Y665" s="173"/>
      <c r="Z665" s="173"/>
      <c r="AA665" s="173"/>
      <c r="AB665" s="173"/>
      <c r="AC665" s="173"/>
    </row>
    <row r="666" spans="1:29" ht="14.25" customHeight="1">
      <c r="A666" s="173"/>
      <c r="B666" s="173"/>
      <c r="C666" s="173"/>
      <c r="D666" s="173"/>
      <c r="E666" s="173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  <c r="U666" s="173"/>
      <c r="V666" s="173"/>
      <c r="W666" s="173"/>
      <c r="X666" s="173"/>
      <c r="Y666" s="173"/>
      <c r="Z666" s="173"/>
      <c r="AA666" s="173"/>
      <c r="AB666" s="173"/>
      <c r="AC666" s="173"/>
    </row>
    <row r="667" spans="1:29" ht="14.25" customHeight="1">
      <c r="A667" s="173"/>
      <c r="B667" s="173"/>
      <c r="C667" s="173"/>
      <c r="D667" s="173"/>
      <c r="E667" s="173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  <c r="U667" s="173"/>
      <c r="V667" s="173"/>
      <c r="W667" s="173"/>
      <c r="X667" s="173"/>
      <c r="Y667" s="173"/>
      <c r="Z667" s="173"/>
      <c r="AA667" s="173"/>
      <c r="AB667" s="173"/>
      <c r="AC667" s="173"/>
    </row>
    <row r="668" spans="1:29" ht="14.25" customHeight="1">
      <c r="A668" s="173"/>
      <c r="B668" s="173"/>
      <c r="C668" s="173"/>
      <c r="D668" s="173"/>
      <c r="E668" s="173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3"/>
      <c r="S668" s="173"/>
      <c r="T668" s="173"/>
      <c r="U668" s="173"/>
      <c r="V668" s="173"/>
      <c r="W668" s="173"/>
      <c r="X668" s="173"/>
      <c r="Y668" s="173"/>
      <c r="Z668" s="173"/>
      <c r="AA668" s="173"/>
      <c r="AB668" s="173"/>
      <c r="AC668" s="173"/>
    </row>
    <row r="669" spans="1:29" ht="14.25" customHeight="1">
      <c r="A669" s="173"/>
      <c r="B669" s="173"/>
      <c r="C669" s="173"/>
      <c r="D669" s="173"/>
      <c r="E669" s="173"/>
      <c r="F669" s="173"/>
      <c r="G669" s="173"/>
      <c r="H669" s="173"/>
      <c r="I669" s="173"/>
      <c r="J669" s="173"/>
      <c r="K669" s="173"/>
      <c r="L669" s="173"/>
      <c r="M669" s="173"/>
      <c r="N669" s="173"/>
      <c r="O669" s="173"/>
      <c r="P669" s="173"/>
      <c r="Q669" s="173"/>
      <c r="R669" s="173"/>
      <c r="S669" s="173"/>
      <c r="T669" s="173"/>
      <c r="U669" s="173"/>
      <c r="V669" s="173"/>
      <c r="W669" s="173"/>
      <c r="X669" s="173"/>
      <c r="Y669" s="173"/>
      <c r="Z669" s="173"/>
      <c r="AA669" s="173"/>
      <c r="AB669" s="173"/>
      <c r="AC669" s="173"/>
    </row>
    <row r="670" spans="1:29" ht="14.25" customHeight="1">
      <c r="A670" s="173"/>
      <c r="B670" s="173"/>
      <c r="C670" s="173"/>
      <c r="D670" s="173"/>
      <c r="E670" s="173"/>
      <c r="F670" s="173"/>
      <c r="G670" s="173"/>
      <c r="H670" s="173"/>
      <c r="I670" s="173"/>
      <c r="J670" s="173"/>
      <c r="K670" s="173"/>
      <c r="L670" s="173"/>
      <c r="M670" s="173"/>
      <c r="N670" s="173"/>
      <c r="O670" s="173"/>
      <c r="P670" s="173"/>
      <c r="Q670" s="173"/>
      <c r="R670" s="173"/>
      <c r="S670" s="173"/>
      <c r="T670" s="173"/>
      <c r="U670" s="173"/>
      <c r="V670" s="173"/>
      <c r="W670" s="173"/>
      <c r="X670" s="173"/>
      <c r="Y670" s="173"/>
      <c r="Z670" s="173"/>
      <c r="AA670" s="173"/>
      <c r="AB670" s="173"/>
      <c r="AC670" s="173"/>
    </row>
    <row r="671" spans="1:29" ht="14.25" customHeight="1">
      <c r="A671" s="173"/>
      <c r="B671" s="173"/>
      <c r="C671" s="173"/>
      <c r="D671" s="173"/>
      <c r="E671" s="173"/>
      <c r="F671" s="173"/>
      <c r="G671" s="173"/>
      <c r="H671" s="173"/>
      <c r="I671" s="173"/>
      <c r="J671" s="173"/>
      <c r="K671" s="173"/>
      <c r="L671" s="173"/>
      <c r="M671" s="173"/>
      <c r="N671" s="173"/>
      <c r="O671" s="173"/>
      <c r="P671" s="173"/>
      <c r="Q671" s="173"/>
      <c r="R671" s="173"/>
      <c r="S671" s="173"/>
      <c r="T671" s="173"/>
      <c r="U671" s="173"/>
      <c r="V671" s="173"/>
      <c r="W671" s="173"/>
      <c r="X671" s="173"/>
      <c r="Y671" s="173"/>
      <c r="Z671" s="173"/>
      <c r="AA671" s="173"/>
      <c r="AB671" s="173"/>
      <c r="AC671" s="173"/>
    </row>
    <row r="672" spans="1:29" ht="14.25" customHeight="1">
      <c r="A672" s="173"/>
      <c r="B672" s="173"/>
      <c r="C672" s="173"/>
      <c r="D672" s="173"/>
      <c r="E672" s="173"/>
      <c r="F672" s="173"/>
      <c r="G672" s="173"/>
      <c r="H672" s="173"/>
      <c r="I672" s="173"/>
      <c r="J672" s="173"/>
      <c r="K672" s="173"/>
      <c r="L672" s="173"/>
      <c r="M672" s="173"/>
      <c r="N672" s="173"/>
      <c r="O672" s="173"/>
      <c r="P672" s="173"/>
      <c r="Q672" s="173"/>
      <c r="R672" s="173"/>
      <c r="S672" s="173"/>
      <c r="T672" s="173"/>
      <c r="U672" s="173"/>
      <c r="V672" s="173"/>
      <c r="W672" s="173"/>
      <c r="X672" s="173"/>
      <c r="Y672" s="173"/>
      <c r="Z672" s="173"/>
      <c r="AA672" s="173"/>
      <c r="AB672" s="173"/>
      <c r="AC672" s="173"/>
    </row>
    <row r="673" spans="1:29" ht="14.25" customHeight="1">
      <c r="A673" s="173"/>
      <c r="B673" s="173"/>
      <c r="C673" s="173"/>
      <c r="D673" s="173"/>
      <c r="E673" s="173"/>
      <c r="F673" s="173"/>
      <c r="G673" s="173"/>
      <c r="H673" s="173"/>
      <c r="I673" s="173"/>
      <c r="J673" s="173"/>
      <c r="K673" s="173"/>
      <c r="L673" s="173"/>
      <c r="M673" s="173"/>
      <c r="N673" s="173"/>
      <c r="O673" s="173"/>
      <c r="P673" s="173"/>
      <c r="Q673" s="173"/>
      <c r="R673" s="173"/>
      <c r="S673" s="173"/>
      <c r="T673" s="173"/>
      <c r="U673" s="173"/>
      <c r="V673" s="173"/>
      <c r="W673" s="173"/>
      <c r="X673" s="173"/>
      <c r="Y673" s="173"/>
      <c r="Z673" s="173"/>
      <c r="AA673" s="173"/>
      <c r="AB673" s="173"/>
      <c r="AC673" s="173"/>
    </row>
    <row r="674" spans="1:29" ht="14.25" customHeight="1">
      <c r="A674" s="173"/>
      <c r="B674" s="173"/>
      <c r="C674" s="173"/>
      <c r="D674" s="173"/>
      <c r="E674" s="173"/>
      <c r="F674" s="173"/>
      <c r="G674" s="173"/>
      <c r="H674" s="173"/>
      <c r="I674" s="173"/>
      <c r="J674" s="173"/>
      <c r="K674" s="173"/>
      <c r="L674" s="173"/>
      <c r="M674" s="173"/>
      <c r="N674" s="173"/>
      <c r="O674" s="173"/>
      <c r="P674" s="173"/>
      <c r="Q674" s="173"/>
      <c r="R674" s="173"/>
      <c r="S674" s="173"/>
      <c r="T674" s="173"/>
      <c r="U674" s="173"/>
      <c r="V674" s="173"/>
      <c r="W674" s="173"/>
      <c r="X674" s="173"/>
      <c r="Y674" s="173"/>
      <c r="Z674" s="173"/>
      <c r="AA674" s="173"/>
      <c r="AB674" s="173"/>
      <c r="AC674" s="173"/>
    </row>
    <row r="675" spans="1:29" ht="14.25" customHeight="1">
      <c r="A675" s="173"/>
      <c r="B675" s="173"/>
      <c r="C675" s="173"/>
      <c r="D675" s="173"/>
      <c r="E675" s="173"/>
      <c r="F675" s="173"/>
      <c r="G675" s="173"/>
      <c r="H675" s="173"/>
      <c r="I675" s="173"/>
      <c r="J675" s="173"/>
      <c r="K675" s="173"/>
      <c r="L675" s="173"/>
      <c r="M675" s="173"/>
      <c r="N675" s="173"/>
      <c r="O675" s="173"/>
      <c r="P675" s="173"/>
      <c r="Q675" s="173"/>
      <c r="R675" s="173"/>
      <c r="S675" s="173"/>
      <c r="T675" s="173"/>
      <c r="U675" s="173"/>
      <c r="V675" s="173"/>
      <c r="W675" s="173"/>
      <c r="X675" s="173"/>
      <c r="Y675" s="173"/>
      <c r="Z675" s="173"/>
      <c r="AA675" s="173"/>
      <c r="AB675" s="173"/>
      <c r="AC675" s="173"/>
    </row>
    <row r="676" spans="1:29" ht="14.25" customHeight="1">
      <c r="A676" s="173"/>
      <c r="B676" s="173"/>
      <c r="C676" s="173"/>
      <c r="D676" s="173"/>
      <c r="E676" s="173"/>
      <c r="F676" s="173"/>
      <c r="G676" s="173"/>
      <c r="H676" s="173"/>
      <c r="I676" s="173"/>
      <c r="J676" s="173"/>
      <c r="K676" s="173"/>
      <c r="L676" s="173"/>
      <c r="M676" s="173"/>
      <c r="N676" s="173"/>
      <c r="O676" s="173"/>
      <c r="P676" s="173"/>
      <c r="Q676" s="173"/>
      <c r="R676" s="173"/>
      <c r="S676" s="173"/>
      <c r="T676" s="173"/>
      <c r="U676" s="173"/>
      <c r="V676" s="173"/>
      <c r="W676" s="173"/>
      <c r="X676" s="173"/>
      <c r="Y676" s="173"/>
      <c r="Z676" s="173"/>
      <c r="AA676" s="173"/>
      <c r="AB676" s="173"/>
      <c r="AC676" s="173"/>
    </row>
    <row r="677" spans="1:29" ht="14.25" customHeight="1">
      <c r="A677" s="173"/>
      <c r="B677" s="173"/>
      <c r="C677" s="173"/>
      <c r="D677" s="173"/>
      <c r="E677" s="173"/>
      <c r="F677" s="173"/>
      <c r="G677" s="173"/>
      <c r="H677" s="173"/>
      <c r="I677" s="173"/>
      <c r="J677" s="173"/>
      <c r="K677" s="173"/>
      <c r="L677" s="173"/>
      <c r="M677" s="173"/>
      <c r="N677" s="173"/>
      <c r="O677" s="173"/>
      <c r="P677" s="173"/>
      <c r="Q677" s="173"/>
      <c r="R677" s="173"/>
      <c r="S677" s="173"/>
      <c r="T677" s="173"/>
      <c r="U677" s="173"/>
      <c r="V677" s="173"/>
      <c r="W677" s="173"/>
      <c r="X677" s="173"/>
      <c r="Y677" s="173"/>
      <c r="Z677" s="173"/>
      <c r="AA677" s="173"/>
      <c r="AB677" s="173"/>
      <c r="AC677" s="173"/>
    </row>
    <row r="678" spans="1:29" ht="14.25" customHeight="1">
      <c r="A678" s="173"/>
      <c r="B678" s="173"/>
      <c r="C678" s="173"/>
      <c r="D678" s="173"/>
      <c r="E678" s="173"/>
      <c r="F678" s="173"/>
      <c r="G678" s="173"/>
      <c r="H678" s="173"/>
      <c r="I678" s="173"/>
      <c r="J678" s="173"/>
      <c r="K678" s="173"/>
      <c r="L678" s="173"/>
      <c r="M678" s="173"/>
      <c r="N678" s="173"/>
      <c r="O678" s="173"/>
      <c r="P678" s="173"/>
      <c r="Q678" s="173"/>
      <c r="R678" s="173"/>
      <c r="S678" s="173"/>
      <c r="T678" s="173"/>
      <c r="U678" s="173"/>
      <c r="V678" s="173"/>
      <c r="W678" s="173"/>
      <c r="X678" s="173"/>
      <c r="Y678" s="173"/>
      <c r="Z678" s="173"/>
      <c r="AA678" s="173"/>
      <c r="AB678" s="173"/>
      <c r="AC678" s="173"/>
    </row>
    <row r="679" spans="1:29" ht="14.25" customHeight="1">
      <c r="A679" s="173"/>
      <c r="B679" s="173"/>
      <c r="C679" s="173"/>
      <c r="D679" s="173"/>
      <c r="E679" s="173"/>
      <c r="F679" s="173"/>
      <c r="G679" s="173"/>
      <c r="H679" s="173"/>
      <c r="I679" s="173"/>
      <c r="J679" s="173"/>
      <c r="K679" s="173"/>
      <c r="L679" s="173"/>
      <c r="M679" s="173"/>
      <c r="N679" s="173"/>
      <c r="O679" s="173"/>
      <c r="P679" s="173"/>
      <c r="Q679" s="173"/>
      <c r="R679" s="173"/>
      <c r="S679" s="173"/>
      <c r="T679" s="173"/>
      <c r="U679" s="173"/>
      <c r="V679" s="173"/>
      <c r="W679" s="173"/>
      <c r="X679" s="173"/>
      <c r="Y679" s="173"/>
      <c r="Z679" s="173"/>
      <c r="AA679" s="173"/>
      <c r="AB679" s="173"/>
      <c r="AC679" s="173"/>
    </row>
    <row r="680" spans="1:29" ht="14.25" customHeight="1">
      <c r="A680" s="173"/>
      <c r="B680" s="173"/>
      <c r="C680" s="173"/>
      <c r="D680" s="173"/>
      <c r="E680" s="173"/>
      <c r="F680" s="173"/>
      <c r="G680" s="173"/>
      <c r="H680" s="173"/>
      <c r="I680" s="173"/>
      <c r="J680" s="173"/>
      <c r="K680" s="173"/>
      <c r="L680" s="173"/>
      <c r="M680" s="173"/>
      <c r="N680" s="173"/>
      <c r="O680" s="173"/>
      <c r="P680" s="173"/>
      <c r="Q680" s="173"/>
      <c r="R680" s="173"/>
      <c r="S680" s="173"/>
      <c r="T680" s="173"/>
      <c r="U680" s="173"/>
      <c r="V680" s="173"/>
      <c r="W680" s="173"/>
      <c r="X680" s="173"/>
      <c r="Y680" s="173"/>
      <c r="Z680" s="173"/>
      <c r="AA680" s="173"/>
      <c r="AB680" s="173"/>
      <c r="AC680" s="173"/>
    </row>
    <row r="681" spans="1:29" ht="14.25" customHeight="1">
      <c r="A681" s="173"/>
      <c r="B681" s="173"/>
      <c r="C681" s="173"/>
      <c r="D681" s="173"/>
      <c r="E681" s="173"/>
      <c r="F681" s="173"/>
      <c r="G681" s="173"/>
      <c r="H681" s="173"/>
      <c r="I681" s="173"/>
      <c r="J681" s="173"/>
      <c r="K681" s="173"/>
      <c r="L681" s="173"/>
      <c r="M681" s="173"/>
      <c r="N681" s="173"/>
      <c r="O681" s="173"/>
      <c r="P681" s="173"/>
      <c r="Q681" s="173"/>
      <c r="R681" s="173"/>
      <c r="S681" s="173"/>
      <c r="T681" s="173"/>
      <c r="U681" s="173"/>
      <c r="V681" s="173"/>
      <c r="W681" s="173"/>
      <c r="X681" s="173"/>
      <c r="Y681" s="173"/>
      <c r="Z681" s="173"/>
      <c r="AA681" s="173"/>
      <c r="AB681" s="173"/>
      <c r="AC681" s="173"/>
    </row>
    <row r="682" spans="1:29" ht="14.25" customHeight="1">
      <c r="A682" s="173"/>
      <c r="B682" s="173"/>
      <c r="C682" s="173"/>
      <c r="D682" s="173"/>
      <c r="E682" s="173"/>
      <c r="F682" s="173"/>
      <c r="G682" s="173"/>
      <c r="H682" s="173"/>
      <c r="I682" s="173"/>
      <c r="J682" s="173"/>
      <c r="K682" s="173"/>
      <c r="L682" s="173"/>
      <c r="M682" s="173"/>
      <c r="N682" s="173"/>
      <c r="O682" s="173"/>
      <c r="P682" s="173"/>
      <c r="Q682" s="173"/>
      <c r="R682" s="173"/>
      <c r="S682" s="173"/>
      <c r="T682" s="173"/>
      <c r="U682" s="173"/>
      <c r="V682" s="173"/>
      <c r="W682" s="173"/>
      <c r="X682" s="173"/>
      <c r="Y682" s="173"/>
      <c r="Z682" s="173"/>
      <c r="AA682" s="173"/>
      <c r="AB682" s="173"/>
      <c r="AC682" s="173"/>
    </row>
    <row r="683" spans="1:29" ht="14.25" customHeight="1">
      <c r="A683" s="173"/>
      <c r="B683" s="173"/>
      <c r="C683" s="173"/>
      <c r="D683" s="173"/>
      <c r="E683" s="173"/>
      <c r="F683" s="173"/>
      <c r="G683" s="173"/>
      <c r="H683" s="173"/>
      <c r="I683" s="173"/>
      <c r="J683" s="173"/>
      <c r="K683" s="173"/>
      <c r="L683" s="173"/>
      <c r="M683" s="173"/>
      <c r="N683" s="173"/>
      <c r="O683" s="173"/>
      <c r="P683" s="173"/>
      <c r="Q683" s="173"/>
      <c r="R683" s="173"/>
      <c r="S683" s="173"/>
      <c r="T683" s="173"/>
      <c r="U683" s="173"/>
      <c r="V683" s="173"/>
      <c r="W683" s="173"/>
      <c r="X683" s="173"/>
      <c r="Y683" s="173"/>
      <c r="Z683" s="173"/>
      <c r="AA683" s="173"/>
      <c r="AB683" s="173"/>
      <c r="AC683" s="173"/>
    </row>
    <row r="684" spans="1:29" ht="14.25" customHeight="1">
      <c r="A684" s="173"/>
      <c r="B684" s="173"/>
      <c r="C684" s="173"/>
      <c r="D684" s="173"/>
      <c r="E684" s="173"/>
      <c r="F684" s="173"/>
      <c r="G684" s="173"/>
      <c r="H684" s="173"/>
      <c r="I684" s="173"/>
      <c r="J684" s="173"/>
      <c r="K684" s="173"/>
      <c r="L684" s="173"/>
      <c r="M684" s="173"/>
      <c r="N684" s="173"/>
      <c r="O684" s="173"/>
      <c r="P684" s="173"/>
      <c r="Q684" s="173"/>
      <c r="R684" s="173"/>
      <c r="S684" s="173"/>
      <c r="T684" s="173"/>
      <c r="U684" s="173"/>
      <c r="V684" s="173"/>
      <c r="W684" s="173"/>
      <c r="X684" s="173"/>
      <c r="Y684" s="173"/>
      <c r="Z684" s="173"/>
      <c r="AA684" s="173"/>
      <c r="AB684" s="173"/>
      <c r="AC684" s="173"/>
    </row>
    <row r="685" spans="1:29" ht="14.25" customHeight="1">
      <c r="A685" s="173"/>
      <c r="B685" s="173"/>
      <c r="C685" s="173"/>
      <c r="D685" s="173"/>
      <c r="E685" s="173"/>
      <c r="F685" s="173"/>
      <c r="G685" s="173"/>
      <c r="H685" s="173"/>
      <c r="I685" s="173"/>
      <c r="J685" s="173"/>
      <c r="K685" s="173"/>
      <c r="L685" s="173"/>
      <c r="M685" s="173"/>
      <c r="N685" s="173"/>
      <c r="O685" s="173"/>
      <c r="P685" s="173"/>
      <c r="Q685" s="173"/>
      <c r="R685" s="173"/>
      <c r="S685" s="173"/>
      <c r="T685" s="173"/>
      <c r="U685" s="173"/>
      <c r="V685" s="173"/>
      <c r="W685" s="173"/>
      <c r="X685" s="173"/>
      <c r="Y685" s="173"/>
      <c r="Z685" s="173"/>
      <c r="AA685" s="173"/>
      <c r="AB685" s="173"/>
      <c r="AC685" s="173"/>
    </row>
    <row r="686" spans="1:29" ht="14.25" customHeight="1">
      <c r="A686" s="173"/>
      <c r="B686" s="173"/>
      <c r="C686" s="173"/>
      <c r="D686" s="173"/>
      <c r="E686" s="173"/>
      <c r="F686" s="173"/>
      <c r="G686" s="173"/>
      <c r="H686" s="173"/>
      <c r="I686" s="173"/>
      <c r="J686" s="173"/>
      <c r="K686" s="173"/>
      <c r="L686" s="173"/>
      <c r="M686" s="173"/>
      <c r="N686" s="173"/>
      <c r="O686" s="173"/>
      <c r="P686" s="173"/>
      <c r="Q686" s="173"/>
      <c r="R686" s="173"/>
      <c r="S686" s="173"/>
      <c r="T686" s="173"/>
      <c r="U686" s="173"/>
      <c r="V686" s="173"/>
      <c r="W686" s="173"/>
      <c r="X686" s="173"/>
      <c r="Y686" s="173"/>
      <c r="Z686" s="173"/>
      <c r="AA686" s="173"/>
      <c r="AB686" s="173"/>
      <c r="AC686" s="173"/>
    </row>
    <row r="687" spans="1:29" ht="14.25" customHeight="1">
      <c r="A687" s="173"/>
      <c r="B687" s="173"/>
      <c r="C687" s="173"/>
      <c r="D687" s="173"/>
      <c r="E687" s="173"/>
      <c r="F687" s="173"/>
      <c r="G687" s="173"/>
      <c r="H687" s="173"/>
      <c r="I687" s="173"/>
      <c r="J687" s="173"/>
      <c r="K687" s="173"/>
      <c r="L687" s="173"/>
      <c r="M687" s="173"/>
      <c r="N687" s="173"/>
      <c r="O687" s="173"/>
      <c r="P687" s="173"/>
      <c r="Q687" s="173"/>
      <c r="R687" s="173"/>
      <c r="S687" s="173"/>
      <c r="T687" s="173"/>
      <c r="U687" s="173"/>
      <c r="V687" s="173"/>
      <c r="W687" s="173"/>
      <c r="X687" s="173"/>
      <c r="Y687" s="173"/>
      <c r="Z687" s="173"/>
      <c r="AA687" s="173"/>
      <c r="AB687" s="173"/>
      <c r="AC687" s="173"/>
    </row>
    <row r="688" spans="1:29" ht="14.25" customHeight="1">
      <c r="A688" s="173"/>
      <c r="B688" s="173"/>
      <c r="C688" s="173"/>
      <c r="D688" s="173"/>
      <c r="E688" s="173"/>
      <c r="F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  <c r="Q688" s="173"/>
      <c r="R688" s="173"/>
      <c r="S688" s="173"/>
      <c r="T688" s="173"/>
      <c r="U688" s="173"/>
      <c r="V688" s="173"/>
      <c r="W688" s="173"/>
      <c r="X688" s="173"/>
      <c r="Y688" s="173"/>
      <c r="Z688" s="173"/>
      <c r="AA688" s="173"/>
      <c r="AB688" s="173"/>
      <c r="AC688" s="173"/>
    </row>
    <row r="689" spans="1:29" ht="14.25" customHeight="1">
      <c r="A689" s="173"/>
      <c r="B689" s="173"/>
      <c r="C689" s="173"/>
      <c r="D689" s="173"/>
      <c r="E689" s="173"/>
      <c r="F689" s="173"/>
      <c r="G689" s="173"/>
      <c r="H689" s="173"/>
      <c r="I689" s="173"/>
      <c r="J689" s="173"/>
      <c r="K689" s="173"/>
      <c r="L689" s="173"/>
      <c r="M689" s="173"/>
      <c r="N689" s="173"/>
      <c r="O689" s="173"/>
      <c r="P689" s="173"/>
      <c r="Q689" s="173"/>
      <c r="R689" s="173"/>
      <c r="S689" s="173"/>
      <c r="T689" s="173"/>
      <c r="U689" s="173"/>
      <c r="V689" s="173"/>
      <c r="W689" s="173"/>
      <c r="X689" s="173"/>
      <c r="Y689" s="173"/>
      <c r="Z689" s="173"/>
      <c r="AA689" s="173"/>
      <c r="AB689" s="173"/>
      <c r="AC689" s="173"/>
    </row>
    <row r="690" spans="1:29" ht="14.25" customHeight="1">
      <c r="A690" s="173"/>
      <c r="B690" s="173"/>
      <c r="C690" s="173"/>
      <c r="D690" s="173"/>
      <c r="E690" s="173"/>
      <c r="F690" s="173"/>
      <c r="G690" s="173"/>
      <c r="H690" s="173"/>
      <c r="I690" s="173"/>
      <c r="J690" s="173"/>
      <c r="K690" s="173"/>
      <c r="L690" s="173"/>
      <c r="M690" s="173"/>
      <c r="N690" s="173"/>
      <c r="O690" s="173"/>
      <c r="P690" s="173"/>
      <c r="Q690" s="173"/>
      <c r="R690" s="173"/>
      <c r="S690" s="173"/>
      <c r="T690" s="173"/>
      <c r="U690" s="173"/>
      <c r="V690" s="173"/>
      <c r="W690" s="173"/>
      <c r="X690" s="173"/>
      <c r="Y690" s="173"/>
      <c r="Z690" s="173"/>
      <c r="AA690" s="173"/>
      <c r="AB690" s="173"/>
      <c r="AC690" s="173"/>
    </row>
    <row r="691" spans="1:29" ht="14.25" customHeight="1">
      <c r="A691" s="173"/>
      <c r="B691" s="173"/>
      <c r="C691" s="173"/>
      <c r="D691" s="173"/>
      <c r="E691" s="173"/>
      <c r="F691" s="173"/>
      <c r="G691" s="173"/>
      <c r="H691" s="173"/>
      <c r="I691" s="173"/>
      <c r="J691" s="173"/>
      <c r="K691" s="173"/>
      <c r="L691" s="173"/>
      <c r="M691" s="173"/>
      <c r="N691" s="173"/>
      <c r="O691" s="173"/>
      <c r="P691" s="173"/>
      <c r="Q691" s="173"/>
      <c r="R691" s="173"/>
      <c r="S691" s="173"/>
      <c r="T691" s="173"/>
      <c r="U691" s="173"/>
      <c r="V691" s="173"/>
      <c r="W691" s="173"/>
      <c r="X691" s="173"/>
      <c r="Y691" s="173"/>
      <c r="Z691" s="173"/>
      <c r="AA691" s="173"/>
      <c r="AB691" s="173"/>
      <c r="AC691" s="173"/>
    </row>
    <row r="692" spans="1:29" ht="14.25" customHeight="1">
      <c r="A692" s="173"/>
      <c r="B692" s="173"/>
      <c r="C692" s="173"/>
      <c r="D692" s="173"/>
      <c r="E692" s="173"/>
      <c r="F692" s="173"/>
      <c r="G692" s="173"/>
      <c r="H692" s="173"/>
      <c r="I692" s="173"/>
      <c r="J692" s="173"/>
      <c r="K692" s="173"/>
      <c r="L692" s="173"/>
      <c r="M692" s="173"/>
      <c r="N692" s="173"/>
      <c r="O692" s="173"/>
      <c r="P692" s="173"/>
      <c r="Q692" s="173"/>
      <c r="R692" s="173"/>
      <c r="S692" s="173"/>
      <c r="T692" s="173"/>
      <c r="U692" s="173"/>
      <c r="V692" s="173"/>
      <c r="W692" s="173"/>
      <c r="X692" s="173"/>
      <c r="Y692" s="173"/>
      <c r="Z692" s="173"/>
      <c r="AA692" s="173"/>
      <c r="AB692" s="173"/>
      <c r="AC692" s="173"/>
    </row>
    <row r="693" spans="1:29" ht="14.25" customHeight="1">
      <c r="A693" s="173"/>
      <c r="B693" s="173"/>
      <c r="C693" s="173"/>
      <c r="D693" s="173"/>
      <c r="E693" s="173"/>
      <c r="F693" s="173"/>
      <c r="G693" s="173"/>
      <c r="H693" s="173"/>
      <c r="I693" s="173"/>
      <c r="J693" s="173"/>
      <c r="K693" s="173"/>
      <c r="L693" s="173"/>
      <c r="M693" s="173"/>
      <c r="N693" s="173"/>
      <c r="O693" s="173"/>
      <c r="P693" s="173"/>
      <c r="Q693" s="173"/>
      <c r="R693" s="173"/>
      <c r="S693" s="173"/>
      <c r="T693" s="173"/>
      <c r="U693" s="173"/>
      <c r="V693" s="173"/>
      <c r="W693" s="173"/>
      <c r="X693" s="173"/>
      <c r="Y693" s="173"/>
      <c r="Z693" s="173"/>
      <c r="AA693" s="173"/>
      <c r="AB693" s="173"/>
      <c r="AC693" s="173"/>
    </row>
    <row r="694" spans="1:29" ht="14.25" customHeight="1">
      <c r="A694" s="173"/>
      <c r="B694" s="173"/>
      <c r="C694" s="173"/>
      <c r="D694" s="173"/>
      <c r="E694" s="173"/>
      <c r="F694" s="173"/>
      <c r="G694" s="173"/>
      <c r="H694" s="173"/>
      <c r="I694" s="173"/>
      <c r="J694" s="173"/>
      <c r="K694" s="173"/>
      <c r="L694" s="173"/>
      <c r="M694" s="173"/>
      <c r="N694" s="173"/>
      <c r="O694" s="173"/>
      <c r="P694" s="173"/>
      <c r="Q694" s="173"/>
      <c r="R694" s="173"/>
      <c r="S694" s="173"/>
      <c r="T694" s="173"/>
      <c r="U694" s="173"/>
      <c r="V694" s="173"/>
      <c r="W694" s="173"/>
      <c r="X694" s="173"/>
      <c r="Y694" s="173"/>
      <c r="Z694" s="173"/>
      <c r="AA694" s="173"/>
      <c r="AB694" s="173"/>
      <c r="AC694" s="173"/>
    </row>
    <row r="695" spans="1:29" ht="14.25" customHeight="1">
      <c r="A695" s="173"/>
      <c r="B695" s="173"/>
      <c r="C695" s="173"/>
      <c r="D695" s="173"/>
      <c r="E695" s="173"/>
      <c r="F695" s="173"/>
      <c r="G695" s="173"/>
      <c r="H695" s="173"/>
      <c r="I695" s="173"/>
      <c r="J695" s="173"/>
      <c r="K695" s="173"/>
      <c r="L695" s="173"/>
      <c r="M695" s="173"/>
      <c r="N695" s="173"/>
      <c r="O695" s="173"/>
      <c r="P695" s="173"/>
      <c r="Q695" s="173"/>
      <c r="R695" s="173"/>
      <c r="S695" s="173"/>
      <c r="T695" s="173"/>
      <c r="U695" s="173"/>
      <c r="V695" s="173"/>
      <c r="W695" s="173"/>
      <c r="X695" s="173"/>
      <c r="Y695" s="173"/>
      <c r="Z695" s="173"/>
      <c r="AA695" s="173"/>
      <c r="AB695" s="173"/>
      <c r="AC695" s="173"/>
    </row>
    <row r="696" spans="1:29" ht="14.25" customHeight="1">
      <c r="A696" s="173"/>
      <c r="B696" s="173"/>
      <c r="C696" s="173"/>
      <c r="D696" s="173"/>
      <c r="E696" s="173"/>
      <c r="F696" s="173"/>
      <c r="G696" s="173"/>
      <c r="H696" s="173"/>
      <c r="I696" s="173"/>
      <c r="J696" s="173"/>
      <c r="K696" s="173"/>
      <c r="L696" s="173"/>
      <c r="M696" s="173"/>
      <c r="N696" s="173"/>
      <c r="O696" s="173"/>
      <c r="P696" s="173"/>
      <c r="Q696" s="173"/>
      <c r="R696" s="173"/>
      <c r="S696" s="173"/>
      <c r="T696" s="173"/>
      <c r="U696" s="173"/>
      <c r="V696" s="173"/>
      <c r="W696" s="173"/>
      <c r="X696" s="173"/>
      <c r="Y696" s="173"/>
      <c r="Z696" s="173"/>
      <c r="AA696" s="173"/>
      <c r="AB696" s="173"/>
      <c r="AC696" s="173"/>
    </row>
    <row r="697" spans="1:29" ht="14.25" customHeight="1">
      <c r="A697" s="173"/>
      <c r="B697" s="173"/>
      <c r="C697" s="173"/>
      <c r="D697" s="173"/>
      <c r="E697" s="173"/>
      <c r="F697" s="173"/>
      <c r="G697" s="173"/>
      <c r="H697" s="173"/>
      <c r="I697" s="173"/>
      <c r="J697" s="173"/>
      <c r="K697" s="173"/>
      <c r="L697" s="173"/>
      <c r="M697" s="173"/>
      <c r="N697" s="173"/>
      <c r="O697" s="173"/>
      <c r="P697" s="173"/>
      <c r="Q697" s="173"/>
      <c r="R697" s="173"/>
      <c r="S697" s="173"/>
      <c r="T697" s="173"/>
      <c r="U697" s="173"/>
      <c r="V697" s="173"/>
      <c r="W697" s="173"/>
      <c r="X697" s="173"/>
      <c r="Y697" s="173"/>
      <c r="Z697" s="173"/>
      <c r="AA697" s="173"/>
      <c r="AB697" s="173"/>
      <c r="AC697" s="173"/>
    </row>
    <row r="698" spans="1:29" ht="14.25" customHeight="1">
      <c r="A698" s="173"/>
      <c r="B698" s="173"/>
      <c r="C698" s="173"/>
      <c r="D698" s="173"/>
      <c r="E698" s="173"/>
      <c r="F698" s="173"/>
      <c r="G698" s="173"/>
      <c r="H698" s="173"/>
      <c r="I698" s="173"/>
      <c r="J698" s="173"/>
      <c r="K698" s="173"/>
      <c r="L698" s="173"/>
      <c r="M698" s="173"/>
      <c r="N698" s="173"/>
      <c r="O698" s="173"/>
      <c r="P698" s="173"/>
      <c r="Q698" s="173"/>
      <c r="R698" s="173"/>
      <c r="S698" s="173"/>
      <c r="T698" s="173"/>
      <c r="U698" s="173"/>
      <c r="V698" s="173"/>
      <c r="W698" s="173"/>
      <c r="X698" s="173"/>
      <c r="Y698" s="173"/>
      <c r="Z698" s="173"/>
      <c r="AA698" s="173"/>
      <c r="AB698" s="173"/>
      <c r="AC698" s="173"/>
    </row>
    <row r="699" spans="1:29" ht="14.25" customHeight="1">
      <c r="A699" s="173"/>
      <c r="B699" s="173"/>
      <c r="C699" s="173"/>
      <c r="D699" s="173"/>
      <c r="E699" s="173"/>
      <c r="F699" s="173"/>
      <c r="G699" s="173"/>
      <c r="H699" s="173"/>
      <c r="I699" s="173"/>
      <c r="J699" s="173"/>
      <c r="K699" s="173"/>
      <c r="L699" s="173"/>
      <c r="M699" s="173"/>
      <c r="N699" s="173"/>
      <c r="O699" s="173"/>
      <c r="P699" s="173"/>
      <c r="Q699" s="173"/>
      <c r="R699" s="173"/>
      <c r="S699" s="173"/>
      <c r="T699" s="173"/>
      <c r="U699" s="173"/>
      <c r="V699" s="173"/>
      <c r="W699" s="173"/>
      <c r="X699" s="173"/>
      <c r="Y699" s="173"/>
      <c r="Z699" s="173"/>
      <c r="AA699" s="173"/>
      <c r="AB699" s="173"/>
      <c r="AC699" s="173"/>
    </row>
    <row r="700" spans="1:29" ht="14.25" customHeight="1">
      <c r="A700" s="173"/>
      <c r="B700" s="173"/>
      <c r="C700" s="173"/>
      <c r="D700" s="173"/>
      <c r="E700" s="173"/>
      <c r="F700" s="173"/>
      <c r="G700" s="173"/>
      <c r="H700" s="173"/>
      <c r="I700" s="173"/>
      <c r="J700" s="173"/>
      <c r="K700" s="173"/>
      <c r="L700" s="173"/>
      <c r="M700" s="173"/>
      <c r="N700" s="173"/>
      <c r="O700" s="173"/>
      <c r="P700" s="173"/>
      <c r="Q700" s="173"/>
      <c r="R700" s="173"/>
      <c r="S700" s="173"/>
      <c r="T700" s="173"/>
      <c r="U700" s="173"/>
      <c r="V700" s="173"/>
      <c r="W700" s="173"/>
      <c r="X700" s="173"/>
      <c r="Y700" s="173"/>
      <c r="Z700" s="173"/>
      <c r="AA700" s="173"/>
      <c r="AB700" s="173"/>
      <c r="AC700" s="173"/>
    </row>
    <row r="701" spans="1:29" ht="14.25" customHeight="1">
      <c r="A701" s="173"/>
      <c r="B701" s="173"/>
      <c r="C701" s="173"/>
      <c r="D701" s="173"/>
      <c r="E701" s="173"/>
      <c r="F701" s="173"/>
      <c r="G701" s="173"/>
      <c r="H701" s="173"/>
      <c r="I701" s="173"/>
      <c r="J701" s="173"/>
      <c r="K701" s="173"/>
      <c r="L701" s="173"/>
      <c r="M701" s="173"/>
      <c r="N701" s="173"/>
      <c r="O701" s="173"/>
      <c r="P701" s="173"/>
      <c r="Q701" s="173"/>
      <c r="R701" s="173"/>
      <c r="S701" s="173"/>
      <c r="T701" s="173"/>
      <c r="U701" s="173"/>
      <c r="V701" s="173"/>
      <c r="W701" s="173"/>
      <c r="X701" s="173"/>
      <c r="Y701" s="173"/>
      <c r="Z701" s="173"/>
      <c r="AA701" s="173"/>
      <c r="AB701" s="173"/>
      <c r="AC701" s="173"/>
    </row>
    <row r="702" spans="1:29" ht="14.25" customHeight="1">
      <c r="A702" s="173"/>
      <c r="B702" s="173"/>
      <c r="C702" s="173"/>
      <c r="D702" s="173"/>
      <c r="E702" s="173"/>
      <c r="F702" s="173"/>
      <c r="G702" s="173"/>
      <c r="H702" s="173"/>
      <c r="I702" s="173"/>
      <c r="J702" s="173"/>
      <c r="K702" s="173"/>
      <c r="L702" s="173"/>
      <c r="M702" s="173"/>
      <c r="N702" s="173"/>
      <c r="O702" s="173"/>
      <c r="P702" s="173"/>
      <c r="Q702" s="173"/>
      <c r="R702" s="173"/>
      <c r="S702" s="173"/>
      <c r="T702" s="173"/>
      <c r="U702" s="173"/>
      <c r="V702" s="173"/>
      <c r="W702" s="173"/>
      <c r="X702" s="173"/>
      <c r="Y702" s="173"/>
      <c r="Z702" s="173"/>
      <c r="AA702" s="173"/>
      <c r="AB702" s="173"/>
      <c r="AC702" s="173"/>
    </row>
    <row r="703" spans="1:29" ht="14.25" customHeight="1">
      <c r="A703" s="173"/>
      <c r="B703" s="173"/>
      <c r="C703" s="173"/>
      <c r="D703" s="173"/>
      <c r="E703" s="173"/>
      <c r="F703" s="173"/>
      <c r="G703" s="173"/>
      <c r="H703" s="173"/>
      <c r="I703" s="173"/>
      <c r="J703" s="173"/>
      <c r="K703" s="173"/>
      <c r="L703" s="173"/>
      <c r="M703" s="173"/>
      <c r="N703" s="173"/>
      <c r="O703" s="173"/>
      <c r="P703" s="173"/>
      <c r="Q703" s="173"/>
      <c r="R703" s="173"/>
      <c r="S703" s="173"/>
      <c r="T703" s="173"/>
      <c r="U703" s="173"/>
      <c r="V703" s="173"/>
      <c r="W703" s="173"/>
      <c r="X703" s="173"/>
      <c r="Y703" s="173"/>
      <c r="Z703" s="173"/>
      <c r="AA703" s="173"/>
      <c r="AB703" s="173"/>
      <c r="AC703" s="173"/>
    </row>
    <row r="704" spans="1:29" ht="14.25" customHeight="1">
      <c r="A704" s="173"/>
      <c r="B704" s="173"/>
      <c r="C704" s="173"/>
      <c r="D704" s="173"/>
      <c r="E704" s="173"/>
      <c r="F704" s="173"/>
      <c r="G704" s="173"/>
      <c r="H704" s="173"/>
      <c r="I704" s="173"/>
      <c r="J704" s="173"/>
      <c r="K704" s="173"/>
      <c r="L704" s="173"/>
      <c r="M704" s="173"/>
      <c r="N704" s="173"/>
      <c r="O704" s="173"/>
      <c r="P704" s="173"/>
      <c r="Q704" s="173"/>
      <c r="R704" s="173"/>
      <c r="S704" s="173"/>
      <c r="T704" s="173"/>
      <c r="U704" s="173"/>
      <c r="V704" s="173"/>
      <c r="W704" s="173"/>
      <c r="X704" s="173"/>
      <c r="Y704" s="173"/>
      <c r="Z704" s="173"/>
      <c r="AA704" s="173"/>
      <c r="AB704" s="173"/>
      <c r="AC704" s="173"/>
    </row>
    <row r="705" spans="1:29" ht="14.25" customHeight="1">
      <c r="A705" s="173"/>
      <c r="B705" s="173"/>
      <c r="C705" s="173"/>
      <c r="D705" s="173"/>
      <c r="E705" s="173"/>
      <c r="F705" s="173"/>
      <c r="G705" s="173"/>
      <c r="H705" s="173"/>
      <c r="I705" s="173"/>
      <c r="J705" s="173"/>
      <c r="K705" s="173"/>
      <c r="L705" s="173"/>
      <c r="M705" s="173"/>
      <c r="N705" s="173"/>
      <c r="O705" s="173"/>
      <c r="P705" s="173"/>
      <c r="Q705" s="173"/>
      <c r="R705" s="173"/>
      <c r="S705" s="173"/>
      <c r="T705" s="173"/>
      <c r="U705" s="173"/>
      <c r="V705" s="173"/>
      <c r="W705" s="173"/>
      <c r="X705" s="173"/>
      <c r="Y705" s="173"/>
      <c r="Z705" s="173"/>
      <c r="AA705" s="173"/>
      <c r="AB705" s="173"/>
      <c r="AC705" s="173"/>
    </row>
    <row r="706" spans="1:29" ht="14.25" customHeight="1">
      <c r="A706" s="173"/>
      <c r="B706" s="173"/>
      <c r="C706" s="173"/>
      <c r="D706" s="173"/>
      <c r="E706" s="173"/>
      <c r="F706" s="173"/>
      <c r="G706" s="173"/>
      <c r="H706" s="173"/>
      <c r="I706" s="173"/>
      <c r="J706" s="173"/>
      <c r="K706" s="173"/>
      <c r="L706" s="173"/>
      <c r="M706" s="173"/>
      <c r="N706" s="173"/>
      <c r="O706" s="173"/>
      <c r="P706" s="173"/>
      <c r="Q706" s="173"/>
      <c r="R706" s="173"/>
      <c r="S706" s="173"/>
      <c r="T706" s="173"/>
      <c r="U706" s="173"/>
      <c r="V706" s="173"/>
      <c r="W706" s="173"/>
      <c r="X706" s="173"/>
      <c r="Y706" s="173"/>
      <c r="Z706" s="173"/>
      <c r="AA706" s="173"/>
      <c r="AB706" s="173"/>
      <c r="AC706" s="173"/>
    </row>
    <row r="707" spans="1:29" ht="14.25" customHeight="1">
      <c r="A707" s="173"/>
      <c r="B707" s="173"/>
      <c r="C707" s="173"/>
      <c r="D707" s="173"/>
      <c r="E707" s="173"/>
      <c r="F707" s="173"/>
      <c r="G707" s="173"/>
      <c r="H707" s="173"/>
      <c r="I707" s="173"/>
      <c r="J707" s="173"/>
      <c r="K707" s="173"/>
      <c r="L707" s="173"/>
      <c r="M707" s="173"/>
      <c r="N707" s="173"/>
      <c r="O707" s="173"/>
      <c r="P707" s="173"/>
      <c r="Q707" s="173"/>
      <c r="R707" s="173"/>
      <c r="S707" s="173"/>
      <c r="T707" s="173"/>
      <c r="U707" s="173"/>
      <c r="V707" s="173"/>
      <c r="W707" s="173"/>
      <c r="X707" s="173"/>
      <c r="Y707" s="173"/>
      <c r="Z707" s="173"/>
      <c r="AA707" s="173"/>
      <c r="AB707" s="173"/>
      <c r="AC707" s="173"/>
    </row>
    <row r="708" spans="1:29" ht="14.25" customHeight="1">
      <c r="A708" s="173"/>
      <c r="B708" s="173"/>
      <c r="C708" s="173"/>
      <c r="D708" s="173"/>
      <c r="E708" s="173"/>
      <c r="F708" s="173"/>
      <c r="G708" s="173"/>
      <c r="H708" s="173"/>
      <c r="I708" s="173"/>
      <c r="J708" s="173"/>
      <c r="K708" s="173"/>
      <c r="L708" s="173"/>
      <c r="M708" s="173"/>
      <c r="N708" s="173"/>
      <c r="O708" s="173"/>
      <c r="P708" s="173"/>
      <c r="Q708" s="173"/>
      <c r="R708" s="173"/>
      <c r="S708" s="173"/>
      <c r="T708" s="173"/>
      <c r="U708" s="173"/>
      <c r="V708" s="173"/>
      <c r="W708" s="173"/>
      <c r="X708" s="173"/>
      <c r="Y708" s="173"/>
      <c r="Z708" s="173"/>
      <c r="AA708" s="173"/>
      <c r="AB708" s="173"/>
      <c r="AC708" s="173"/>
    </row>
    <row r="709" spans="1:29" ht="14.25" customHeight="1">
      <c r="A709" s="173"/>
      <c r="B709" s="173"/>
      <c r="C709" s="173"/>
      <c r="D709" s="173"/>
      <c r="E709" s="173"/>
      <c r="F709" s="173"/>
      <c r="G709" s="173"/>
      <c r="H709" s="173"/>
      <c r="I709" s="173"/>
      <c r="J709" s="173"/>
      <c r="K709" s="173"/>
      <c r="L709" s="173"/>
      <c r="M709" s="173"/>
      <c r="N709" s="173"/>
      <c r="O709" s="173"/>
      <c r="P709" s="173"/>
      <c r="Q709" s="173"/>
      <c r="R709" s="173"/>
      <c r="S709" s="173"/>
      <c r="T709" s="173"/>
      <c r="U709" s="173"/>
      <c r="V709" s="173"/>
      <c r="W709" s="173"/>
      <c r="X709" s="173"/>
      <c r="Y709" s="173"/>
      <c r="Z709" s="173"/>
      <c r="AA709" s="173"/>
      <c r="AB709" s="173"/>
      <c r="AC709" s="173"/>
    </row>
    <row r="710" spans="1:29" ht="14.25" customHeight="1">
      <c r="A710" s="173"/>
      <c r="B710" s="173"/>
      <c r="C710" s="173"/>
      <c r="D710" s="173"/>
      <c r="E710" s="173"/>
      <c r="F710" s="173"/>
      <c r="G710" s="173"/>
      <c r="H710" s="173"/>
      <c r="I710" s="173"/>
      <c r="J710" s="173"/>
      <c r="K710" s="173"/>
      <c r="L710" s="173"/>
      <c r="M710" s="173"/>
      <c r="N710" s="173"/>
      <c r="O710" s="173"/>
      <c r="P710" s="173"/>
      <c r="Q710" s="173"/>
      <c r="R710" s="173"/>
      <c r="S710" s="173"/>
      <c r="T710" s="173"/>
      <c r="U710" s="173"/>
      <c r="V710" s="173"/>
      <c r="W710" s="173"/>
      <c r="X710" s="173"/>
      <c r="Y710" s="173"/>
      <c r="Z710" s="173"/>
      <c r="AA710" s="173"/>
      <c r="AB710" s="173"/>
      <c r="AC710" s="173"/>
    </row>
    <row r="711" spans="1:29" ht="14.25" customHeight="1">
      <c r="A711" s="173"/>
      <c r="B711" s="173"/>
      <c r="C711" s="173"/>
      <c r="D711" s="173"/>
      <c r="E711" s="173"/>
      <c r="F711" s="173"/>
      <c r="G711" s="173"/>
      <c r="H711" s="173"/>
      <c r="I711" s="173"/>
      <c r="J711" s="173"/>
      <c r="K711" s="173"/>
      <c r="L711" s="173"/>
      <c r="M711" s="173"/>
      <c r="N711" s="173"/>
      <c r="O711" s="173"/>
      <c r="P711" s="173"/>
      <c r="Q711" s="173"/>
      <c r="R711" s="173"/>
      <c r="S711" s="173"/>
      <c r="T711" s="173"/>
      <c r="U711" s="173"/>
      <c r="V711" s="173"/>
      <c r="W711" s="173"/>
      <c r="X711" s="173"/>
      <c r="Y711" s="173"/>
      <c r="Z711" s="173"/>
      <c r="AA711" s="173"/>
      <c r="AB711" s="173"/>
      <c r="AC711" s="173"/>
    </row>
    <row r="712" spans="1:29" ht="14.25" customHeight="1">
      <c r="A712" s="173"/>
      <c r="B712" s="173"/>
      <c r="C712" s="173"/>
      <c r="D712" s="173"/>
      <c r="E712" s="173"/>
      <c r="F712" s="173"/>
      <c r="G712" s="173"/>
      <c r="H712" s="173"/>
      <c r="I712" s="173"/>
      <c r="J712" s="173"/>
      <c r="K712" s="173"/>
      <c r="L712" s="173"/>
      <c r="M712" s="173"/>
      <c r="N712" s="173"/>
      <c r="O712" s="173"/>
      <c r="P712" s="173"/>
      <c r="Q712" s="173"/>
      <c r="R712" s="173"/>
      <c r="S712" s="173"/>
      <c r="T712" s="173"/>
      <c r="U712" s="173"/>
      <c r="V712" s="173"/>
      <c r="W712" s="173"/>
      <c r="X712" s="173"/>
      <c r="Y712" s="173"/>
      <c r="Z712" s="173"/>
      <c r="AA712" s="173"/>
      <c r="AB712" s="173"/>
      <c r="AC712" s="173"/>
    </row>
    <row r="713" spans="1:29" ht="14.25" customHeight="1">
      <c r="A713" s="173"/>
      <c r="B713" s="173"/>
      <c r="C713" s="173"/>
      <c r="D713" s="173"/>
      <c r="E713" s="173"/>
      <c r="F713" s="173"/>
      <c r="G713" s="173"/>
      <c r="H713" s="173"/>
      <c r="I713" s="173"/>
      <c r="J713" s="173"/>
      <c r="K713" s="173"/>
      <c r="L713" s="173"/>
      <c r="M713" s="173"/>
      <c r="N713" s="173"/>
      <c r="O713" s="173"/>
      <c r="P713" s="173"/>
      <c r="Q713" s="173"/>
      <c r="R713" s="173"/>
      <c r="S713" s="173"/>
      <c r="T713" s="173"/>
      <c r="U713" s="173"/>
      <c r="V713" s="173"/>
      <c r="W713" s="173"/>
      <c r="X713" s="173"/>
      <c r="Y713" s="173"/>
      <c r="Z713" s="173"/>
      <c r="AA713" s="173"/>
      <c r="AB713" s="173"/>
      <c r="AC713" s="173"/>
    </row>
    <row r="714" spans="1:29" ht="14.25" customHeight="1">
      <c r="A714" s="173"/>
      <c r="B714" s="173"/>
      <c r="C714" s="173"/>
      <c r="D714" s="173"/>
      <c r="E714" s="173"/>
      <c r="F714" s="173"/>
      <c r="G714" s="173"/>
      <c r="H714" s="173"/>
      <c r="I714" s="173"/>
      <c r="J714" s="173"/>
      <c r="K714" s="173"/>
      <c r="L714" s="173"/>
      <c r="M714" s="173"/>
      <c r="N714" s="173"/>
      <c r="O714" s="173"/>
      <c r="P714" s="173"/>
      <c r="Q714" s="173"/>
      <c r="R714" s="173"/>
      <c r="S714" s="173"/>
      <c r="T714" s="173"/>
      <c r="U714" s="173"/>
      <c r="V714" s="173"/>
      <c r="W714" s="173"/>
      <c r="X714" s="173"/>
      <c r="Y714" s="173"/>
      <c r="Z714" s="173"/>
      <c r="AA714" s="173"/>
      <c r="AB714" s="173"/>
      <c r="AC714" s="173"/>
    </row>
    <row r="715" spans="1:29" ht="14.25" customHeight="1">
      <c r="A715" s="173"/>
      <c r="B715" s="173"/>
      <c r="C715" s="173"/>
      <c r="D715" s="173"/>
      <c r="E715" s="173"/>
      <c r="F715" s="173"/>
      <c r="G715" s="173"/>
      <c r="H715" s="173"/>
      <c r="I715" s="173"/>
      <c r="J715" s="173"/>
      <c r="K715" s="173"/>
      <c r="L715" s="173"/>
      <c r="M715" s="173"/>
      <c r="N715" s="173"/>
      <c r="O715" s="173"/>
      <c r="P715" s="173"/>
      <c r="Q715" s="173"/>
      <c r="R715" s="173"/>
      <c r="S715" s="173"/>
      <c r="T715" s="173"/>
      <c r="U715" s="173"/>
      <c r="V715" s="173"/>
      <c r="W715" s="173"/>
      <c r="X715" s="173"/>
      <c r="Y715" s="173"/>
      <c r="Z715" s="173"/>
      <c r="AA715" s="173"/>
      <c r="AB715" s="173"/>
      <c r="AC715" s="173"/>
    </row>
    <row r="716" spans="1:29" ht="14.25" customHeight="1">
      <c r="A716" s="173"/>
      <c r="B716" s="173"/>
      <c r="C716" s="173"/>
      <c r="D716" s="173"/>
      <c r="E716" s="173"/>
      <c r="F716" s="173"/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  <c r="Q716" s="173"/>
      <c r="R716" s="173"/>
      <c r="S716" s="173"/>
      <c r="T716" s="173"/>
      <c r="U716" s="173"/>
      <c r="V716" s="173"/>
      <c r="W716" s="173"/>
      <c r="X716" s="173"/>
      <c r="Y716" s="173"/>
      <c r="Z716" s="173"/>
      <c r="AA716" s="173"/>
      <c r="AB716" s="173"/>
      <c r="AC716" s="173"/>
    </row>
    <row r="717" spans="1:29" ht="14.25" customHeight="1">
      <c r="A717" s="173"/>
      <c r="B717" s="173"/>
      <c r="C717" s="173"/>
      <c r="D717" s="173"/>
      <c r="E717" s="173"/>
      <c r="F717" s="173"/>
      <c r="G717" s="173"/>
      <c r="H717" s="173"/>
      <c r="I717" s="173"/>
      <c r="J717" s="173"/>
      <c r="K717" s="173"/>
      <c r="L717" s="173"/>
      <c r="M717" s="173"/>
      <c r="N717" s="173"/>
      <c r="O717" s="173"/>
      <c r="P717" s="173"/>
      <c r="Q717" s="173"/>
      <c r="R717" s="173"/>
      <c r="S717" s="173"/>
      <c r="T717" s="173"/>
      <c r="U717" s="173"/>
      <c r="V717" s="173"/>
      <c r="W717" s="173"/>
      <c r="X717" s="173"/>
      <c r="Y717" s="173"/>
      <c r="Z717" s="173"/>
      <c r="AA717" s="173"/>
      <c r="AB717" s="173"/>
      <c r="AC717" s="173"/>
    </row>
    <row r="718" spans="1:29" ht="14.25" customHeight="1">
      <c r="A718" s="173"/>
      <c r="B718" s="173"/>
      <c r="C718" s="173"/>
      <c r="D718" s="173"/>
      <c r="E718" s="173"/>
      <c r="F718" s="173"/>
      <c r="G718" s="173"/>
      <c r="H718" s="173"/>
      <c r="I718" s="173"/>
      <c r="J718" s="173"/>
      <c r="K718" s="173"/>
      <c r="L718" s="173"/>
      <c r="M718" s="173"/>
      <c r="N718" s="173"/>
      <c r="O718" s="173"/>
      <c r="P718" s="173"/>
      <c r="Q718" s="173"/>
      <c r="R718" s="173"/>
      <c r="S718" s="173"/>
      <c r="T718" s="173"/>
      <c r="U718" s="173"/>
      <c r="V718" s="173"/>
      <c r="W718" s="173"/>
      <c r="X718" s="173"/>
      <c r="Y718" s="173"/>
      <c r="Z718" s="173"/>
      <c r="AA718" s="173"/>
      <c r="AB718" s="173"/>
      <c r="AC718" s="173"/>
    </row>
    <row r="719" spans="1:29" ht="14.25" customHeight="1">
      <c r="A719" s="173"/>
      <c r="B719" s="173"/>
      <c r="C719" s="173"/>
      <c r="D719" s="173"/>
      <c r="E719" s="173"/>
      <c r="F719" s="173"/>
      <c r="G719" s="173"/>
      <c r="H719" s="173"/>
      <c r="I719" s="173"/>
      <c r="J719" s="173"/>
      <c r="K719" s="173"/>
      <c r="L719" s="173"/>
      <c r="M719" s="173"/>
      <c r="N719" s="173"/>
      <c r="O719" s="173"/>
      <c r="P719" s="173"/>
      <c r="Q719" s="173"/>
      <c r="R719" s="173"/>
      <c r="S719" s="173"/>
      <c r="T719" s="173"/>
      <c r="U719" s="173"/>
      <c r="V719" s="173"/>
      <c r="W719" s="173"/>
      <c r="X719" s="173"/>
      <c r="Y719" s="173"/>
      <c r="Z719" s="173"/>
      <c r="AA719" s="173"/>
      <c r="AB719" s="173"/>
      <c r="AC719" s="173"/>
    </row>
    <row r="720" spans="1:29" ht="14.25" customHeight="1">
      <c r="A720" s="173"/>
      <c r="B720" s="173"/>
      <c r="C720" s="173"/>
      <c r="D720" s="173"/>
      <c r="E720" s="173"/>
      <c r="F720" s="173"/>
      <c r="G720" s="173"/>
      <c r="H720" s="173"/>
      <c r="I720" s="173"/>
      <c r="J720" s="173"/>
      <c r="K720" s="173"/>
      <c r="L720" s="173"/>
      <c r="M720" s="173"/>
      <c r="N720" s="173"/>
      <c r="O720" s="173"/>
      <c r="P720" s="173"/>
      <c r="Q720" s="173"/>
      <c r="R720" s="173"/>
      <c r="S720" s="173"/>
      <c r="T720" s="173"/>
      <c r="U720" s="173"/>
      <c r="V720" s="173"/>
      <c r="W720" s="173"/>
      <c r="X720" s="173"/>
      <c r="Y720" s="173"/>
      <c r="Z720" s="173"/>
      <c r="AA720" s="173"/>
      <c r="AB720" s="173"/>
      <c r="AC720" s="173"/>
    </row>
    <row r="721" spans="1:29" ht="14.25" customHeight="1">
      <c r="A721" s="173"/>
      <c r="B721" s="173"/>
      <c r="C721" s="173"/>
      <c r="D721" s="173"/>
      <c r="E721" s="173"/>
      <c r="F721" s="173"/>
      <c r="G721" s="173"/>
      <c r="H721" s="173"/>
      <c r="I721" s="173"/>
      <c r="J721" s="173"/>
      <c r="K721" s="173"/>
      <c r="L721" s="173"/>
      <c r="M721" s="173"/>
      <c r="N721" s="173"/>
      <c r="O721" s="173"/>
      <c r="P721" s="173"/>
      <c r="Q721" s="173"/>
      <c r="R721" s="173"/>
      <c r="S721" s="173"/>
      <c r="T721" s="173"/>
      <c r="U721" s="173"/>
      <c r="V721" s="173"/>
      <c r="W721" s="173"/>
      <c r="X721" s="173"/>
      <c r="Y721" s="173"/>
      <c r="Z721" s="173"/>
      <c r="AA721" s="173"/>
      <c r="AB721" s="173"/>
      <c r="AC721" s="173"/>
    </row>
    <row r="722" spans="1:29" ht="14.25" customHeight="1">
      <c r="A722" s="173"/>
      <c r="B722" s="173"/>
      <c r="C722" s="173"/>
      <c r="D722" s="173"/>
      <c r="E722" s="173"/>
      <c r="F722" s="173"/>
      <c r="G722" s="173"/>
      <c r="H722" s="173"/>
      <c r="I722" s="173"/>
      <c r="J722" s="173"/>
      <c r="K722" s="173"/>
      <c r="L722" s="173"/>
      <c r="M722" s="173"/>
      <c r="N722" s="173"/>
      <c r="O722" s="173"/>
      <c r="P722" s="173"/>
      <c r="Q722" s="173"/>
      <c r="R722" s="173"/>
      <c r="S722" s="173"/>
      <c r="T722" s="173"/>
      <c r="U722" s="173"/>
      <c r="V722" s="173"/>
      <c r="W722" s="173"/>
      <c r="X722" s="173"/>
      <c r="Y722" s="173"/>
      <c r="Z722" s="173"/>
      <c r="AA722" s="173"/>
      <c r="AB722" s="173"/>
      <c r="AC722" s="173"/>
    </row>
    <row r="723" spans="1:29" ht="14.25" customHeight="1">
      <c r="A723" s="173"/>
      <c r="B723" s="173"/>
      <c r="C723" s="173"/>
      <c r="D723" s="173"/>
      <c r="E723" s="173"/>
      <c r="F723" s="173"/>
      <c r="G723" s="173"/>
      <c r="H723" s="173"/>
      <c r="I723" s="173"/>
      <c r="J723" s="173"/>
      <c r="K723" s="173"/>
      <c r="L723" s="173"/>
      <c r="M723" s="173"/>
      <c r="N723" s="173"/>
      <c r="O723" s="173"/>
      <c r="P723" s="173"/>
      <c r="Q723" s="173"/>
      <c r="R723" s="173"/>
      <c r="S723" s="173"/>
      <c r="T723" s="173"/>
      <c r="U723" s="173"/>
      <c r="V723" s="173"/>
      <c r="W723" s="173"/>
      <c r="X723" s="173"/>
      <c r="Y723" s="173"/>
      <c r="Z723" s="173"/>
      <c r="AA723" s="173"/>
      <c r="AB723" s="173"/>
      <c r="AC723" s="173"/>
    </row>
    <row r="724" spans="1:29" ht="14.25" customHeight="1">
      <c r="A724" s="173"/>
      <c r="B724" s="173"/>
      <c r="C724" s="173"/>
      <c r="D724" s="173"/>
      <c r="E724" s="173"/>
      <c r="F724" s="173"/>
      <c r="G724" s="173"/>
      <c r="H724" s="173"/>
      <c r="I724" s="173"/>
      <c r="J724" s="173"/>
      <c r="K724" s="173"/>
      <c r="L724" s="173"/>
      <c r="M724" s="173"/>
      <c r="N724" s="173"/>
      <c r="O724" s="173"/>
      <c r="P724" s="173"/>
      <c r="Q724" s="173"/>
      <c r="R724" s="173"/>
      <c r="S724" s="173"/>
      <c r="T724" s="173"/>
      <c r="U724" s="173"/>
      <c r="V724" s="173"/>
      <c r="W724" s="173"/>
      <c r="X724" s="173"/>
      <c r="Y724" s="173"/>
      <c r="Z724" s="173"/>
      <c r="AA724" s="173"/>
      <c r="AB724" s="173"/>
      <c r="AC724" s="173"/>
    </row>
    <row r="725" spans="1:29" ht="14.25" customHeight="1">
      <c r="A725" s="173"/>
      <c r="B725" s="173"/>
      <c r="C725" s="173"/>
      <c r="D725" s="173"/>
      <c r="E725" s="173"/>
      <c r="F725" s="173"/>
      <c r="G725" s="173"/>
      <c r="H725" s="173"/>
      <c r="I725" s="173"/>
      <c r="J725" s="173"/>
      <c r="K725" s="173"/>
      <c r="L725" s="173"/>
      <c r="M725" s="173"/>
      <c r="N725" s="173"/>
      <c r="O725" s="173"/>
      <c r="P725" s="173"/>
      <c r="Q725" s="173"/>
      <c r="R725" s="173"/>
      <c r="S725" s="173"/>
      <c r="T725" s="173"/>
      <c r="U725" s="173"/>
      <c r="V725" s="173"/>
      <c r="W725" s="173"/>
      <c r="X725" s="173"/>
      <c r="Y725" s="173"/>
      <c r="Z725" s="173"/>
      <c r="AA725" s="173"/>
      <c r="AB725" s="173"/>
      <c r="AC725" s="173"/>
    </row>
    <row r="726" spans="1:29" ht="14.25" customHeight="1">
      <c r="A726" s="173"/>
      <c r="B726" s="173"/>
      <c r="C726" s="173"/>
      <c r="D726" s="173"/>
      <c r="E726" s="173"/>
      <c r="F726" s="173"/>
      <c r="G726" s="173"/>
      <c r="H726" s="173"/>
      <c r="I726" s="173"/>
      <c r="J726" s="173"/>
      <c r="K726" s="173"/>
      <c r="L726" s="173"/>
      <c r="M726" s="173"/>
      <c r="N726" s="173"/>
      <c r="O726" s="173"/>
      <c r="P726" s="173"/>
      <c r="Q726" s="173"/>
      <c r="R726" s="173"/>
      <c r="S726" s="173"/>
      <c r="T726" s="173"/>
      <c r="U726" s="173"/>
      <c r="V726" s="173"/>
      <c r="W726" s="173"/>
      <c r="X726" s="173"/>
      <c r="Y726" s="173"/>
      <c r="Z726" s="173"/>
      <c r="AA726" s="173"/>
      <c r="AB726" s="173"/>
      <c r="AC726" s="173"/>
    </row>
    <row r="727" spans="1:29" ht="14.25" customHeight="1">
      <c r="A727" s="173"/>
      <c r="B727" s="173"/>
      <c r="C727" s="173"/>
      <c r="D727" s="173"/>
      <c r="E727" s="173"/>
      <c r="F727" s="173"/>
      <c r="G727" s="173"/>
      <c r="H727" s="173"/>
      <c r="I727" s="173"/>
      <c r="J727" s="173"/>
      <c r="K727" s="173"/>
      <c r="L727" s="173"/>
      <c r="M727" s="173"/>
      <c r="N727" s="173"/>
      <c r="O727" s="173"/>
      <c r="P727" s="173"/>
      <c r="Q727" s="173"/>
      <c r="R727" s="173"/>
      <c r="S727" s="173"/>
      <c r="T727" s="173"/>
      <c r="U727" s="173"/>
      <c r="V727" s="173"/>
      <c r="W727" s="173"/>
      <c r="X727" s="173"/>
      <c r="Y727" s="173"/>
      <c r="Z727" s="173"/>
      <c r="AA727" s="173"/>
      <c r="AB727" s="173"/>
      <c r="AC727" s="173"/>
    </row>
    <row r="728" spans="1:29" ht="14.25" customHeight="1">
      <c r="A728" s="173"/>
      <c r="B728" s="173"/>
      <c r="C728" s="173"/>
      <c r="D728" s="173"/>
      <c r="E728" s="173"/>
      <c r="F728" s="173"/>
      <c r="G728" s="173"/>
      <c r="H728" s="173"/>
      <c r="I728" s="173"/>
      <c r="J728" s="173"/>
      <c r="K728" s="173"/>
      <c r="L728" s="173"/>
      <c r="M728" s="173"/>
      <c r="N728" s="173"/>
      <c r="O728" s="173"/>
      <c r="P728" s="173"/>
      <c r="Q728" s="173"/>
      <c r="R728" s="173"/>
      <c r="S728" s="173"/>
      <c r="T728" s="173"/>
      <c r="U728" s="173"/>
      <c r="V728" s="173"/>
      <c r="W728" s="173"/>
      <c r="X728" s="173"/>
      <c r="Y728" s="173"/>
      <c r="Z728" s="173"/>
      <c r="AA728" s="173"/>
      <c r="AB728" s="173"/>
      <c r="AC728" s="173"/>
    </row>
    <row r="729" spans="1:29" ht="14.25" customHeight="1">
      <c r="A729" s="173"/>
      <c r="B729" s="173"/>
      <c r="C729" s="173"/>
      <c r="D729" s="173"/>
      <c r="E729" s="173"/>
      <c r="F729" s="173"/>
      <c r="G729" s="173"/>
      <c r="H729" s="173"/>
      <c r="I729" s="173"/>
      <c r="J729" s="173"/>
      <c r="K729" s="173"/>
      <c r="L729" s="173"/>
      <c r="M729" s="173"/>
      <c r="N729" s="173"/>
      <c r="O729" s="173"/>
      <c r="P729" s="173"/>
      <c r="Q729" s="173"/>
      <c r="R729" s="173"/>
      <c r="S729" s="173"/>
      <c r="T729" s="173"/>
      <c r="U729" s="173"/>
      <c r="V729" s="173"/>
      <c r="W729" s="173"/>
      <c r="X729" s="173"/>
      <c r="Y729" s="173"/>
      <c r="Z729" s="173"/>
      <c r="AA729" s="173"/>
      <c r="AB729" s="173"/>
      <c r="AC729" s="173"/>
    </row>
    <row r="730" spans="1:29" ht="14.25" customHeight="1">
      <c r="A730" s="173"/>
      <c r="B730" s="173"/>
      <c r="C730" s="173"/>
      <c r="D730" s="173"/>
      <c r="E730" s="173"/>
      <c r="F730" s="173"/>
      <c r="G730" s="173"/>
      <c r="H730" s="173"/>
      <c r="I730" s="173"/>
      <c r="J730" s="173"/>
      <c r="K730" s="173"/>
      <c r="L730" s="173"/>
      <c r="M730" s="173"/>
      <c r="N730" s="173"/>
      <c r="O730" s="173"/>
      <c r="P730" s="173"/>
      <c r="Q730" s="173"/>
      <c r="R730" s="173"/>
      <c r="S730" s="173"/>
      <c r="T730" s="173"/>
      <c r="U730" s="173"/>
      <c r="V730" s="173"/>
      <c r="W730" s="173"/>
      <c r="X730" s="173"/>
      <c r="Y730" s="173"/>
      <c r="Z730" s="173"/>
      <c r="AA730" s="173"/>
      <c r="AB730" s="173"/>
      <c r="AC730" s="173"/>
    </row>
    <row r="731" spans="1:29" ht="14.25" customHeight="1">
      <c r="A731" s="173"/>
      <c r="B731" s="173"/>
      <c r="C731" s="173"/>
      <c r="D731" s="173"/>
      <c r="E731" s="173"/>
      <c r="F731" s="173"/>
      <c r="G731" s="173"/>
      <c r="H731" s="173"/>
      <c r="I731" s="173"/>
      <c r="J731" s="173"/>
      <c r="K731" s="173"/>
      <c r="L731" s="173"/>
      <c r="M731" s="173"/>
      <c r="N731" s="173"/>
      <c r="O731" s="173"/>
      <c r="P731" s="173"/>
      <c r="Q731" s="173"/>
      <c r="R731" s="173"/>
      <c r="S731" s="173"/>
      <c r="T731" s="173"/>
      <c r="U731" s="173"/>
      <c r="V731" s="173"/>
      <c r="W731" s="173"/>
      <c r="X731" s="173"/>
      <c r="Y731" s="173"/>
      <c r="Z731" s="173"/>
      <c r="AA731" s="173"/>
      <c r="AB731" s="173"/>
      <c r="AC731" s="173"/>
    </row>
    <row r="732" spans="1:29" ht="14.25" customHeight="1">
      <c r="A732" s="173"/>
      <c r="B732" s="173"/>
      <c r="C732" s="173"/>
      <c r="D732" s="173"/>
      <c r="E732" s="173"/>
      <c r="F732" s="173"/>
      <c r="G732" s="173"/>
      <c r="H732" s="173"/>
      <c r="I732" s="173"/>
      <c r="J732" s="173"/>
      <c r="K732" s="173"/>
      <c r="L732" s="173"/>
      <c r="M732" s="173"/>
      <c r="N732" s="173"/>
      <c r="O732" s="173"/>
      <c r="P732" s="173"/>
      <c r="Q732" s="173"/>
      <c r="R732" s="173"/>
      <c r="S732" s="173"/>
      <c r="T732" s="173"/>
      <c r="U732" s="173"/>
      <c r="V732" s="173"/>
      <c r="W732" s="173"/>
      <c r="X732" s="173"/>
      <c r="Y732" s="173"/>
      <c r="Z732" s="173"/>
      <c r="AA732" s="173"/>
      <c r="AB732" s="173"/>
      <c r="AC732" s="173"/>
    </row>
    <row r="733" spans="1:29" ht="14.25" customHeight="1">
      <c r="A733" s="173"/>
      <c r="B733" s="173"/>
      <c r="C733" s="173"/>
      <c r="D733" s="173"/>
      <c r="E733" s="173"/>
      <c r="F733" s="173"/>
      <c r="G733" s="173"/>
      <c r="H733" s="173"/>
      <c r="I733" s="173"/>
      <c r="J733" s="173"/>
      <c r="K733" s="173"/>
      <c r="L733" s="173"/>
      <c r="M733" s="173"/>
      <c r="N733" s="173"/>
      <c r="O733" s="173"/>
      <c r="P733" s="173"/>
      <c r="Q733" s="173"/>
      <c r="R733" s="173"/>
      <c r="S733" s="173"/>
      <c r="T733" s="173"/>
      <c r="U733" s="173"/>
      <c r="V733" s="173"/>
      <c r="W733" s="173"/>
      <c r="X733" s="173"/>
      <c r="Y733" s="173"/>
      <c r="Z733" s="173"/>
      <c r="AA733" s="173"/>
      <c r="AB733" s="173"/>
      <c r="AC733" s="173"/>
    </row>
    <row r="734" spans="1:29" ht="14.25" customHeight="1">
      <c r="A734" s="173"/>
      <c r="B734" s="173"/>
      <c r="C734" s="173"/>
      <c r="D734" s="173"/>
      <c r="E734" s="173"/>
      <c r="F734" s="173"/>
      <c r="G734" s="173"/>
      <c r="H734" s="173"/>
      <c r="I734" s="173"/>
      <c r="J734" s="173"/>
      <c r="K734" s="173"/>
      <c r="L734" s="173"/>
      <c r="M734" s="173"/>
      <c r="N734" s="173"/>
      <c r="O734" s="173"/>
      <c r="P734" s="173"/>
      <c r="Q734" s="173"/>
      <c r="R734" s="173"/>
      <c r="S734" s="173"/>
      <c r="T734" s="173"/>
      <c r="U734" s="173"/>
      <c r="V734" s="173"/>
      <c r="W734" s="173"/>
      <c r="X734" s="173"/>
      <c r="Y734" s="173"/>
      <c r="Z734" s="173"/>
      <c r="AA734" s="173"/>
      <c r="AB734" s="173"/>
      <c r="AC734" s="173"/>
    </row>
    <row r="735" spans="1:29" ht="14.25" customHeight="1">
      <c r="A735" s="173"/>
      <c r="B735" s="173"/>
      <c r="C735" s="173"/>
      <c r="D735" s="173"/>
      <c r="E735" s="173"/>
      <c r="F735" s="173"/>
      <c r="G735" s="173"/>
      <c r="H735" s="173"/>
      <c r="I735" s="173"/>
      <c r="J735" s="173"/>
      <c r="K735" s="173"/>
      <c r="L735" s="173"/>
      <c r="M735" s="173"/>
      <c r="N735" s="173"/>
      <c r="O735" s="173"/>
      <c r="P735" s="173"/>
      <c r="Q735" s="173"/>
      <c r="R735" s="173"/>
      <c r="S735" s="173"/>
      <c r="T735" s="173"/>
      <c r="U735" s="173"/>
      <c r="V735" s="173"/>
      <c r="W735" s="173"/>
      <c r="X735" s="173"/>
      <c r="Y735" s="173"/>
      <c r="Z735" s="173"/>
      <c r="AA735" s="173"/>
      <c r="AB735" s="173"/>
      <c r="AC735" s="173"/>
    </row>
    <row r="736" spans="1:29" ht="14.25" customHeight="1">
      <c r="A736" s="173"/>
      <c r="B736" s="173"/>
      <c r="C736" s="173"/>
      <c r="D736" s="173"/>
      <c r="E736" s="173"/>
      <c r="F736" s="173"/>
      <c r="G736" s="173"/>
      <c r="H736" s="173"/>
      <c r="I736" s="173"/>
      <c r="J736" s="173"/>
      <c r="K736" s="173"/>
      <c r="L736" s="173"/>
      <c r="M736" s="173"/>
      <c r="N736" s="173"/>
      <c r="O736" s="173"/>
      <c r="P736" s="173"/>
      <c r="Q736" s="173"/>
      <c r="R736" s="173"/>
      <c r="S736" s="173"/>
      <c r="T736" s="173"/>
      <c r="U736" s="173"/>
      <c r="V736" s="173"/>
      <c r="W736" s="173"/>
      <c r="X736" s="173"/>
      <c r="Y736" s="173"/>
      <c r="Z736" s="173"/>
      <c r="AA736" s="173"/>
      <c r="AB736" s="173"/>
      <c r="AC736" s="173"/>
    </row>
    <row r="737" spans="1:29" ht="14.25" customHeight="1">
      <c r="A737" s="173"/>
      <c r="B737" s="173"/>
      <c r="C737" s="173"/>
      <c r="D737" s="173"/>
      <c r="E737" s="173"/>
      <c r="F737" s="173"/>
      <c r="G737" s="173"/>
      <c r="H737" s="173"/>
      <c r="I737" s="173"/>
      <c r="J737" s="173"/>
      <c r="K737" s="173"/>
      <c r="L737" s="173"/>
      <c r="M737" s="173"/>
      <c r="N737" s="173"/>
      <c r="O737" s="173"/>
      <c r="P737" s="173"/>
      <c r="Q737" s="173"/>
      <c r="R737" s="173"/>
      <c r="S737" s="173"/>
      <c r="T737" s="173"/>
      <c r="U737" s="173"/>
      <c r="V737" s="173"/>
      <c r="W737" s="173"/>
      <c r="X737" s="173"/>
      <c r="Y737" s="173"/>
      <c r="Z737" s="173"/>
      <c r="AA737" s="173"/>
      <c r="AB737" s="173"/>
      <c r="AC737" s="173"/>
    </row>
    <row r="738" spans="1:29" ht="14.25" customHeight="1">
      <c r="A738" s="173"/>
      <c r="B738" s="173"/>
      <c r="C738" s="173"/>
      <c r="D738" s="173"/>
      <c r="E738" s="173"/>
      <c r="F738" s="173"/>
      <c r="G738" s="173"/>
      <c r="H738" s="173"/>
      <c r="I738" s="173"/>
      <c r="J738" s="173"/>
      <c r="K738" s="173"/>
      <c r="L738" s="173"/>
      <c r="M738" s="173"/>
      <c r="N738" s="173"/>
      <c r="O738" s="173"/>
      <c r="P738" s="173"/>
      <c r="Q738" s="173"/>
      <c r="R738" s="173"/>
      <c r="S738" s="173"/>
      <c r="T738" s="173"/>
      <c r="U738" s="173"/>
      <c r="V738" s="173"/>
      <c r="W738" s="173"/>
      <c r="X738" s="173"/>
      <c r="Y738" s="173"/>
      <c r="Z738" s="173"/>
      <c r="AA738" s="173"/>
      <c r="AB738" s="173"/>
      <c r="AC738" s="173"/>
    </row>
    <row r="739" spans="1:29" ht="14.25" customHeight="1">
      <c r="A739" s="173"/>
      <c r="B739" s="173"/>
      <c r="C739" s="173"/>
      <c r="D739" s="173"/>
      <c r="E739" s="173"/>
      <c r="F739" s="173"/>
      <c r="G739" s="173"/>
      <c r="H739" s="173"/>
      <c r="I739" s="173"/>
      <c r="J739" s="173"/>
      <c r="K739" s="173"/>
      <c r="L739" s="173"/>
      <c r="M739" s="173"/>
      <c r="N739" s="173"/>
      <c r="O739" s="173"/>
      <c r="P739" s="173"/>
      <c r="Q739" s="173"/>
      <c r="R739" s="173"/>
      <c r="S739" s="173"/>
      <c r="T739" s="173"/>
      <c r="U739" s="173"/>
      <c r="V739" s="173"/>
      <c r="W739" s="173"/>
      <c r="X739" s="173"/>
      <c r="Y739" s="173"/>
      <c r="Z739" s="173"/>
      <c r="AA739" s="173"/>
      <c r="AB739" s="173"/>
      <c r="AC739" s="173"/>
    </row>
    <row r="740" spans="1:29" ht="14.25" customHeight="1">
      <c r="A740" s="173"/>
      <c r="B740" s="173"/>
      <c r="C740" s="173"/>
      <c r="D740" s="173"/>
      <c r="E740" s="173"/>
      <c r="F740" s="173"/>
      <c r="G740" s="173"/>
      <c r="H740" s="173"/>
      <c r="I740" s="173"/>
      <c r="J740" s="173"/>
      <c r="K740" s="173"/>
      <c r="L740" s="173"/>
      <c r="M740" s="173"/>
      <c r="N740" s="173"/>
      <c r="O740" s="173"/>
      <c r="P740" s="173"/>
      <c r="Q740" s="173"/>
      <c r="R740" s="173"/>
      <c r="S740" s="173"/>
      <c r="T740" s="173"/>
      <c r="U740" s="173"/>
      <c r="V740" s="173"/>
      <c r="W740" s="173"/>
      <c r="X740" s="173"/>
      <c r="Y740" s="173"/>
      <c r="Z740" s="173"/>
      <c r="AA740" s="173"/>
      <c r="AB740" s="173"/>
      <c r="AC740" s="173"/>
    </row>
    <row r="741" spans="1:29" ht="14.25" customHeight="1">
      <c r="A741" s="173"/>
      <c r="B741" s="173"/>
      <c r="C741" s="173"/>
      <c r="D741" s="173"/>
      <c r="E741" s="173"/>
      <c r="F741" s="173"/>
      <c r="G741" s="173"/>
      <c r="H741" s="173"/>
      <c r="I741" s="173"/>
      <c r="J741" s="173"/>
      <c r="K741" s="173"/>
      <c r="L741" s="173"/>
      <c r="M741" s="173"/>
      <c r="N741" s="173"/>
      <c r="O741" s="173"/>
      <c r="P741" s="173"/>
      <c r="Q741" s="173"/>
      <c r="R741" s="173"/>
      <c r="S741" s="173"/>
      <c r="T741" s="173"/>
      <c r="U741" s="173"/>
      <c r="V741" s="173"/>
      <c r="W741" s="173"/>
      <c r="X741" s="173"/>
      <c r="Y741" s="173"/>
      <c r="Z741" s="173"/>
      <c r="AA741" s="173"/>
      <c r="AB741" s="173"/>
      <c r="AC741" s="173"/>
    </row>
    <row r="742" spans="1:29" ht="14.25" customHeight="1">
      <c r="A742" s="173"/>
      <c r="B742" s="173"/>
      <c r="C742" s="173"/>
      <c r="D742" s="173"/>
      <c r="E742" s="173"/>
      <c r="F742" s="173"/>
      <c r="G742" s="173"/>
      <c r="H742" s="173"/>
      <c r="I742" s="173"/>
      <c r="J742" s="173"/>
      <c r="K742" s="173"/>
      <c r="L742" s="173"/>
      <c r="M742" s="173"/>
      <c r="N742" s="173"/>
      <c r="O742" s="173"/>
      <c r="P742" s="173"/>
      <c r="Q742" s="173"/>
      <c r="R742" s="173"/>
      <c r="S742" s="173"/>
      <c r="T742" s="173"/>
      <c r="U742" s="173"/>
      <c r="V742" s="173"/>
      <c r="W742" s="173"/>
      <c r="X742" s="173"/>
      <c r="Y742" s="173"/>
      <c r="Z742" s="173"/>
      <c r="AA742" s="173"/>
      <c r="AB742" s="173"/>
      <c r="AC742" s="173"/>
    </row>
    <row r="743" spans="1:29" ht="14.25" customHeight="1">
      <c r="A743" s="173"/>
      <c r="B743" s="173"/>
      <c r="C743" s="173"/>
      <c r="D743" s="173"/>
      <c r="E743" s="173"/>
      <c r="F743" s="173"/>
      <c r="G743" s="173"/>
      <c r="H743" s="173"/>
      <c r="I743" s="173"/>
      <c r="J743" s="173"/>
      <c r="K743" s="173"/>
      <c r="L743" s="173"/>
      <c r="M743" s="173"/>
      <c r="N743" s="173"/>
      <c r="O743" s="173"/>
      <c r="P743" s="173"/>
      <c r="Q743" s="173"/>
      <c r="R743" s="173"/>
      <c r="S743" s="173"/>
      <c r="T743" s="173"/>
      <c r="U743" s="173"/>
      <c r="V743" s="173"/>
      <c r="W743" s="173"/>
      <c r="X743" s="173"/>
      <c r="Y743" s="173"/>
      <c r="Z743" s="173"/>
      <c r="AA743" s="173"/>
      <c r="AB743" s="173"/>
      <c r="AC743" s="173"/>
    </row>
    <row r="744" spans="1:29" ht="14.25" customHeight="1">
      <c r="A744" s="173"/>
      <c r="B744" s="173"/>
      <c r="C744" s="173"/>
      <c r="D744" s="173"/>
      <c r="E744" s="173"/>
      <c r="F744" s="173"/>
      <c r="G744" s="173"/>
      <c r="H744" s="173"/>
      <c r="I744" s="173"/>
      <c r="J744" s="173"/>
      <c r="K744" s="173"/>
      <c r="L744" s="173"/>
      <c r="M744" s="173"/>
      <c r="N744" s="173"/>
      <c r="O744" s="173"/>
      <c r="P744" s="173"/>
      <c r="Q744" s="173"/>
      <c r="R744" s="173"/>
      <c r="S744" s="173"/>
      <c r="T744" s="173"/>
      <c r="U744" s="173"/>
      <c r="V744" s="173"/>
      <c r="W744" s="173"/>
      <c r="X744" s="173"/>
      <c r="Y744" s="173"/>
      <c r="Z744" s="173"/>
      <c r="AA744" s="173"/>
      <c r="AB744" s="173"/>
      <c r="AC744" s="173"/>
    </row>
    <row r="745" spans="1:29" ht="14.25" customHeight="1">
      <c r="A745" s="173"/>
      <c r="B745" s="173"/>
      <c r="C745" s="173"/>
      <c r="D745" s="173"/>
      <c r="E745" s="173"/>
      <c r="F745" s="173"/>
      <c r="G745" s="173"/>
      <c r="H745" s="173"/>
      <c r="I745" s="173"/>
      <c r="J745" s="173"/>
      <c r="K745" s="173"/>
      <c r="L745" s="173"/>
      <c r="M745" s="173"/>
      <c r="N745" s="173"/>
      <c r="O745" s="173"/>
      <c r="P745" s="173"/>
      <c r="Q745" s="173"/>
      <c r="R745" s="173"/>
      <c r="S745" s="173"/>
      <c r="T745" s="173"/>
      <c r="U745" s="173"/>
      <c r="V745" s="173"/>
      <c r="W745" s="173"/>
      <c r="X745" s="173"/>
      <c r="Y745" s="173"/>
      <c r="Z745" s="173"/>
      <c r="AA745" s="173"/>
      <c r="AB745" s="173"/>
      <c r="AC745" s="173"/>
    </row>
    <row r="746" spans="1:29" ht="14.25" customHeight="1">
      <c r="A746" s="173"/>
      <c r="B746" s="173"/>
      <c r="C746" s="173"/>
      <c r="D746" s="173"/>
      <c r="E746" s="173"/>
      <c r="F746" s="173"/>
      <c r="G746" s="173"/>
      <c r="H746" s="173"/>
      <c r="I746" s="173"/>
      <c r="J746" s="173"/>
      <c r="K746" s="173"/>
      <c r="L746" s="173"/>
      <c r="M746" s="173"/>
      <c r="N746" s="173"/>
      <c r="O746" s="173"/>
      <c r="P746" s="173"/>
      <c r="Q746" s="173"/>
      <c r="R746" s="173"/>
      <c r="S746" s="173"/>
      <c r="T746" s="173"/>
      <c r="U746" s="173"/>
      <c r="V746" s="173"/>
      <c r="W746" s="173"/>
      <c r="X746" s="173"/>
      <c r="Y746" s="173"/>
      <c r="Z746" s="173"/>
      <c r="AA746" s="173"/>
      <c r="AB746" s="173"/>
      <c r="AC746" s="173"/>
    </row>
    <row r="747" spans="1:29" ht="14.25" customHeight="1">
      <c r="A747" s="173"/>
      <c r="B747" s="173"/>
      <c r="C747" s="173"/>
      <c r="D747" s="173"/>
      <c r="E747" s="173"/>
      <c r="F747" s="173"/>
      <c r="G747" s="173"/>
      <c r="H747" s="173"/>
      <c r="I747" s="173"/>
      <c r="J747" s="173"/>
      <c r="K747" s="173"/>
      <c r="L747" s="173"/>
      <c r="M747" s="173"/>
      <c r="N747" s="173"/>
      <c r="O747" s="173"/>
      <c r="P747" s="173"/>
      <c r="Q747" s="173"/>
      <c r="R747" s="173"/>
      <c r="S747" s="173"/>
      <c r="T747" s="173"/>
      <c r="U747" s="173"/>
      <c r="V747" s="173"/>
      <c r="W747" s="173"/>
      <c r="X747" s="173"/>
      <c r="Y747" s="173"/>
      <c r="Z747" s="173"/>
      <c r="AA747" s="173"/>
      <c r="AB747" s="173"/>
      <c r="AC747" s="173"/>
    </row>
    <row r="748" spans="1:29" ht="14.25" customHeight="1">
      <c r="A748" s="173"/>
      <c r="B748" s="173"/>
      <c r="C748" s="173"/>
      <c r="D748" s="173"/>
      <c r="E748" s="173"/>
      <c r="F748" s="173"/>
      <c r="G748" s="173"/>
      <c r="H748" s="173"/>
      <c r="I748" s="173"/>
      <c r="J748" s="173"/>
      <c r="K748" s="173"/>
      <c r="L748" s="173"/>
      <c r="M748" s="173"/>
      <c r="N748" s="173"/>
      <c r="O748" s="173"/>
      <c r="P748" s="173"/>
      <c r="Q748" s="173"/>
      <c r="R748" s="173"/>
      <c r="S748" s="173"/>
      <c r="T748" s="173"/>
      <c r="U748" s="173"/>
      <c r="V748" s="173"/>
      <c r="W748" s="173"/>
      <c r="X748" s="173"/>
      <c r="Y748" s="173"/>
      <c r="Z748" s="173"/>
      <c r="AA748" s="173"/>
      <c r="AB748" s="173"/>
      <c r="AC748" s="173"/>
    </row>
    <row r="749" spans="1:29" ht="14.25" customHeight="1">
      <c r="A749" s="173"/>
      <c r="B749" s="173"/>
      <c r="C749" s="173"/>
      <c r="D749" s="173"/>
      <c r="E749" s="173"/>
      <c r="F749" s="173"/>
      <c r="G749" s="173"/>
      <c r="H749" s="173"/>
      <c r="I749" s="173"/>
      <c r="J749" s="173"/>
      <c r="K749" s="173"/>
      <c r="L749" s="173"/>
      <c r="M749" s="173"/>
      <c r="N749" s="173"/>
      <c r="O749" s="173"/>
      <c r="P749" s="173"/>
      <c r="Q749" s="173"/>
      <c r="R749" s="173"/>
      <c r="S749" s="173"/>
      <c r="T749" s="173"/>
      <c r="U749" s="173"/>
      <c r="V749" s="173"/>
      <c r="W749" s="173"/>
      <c r="X749" s="173"/>
      <c r="Y749" s="173"/>
      <c r="Z749" s="173"/>
      <c r="AA749" s="173"/>
      <c r="AB749" s="173"/>
      <c r="AC749" s="173"/>
    </row>
    <row r="750" spans="1:29" ht="14.25" customHeight="1">
      <c r="A750" s="173"/>
      <c r="B750" s="173"/>
      <c r="C750" s="173"/>
      <c r="D750" s="173"/>
      <c r="E750" s="173"/>
      <c r="F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  <c r="Q750" s="173"/>
      <c r="R750" s="173"/>
      <c r="S750" s="173"/>
      <c r="T750" s="173"/>
      <c r="U750" s="173"/>
      <c r="V750" s="173"/>
      <c r="W750" s="173"/>
      <c r="X750" s="173"/>
      <c r="Y750" s="173"/>
      <c r="Z750" s="173"/>
      <c r="AA750" s="173"/>
      <c r="AB750" s="173"/>
      <c r="AC750" s="173"/>
    </row>
    <row r="751" spans="1:29" ht="14.25" customHeight="1">
      <c r="A751" s="173"/>
      <c r="B751" s="173"/>
      <c r="C751" s="173"/>
      <c r="D751" s="173"/>
      <c r="E751" s="173"/>
      <c r="F751" s="173"/>
      <c r="G751" s="173"/>
      <c r="H751" s="173"/>
      <c r="I751" s="173"/>
      <c r="J751" s="173"/>
      <c r="K751" s="173"/>
      <c r="L751" s="173"/>
      <c r="M751" s="173"/>
      <c r="N751" s="173"/>
      <c r="O751" s="173"/>
      <c r="P751" s="173"/>
      <c r="Q751" s="173"/>
      <c r="R751" s="173"/>
      <c r="S751" s="173"/>
      <c r="T751" s="173"/>
      <c r="U751" s="173"/>
      <c r="V751" s="173"/>
      <c r="W751" s="173"/>
      <c r="X751" s="173"/>
      <c r="Y751" s="173"/>
      <c r="Z751" s="173"/>
      <c r="AA751" s="173"/>
      <c r="AB751" s="173"/>
      <c r="AC751" s="173"/>
    </row>
    <row r="752" spans="1:29" ht="14.25" customHeight="1">
      <c r="A752" s="173"/>
      <c r="B752" s="173"/>
      <c r="C752" s="173"/>
      <c r="D752" s="173"/>
      <c r="E752" s="173"/>
      <c r="F752" s="173"/>
      <c r="G752" s="173"/>
      <c r="H752" s="173"/>
      <c r="I752" s="173"/>
      <c r="J752" s="173"/>
      <c r="K752" s="173"/>
      <c r="L752" s="173"/>
      <c r="M752" s="173"/>
      <c r="N752" s="173"/>
      <c r="O752" s="173"/>
      <c r="P752" s="173"/>
      <c r="Q752" s="173"/>
      <c r="R752" s="173"/>
      <c r="S752" s="173"/>
      <c r="T752" s="173"/>
      <c r="U752" s="173"/>
      <c r="V752" s="173"/>
      <c r="W752" s="173"/>
      <c r="X752" s="173"/>
      <c r="Y752" s="173"/>
      <c r="Z752" s="173"/>
      <c r="AA752" s="173"/>
      <c r="AB752" s="173"/>
      <c r="AC752" s="173"/>
    </row>
    <row r="753" spans="1:29" ht="14.25" customHeight="1">
      <c r="A753" s="173"/>
      <c r="B753" s="173"/>
      <c r="C753" s="173"/>
      <c r="D753" s="173"/>
      <c r="E753" s="173"/>
      <c r="F753" s="173"/>
      <c r="G753" s="173"/>
      <c r="H753" s="173"/>
      <c r="I753" s="173"/>
      <c r="J753" s="173"/>
      <c r="K753" s="173"/>
      <c r="L753" s="173"/>
      <c r="M753" s="173"/>
      <c r="N753" s="173"/>
      <c r="O753" s="173"/>
      <c r="P753" s="173"/>
      <c r="Q753" s="173"/>
      <c r="R753" s="173"/>
      <c r="S753" s="173"/>
      <c r="T753" s="173"/>
      <c r="U753" s="173"/>
      <c r="V753" s="173"/>
      <c r="W753" s="173"/>
      <c r="X753" s="173"/>
      <c r="Y753" s="173"/>
      <c r="Z753" s="173"/>
      <c r="AA753" s="173"/>
      <c r="AB753" s="173"/>
      <c r="AC753" s="173"/>
    </row>
    <row r="754" spans="1:29" ht="14.25" customHeight="1">
      <c r="A754" s="173"/>
      <c r="B754" s="173"/>
      <c r="C754" s="173"/>
      <c r="D754" s="173"/>
      <c r="E754" s="173"/>
      <c r="F754" s="173"/>
      <c r="G754" s="173"/>
      <c r="H754" s="173"/>
      <c r="I754" s="173"/>
      <c r="J754" s="173"/>
      <c r="K754" s="173"/>
      <c r="L754" s="173"/>
      <c r="M754" s="173"/>
      <c r="N754" s="173"/>
      <c r="O754" s="173"/>
      <c r="P754" s="173"/>
      <c r="Q754" s="173"/>
      <c r="R754" s="173"/>
      <c r="S754" s="173"/>
      <c r="T754" s="173"/>
      <c r="U754" s="173"/>
      <c r="V754" s="173"/>
      <c r="W754" s="173"/>
      <c r="X754" s="173"/>
      <c r="Y754" s="173"/>
      <c r="Z754" s="173"/>
      <c r="AA754" s="173"/>
      <c r="AB754" s="173"/>
      <c r="AC754" s="173"/>
    </row>
    <row r="755" spans="1:29" ht="14.25" customHeight="1">
      <c r="A755" s="173"/>
      <c r="B755" s="173"/>
      <c r="C755" s="173"/>
      <c r="D755" s="173"/>
      <c r="E755" s="173"/>
      <c r="F755" s="173"/>
      <c r="G755" s="173"/>
      <c r="H755" s="173"/>
      <c r="I755" s="173"/>
      <c r="J755" s="173"/>
      <c r="K755" s="173"/>
      <c r="L755" s="173"/>
      <c r="M755" s="173"/>
      <c r="N755" s="173"/>
      <c r="O755" s="173"/>
      <c r="P755" s="173"/>
      <c r="Q755" s="173"/>
      <c r="R755" s="173"/>
      <c r="S755" s="173"/>
      <c r="T755" s="173"/>
      <c r="U755" s="173"/>
      <c r="V755" s="173"/>
      <c r="W755" s="173"/>
      <c r="X755" s="173"/>
      <c r="Y755" s="173"/>
      <c r="Z755" s="173"/>
      <c r="AA755" s="173"/>
      <c r="AB755" s="173"/>
      <c r="AC755" s="173"/>
    </row>
    <row r="756" spans="1:29" ht="14.25" customHeight="1">
      <c r="A756" s="173"/>
      <c r="B756" s="173"/>
      <c r="C756" s="173"/>
      <c r="D756" s="173"/>
      <c r="E756" s="173"/>
      <c r="F756" s="173"/>
      <c r="G756" s="173"/>
      <c r="H756" s="173"/>
      <c r="I756" s="173"/>
      <c r="J756" s="173"/>
      <c r="K756" s="173"/>
      <c r="L756" s="173"/>
      <c r="M756" s="173"/>
      <c r="N756" s="173"/>
      <c r="O756" s="173"/>
      <c r="P756" s="173"/>
      <c r="Q756" s="173"/>
      <c r="R756" s="173"/>
      <c r="S756" s="173"/>
      <c r="T756" s="173"/>
      <c r="U756" s="173"/>
      <c r="V756" s="173"/>
      <c r="W756" s="173"/>
      <c r="X756" s="173"/>
      <c r="Y756" s="173"/>
      <c r="Z756" s="173"/>
      <c r="AA756" s="173"/>
      <c r="AB756" s="173"/>
      <c r="AC756" s="173"/>
    </row>
    <row r="757" spans="1:29" ht="14.25" customHeight="1">
      <c r="A757" s="173"/>
      <c r="B757" s="173"/>
      <c r="C757" s="173"/>
      <c r="D757" s="173"/>
      <c r="E757" s="173"/>
      <c r="F757" s="173"/>
      <c r="G757" s="173"/>
      <c r="H757" s="173"/>
      <c r="I757" s="173"/>
      <c r="J757" s="173"/>
      <c r="K757" s="173"/>
      <c r="L757" s="173"/>
      <c r="M757" s="173"/>
      <c r="N757" s="173"/>
      <c r="O757" s="173"/>
      <c r="P757" s="173"/>
      <c r="Q757" s="173"/>
      <c r="R757" s="173"/>
      <c r="S757" s="173"/>
      <c r="T757" s="173"/>
      <c r="U757" s="173"/>
      <c r="V757" s="173"/>
      <c r="W757" s="173"/>
      <c r="X757" s="173"/>
      <c r="Y757" s="173"/>
      <c r="Z757" s="173"/>
      <c r="AA757" s="173"/>
      <c r="AB757" s="173"/>
      <c r="AC757" s="173"/>
    </row>
    <row r="758" spans="1:29" ht="14.25" customHeight="1">
      <c r="A758" s="173"/>
      <c r="B758" s="173"/>
      <c r="C758" s="173"/>
      <c r="D758" s="173"/>
      <c r="E758" s="173"/>
      <c r="F758" s="173"/>
      <c r="G758" s="173"/>
      <c r="H758" s="173"/>
      <c r="I758" s="173"/>
      <c r="J758" s="173"/>
      <c r="K758" s="173"/>
      <c r="L758" s="173"/>
      <c r="M758" s="173"/>
      <c r="N758" s="173"/>
      <c r="O758" s="173"/>
      <c r="P758" s="173"/>
      <c r="Q758" s="173"/>
      <c r="R758" s="173"/>
      <c r="S758" s="173"/>
      <c r="T758" s="173"/>
      <c r="U758" s="173"/>
      <c r="V758" s="173"/>
      <c r="W758" s="173"/>
      <c r="X758" s="173"/>
      <c r="Y758" s="173"/>
      <c r="Z758" s="173"/>
      <c r="AA758" s="173"/>
      <c r="AB758" s="173"/>
      <c r="AC758" s="173"/>
    </row>
    <row r="759" spans="1:29" ht="14.25" customHeight="1">
      <c r="A759" s="173"/>
      <c r="B759" s="173"/>
      <c r="C759" s="173"/>
      <c r="D759" s="173"/>
      <c r="E759" s="173"/>
      <c r="F759" s="173"/>
      <c r="G759" s="173"/>
      <c r="H759" s="173"/>
      <c r="I759" s="173"/>
      <c r="J759" s="173"/>
      <c r="K759" s="173"/>
      <c r="L759" s="173"/>
      <c r="M759" s="173"/>
      <c r="N759" s="173"/>
      <c r="O759" s="173"/>
      <c r="P759" s="173"/>
      <c r="Q759" s="173"/>
      <c r="R759" s="173"/>
      <c r="S759" s="173"/>
      <c r="T759" s="173"/>
      <c r="U759" s="173"/>
      <c r="V759" s="173"/>
      <c r="W759" s="173"/>
      <c r="X759" s="173"/>
      <c r="Y759" s="173"/>
      <c r="Z759" s="173"/>
      <c r="AA759" s="173"/>
      <c r="AB759" s="173"/>
      <c r="AC759" s="173"/>
    </row>
    <row r="760" spans="1:29" ht="14.25" customHeight="1">
      <c r="A760" s="173"/>
      <c r="B760" s="173"/>
      <c r="C760" s="173"/>
      <c r="D760" s="173"/>
      <c r="E760" s="173"/>
      <c r="F760" s="173"/>
      <c r="G760" s="173"/>
      <c r="H760" s="173"/>
      <c r="I760" s="173"/>
      <c r="J760" s="173"/>
      <c r="K760" s="173"/>
      <c r="L760" s="173"/>
      <c r="M760" s="173"/>
      <c r="N760" s="173"/>
      <c r="O760" s="173"/>
      <c r="P760" s="173"/>
      <c r="Q760" s="173"/>
      <c r="R760" s="173"/>
      <c r="S760" s="173"/>
      <c r="T760" s="173"/>
      <c r="U760" s="173"/>
      <c r="V760" s="173"/>
      <c r="W760" s="173"/>
      <c r="X760" s="173"/>
      <c r="Y760" s="173"/>
      <c r="Z760" s="173"/>
      <c r="AA760" s="173"/>
      <c r="AB760" s="173"/>
      <c r="AC760" s="173"/>
    </row>
    <row r="761" spans="1:29" ht="14.25" customHeight="1">
      <c r="A761" s="173"/>
      <c r="B761" s="173"/>
      <c r="C761" s="173"/>
      <c r="D761" s="173"/>
      <c r="E761" s="173"/>
      <c r="F761" s="173"/>
      <c r="G761" s="173"/>
      <c r="H761" s="173"/>
      <c r="I761" s="173"/>
      <c r="J761" s="173"/>
      <c r="K761" s="173"/>
      <c r="L761" s="173"/>
      <c r="M761" s="173"/>
      <c r="N761" s="173"/>
      <c r="O761" s="173"/>
      <c r="P761" s="173"/>
      <c r="Q761" s="173"/>
      <c r="R761" s="173"/>
      <c r="S761" s="173"/>
      <c r="T761" s="173"/>
      <c r="U761" s="173"/>
      <c r="V761" s="173"/>
      <c r="W761" s="173"/>
      <c r="X761" s="173"/>
      <c r="Y761" s="173"/>
      <c r="Z761" s="173"/>
      <c r="AA761" s="173"/>
      <c r="AB761" s="173"/>
      <c r="AC761" s="173"/>
    </row>
    <row r="762" spans="1:29" ht="14.25" customHeight="1">
      <c r="A762" s="173"/>
      <c r="B762" s="173"/>
      <c r="C762" s="173"/>
      <c r="D762" s="173"/>
      <c r="E762" s="173"/>
      <c r="F762" s="173"/>
      <c r="G762" s="173"/>
      <c r="H762" s="173"/>
      <c r="I762" s="173"/>
      <c r="J762" s="173"/>
      <c r="K762" s="173"/>
      <c r="L762" s="173"/>
      <c r="M762" s="173"/>
      <c r="N762" s="173"/>
      <c r="O762" s="173"/>
      <c r="P762" s="173"/>
      <c r="Q762" s="173"/>
      <c r="R762" s="173"/>
      <c r="S762" s="173"/>
      <c r="T762" s="173"/>
      <c r="U762" s="173"/>
      <c r="V762" s="173"/>
      <c r="W762" s="173"/>
      <c r="X762" s="173"/>
      <c r="Y762" s="173"/>
      <c r="Z762" s="173"/>
      <c r="AA762" s="173"/>
      <c r="AB762" s="173"/>
      <c r="AC762" s="173"/>
    </row>
    <row r="763" spans="1:29" ht="14.25" customHeight="1">
      <c r="A763" s="173"/>
      <c r="B763" s="173"/>
      <c r="C763" s="173"/>
      <c r="D763" s="173"/>
      <c r="E763" s="173"/>
      <c r="F763" s="173"/>
      <c r="G763" s="173"/>
      <c r="H763" s="173"/>
      <c r="I763" s="173"/>
      <c r="J763" s="173"/>
      <c r="K763" s="173"/>
      <c r="L763" s="173"/>
      <c r="M763" s="173"/>
      <c r="N763" s="173"/>
      <c r="O763" s="173"/>
      <c r="P763" s="173"/>
      <c r="Q763" s="173"/>
      <c r="R763" s="173"/>
      <c r="S763" s="173"/>
      <c r="T763" s="173"/>
      <c r="U763" s="173"/>
      <c r="V763" s="173"/>
      <c r="W763" s="173"/>
      <c r="X763" s="173"/>
      <c r="Y763" s="173"/>
      <c r="Z763" s="173"/>
      <c r="AA763" s="173"/>
      <c r="AB763" s="173"/>
      <c r="AC763" s="173"/>
    </row>
    <row r="764" spans="1:29" ht="14.25" customHeight="1">
      <c r="A764" s="173"/>
      <c r="B764" s="173"/>
      <c r="C764" s="173"/>
      <c r="D764" s="173"/>
      <c r="E764" s="173"/>
      <c r="F764" s="173"/>
      <c r="G764" s="173"/>
      <c r="H764" s="173"/>
      <c r="I764" s="173"/>
      <c r="J764" s="173"/>
      <c r="K764" s="173"/>
      <c r="L764" s="173"/>
      <c r="M764" s="173"/>
      <c r="N764" s="173"/>
      <c r="O764" s="173"/>
      <c r="P764" s="173"/>
      <c r="Q764" s="173"/>
      <c r="R764" s="173"/>
      <c r="S764" s="173"/>
      <c r="T764" s="173"/>
      <c r="U764" s="173"/>
      <c r="V764" s="173"/>
      <c r="W764" s="173"/>
      <c r="X764" s="173"/>
      <c r="Y764" s="173"/>
      <c r="Z764" s="173"/>
      <c r="AA764" s="173"/>
      <c r="AB764" s="173"/>
      <c r="AC764" s="173"/>
    </row>
    <row r="765" spans="1:29" ht="14.25" customHeight="1">
      <c r="A765" s="173"/>
      <c r="B765" s="173"/>
      <c r="C765" s="173"/>
      <c r="D765" s="173"/>
      <c r="E765" s="173"/>
      <c r="F765" s="173"/>
      <c r="G765" s="173"/>
      <c r="H765" s="173"/>
      <c r="I765" s="173"/>
      <c r="J765" s="173"/>
      <c r="K765" s="173"/>
      <c r="L765" s="173"/>
      <c r="M765" s="173"/>
      <c r="N765" s="173"/>
      <c r="O765" s="173"/>
      <c r="P765" s="173"/>
      <c r="Q765" s="173"/>
      <c r="R765" s="173"/>
      <c r="S765" s="173"/>
      <c r="T765" s="173"/>
      <c r="U765" s="173"/>
      <c r="V765" s="173"/>
      <c r="W765" s="173"/>
      <c r="X765" s="173"/>
      <c r="Y765" s="173"/>
      <c r="Z765" s="173"/>
      <c r="AA765" s="173"/>
      <c r="AB765" s="173"/>
      <c r="AC765" s="173"/>
    </row>
    <row r="766" spans="1:29" ht="14.25" customHeight="1">
      <c r="A766" s="173"/>
      <c r="B766" s="173"/>
      <c r="C766" s="173"/>
      <c r="D766" s="173"/>
      <c r="E766" s="173"/>
      <c r="F766" s="173"/>
      <c r="G766" s="173"/>
      <c r="H766" s="173"/>
      <c r="I766" s="173"/>
      <c r="J766" s="173"/>
      <c r="K766" s="173"/>
      <c r="L766" s="173"/>
      <c r="M766" s="173"/>
      <c r="N766" s="173"/>
      <c r="O766" s="173"/>
      <c r="P766" s="173"/>
      <c r="Q766" s="173"/>
      <c r="R766" s="173"/>
      <c r="S766" s="173"/>
      <c r="T766" s="173"/>
      <c r="U766" s="173"/>
      <c r="V766" s="173"/>
      <c r="W766" s="173"/>
      <c r="X766" s="173"/>
      <c r="Y766" s="173"/>
      <c r="Z766" s="173"/>
      <c r="AA766" s="173"/>
      <c r="AB766" s="173"/>
      <c r="AC766" s="173"/>
    </row>
    <row r="767" spans="1:29" ht="14.25" customHeight="1">
      <c r="A767" s="173"/>
      <c r="B767" s="173"/>
      <c r="C767" s="173"/>
      <c r="D767" s="173"/>
      <c r="E767" s="173"/>
      <c r="F767" s="173"/>
      <c r="G767" s="173"/>
      <c r="H767" s="173"/>
      <c r="I767" s="173"/>
      <c r="J767" s="173"/>
      <c r="K767" s="173"/>
      <c r="L767" s="173"/>
      <c r="M767" s="173"/>
      <c r="N767" s="173"/>
      <c r="O767" s="173"/>
      <c r="P767" s="173"/>
      <c r="Q767" s="173"/>
      <c r="R767" s="173"/>
      <c r="S767" s="173"/>
      <c r="T767" s="173"/>
      <c r="U767" s="173"/>
      <c r="V767" s="173"/>
      <c r="W767" s="173"/>
      <c r="X767" s="173"/>
      <c r="Y767" s="173"/>
      <c r="Z767" s="173"/>
      <c r="AA767" s="173"/>
      <c r="AB767" s="173"/>
      <c r="AC767" s="173"/>
    </row>
    <row r="768" spans="1:29" ht="14.25" customHeight="1">
      <c r="A768" s="173"/>
      <c r="B768" s="173"/>
      <c r="C768" s="173"/>
      <c r="D768" s="173"/>
      <c r="E768" s="173"/>
      <c r="F768" s="173"/>
      <c r="G768" s="173"/>
      <c r="H768" s="173"/>
      <c r="I768" s="173"/>
      <c r="J768" s="173"/>
      <c r="K768" s="173"/>
      <c r="L768" s="173"/>
      <c r="M768" s="173"/>
      <c r="N768" s="173"/>
      <c r="O768" s="173"/>
      <c r="P768" s="173"/>
      <c r="Q768" s="173"/>
      <c r="R768" s="173"/>
      <c r="S768" s="173"/>
      <c r="T768" s="173"/>
      <c r="U768" s="173"/>
      <c r="V768" s="173"/>
      <c r="W768" s="173"/>
      <c r="X768" s="173"/>
      <c r="Y768" s="173"/>
      <c r="Z768" s="173"/>
      <c r="AA768" s="173"/>
      <c r="AB768" s="173"/>
      <c r="AC768" s="173"/>
    </row>
    <row r="769" spans="1:29" ht="14.25" customHeight="1">
      <c r="A769" s="173"/>
      <c r="B769" s="173"/>
      <c r="C769" s="173"/>
      <c r="D769" s="173"/>
      <c r="E769" s="173"/>
      <c r="F769" s="173"/>
      <c r="G769" s="173"/>
      <c r="H769" s="173"/>
      <c r="I769" s="173"/>
      <c r="J769" s="173"/>
      <c r="K769" s="173"/>
      <c r="L769" s="173"/>
      <c r="M769" s="173"/>
      <c r="N769" s="173"/>
      <c r="O769" s="173"/>
      <c r="P769" s="173"/>
      <c r="Q769" s="173"/>
      <c r="R769" s="173"/>
      <c r="S769" s="173"/>
      <c r="T769" s="173"/>
      <c r="U769" s="173"/>
      <c r="V769" s="173"/>
      <c r="W769" s="173"/>
      <c r="X769" s="173"/>
      <c r="Y769" s="173"/>
      <c r="Z769" s="173"/>
      <c r="AA769" s="173"/>
      <c r="AB769" s="173"/>
      <c r="AC769" s="173"/>
    </row>
    <row r="770" spans="1:29" ht="14.25" customHeight="1">
      <c r="A770" s="173"/>
      <c r="B770" s="173"/>
      <c r="C770" s="173"/>
      <c r="D770" s="173"/>
      <c r="E770" s="173"/>
      <c r="F770" s="173"/>
      <c r="G770" s="173"/>
      <c r="H770" s="173"/>
      <c r="I770" s="173"/>
      <c r="J770" s="173"/>
      <c r="K770" s="173"/>
      <c r="L770" s="173"/>
      <c r="M770" s="173"/>
      <c r="N770" s="173"/>
      <c r="O770" s="173"/>
      <c r="P770" s="173"/>
      <c r="Q770" s="173"/>
      <c r="R770" s="173"/>
      <c r="S770" s="173"/>
      <c r="T770" s="173"/>
      <c r="U770" s="173"/>
      <c r="V770" s="173"/>
      <c r="W770" s="173"/>
      <c r="X770" s="173"/>
      <c r="Y770" s="173"/>
      <c r="Z770" s="173"/>
      <c r="AA770" s="173"/>
      <c r="AB770" s="173"/>
      <c r="AC770" s="173"/>
    </row>
    <row r="771" spans="1:29" ht="14.25" customHeight="1">
      <c r="A771" s="173"/>
      <c r="B771" s="173"/>
      <c r="C771" s="173"/>
      <c r="D771" s="173"/>
      <c r="E771" s="173"/>
      <c r="F771" s="173"/>
      <c r="G771" s="173"/>
      <c r="H771" s="173"/>
      <c r="I771" s="173"/>
      <c r="J771" s="173"/>
      <c r="K771" s="173"/>
      <c r="L771" s="173"/>
      <c r="M771" s="173"/>
      <c r="N771" s="173"/>
      <c r="O771" s="173"/>
      <c r="P771" s="173"/>
      <c r="Q771" s="173"/>
      <c r="R771" s="173"/>
      <c r="S771" s="173"/>
      <c r="T771" s="173"/>
      <c r="U771" s="173"/>
      <c r="V771" s="173"/>
      <c r="W771" s="173"/>
      <c r="X771" s="173"/>
      <c r="Y771" s="173"/>
      <c r="Z771" s="173"/>
      <c r="AA771" s="173"/>
      <c r="AB771" s="173"/>
      <c r="AC771" s="173"/>
    </row>
    <row r="772" spans="1:29" ht="14.25" customHeight="1">
      <c r="A772" s="173"/>
      <c r="B772" s="173"/>
      <c r="C772" s="173"/>
      <c r="D772" s="173"/>
      <c r="E772" s="173"/>
      <c r="F772" s="173"/>
      <c r="G772" s="173"/>
      <c r="H772" s="173"/>
      <c r="I772" s="173"/>
      <c r="J772" s="173"/>
      <c r="K772" s="173"/>
      <c r="L772" s="173"/>
      <c r="M772" s="173"/>
      <c r="N772" s="173"/>
      <c r="O772" s="173"/>
      <c r="P772" s="173"/>
      <c r="Q772" s="173"/>
      <c r="R772" s="173"/>
      <c r="S772" s="173"/>
      <c r="T772" s="173"/>
      <c r="U772" s="173"/>
      <c r="V772" s="173"/>
      <c r="W772" s="173"/>
      <c r="X772" s="173"/>
      <c r="Y772" s="173"/>
      <c r="Z772" s="173"/>
      <c r="AA772" s="173"/>
      <c r="AB772" s="173"/>
      <c r="AC772" s="173"/>
    </row>
    <row r="773" spans="1:29" ht="14.25" customHeight="1">
      <c r="A773" s="173"/>
      <c r="B773" s="173"/>
      <c r="C773" s="173"/>
      <c r="D773" s="173"/>
      <c r="E773" s="173"/>
      <c r="F773" s="173"/>
      <c r="G773" s="173"/>
      <c r="H773" s="173"/>
      <c r="I773" s="173"/>
      <c r="J773" s="173"/>
      <c r="K773" s="173"/>
      <c r="L773" s="173"/>
      <c r="M773" s="173"/>
      <c r="N773" s="173"/>
      <c r="O773" s="173"/>
      <c r="P773" s="173"/>
      <c r="Q773" s="173"/>
      <c r="R773" s="173"/>
      <c r="S773" s="173"/>
      <c r="T773" s="173"/>
      <c r="U773" s="173"/>
      <c r="V773" s="173"/>
      <c r="W773" s="173"/>
      <c r="X773" s="173"/>
      <c r="Y773" s="173"/>
      <c r="Z773" s="173"/>
      <c r="AA773" s="173"/>
      <c r="AB773" s="173"/>
      <c r="AC773" s="173"/>
    </row>
    <row r="774" spans="1:29" ht="14.25" customHeight="1">
      <c r="A774" s="173"/>
      <c r="B774" s="173"/>
      <c r="C774" s="173"/>
      <c r="D774" s="173"/>
      <c r="E774" s="173"/>
      <c r="F774" s="173"/>
      <c r="G774" s="173"/>
      <c r="H774" s="173"/>
      <c r="I774" s="173"/>
      <c r="J774" s="173"/>
      <c r="K774" s="173"/>
      <c r="L774" s="173"/>
      <c r="M774" s="173"/>
      <c r="N774" s="173"/>
      <c r="O774" s="173"/>
      <c r="P774" s="173"/>
      <c r="Q774" s="173"/>
      <c r="R774" s="173"/>
      <c r="S774" s="173"/>
      <c r="T774" s="173"/>
      <c r="U774" s="173"/>
      <c r="V774" s="173"/>
      <c r="W774" s="173"/>
      <c r="X774" s="173"/>
      <c r="Y774" s="173"/>
      <c r="Z774" s="173"/>
      <c r="AA774" s="173"/>
      <c r="AB774" s="173"/>
      <c r="AC774" s="173"/>
    </row>
    <row r="775" spans="1:29" ht="14.25" customHeight="1">
      <c r="A775" s="173"/>
      <c r="B775" s="173"/>
      <c r="C775" s="173"/>
      <c r="D775" s="173"/>
      <c r="E775" s="173"/>
      <c r="F775" s="173"/>
      <c r="G775" s="173"/>
      <c r="H775" s="173"/>
      <c r="I775" s="173"/>
      <c r="J775" s="173"/>
      <c r="K775" s="173"/>
      <c r="L775" s="173"/>
      <c r="M775" s="173"/>
      <c r="N775" s="173"/>
      <c r="O775" s="173"/>
      <c r="P775" s="173"/>
      <c r="Q775" s="173"/>
      <c r="R775" s="173"/>
      <c r="S775" s="173"/>
      <c r="T775" s="173"/>
      <c r="U775" s="173"/>
      <c r="V775" s="173"/>
      <c r="W775" s="173"/>
      <c r="X775" s="173"/>
      <c r="Y775" s="173"/>
      <c r="Z775" s="173"/>
      <c r="AA775" s="173"/>
      <c r="AB775" s="173"/>
      <c r="AC775" s="173"/>
    </row>
    <row r="776" spans="1:29" ht="14.25" customHeight="1">
      <c r="A776" s="173"/>
      <c r="B776" s="173"/>
      <c r="C776" s="173"/>
      <c r="D776" s="173"/>
      <c r="E776" s="173"/>
      <c r="F776" s="173"/>
      <c r="G776" s="173"/>
      <c r="H776" s="173"/>
      <c r="I776" s="173"/>
      <c r="J776" s="173"/>
      <c r="K776" s="173"/>
      <c r="L776" s="173"/>
      <c r="M776" s="173"/>
      <c r="N776" s="173"/>
      <c r="O776" s="173"/>
      <c r="P776" s="173"/>
      <c r="Q776" s="173"/>
      <c r="R776" s="173"/>
      <c r="S776" s="173"/>
      <c r="T776" s="173"/>
      <c r="U776" s="173"/>
      <c r="V776" s="173"/>
      <c r="W776" s="173"/>
      <c r="X776" s="173"/>
      <c r="Y776" s="173"/>
      <c r="Z776" s="173"/>
      <c r="AA776" s="173"/>
      <c r="AB776" s="173"/>
      <c r="AC776" s="173"/>
    </row>
    <row r="777" spans="1:29" ht="14.25" customHeight="1">
      <c r="A777" s="173"/>
      <c r="B777" s="173"/>
      <c r="C777" s="173"/>
      <c r="D777" s="173"/>
      <c r="E777" s="173"/>
      <c r="F777" s="173"/>
      <c r="G777" s="173"/>
      <c r="H777" s="173"/>
      <c r="I777" s="173"/>
      <c r="J777" s="173"/>
      <c r="K777" s="173"/>
      <c r="L777" s="173"/>
      <c r="M777" s="173"/>
      <c r="N777" s="173"/>
      <c r="O777" s="173"/>
      <c r="P777" s="173"/>
      <c r="Q777" s="173"/>
      <c r="R777" s="173"/>
      <c r="S777" s="173"/>
      <c r="T777" s="173"/>
      <c r="U777" s="173"/>
      <c r="V777" s="173"/>
      <c r="W777" s="173"/>
      <c r="X777" s="173"/>
      <c r="Y777" s="173"/>
      <c r="Z777" s="173"/>
      <c r="AA777" s="173"/>
      <c r="AB777" s="173"/>
      <c r="AC777" s="173"/>
    </row>
    <row r="778" spans="1:29" ht="14.25" customHeight="1">
      <c r="A778" s="173"/>
      <c r="B778" s="173"/>
      <c r="C778" s="173"/>
      <c r="D778" s="173"/>
      <c r="E778" s="173"/>
      <c r="F778" s="173"/>
      <c r="G778" s="173"/>
      <c r="H778" s="173"/>
      <c r="I778" s="173"/>
      <c r="J778" s="173"/>
      <c r="K778" s="173"/>
      <c r="L778" s="173"/>
      <c r="M778" s="173"/>
      <c r="N778" s="173"/>
      <c r="O778" s="173"/>
      <c r="P778" s="173"/>
      <c r="Q778" s="173"/>
      <c r="R778" s="173"/>
      <c r="S778" s="173"/>
      <c r="T778" s="173"/>
      <c r="U778" s="173"/>
      <c r="V778" s="173"/>
      <c r="W778" s="173"/>
      <c r="X778" s="173"/>
      <c r="Y778" s="173"/>
      <c r="Z778" s="173"/>
      <c r="AA778" s="173"/>
      <c r="AB778" s="173"/>
      <c r="AC778" s="173"/>
    </row>
    <row r="779" spans="1:29" ht="14.25" customHeight="1">
      <c r="A779" s="173"/>
      <c r="B779" s="173"/>
      <c r="C779" s="173"/>
      <c r="D779" s="173"/>
      <c r="E779" s="173"/>
      <c r="F779" s="173"/>
      <c r="G779" s="173"/>
      <c r="H779" s="173"/>
      <c r="I779" s="173"/>
      <c r="J779" s="173"/>
      <c r="K779" s="173"/>
      <c r="L779" s="173"/>
      <c r="M779" s="173"/>
      <c r="N779" s="173"/>
      <c r="O779" s="173"/>
      <c r="P779" s="173"/>
      <c r="Q779" s="173"/>
      <c r="R779" s="173"/>
      <c r="S779" s="173"/>
      <c r="T779" s="173"/>
      <c r="U779" s="173"/>
      <c r="V779" s="173"/>
      <c r="W779" s="173"/>
      <c r="X779" s="173"/>
      <c r="Y779" s="173"/>
      <c r="Z779" s="173"/>
      <c r="AA779" s="173"/>
      <c r="AB779" s="173"/>
      <c r="AC779" s="173"/>
    </row>
    <row r="780" spans="1:29" ht="14.25" customHeight="1">
      <c r="A780" s="173"/>
      <c r="B780" s="173"/>
      <c r="C780" s="173"/>
      <c r="D780" s="173"/>
      <c r="E780" s="173"/>
      <c r="F780" s="173"/>
      <c r="G780" s="173"/>
      <c r="H780" s="173"/>
      <c r="I780" s="173"/>
      <c r="J780" s="173"/>
      <c r="K780" s="173"/>
      <c r="L780" s="173"/>
      <c r="M780" s="173"/>
      <c r="N780" s="173"/>
      <c r="O780" s="173"/>
      <c r="P780" s="173"/>
      <c r="Q780" s="173"/>
      <c r="R780" s="173"/>
      <c r="S780" s="173"/>
      <c r="T780" s="173"/>
      <c r="U780" s="173"/>
      <c r="V780" s="173"/>
      <c r="W780" s="173"/>
      <c r="X780" s="173"/>
      <c r="Y780" s="173"/>
      <c r="Z780" s="173"/>
      <c r="AA780" s="173"/>
      <c r="AB780" s="173"/>
      <c r="AC780" s="173"/>
    </row>
    <row r="781" spans="1:29" ht="14.25" customHeight="1">
      <c r="A781" s="173"/>
      <c r="B781" s="173"/>
      <c r="C781" s="173"/>
      <c r="D781" s="173"/>
      <c r="E781" s="173"/>
      <c r="F781" s="173"/>
      <c r="G781" s="173"/>
      <c r="H781" s="173"/>
      <c r="I781" s="173"/>
      <c r="J781" s="173"/>
      <c r="K781" s="173"/>
      <c r="L781" s="173"/>
      <c r="M781" s="173"/>
      <c r="N781" s="173"/>
      <c r="O781" s="173"/>
      <c r="P781" s="173"/>
      <c r="Q781" s="173"/>
      <c r="R781" s="173"/>
      <c r="S781" s="173"/>
      <c r="T781" s="173"/>
      <c r="U781" s="173"/>
      <c r="V781" s="173"/>
      <c r="W781" s="173"/>
      <c r="X781" s="173"/>
      <c r="Y781" s="173"/>
      <c r="Z781" s="173"/>
      <c r="AA781" s="173"/>
      <c r="AB781" s="173"/>
      <c r="AC781" s="173"/>
    </row>
    <row r="782" spans="1:29" ht="14.25" customHeight="1">
      <c r="A782" s="173"/>
      <c r="B782" s="173"/>
      <c r="C782" s="173"/>
      <c r="D782" s="173"/>
      <c r="E782" s="173"/>
      <c r="F782" s="173"/>
      <c r="G782" s="173"/>
      <c r="H782" s="173"/>
      <c r="I782" s="173"/>
      <c r="J782" s="173"/>
      <c r="K782" s="173"/>
      <c r="L782" s="173"/>
      <c r="M782" s="173"/>
      <c r="N782" s="173"/>
      <c r="O782" s="173"/>
      <c r="P782" s="173"/>
      <c r="Q782" s="173"/>
      <c r="R782" s="173"/>
      <c r="S782" s="173"/>
      <c r="T782" s="173"/>
      <c r="U782" s="173"/>
      <c r="V782" s="173"/>
      <c r="W782" s="173"/>
      <c r="X782" s="173"/>
      <c r="Y782" s="173"/>
      <c r="Z782" s="173"/>
      <c r="AA782" s="173"/>
      <c r="AB782" s="173"/>
      <c r="AC782" s="173"/>
    </row>
    <row r="783" spans="1:29" ht="14.25" customHeight="1">
      <c r="A783" s="173"/>
      <c r="B783" s="173"/>
      <c r="C783" s="173"/>
      <c r="D783" s="173"/>
      <c r="E783" s="173"/>
      <c r="F783" s="173"/>
      <c r="G783" s="173"/>
      <c r="H783" s="173"/>
      <c r="I783" s="173"/>
      <c r="J783" s="173"/>
      <c r="K783" s="173"/>
      <c r="L783" s="173"/>
      <c r="M783" s="173"/>
      <c r="N783" s="173"/>
      <c r="O783" s="173"/>
      <c r="P783" s="173"/>
      <c r="Q783" s="173"/>
      <c r="R783" s="173"/>
      <c r="S783" s="173"/>
      <c r="T783" s="173"/>
      <c r="U783" s="173"/>
      <c r="V783" s="173"/>
      <c r="W783" s="173"/>
      <c r="X783" s="173"/>
      <c r="Y783" s="173"/>
      <c r="Z783" s="173"/>
      <c r="AA783" s="173"/>
      <c r="AB783" s="173"/>
      <c r="AC783" s="173"/>
    </row>
    <row r="784" spans="1:29" ht="14.25" customHeight="1">
      <c r="A784" s="173"/>
      <c r="B784" s="173"/>
      <c r="C784" s="173"/>
      <c r="D784" s="173"/>
      <c r="E784" s="173"/>
      <c r="F784" s="173"/>
      <c r="G784" s="173"/>
      <c r="H784" s="173"/>
      <c r="I784" s="173"/>
      <c r="J784" s="173"/>
      <c r="K784" s="173"/>
      <c r="L784" s="173"/>
      <c r="M784" s="173"/>
      <c r="N784" s="173"/>
      <c r="O784" s="173"/>
      <c r="P784" s="173"/>
      <c r="Q784" s="173"/>
      <c r="R784" s="173"/>
      <c r="S784" s="173"/>
      <c r="T784" s="173"/>
      <c r="U784" s="173"/>
      <c r="V784" s="173"/>
      <c r="W784" s="173"/>
      <c r="X784" s="173"/>
      <c r="Y784" s="173"/>
      <c r="Z784" s="173"/>
      <c r="AA784" s="173"/>
      <c r="AB784" s="173"/>
      <c r="AC784" s="173"/>
    </row>
    <row r="785" spans="1:29" ht="14.25" customHeight="1">
      <c r="A785" s="173"/>
      <c r="B785" s="173"/>
      <c r="C785" s="173"/>
      <c r="D785" s="173"/>
      <c r="E785" s="173"/>
      <c r="F785" s="173"/>
      <c r="G785" s="173"/>
      <c r="H785" s="173"/>
      <c r="I785" s="173"/>
      <c r="J785" s="173"/>
      <c r="K785" s="173"/>
      <c r="L785" s="173"/>
      <c r="M785" s="173"/>
      <c r="N785" s="173"/>
      <c r="O785" s="173"/>
      <c r="P785" s="173"/>
      <c r="Q785" s="173"/>
      <c r="R785" s="173"/>
      <c r="S785" s="173"/>
      <c r="T785" s="173"/>
      <c r="U785" s="173"/>
      <c r="V785" s="173"/>
      <c r="W785" s="173"/>
      <c r="X785" s="173"/>
      <c r="Y785" s="173"/>
      <c r="Z785" s="173"/>
      <c r="AA785" s="173"/>
      <c r="AB785" s="173"/>
      <c r="AC785" s="173"/>
    </row>
    <row r="786" spans="1:29" ht="14.25" customHeight="1">
      <c r="A786" s="173"/>
      <c r="B786" s="173"/>
      <c r="C786" s="173"/>
      <c r="D786" s="173"/>
      <c r="E786" s="173"/>
      <c r="F786" s="173"/>
      <c r="G786" s="173"/>
      <c r="H786" s="173"/>
      <c r="I786" s="173"/>
      <c r="J786" s="173"/>
      <c r="K786" s="173"/>
      <c r="L786" s="173"/>
      <c r="M786" s="173"/>
      <c r="N786" s="173"/>
      <c r="O786" s="173"/>
      <c r="P786" s="173"/>
      <c r="Q786" s="173"/>
      <c r="R786" s="173"/>
      <c r="S786" s="173"/>
      <c r="T786" s="173"/>
      <c r="U786" s="173"/>
      <c r="V786" s="173"/>
      <c r="W786" s="173"/>
      <c r="X786" s="173"/>
      <c r="Y786" s="173"/>
      <c r="Z786" s="173"/>
      <c r="AA786" s="173"/>
      <c r="AB786" s="173"/>
      <c r="AC786" s="173"/>
    </row>
    <row r="787" spans="1:29" ht="14.25" customHeight="1">
      <c r="A787" s="173"/>
      <c r="B787" s="173"/>
      <c r="C787" s="173"/>
      <c r="D787" s="173"/>
      <c r="E787" s="173"/>
      <c r="F787" s="173"/>
      <c r="G787" s="173"/>
      <c r="H787" s="173"/>
      <c r="I787" s="173"/>
      <c r="J787" s="173"/>
      <c r="K787" s="173"/>
      <c r="L787" s="173"/>
      <c r="M787" s="173"/>
      <c r="N787" s="173"/>
      <c r="O787" s="173"/>
      <c r="P787" s="173"/>
      <c r="Q787" s="173"/>
      <c r="R787" s="173"/>
      <c r="S787" s="173"/>
      <c r="T787" s="173"/>
      <c r="U787" s="173"/>
      <c r="V787" s="173"/>
      <c r="W787" s="173"/>
      <c r="X787" s="173"/>
      <c r="Y787" s="173"/>
      <c r="Z787" s="173"/>
      <c r="AA787" s="173"/>
      <c r="AB787" s="173"/>
      <c r="AC787" s="173"/>
    </row>
    <row r="788" spans="1:29" ht="14.25" customHeight="1">
      <c r="A788" s="173"/>
      <c r="B788" s="173"/>
      <c r="C788" s="173"/>
      <c r="D788" s="173"/>
      <c r="E788" s="173"/>
      <c r="F788" s="173"/>
      <c r="G788" s="173"/>
      <c r="H788" s="173"/>
      <c r="I788" s="173"/>
      <c r="J788" s="173"/>
      <c r="K788" s="173"/>
      <c r="L788" s="173"/>
      <c r="M788" s="173"/>
      <c r="N788" s="173"/>
      <c r="O788" s="173"/>
      <c r="P788" s="173"/>
      <c r="Q788" s="173"/>
      <c r="R788" s="173"/>
      <c r="S788" s="173"/>
      <c r="T788" s="173"/>
      <c r="U788" s="173"/>
      <c r="V788" s="173"/>
      <c r="W788" s="173"/>
      <c r="X788" s="173"/>
      <c r="Y788" s="173"/>
      <c r="Z788" s="173"/>
      <c r="AA788" s="173"/>
      <c r="AB788" s="173"/>
      <c r="AC788" s="173"/>
    </row>
    <row r="789" spans="1:29" ht="14.25" customHeight="1">
      <c r="A789" s="173"/>
      <c r="B789" s="173"/>
      <c r="C789" s="173"/>
      <c r="D789" s="173"/>
      <c r="E789" s="173"/>
      <c r="F789" s="173"/>
      <c r="G789" s="173"/>
      <c r="H789" s="173"/>
      <c r="I789" s="173"/>
      <c r="J789" s="173"/>
      <c r="K789" s="173"/>
      <c r="L789" s="173"/>
      <c r="M789" s="173"/>
      <c r="N789" s="173"/>
      <c r="O789" s="173"/>
      <c r="P789" s="173"/>
      <c r="Q789" s="173"/>
      <c r="R789" s="173"/>
      <c r="S789" s="173"/>
      <c r="T789" s="173"/>
      <c r="U789" s="173"/>
      <c r="V789" s="173"/>
      <c r="W789" s="173"/>
      <c r="X789" s="173"/>
      <c r="Y789" s="173"/>
      <c r="Z789" s="173"/>
      <c r="AA789" s="173"/>
      <c r="AB789" s="173"/>
      <c r="AC789" s="173"/>
    </row>
    <row r="790" spans="1:29" ht="14.25" customHeight="1">
      <c r="A790" s="173"/>
      <c r="B790" s="173"/>
      <c r="C790" s="173"/>
      <c r="D790" s="173"/>
      <c r="E790" s="173"/>
      <c r="F790" s="173"/>
      <c r="G790" s="173"/>
      <c r="H790" s="173"/>
      <c r="I790" s="173"/>
      <c r="J790" s="173"/>
      <c r="K790" s="173"/>
      <c r="L790" s="173"/>
      <c r="M790" s="173"/>
      <c r="N790" s="173"/>
      <c r="O790" s="173"/>
      <c r="P790" s="173"/>
      <c r="Q790" s="173"/>
      <c r="R790" s="173"/>
      <c r="S790" s="173"/>
      <c r="T790" s="173"/>
      <c r="U790" s="173"/>
      <c r="V790" s="173"/>
      <c r="W790" s="173"/>
      <c r="X790" s="173"/>
      <c r="Y790" s="173"/>
      <c r="Z790" s="173"/>
      <c r="AA790" s="173"/>
      <c r="AB790" s="173"/>
      <c r="AC790" s="173"/>
    </row>
    <row r="791" spans="1:29" ht="14.25" customHeight="1">
      <c r="A791" s="173"/>
      <c r="B791" s="173"/>
      <c r="C791" s="173"/>
      <c r="D791" s="173"/>
      <c r="E791" s="173"/>
      <c r="F791" s="173"/>
      <c r="G791" s="173"/>
      <c r="H791" s="173"/>
      <c r="I791" s="173"/>
      <c r="J791" s="173"/>
      <c r="K791" s="173"/>
      <c r="L791" s="173"/>
      <c r="M791" s="173"/>
      <c r="N791" s="173"/>
      <c r="O791" s="173"/>
      <c r="P791" s="173"/>
      <c r="Q791" s="173"/>
      <c r="R791" s="173"/>
      <c r="S791" s="173"/>
      <c r="T791" s="173"/>
      <c r="U791" s="173"/>
      <c r="V791" s="173"/>
      <c r="W791" s="173"/>
      <c r="X791" s="173"/>
      <c r="Y791" s="173"/>
      <c r="Z791" s="173"/>
      <c r="AA791" s="173"/>
      <c r="AB791" s="173"/>
      <c r="AC791" s="173"/>
    </row>
    <row r="792" spans="1:29" ht="14.25" customHeight="1">
      <c r="A792" s="173"/>
      <c r="B792" s="173"/>
      <c r="C792" s="173"/>
      <c r="D792" s="173"/>
      <c r="E792" s="173"/>
      <c r="F792" s="173"/>
      <c r="G792" s="173"/>
      <c r="H792" s="173"/>
      <c r="I792" s="173"/>
      <c r="J792" s="173"/>
      <c r="K792" s="173"/>
      <c r="L792" s="173"/>
      <c r="M792" s="173"/>
      <c r="N792" s="173"/>
      <c r="O792" s="173"/>
      <c r="P792" s="173"/>
      <c r="Q792" s="173"/>
      <c r="R792" s="173"/>
      <c r="S792" s="173"/>
      <c r="T792" s="173"/>
      <c r="U792" s="173"/>
      <c r="V792" s="173"/>
      <c r="W792" s="173"/>
      <c r="X792" s="173"/>
      <c r="Y792" s="173"/>
      <c r="Z792" s="173"/>
      <c r="AA792" s="173"/>
      <c r="AB792" s="173"/>
      <c r="AC792" s="173"/>
    </row>
    <row r="793" spans="1:29" ht="14.25" customHeight="1">
      <c r="A793" s="173"/>
      <c r="B793" s="173"/>
      <c r="C793" s="173"/>
      <c r="D793" s="173"/>
      <c r="E793" s="173"/>
      <c r="F793" s="173"/>
      <c r="G793" s="173"/>
      <c r="H793" s="173"/>
      <c r="I793" s="173"/>
      <c r="J793" s="173"/>
      <c r="K793" s="173"/>
      <c r="L793" s="173"/>
      <c r="M793" s="173"/>
      <c r="N793" s="173"/>
      <c r="O793" s="173"/>
      <c r="P793" s="173"/>
      <c r="Q793" s="173"/>
      <c r="R793" s="173"/>
      <c r="S793" s="173"/>
      <c r="T793" s="173"/>
      <c r="U793" s="173"/>
      <c r="V793" s="173"/>
      <c r="W793" s="173"/>
      <c r="X793" s="173"/>
      <c r="Y793" s="173"/>
      <c r="Z793" s="173"/>
      <c r="AA793" s="173"/>
      <c r="AB793" s="173"/>
      <c r="AC793" s="173"/>
    </row>
    <row r="794" spans="1:29" ht="14.25" customHeight="1">
      <c r="A794" s="173"/>
      <c r="B794" s="173"/>
      <c r="C794" s="173"/>
      <c r="D794" s="173"/>
      <c r="E794" s="173"/>
      <c r="F794" s="173"/>
      <c r="G794" s="173"/>
      <c r="H794" s="173"/>
      <c r="I794" s="173"/>
      <c r="J794" s="173"/>
      <c r="K794" s="173"/>
      <c r="L794" s="173"/>
      <c r="M794" s="173"/>
      <c r="N794" s="173"/>
      <c r="O794" s="173"/>
      <c r="P794" s="173"/>
      <c r="Q794" s="173"/>
      <c r="R794" s="173"/>
      <c r="S794" s="173"/>
      <c r="T794" s="173"/>
      <c r="U794" s="173"/>
      <c r="V794" s="173"/>
      <c r="W794" s="173"/>
      <c r="X794" s="173"/>
      <c r="Y794" s="173"/>
      <c r="Z794" s="173"/>
      <c r="AA794" s="173"/>
      <c r="AB794" s="173"/>
      <c r="AC794" s="173"/>
    </row>
    <row r="795" spans="1:29" ht="14.25" customHeight="1">
      <c r="A795" s="173"/>
      <c r="B795" s="173"/>
      <c r="C795" s="173"/>
      <c r="D795" s="173"/>
      <c r="E795" s="173"/>
      <c r="F795" s="173"/>
      <c r="G795" s="173"/>
      <c r="H795" s="173"/>
      <c r="I795" s="173"/>
      <c r="J795" s="173"/>
      <c r="K795" s="173"/>
      <c r="L795" s="173"/>
      <c r="M795" s="173"/>
      <c r="N795" s="173"/>
      <c r="O795" s="173"/>
      <c r="P795" s="173"/>
      <c r="Q795" s="173"/>
      <c r="R795" s="173"/>
      <c r="S795" s="173"/>
      <c r="T795" s="173"/>
      <c r="U795" s="173"/>
      <c r="V795" s="173"/>
      <c r="W795" s="173"/>
      <c r="X795" s="173"/>
      <c r="Y795" s="173"/>
      <c r="Z795" s="173"/>
      <c r="AA795" s="173"/>
      <c r="AB795" s="173"/>
      <c r="AC795" s="173"/>
    </row>
    <row r="796" spans="1:29" ht="14.25" customHeight="1">
      <c r="A796" s="173"/>
      <c r="B796" s="173"/>
      <c r="C796" s="173"/>
      <c r="D796" s="173"/>
      <c r="E796" s="173"/>
      <c r="F796" s="173"/>
      <c r="G796" s="173"/>
      <c r="H796" s="173"/>
      <c r="I796" s="173"/>
      <c r="J796" s="173"/>
      <c r="K796" s="173"/>
      <c r="L796" s="173"/>
      <c r="M796" s="173"/>
      <c r="N796" s="173"/>
      <c r="O796" s="173"/>
      <c r="P796" s="173"/>
      <c r="Q796" s="173"/>
      <c r="R796" s="173"/>
      <c r="S796" s="173"/>
      <c r="T796" s="173"/>
      <c r="U796" s="173"/>
      <c r="V796" s="173"/>
      <c r="W796" s="173"/>
      <c r="X796" s="173"/>
      <c r="Y796" s="173"/>
      <c r="Z796" s="173"/>
      <c r="AA796" s="173"/>
      <c r="AB796" s="173"/>
      <c r="AC796" s="173"/>
    </row>
    <row r="797" spans="1:29" ht="14.25" customHeight="1">
      <c r="A797" s="173"/>
      <c r="B797" s="173"/>
      <c r="C797" s="173"/>
      <c r="D797" s="173"/>
      <c r="E797" s="173"/>
      <c r="F797" s="173"/>
      <c r="G797" s="173"/>
      <c r="H797" s="173"/>
      <c r="I797" s="173"/>
      <c r="J797" s="173"/>
      <c r="K797" s="173"/>
      <c r="L797" s="173"/>
      <c r="M797" s="173"/>
      <c r="N797" s="173"/>
      <c r="O797" s="173"/>
      <c r="P797" s="173"/>
      <c r="Q797" s="173"/>
      <c r="R797" s="173"/>
      <c r="S797" s="173"/>
      <c r="T797" s="173"/>
      <c r="U797" s="173"/>
      <c r="V797" s="173"/>
      <c r="W797" s="173"/>
      <c r="X797" s="173"/>
      <c r="Y797" s="173"/>
      <c r="Z797" s="173"/>
      <c r="AA797" s="173"/>
      <c r="AB797" s="173"/>
      <c r="AC797" s="173"/>
    </row>
    <row r="798" spans="1:29" ht="14.25" customHeight="1">
      <c r="A798" s="173"/>
      <c r="B798" s="173"/>
      <c r="C798" s="173"/>
      <c r="D798" s="173"/>
      <c r="E798" s="173"/>
      <c r="F798" s="173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  <c r="AA798" s="173"/>
      <c r="AB798" s="173"/>
      <c r="AC798" s="173"/>
    </row>
    <row r="799" spans="1:29" ht="14.25" customHeight="1">
      <c r="A799" s="173"/>
      <c r="B799" s="173"/>
      <c r="C799" s="173"/>
      <c r="D799" s="173"/>
      <c r="E799" s="173"/>
      <c r="F799" s="173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  <c r="Q799" s="173"/>
      <c r="R799" s="173"/>
      <c r="S799" s="173"/>
      <c r="T799" s="173"/>
      <c r="U799" s="173"/>
      <c r="V799" s="173"/>
      <c r="W799" s="173"/>
      <c r="X799" s="173"/>
      <c r="Y799" s="173"/>
      <c r="Z799" s="173"/>
      <c r="AA799" s="173"/>
      <c r="AB799" s="173"/>
      <c r="AC799" s="173"/>
    </row>
    <row r="800" spans="1:29" ht="14.25" customHeight="1">
      <c r="A800" s="173"/>
      <c r="B800" s="173"/>
      <c r="C800" s="173"/>
      <c r="D800" s="173"/>
      <c r="E800" s="173"/>
      <c r="F800" s="173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  <c r="Q800" s="173"/>
      <c r="R800" s="173"/>
      <c r="S800" s="173"/>
      <c r="T800" s="173"/>
      <c r="U800" s="173"/>
      <c r="V800" s="173"/>
      <c r="W800" s="173"/>
      <c r="X800" s="173"/>
      <c r="Y800" s="173"/>
      <c r="Z800" s="173"/>
      <c r="AA800" s="173"/>
      <c r="AB800" s="173"/>
      <c r="AC800" s="173"/>
    </row>
    <row r="801" spans="1:29" ht="14.25" customHeight="1">
      <c r="A801" s="173"/>
      <c r="B801" s="173"/>
      <c r="C801" s="173"/>
      <c r="D801" s="173"/>
      <c r="E801" s="173"/>
      <c r="F801" s="173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  <c r="Q801" s="173"/>
      <c r="R801" s="173"/>
      <c r="S801" s="173"/>
      <c r="T801" s="173"/>
      <c r="U801" s="173"/>
      <c r="V801" s="173"/>
      <c r="W801" s="173"/>
      <c r="X801" s="173"/>
      <c r="Y801" s="173"/>
      <c r="Z801" s="173"/>
      <c r="AA801" s="173"/>
      <c r="AB801" s="173"/>
      <c r="AC801" s="173"/>
    </row>
    <row r="802" spans="1:29" ht="14.25" customHeight="1">
      <c r="A802" s="173"/>
      <c r="B802" s="173"/>
      <c r="C802" s="173"/>
      <c r="D802" s="173"/>
      <c r="E802" s="173"/>
      <c r="F802" s="173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  <c r="Q802" s="173"/>
      <c r="R802" s="173"/>
      <c r="S802" s="173"/>
      <c r="T802" s="173"/>
      <c r="U802" s="173"/>
      <c r="V802" s="173"/>
      <c r="W802" s="173"/>
      <c r="X802" s="173"/>
      <c r="Y802" s="173"/>
      <c r="Z802" s="173"/>
      <c r="AA802" s="173"/>
      <c r="AB802" s="173"/>
      <c r="AC802" s="173"/>
    </row>
    <row r="803" spans="1:29" ht="14.25" customHeight="1">
      <c r="A803" s="173"/>
      <c r="B803" s="173"/>
      <c r="C803" s="173"/>
      <c r="D803" s="173"/>
      <c r="E803" s="173"/>
      <c r="F803" s="173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  <c r="Q803" s="173"/>
      <c r="R803" s="173"/>
      <c r="S803" s="173"/>
      <c r="T803" s="173"/>
      <c r="U803" s="173"/>
      <c r="V803" s="173"/>
      <c r="W803" s="173"/>
      <c r="X803" s="173"/>
      <c r="Y803" s="173"/>
      <c r="Z803" s="173"/>
      <c r="AA803" s="173"/>
      <c r="AB803" s="173"/>
      <c r="AC803" s="173"/>
    </row>
    <row r="804" spans="1:29" ht="14.25" customHeight="1">
      <c r="A804" s="173"/>
      <c r="B804" s="173"/>
      <c r="C804" s="173"/>
      <c r="D804" s="173"/>
      <c r="E804" s="173"/>
      <c r="F804" s="173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  <c r="Q804" s="173"/>
      <c r="R804" s="173"/>
      <c r="S804" s="173"/>
      <c r="T804" s="173"/>
      <c r="U804" s="173"/>
      <c r="V804" s="173"/>
      <c r="W804" s="173"/>
      <c r="X804" s="173"/>
      <c r="Y804" s="173"/>
      <c r="Z804" s="173"/>
      <c r="AA804" s="173"/>
      <c r="AB804" s="173"/>
      <c r="AC804" s="173"/>
    </row>
    <row r="805" spans="1:29" ht="14.25" customHeight="1">
      <c r="A805" s="173"/>
      <c r="B805" s="173"/>
      <c r="C805" s="173"/>
      <c r="D805" s="173"/>
      <c r="E805" s="173"/>
      <c r="F805" s="173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  <c r="Q805" s="173"/>
      <c r="R805" s="173"/>
      <c r="S805" s="173"/>
      <c r="T805" s="173"/>
      <c r="U805" s="173"/>
      <c r="V805" s="173"/>
      <c r="W805" s="173"/>
      <c r="X805" s="173"/>
      <c r="Y805" s="173"/>
      <c r="Z805" s="173"/>
      <c r="AA805" s="173"/>
      <c r="AB805" s="173"/>
      <c r="AC805" s="173"/>
    </row>
    <row r="806" spans="1:29" ht="14.25" customHeight="1">
      <c r="A806" s="173"/>
      <c r="B806" s="173"/>
      <c r="C806" s="173"/>
      <c r="D806" s="173"/>
      <c r="E806" s="173"/>
      <c r="F806" s="173"/>
      <c r="G806" s="173"/>
      <c r="H806" s="173"/>
      <c r="I806" s="173"/>
      <c r="J806" s="173"/>
      <c r="K806" s="173"/>
      <c r="L806" s="173"/>
      <c r="M806" s="173"/>
      <c r="N806" s="173"/>
      <c r="O806" s="173"/>
      <c r="P806" s="173"/>
      <c r="Q806" s="173"/>
      <c r="R806" s="173"/>
      <c r="S806" s="173"/>
      <c r="T806" s="173"/>
      <c r="U806" s="173"/>
      <c r="V806" s="173"/>
      <c r="W806" s="173"/>
      <c r="X806" s="173"/>
      <c r="Y806" s="173"/>
      <c r="Z806" s="173"/>
      <c r="AA806" s="173"/>
      <c r="AB806" s="173"/>
      <c r="AC806" s="173"/>
    </row>
    <row r="807" spans="1:29" ht="14.25" customHeight="1">
      <c r="A807" s="173"/>
      <c r="B807" s="173"/>
      <c r="C807" s="173"/>
      <c r="D807" s="173"/>
      <c r="E807" s="173"/>
      <c r="F807" s="173"/>
      <c r="G807" s="173"/>
      <c r="H807" s="173"/>
      <c r="I807" s="173"/>
      <c r="J807" s="173"/>
      <c r="K807" s="173"/>
      <c r="L807" s="173"/>
      <c r="M807" s="173"/>
      <c r="N807" s="173"/>
      <c r="O807" s="173"/>
      <c r="P807" s="173"/>
      <c r="Q807" s="173"/>
      <c r="R807" s="173"/>
      <c r="S807" s="173"/>
      <c r="T807" s="173"/>
      <c r="U807" s="173"/>
      <c r="V807" s="173"/>
      <c r="W807" s="173"/>
      <c r="X807" s="173"/>
      <c r="Y807" s="173"/>
      <c r="Z807" s="173"/>
      <c r="AA807" s="173"/>
      <c r="AB807" s="173"/>
      <c r="AC807" s="173"/>
    </row>
    <row r="808" spans="1:29" ht="14.25" customHeight="1">
      <c r="A808" s="173"/>
      <c r="B808" s="173"/>
      <c r="C808" s="173"/>
      <c r="D808" s="173"/>
      <c r="E808" s="173"/>
      <c r="F808" s="173"/>
      <c r="G808" s="173"/>
      <c r="H808" s="173"/>
      <c r="I808" s="173"/>
      <c r="J808" s="173"/>
      <c r="K808" s="173"/>
      <c r="L808" s="173"/>
      <c r="M808" s="173"/>
      <c r="N808" s="173"/>
      <c r="O808" s="173"/>
      <c r="P808" s="173"/>
      <c r="Q808" s="173"/>
      <c r="R808" s="173"/>
      <c r="S808" s="173"/>
      <c r="T808" s="173"/>
      <c r="U808" s="173"/>
      <c r="V808" s="173"/>
      <c r="W808" s="173"/>
      <c r="X808" s="173"/>
      <c r="Y808" s="173"/>
      <c r="Z808" s="173"/>
      <c r="AA808" s="173"/>
      <c r="AB808" s="173"/>
      <c r="AC808" s="173"/>
    </row>
    <row r="809" spans="1:29" ht="14.25" customHeight="1">
      <c r="A809" s="173"/>
      <c r="B809" s="173"/>
      <c r="C809" s="173"/>
      <c r="D809" s="173"/>
      <c r="E809" s="173"/>
      <c r="F809" s="173"/>
      <c r="G809" s="173"/>
      <c r="H809" s="173"/>
      <c r="I809" s="173"/>
      <c r="J809" s="173"/>
      <c r="K809" s="173"/>
      <c r="L809" s="173"/>
      <c r="M809" s="173"/>
      <c r="N809" s="173"/>
      <c r="O809" s="173"/>
      <c r="P809" s="173"/>
      <c r="Q809" s="173"/>
      <c r="R809" s="173"/>
      <c r="S809" s="173"/>
      <c r="T809" s="173"/>
      <c r="U809" s="173"/>
      <c r="V809" s="173"/>
      <c r="W809" s="173"/>
      <c r="X809" s="173"/>
      <c r="Y809" s="173"/>
      <c r="Z809" s="173"/>
      <c r="AA809" s="173"/>
      <c r="AB809" s="173"/>
      <c r="AC809" s="173"/>
    </row>
    <row r="810" spans="1:29" ht="14.25" customHeight="1">
      <c r="A810" s="173"/>
      <c r="B810" s="173"/>
      <c r="C810" s="173"/>
      <c r="D810" s="173"/>
      <c r="E810" s="173"/>
      <c r="F810" s="173"/>
      <c r="G810" s="173"/>
      <c r="H810" s="173"/>
      <c r="I810" s="173"/>
      <c r="J810" s="173"/>
      <c r="K810" s="173"/>
      <c r="L810" s="173"/>
      <c r="M810" s="173"/>
      <c r="N810" s="173"/>
      <c r="O810" s="173"/>
      <c r="P810" s="173"/>
      <c r="Q810" s="173"/>
      <c r="R810" s="173"/>
      <c r="S810" s="173"/>
      <c r="T810" s="173"/>
      <c r="U810" s="173"/>
      <c r="V810" s="173"/>
      <c r="W810" s="173"/>
      <c r="X810" s="173"/>
      <c r="Y810" s="173"/>
      <c r="Z810" s="173"/>
      <c r="AA810" s="173"/>
      <c r="AB810" s="173"/>
      <c r="AC810" s="173"/>
    </row>
    <row r="811" spans="1:29" ht="14.25" customHeight="1">
      <c r="A811" s="173"/>
      <c r="B811" s="173"/>
      <c r="C811" s="173"/>
      <c r="D811" s="173"/>
      <c r="E811" s="173"/>
      <c r="F811" s="173"/>
      <c r="G811" s="173"/>
      <c r="H811" s="173"/>
      <c r="I811" s="173"/>
      <c r="J811" s="173"/>
      <c r="K811" s="173"/>
      <c r="L811" s="173"/>
      <c r="M811" s="173"/>
      <c r="N811" s="173"/>
      <c r="O811" s="173"/>
      <c r="P811" s="173"/>
      <c r="Q811" s="173"/>
      <c r="R811" s="173"/>
      <c r="S811" s="173"/>
      <c r="T811" s="173"/>
      <c r="U811" s="173"/>
      <c r="V811" s="173"/>
      <c r="W811" s="173"/>
      <c r="X811" s="173"/>
      <c r="Y811" s="173"/>
      <c r="Z811" s="173"/>
      <c r="AA811" s="173"/>
      <c r="AB811" s="173"/>
      <c r="AC811" s="173"/>
    </row>
    <row r="812" spans="1:29" ht="14.25" customHeight="1">
      <c r="A812" s="173"/>
      <c r="B812" s="173"/>
      <c r="C812" s="173"/>
      <c r="D812" s="173"/>
      <c r="E812" s="173"/>
      <c r="F812" s="173"/>
      <c r="G812" s="173"/>
      <c r="H812" s="173"/>
      <c r="I812" s="173"/>
      <c r="J812" s="173"/>
      <c r="K812" s="173"/>
      <c r="L812" s="173"/>
      <c r="M812" s="173"/>
      <c r="N812" s="173"/>
      <c r="O812" s="173"/>
      <c r="P812" s="173"/>
      <c r="Q812" s="173"/>
      <c r="R812" s="173"/>
      <c r="S812" s="173"/>
      <c r="T812" s="173"/>
      <c r="U812" s="173"/>
      <c r="V812" s="173"/>
      <c r="W812" s="173"/>
      <c r="X812" s="173"/>
      <c r="Y812" s="173"/>
      <c r="Z812" s="173"/>
      <c r="AA812" s="173"/>
      <c r="AB812" s="173"/>
      <c r="AC812" s="173"/>
    </row>
    <row r="813" spans="1:29" ht="14.25" customHeight="1">
      <c r="A813" s="173"/>
      <c r="B813" s="173"/>
      <c r="C813" s="173"/>
      <c r="D813" s="173"/>
      <c r="E813" s="173"/>
      <c r="F813" s="173"/>
      <c r="G813" s="173"/>
      <c r="H813" s="173"/>
      <c r="I813" s="173"/>
      <c r="J813" s="173"/>
      <c r="K813" s="173"/>
      <c r="L813" s="173"/>
      <c r="M813" s="173"/>
      <c r="N813" s="173"/>
      <c r="O813" s="173"/>
      <c r="P813" s="173"/>
      <c r="Q813" s="173"/>
      <c r="R813" s="173"/>
      <c r="S813" s="173"/>
      <c r="T813" s="173"/>
      <c r="U813" s="173"/>
      <c r="V813" s="173"/>
      <c r="W813" s="173"/>
      <c r="X813" s="173"/>
      <c r="Y813" s="173"/>
      <c r="Z813" s="173"/>
      <c r="AA813" s="173"/>
      <c r="AB813" s="173"/>
      <c r="AC813" s="173"/>
    </row>
  </sheetData>
  <conditionalFormatting sqref="C4:Y5 Z5:AC5"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0</formula>
    </cfRule>
  </conditionalFormatting>
  <conditionalFormatting sqref="D6:Y12">
    <cfRule type="cellIs" dxfId="59" priority="1" operator="equal">
      <formula>1</formula>
    </cfRule>
    <cfRule type="cellIs" dxfId="58" priority="2" operator="equal">
      <formula>0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019"/>
  <sheetViews>
    <sheetView workbookViewId="0"/>
  </sheetViews>
  <sheetFormatPr defaultColWidth="14.44140625" defaultRowHeight="15" customHeight="1"/>
  <cols>
    <col min="2" max="2" width="12.88671875" customWidth="1"/>
    <col min="3" max="3" width="15.88671875" customWidth="1"/>
    <col min="4" max="4" width="20.44140625" customWidth="1"/>
    <col min="5" max="25" width="5.44140625" customWidth="1"/>
    <col min="26" max="30" width="3.33203125" customWidth="1"/>
  </cols>
  <sheetData>
    <row r="1" spans="1:26" ht="14.4"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7"/>
      <c r="R1" s="173"/>
      <c r="S1" s="173"/>
      <c r="T1" s="173"/>
      <c r="U1" s="173"/>
      <c r="V1" s="173"/>
      <c r="W1" s="173"/>
      <c r="X1" s="178"/>
      <c r="Y1" s="173"/>
      <c r="Z1" s="179"/>
    </row>
    <row r="2" spans="1:26" ht="14.4"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7"/>
      <c r="R2" s="173"/>
      <c r="S2" s="173"/>
      <c r="T2" s="173"/>
      <c r="U2" s="173"/>
      <c r="V2" s="173"/>
      <c r="W2" s="173"/>
      <c r="X2" s="178"/>
      <c r="Y2" s="173"/>
      <c r="Z2" s="179"/>
    </row>
    <row r="3" spans="1:26" ht="34.5" customHeight="1">
      <c r="C3" s="173"/>
      <c r="D3" s="173"/>
      <c r="E3" s="173" t="s">
        <v>30</v>
      </c>
      <c r="F3" s="173" t="s">
        <v>32</v>
      </c>
      <c r="G3" s="173" t="s">
        <v>33</v>
      </c>
      <c r="H3" s="173" t="s">
        <v>34</v>
      </c>
      <c r="I3" s="173" t="s">
        <v>307</v>
      </c>
      <c r="J3" s="173" t="s">
        <v>35</v>
      </c>
      <c r="K3" s="173" t="s">
        <v>36</v>
      </c>
      <c r="L3" s="173" t="s">
        <v>37</v>
      </c>
      <c r="M3" s="173" t="s">
        <v>38</v>
      </c>
      <c r="N3" s="173" t="s">
        <v>39</v>
      </c>
      <c r="O3" s="173" t="s">
        <v>308</v>
      </c>
      <c r="P3" s="173" t="s">
        <v>40</v>
      </c>
      <c r="Q3" s="173" t="s">
        <v>41</v>
      </c>
      <c r="R3" s="173" t="s">
        <v>43</v>
      </c>
      <c r="S3" s="173" t="s">
        <v>44</v>
      </c>
      <c r="T3" s="173" t="s">
        <v>45</v>
      </c>
      <c r="U3" s="173" t="s">
        <v>46</v>
      </c>
      <c r="V3" s="173" t="s">
        <v>47</v>
      </c>
      <c r="W3" s="173" t="s">
        <v>48</v>
      </c>
      <c r="X3" s="173" t="s">
        <v>49</v>
      </c>
      <c r="Y3" s="173" t="s">
        <v>50</v>
      </c>
      <c r="Z3" s="173"/>
    </row>
    <row r="4" spans="1:26" ht="29.25" customHeight="1">
      <c r="A4" s="291" t="s">
        <v>318</v>
      </c>
      <c r="C4" s="180"/>
      <c r="D4" s="181" t="s">
        <v>14</v>
      </c>
      <c r="E4" s="160" t="s">
        <v>30</v>
      </c>
      <c r="F4" s="160" t="s">
        <v>32</v>
      </c>
      <c r="G4" s="160" t="s">
        <v>33</v>
      </c>
      <c r="H4" s="160" t="s">
        <v>34</v>
      </c>
      <c r="I4" s="160" t="s">
        <v>307</v>
      </c>
      <c r="J4" s="160" t="s">
        <v>35</v>
      </c>
      <c r="K4" s="160" t="s">
        <v>36</v>
      </c>
      <c r="L4" s="160" t="s">
        <v>37</v>
      </c>
      <c r="M4" s="160" t="s">
        <v>38</v>
      </c>
      <c r="N4" s="160" t="s">
        <v>39</v>
      </c>
      <c r="O4" s="160" t="s">
        <v>308</v>
      </c>
      <c r="P4" s="160" t="s">
        <v>40</v>
      </c>
      <c r="Q4" s="160" t="s">
        <v>41</v>
      </c>
      <c r="R4" s="160" t="s">
        <v>43</v>
      </c>
      <c r="S4" s="160" t="s">
        <v>44</v>
      </c>
      <c r="T4" s="160" t="s">
        <v>45</v>
      </c>
      <c r="U4" s="160" t="s">
        <v>46</v>
      </c>
      <c r="V4" s="160" t="s">
        <v>47</v>
      </c>
      <c r="W4" s="160" t="s">
        <v>48</v>
      </c>
      <c r="X4" s="160" t="s">
        <v>49</v>
      </c>
      <c r="Y4" s="160" t="s">
        <v>50</v>
      </c>
      <c r="Z4" s="182"/>
    </row>
    <row r="5" spans="1:26" ht="14.4">
      <c r="A5" s="292"/>
      <c r="C5" s="180"/>
      <c r="D5" s="183" t="s">
        <v>15</v>
      </c>
      <c r="E5" s="184" t="s">
        <v>31</v>
      </c>
      <c r="F5" s="184" t="s">
        <v>31</v>
      </c>
      <c r="G5" s="184" t="s">
        <v>31</v>
      </c>
      <c r="H5" s="184" t="s">
        <v>31</v>
      </c>
      <c r="I5" s="184" t="s">
        <v>31</v>
      </c>
      <c r="J5" s="184" t="s">
        <v>31</v>
      </c>
      <c r="K5" s="184" t="s">
        <v>31</v>
      </c>
      <c r="L5" s="184" t="s">
        <v>31</v>
      </c>
      <c r="M5" s="184" t="s">
        <v>31</v>
      </c>
      <c r="N5" s="184" t="s">
        <v>31</v>
      </c>
      <c r="O5" s="184" t="s">
        <v>18</v>
      </c>
      <c r="P5" s="184" t="s">
        <v>31</v>
      </c>
      <c r="Q5" s="184" t="s">
        <v>42</v>
      </c>
      <c r="R5" s="184" t="s">
        <v>42</v>
      </c>
      <c r="S5" s="184" t="s">
        <v>31</v>
      </c>
      <c r="T5" s="184" t="s">
        <v>18</v>
      </c>
      <c r="U5" s="184" t="s">
        <v>18</v>
      </c>
      <c r="V5" s="184" t="s">
        <v>31</v>
      </c>
      <c r="W5" s="184" t="s">
        <v>42</v>
      </c>
      <c r="X5" s="184" t="s">
        <v>31</v>
      </c>
      <c r="Y5" s="184" t="s">
        <v>31</v>
      </c>
      <c r="Z5" s="182"/>
    </row>
    <row r="6" spans="1:26" ht="14.4">
      <c r="A6" s="292"/>
      <c r="C6" s="293" t="s">
        <v>362</v>
      </c>
      <c r="D6" s="162" t="s">
        <v>74</v>
      </c>
      <c r="E6" s="185">
        <v>1</v>
      </c>
      <c r="F6" s="185">
        <v>0</v>
      </c>
      <c r="G6" s="185">
        <v>1</v>
      </c>
      <c r="H6" s="185">
        <v>0</v>
      </c>
      <c r="I6" s="185">
        <v>0</v>
      </c>
      <c r="J6" s="185">
        <v>0</v>
      </c>
      <c r="K6" s="185">
        <v>1</v>
      </c>
      <c r="L6" s="185">
        <v>1</v>
      </c>
      <c r="M6" s="185">
        <v>1</v>
      </c>
      <c r="N6" s="185">
        <v>1</v>
      </c>
      <c r="O6" s="185">
        <v>1</v>
      </c>
      <c r="P6" s="185">
        <v>1</v>
      </c>
      <c r="Q6" s="185">
        <v>0</v>
      </c>
      <c r="R6" s="185">
        <v>1</v>
      </c>
      <c r="S6" s="185">
        <v>0</v>
      </c>
      <c r="T6" s="185">
        <v>1</v>
      </c>
      <c r="U6" s="185">
        <v>1</v>
      </c>
      <c r="V6" s="185">
        <v>0</v>
      </c>
      <c r="W6" s="185">
        <v>0</v>
      </c>
      <c r="X6" s="185">
        <v>1</v>
      </c>
      <c r="Y6" s="185">
        <v>0</v>
      </c>
      <c r="Z6" s="186">
        <f>SUM(D6:Y6)</f>
        <v>12</v>
      </c>
    </row>
    <row r="7" spans="1:26" ht="14.4">
      <c r="A7" s="292"/>
      <c r="C7" s="288"/>
      <c r="D7" s="187" t="s">
        <v>75</v>
      </c>
      <c r="E7" s="185">
        <v>1</v>
      </c>
      <c r="F7" s="185">
        <v>0</v>
      </c>
      <c r="G7" s="185">
        <v>1</v>
      </c>
      <c r="H7" s="185">
        <v>0</v>
      </c>
      <c r="I7" s="185">
        <v>0</v>
      </c>
      <c r="J7" s="185">
        <v>0</v>
      </c>
      <c r="K7" s="185">
        <v>1</v>
      </c>
      <c r="L7" s="185">
        <v>0</v>
      </c>
      <c r="M7" s="185">
        <v>1</v>
      </c>
      <c r="N7" s="185">
        <v>0</v>
      </c>
      <c r="O7" s="185">
        <v>1</v>
      </c>
      <c r="P7" s="185">
        <v>0</v>
      </c>
      <c r="Q7" s="185">
        <v>0</v>
      </c>
      <c r="R7" s="185">
        <v>1</v>
      </c>
      <c r="S7" s="185">
        <v>0</v>
      </c>
      <c r="T7" s="185">
        <v>1</v>
      </c>
      <c r="U7" s="185">
        <v>1</v>
      </c>
      <c r="V7" s="185">
        <v>0</v>
      </c>
      <c r="W7" s="185">
        <v>0</v>
      </c>
      <c r="X7" s="185">
        <v>1</v>
      </c>
      <c r="Y7" s="185">
        <v>0</v>
      </c>
      <c r="Z7" s="186">
        <v>9</v>
      </c>
    </row>
    <row r="8" spans="1:26" ht="14.4">
      <c r="A8" s="292"/>
      <c r="C8" s="288"/>
      <c r="D8" s="187" t="s">
        <v>76</v>
      </c>
      <c r="E8" s="185">
        <v>1</v>
      </c>
      <c r="F8" s="185">
        <v>0</v>
      </c>
      <c r="G8" s="185">
        <v>0</v>
      </c>
      <c r="H8" s="185">
        <v>0</v>
      </c>
      <c r="I8" s="185">
        <v>0</v>
      </c>
      <c r="J8" s="185">
        <v>0</v>
      </c>
      <c r="K8" s="185">
        <v>1</v>
      </c>
      <c r="L8" s="185">
        <v>1</v>
      </c>
      <c r="M8" s="185">
        <v>1</v>
      </c>
      <c r="N8" s="185">
        <v>0</v>
      </c>
      <c r="O8" s="185">
        <v>0</v>
      </c>
      <c r="P8" s="185">
        <v>1</v>
      </c>
      <c r="Q8" s="185">
        <v>0</v>
      </c>
      <c r="R8" s="185">
        <v>1</v>
      </c>
      <c r="S8" s="185">
        <v>0</v>
      </c>
      <c r="T8" s="185">
        <v>0</v>
      </c>
      <c r="U8" s="185">
        <v>0</v>
      </c>
      <c r="V8" s="185">
        <v>0</v>
      </c>
      <c r="W8" s="185">
        <v>0</v>
      </c>
      <c r="X8" s="185">
        <v>0</v>
      </c>
      <c r="Y8" s="185">
        <v>0</v>
      </c>
      <c r="Z8" s="186">
        <v>6</v>
      </c>
    </row>
    <row r="9" spans="1:26" ht="14.4">
      <c r="A9" s="292"/>
      <c r="C9" s="288"/>
      <c r="D9" s="162" t="s">
        <v>77</v>
      </c>
      <c r="E9" s="185">
        <v>1</v>
      </c>
      <c r="F9" s="185">
        <v>0</v>
      </c>
      <c r="G9" s="185">
        <v>1</v>
      </c>
      <c r="H9" s="185">
        <v>0</v>
      </c>
      <c r="I9" s="185">
        <v>1</v>
      </c>
      <c r="J9" s="185">
        <v>0</v>
      </c>
      <c r="K9" s="185">
        <v>1</v>
      </c>
      <c r="L9" s="185">
        <v>1</v>
      </c>
      <c r="M9" s="185">
        <v>1</v>
      </c>
      <c r="N9" s="185">
        <v>0</v>
      </c>
      <c r="O9" s="185">
        <v>1</v>
      </c>
      <c r="P9" s="185">
        <v>1</v>
      </c>
      <c r="Q9" s="185">
        <v>0</v>
      </c>
      <c r="R9" s="185">
        <v>1</v>
      </c>
      <c r="S9" s="185">
        <v>0</v>
      </c>
      <c r="T9" s="185">
        <v>0</v>
      </c>
      <c r="U9" s="185">
        <v>1</v>
      </c>
      <c r="V9" s="185">
        <v>0</v>
      </c>
      <c r="W9" s="185">
        <v>0</v>
      </c>
      <c r="X9" s="185">
        <v>0</v>
      </c>
      <c r="Y9" s="185">
        <v>0</v>
      </c>
      <c r="Z9" s="186">
        <v>10</v>
      </c>
    </row>
    <row r="10" spans="1:26" ht="14.4">
      <c r="A10" s="292"/>
      <c r="C10" s="288"/>
      <c r="D10" s="161" t="s">
        <v>78</v>
      </c>
      <c r="E10" s="185">
        <v>1</v>
      </c>
      <c r="F10" s="185">
        <v>0</v>
      </c>
      <c r="G10" s="185">
        <v>1</v>
      </c>
      <c r="H10" s="185">
        <v>0</v>
      </c>
      <c r="I10" s="185">
        <v>1</v>
      </c>
      <c r="J10" s="185">
        <v>0</v>
      </c>
      <c r="K10" s="185">
        <v>1</v>
      </c>
      <c r="L10" s="185">
        <v>1</v>
      </c>
      <c r="M10" s="185">
        <v>0</v>
      </c>
      <c r="N10" s="185">
        <v>0</v>
      </c>
      <c r="O10" s="185">
        <v>1</v>
      </c>
      <c r="P10" s="185">
        <v>1</v>
      </c>
      <c r="Q10" s="185">
        <v>0</v>
      </c>
      <c r="R10" s="185">
        <v>0</v>
      </c>
      <c r="S10" s="185">
        <v>0</v>
      </c>
      <c r="T10" s="185">
        <v>0</v>
      </c>
      <c r="U10" s="185">
        <v>1</v>
      </c>
      <c r="V10" s="185">
        <v>0</v>
      </c>
      <c r="W10" s="185">
        <v>0</v>
      </c>
      <c r="X10" s="185">
        <v>0</v>
      </c>
      <c r="Y10" s="185">
        <v>0</v>
      </c>
      <c r="Z10" s="186">
        <v>8</v>
      </c>
    </row>
    <row r="11" spans="1:26" ht="14.4">
      <c r="A11" s="292"/>
      <c r="C11" s="288"/>
      <c r="D11" s="161" t="s">
        <v>79</v>
      </c>
      <c r="E11" s="185">
        <v>1</v>
      </c>
      <c r="F11" s="185">
        <v>0</v>
      </c>
      <c r="G11" s="185">
        <v>1</v>
      </c>
      <c r="H11" s="185">
        <v>0</v>
      </c>
      <c r="I11" s="185">
        <v>1</v>
      </c>
      <c r="J11" s="185">
        <v>0</v>
      </c>
      <c r="K11" s="185">
        <v>1</v>
      </c>
      <c r="L11" s="185">
        <v>1</v>
      </c>
      <c r="M11" s="185">
        <v>1</v>
      </c>
      <c r="N11" s="185">
        <v>0</v>
      </c>
      <c r="O11" s="185">
        <v>0</v>
      </c>
      <c r="P11" s="185">
        <v>0</v>
      </c>
      <c r="Q11" s="185">
        <v>0</v>
      </c>
      <c r="R11" s="185">
        <v>0</v>
      </c>
      <c r="S11" s="185">
        <v>0</v>
      </c>
      <c r="T11" s="185">
        <v>0</v>
      </c>
      <c r="U11" s="185">
        <v>1</v>
      </c>
      <c r="V11" s="185">
        <v>0</v>
      </c>
      <c r="W11" s="185">
        <v>0</v>
      </c>
      <c r="X11" s="185">
        <v>0</v>
      </c>
      <c r="Y11" s="185">
        <v>0</v>
      </c>
      <c r="Z11" s="186">
        <v>7</v>
      </c>
    </row>
    <row r="12" spans="1:26" ht="14.4">
      <c r="A12" s="292"/>
      <c r="C12" s="288"/>
      <c r="D12" s="162" t="s">
        <v>80</v>
      </c>
      <c r="E12" s="185">
        <v>1</v>
      </c>
      <c r="F12" s="185">
        <v>0</v>
      </c>
      <c r="G12" s="185">
        <v>1</v>
      </c>
      <c r="H12" s="185">
        <v>1</v>
      </c>
      <c r="I12" s="185">
        <v>1</v>
      </c>
      <c r="J12" s="185">
        <v>0</v>
      </c>
      <c r="K12" s="185">
        <v>1</v>
      </c>
      <c r="L12" s="185">
        <v>1</v>
      </c>
      <c r="M12" s="185">
        <v>0</v>
      </c>
      <c r="N12" s="185">
        <v>0</v>
      </c>
      <c r="O12" s="185">
        <v>1</v>
      </c>
      <c r="P12" s="185">
        <v>0</v>
      </c>
      <c r="Q12" s="185">
        <v>0</v>
      </c>
      <c r="R12" s="185">
        <v>0</v>
      </c>
      <c r="S12" s="185">
        <v>0</v>
      </c>
      <c r="T12" s="185">
        <v>1</v>
      </c>
      <c r="U12" s="185">
        <v>1</v>
      </c>
      <c r="V12" s="185">
        <v>0</v>
      </c>
      <c r="W12" s="185">
        <v>0</v>
      </c>
      <c r="X12" s="185">
        <v>0</v>
      </c>
      <c r="Y12" s="185">
        <v>0</v>
      </c>
      <c r="Z12" s="186">
        <v>9</v>
      </c>
    </row>
    <row r="13" spans="1:26" ht="14.4">
      <c r="A13" s="292"/>
      <c r="C13" s="288"/>
      <c r="D13" s="162" t="s">
        <v>81</v>
      </c>
      <c r="E13" s="185">
        <v>0</v>
      </c>
      <c r="F13" s="185">
        <v>0</v>
      </c>
      <c r="G13" s="185">
        <v>0</v>
      </c>
      <c r="H13" s="185">
        <v>0</v>
      </c>
      <c r="I13" s="185">
        <v>0</v>
      </c>
      <c r="J13" s="185">
        <v>0</v>
      </c>
      <c r="K13" s="185">
        <v>1</v>
      </c>
      <c r="L13" s="185">
        <v>1</v>
      </c>
      <c r="M13" s="185">
        <v>0</v>
      </c>
      <c r="N13" s="185">
        <v>0</v>
      </c>
      <c r="O13" s="185">
        <v>1</v>
      </c>
      <c r="P13" s="185">
        <v>0</v>
      </c>
      <c r="Q13" s="185">
        <v>0</v>
      </c>
      <c r="R13" s="185">
        <v>0</v>
      </c>
      <c r="S13" s="185">
        <v>0</v>
      </c>
      <c r="T13" s="185">
        <v>0</v>
      </c>
      <c r="U13" s="185">
        <v>0</v>
      </c>
      <c r="V13" s="185">
        <v>0</v>
      </c>
      <c r="W13" s="185">
        <v>0</v>
      </c>
      <c r="X13" s="185">
        <v>0</v>
      </c>
      <c r="Y13" s="185">
        <v>0</v>
      </c>
      <c r="Z13" s="186">
        <v>3</v>
      </c>
    </row>
    <row r="14" spans="1:26" ht="14.4">
      <c r="A14" s="292"/>
      <c r="C14" s="289"/>
      <c r="D14" s="188" t="s">
        <v>29</v>
      </c>
      <c r="E14" s="186">
        <v>7</v>
      </c>
      <c r="F14" s="186">
        <v>0</v>
      </c>
      <c r="G14" s="186">
        <v>6</v>
      </c>
      <c r="H14" s="186">
        <v>1</v>
      </c>
      <c r="I14" s="186">
        <v>4</v>
      </c>
      <c r="J14" s="186">
        <v>0</v>
      </c>
      <c r="K14" s="186">
        <v>8</v>
      </c>
      <c r="L14" s="186">
        <v>7</v>
      </c>
      <c r="M14" s="186">
        <v>5</v>
      </c>
      <c r="N14" s="186">
        <v>1</v>
      </c>
      <c r="O14" s="186">
        <v>6</v>
      </c>
      <c r="P14" s="186">
        <v>4</v>
      </c>
      <c r="Q14" s="186">
        <v>0</v>
      </c>
      <c r="R14" s="186">
        <v>4</v>
      </c>
      <c r="S14" s="186">
        <v>0</v>
      </c>
      <c r="T14" s="186">
        <v>2</v>
      </c>
      <c r="U14" s="186">
        <v>5</v>
      </c>
      <c r="V14" s="186">
        <v>0</v>
      </c>
      <c r="W14" s="186">
        <v>0</v>
      </c>
      <c r="X14" s="186">
        <v>2</v>
      </c>
      <c r="Y14" s="186">
        <v>0</v>
      </c>
      <c r="Z14" s="189"/>
    </row>
    <row r="15" spans="1:26" ht="14.4"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</row>
    <row r="16" spans="1:26" ht="26.4">
      <c r="A16" s="291" t="s">
        <v>319</v>
      </c>
      <c r="C16" s="180"/>
      <c r="D16" s="181" t="s">
        <v>14</v>
      </c>
      <c r="E16" s="160" t="s">
        <v>30</v>
      </c>
      <c r="F16" s="160" t="s">
        <v>32</v>
      </c>
      <c r="G16" s="160" t="s">
        <v>33</v>
      </c>
      <c r="H16" s="160" t="s">
        <v>34</v>
      </c>
      <c r="I16" s="160" t="s">
        <v>307</v>
      </c>
      <c r="J16" s="160" t="s">
        <v>35</v>
      </c>
      <c r="K16" s="160" t="s">
        <v>36</v>
      </c>
      <c r="L16" s="160" t="s">
        <v>37</v>
      </c>
      <c r="M16" s="160" t="s">
        <v>38</v>
      </c>
      <c r="N16" s="160" t="s">
        <v>39</v>
      </c>
      <c r="O16" s="160" t="s">
        <v>308</v>
      </c>
      <c r="P16" s="160" t="s">
        <v>40</v>
      </c>
      <c r="Q16" s="160" t="s">
        <v>41</v>
      </c>
      <c r="R16" s="160" t="s">
        <v>43</v>
      </c>
      <c r="S16" s="160" t="s">
        <v>44</v>
      </c>
      <c r="T16" s="160" t="s">
        <v>45</v>
      </c>
      <c r="U16" s="160" t="s">
        <v>46</v>
      </c>
      <c r="V16" s="160" t="s">
        <v>47</v>
      </c>
      <c r="W16" s="160" t="s">
        <v>48</v>
      </c>
      <c r="X16" s="160" t="s">
        <v>49</v>
      </c>
      <c r="Y16" s="160" t="s">
        <v>50</v>
      </c>
      <c r="Z16" s="182"/>
    </row>
    <row r="17" spans="1:26" ht="14.4">
      <c r="A17" s="292"/>
      <c r="C17" s="180"/>
      <c r="D17" s="183" t="s">
        <v>15</v>
      </c>
      <c r="E17" s="184" t="s">
        <v>31</v>
      </c>
      <c r="F17" s="184" t="s">
        <v>31</v>
      </c>
      <c r="G17" s="184" t="s">
        <v>31</v>
      </c>
      <c r="H17" s="184" t="s">
        <v>31</v>
      </c>
      <c r="I17" s="184" t="s">
        <v>31</v>
      </c>
      <c r="J17" s="184" t="s">
        <v>31</v>
      </c>
      <c r="K17" s="184" t="s">
        <v>31</v>
      </c>
      <c r="L17" s="184" t="s">
        <v>31</v>
      </c>
      <c r="M17" s="184" t="s">
        <v>31</v>
      </c>
      <c r="N17" s="184" t="s">
        <v>31</v>
      </c>
      <c r="O17" s="184" t="s">
        <v>18</v>
      </c>
      <c r="P17" s="184" t="s">
        <v>31</v>
      </c>
      <c r="Q17" s="184" t="s">
        <v>42</v>
      </c>
      <c r="R17" s="184" t="s">
        <v>42</v>
      </c>
      <c r="S17" s="184" t="s">
        <v>31</v>
      </c>
      <c r="T17" s="184" t="s">
        <v>18</v>
      </c>
      <c r="U17" s="184" t="s">
        <v>18</v>
      </c>
      <c r="V17" s="184" t="s">
        <v>31</v>
      </c>
      <c r="W17" s="184" t="s">
        <v>42</v>
      </c>
      <c r="X17" s="184" t="s">
        <v>31</v>
      </c>
      <c r="Y17" s="184" t="s">
        <v>31</v>
      </c>
      <c r="Z17" s="182"/>
    </row>
    <row r="18" spans="1:26" ht="14.4">
      <c r="A18" s="292"/>
      <c r="C18" s="294" t="s">
        <v>363</v>
      </c>
      <c r="D18" s="162" t="s">
        <v>82</v>
      </c>
      <c r="E18" s="190">
        <v>0</v>
      </c>
      <c r="F18" s="190">
        <v>0</v>
      </c>
      <c r="G18" s="190">
        <v>0</v>
      </c>
      <c r="H18" s="190">
        <v>1</v>
      </c>
      <c r="I18" s="190">
        <v>0</v>
      </c>
      <c r="J18" s="190">
        <v>0</v>
      </c>
      <c r="K18" s="190">
        <v>0</v>
      </c>
      <c r="L18" s="190">
        <v>0</v>
      </c>
      <c r="M18" s="190">
        <v>0</v>
      </c>
      <c r="N18" s="190">
        <v>0</v>
      </c>
      <c r="O18" s="190">
        <v>1</v>
      </c>
      <c r="P18" s="190">
        <v>0</v>
      </c>
      <c r="Q18" s="190">
        <v>0</v>
      </c>
      <c r="R18" s="190">
        <v>0</v>
      </c>
      <c r="S18" s="190">
        <v>0</v>
      </c>
      <c r="T18" s="190">
        <v>0</v>
      </c>
      <c r="U18" s="190">
        <v>0</v>
      </c>
      <c r="V18" s="190">
        <v>0</v>
      </c>
      <c r="W18" s="190">
        <v>0</v>
      </c>
      <c r="X18" s="190">
        <v>0</v>
      </c>
      <c r="Y18" s="190">
        <v>0</v>
      </c>
      <c r="Z18" s="191">
        <v>2</v>
      </c>
    </row>
    <row r="19" spans="1:26" ht="14.4">
      <c r="A19" s="292"/>
      <c r="C19" s="288"/>
      <c r="D19" s="162" t="s">
        <v>83</v>
      </c>
      <c r="E19" s="190">
        <v>1</v>
      </c>
      <c r="F19" s="190">
        <v>0</v>
      </c>
      <c r="G19" s="190">
        <v>0</v>
      </c>
      <c r="H19" s="190">
        <v>1</v>
      </c>
      <c r="I19" s="190">
        <v>1</v>
      </c>
      <c r="J19" s="190">
        <v>0</v>
      </c>
      <c r="K19" s="190">
        <v>0</v>
      </c>
      <c r="L19" s="190">
        <v>1</v>
      </c>
      <c r="M19" s="190">
        <v>0</v>
      </c>
      <c r="N19" s="190">
        <v>0</v>
      </c>
      <c r="O19" s="190">
        <v>1</v>
      </c>
      <c r="P19" s="190">
        <v>0</v>
      </c>
      <c r="Q19" s="190">
        <v>0</v>
      </c>
      <c r="R19" s="190">
        <v>0</v>
      </c>
      <c r="S19" s="190">
        <v>0</v>
      </c>
      <c r="T19" s="190">
        <v>0</v>
      </c>
      <c r="U19" s="190">
        <v>1</v>
      </c>
      <c r="V19" s="190">
        <v>0</v>
      </c>
      <c r="W19" s="190">
        <v>0</v>
      </c>
      <c r="X19" s="190">
        <v>0</v>
      </c>
      <c r="Y19" s="190">
        <v>0</v>
      </c>
      <c r="Z19" s="191">
        <v>6</v>
      </c>
    </row>
    <row r="20" spans="1:26" ht="14.4">
      <c r="A20" s="292"/>
      <c r="C20" s="288"/>
      <c r="D20" s="162" t="s">
        <v>84</v>
      </c>
      <c r="E20" s="190">
        <v>0</v>
      </c>
      <c r="F20" s="190">
        <v>0</v>
      </c>
      <c r="G20" s="190">
        <v>0</v>
      </c>
      <c r="H20" s="190">
        <v>0</v>
      </c>
      <c r="I20" s="190">
        <v>0</v>
      </c>
      <c r="J20" s="190">
        <v>0</v>
      </c>
      <c r="K20" s="190">
        <v>0</v>
      </c>
      <c r="L20" s="190">
        <v>0</v>
      </c>
      <c r="M20" s="190">
        <v>0</v>
      </c>
      <c r="N20" s="190">
        <v>0</v>
      </c>
      <c r="O20" s="190">
        <v>1</v>
      </c>
      <c r="P20" s="190">
        <v>0</v>
      </c>
      <c r="Q20" s="190">
        <v>0</v>
      </c>
      <c r="R20" s="190">
        <v>0</v>
      </c>
      <c r="S20" s="190">
        <v>0</v>
      </c>
      <c r="T20" s="190">
        <v>0</v>
      </c>
      <c r="U20" s="190">
        <v>0</v>
      </c>
      <c r="V20" s="190">
        <v>0</v>
      </c>
      <c r="W20" s="190">
        <v>0</v>
      </c>
      <c r="X20" s="190">
        <v>0</v>
      </c>
      <c r="Y20" s="190">
        <v>0</v>
      </c>
      <c r="Z20" s="191">
        <v>1</v>
      </c>
    </row>
    <row r="21" spans="1:26" ht="14.4">
      <c r="A21" s="292"/>
      <c r="C21" s="288"/>
      <c r="D21" s="162" t="s">
        <v>85</v>
      </c>
      <c r="E21" s="190">
        <v>1</v>
      </c>
      <c r="F21" s="190">
        <v>0</v>
      </c>
      <c r="G21" s="190">
        <v>0</v>
      </c>
      <c r="H21" s="190">
        <v>0</v>
      </c>
      <c r="I21" s="190">
        <v>1</v>
      </c>
      <c r="J21" s="190">
        <v>0</v>
      </c>
      <c r="K21" s="190">
        <v>0</v>
      </c>
      <c r="L21" s="190">
        <v>1</v>
      </c>
      <c r="M21" s="190">
        <v>0</v>
      </c>
      <c r="N21" s="190">
        <v>0</v>
      </c>
      <c r="O21" s="190">
        <v>1</v>
      </c>
      <c r="P21" s="190">
        <v>0</v>
      </c>
      <c r="Q21" s="190">
        <v>0</v>
      </c>
      <c r="R21" s="190">
        <v>0</v>
      </c>
      <c r="S21" s="190">
        <v>0</v>
      </c>
      <c r="T21" s="190">
        <v>0</v>
      </c>
      <c r="U21" s="190">
        <v>1</v>
      </c>
      <c r="V21" s="190">
        <v>0</v>
      </c>
      <c r="W21" s="190">
        <v>0</v>
      </c>
      <c r="X21" s="190">
        <v>0</v>
      </c>
      <c r="Y21" s="190">
        <v>0</v>
      </c>
      <c r="Z21" s="191">
        <v>5</v>
      </c>
    </row>
    <row r="22" spans="1:26" ht="14.4">
      <c r="A22" s="292"/>
      <c r="C22" s="289"/>
      <c r="D22" s="192" t="s">
        <v>29</v>
      </c>
      <c r="E22" s="191">
        <v>2</v>
      </c>
      <c r="F22" s="191">
        <v>0</v>
      </c>
      <c r="G22" s="191">
        <v>0</v>
      </c>
      <c r="H22" s="191">
        <v>2</v>
      </c>
      <c r="I22" s="191">
        <v>2</v>
      </c>
      <c r="J22" s="191">
        <v>0</v>
      </c>
      <c r="K22" s="191">
        <v>0</v>
      </c>
      <c r="L22" s="191">
        <v>2</v>
      </c>
      <c r="M22" s="191">
        <v>0</v>
      </c>
      <c r="N22" s="191">
        <v>0</v>
      </c>
      <c r="O22" s="191">
        <v>4</v>
      </c>
      <c r="P22" s="191">
        <v>0</v>
      </c>
      <c r="Q22" s="191">
        <v>0</v>
      </c>
      <c r="R22" s="191">
        <v>0</v>
      </c>
      <c r="S22" s="191">
        <v>0</v>
      </c>
      <c r="T22" s="191">
        <v>0</v>
      </c>
      <c r="U22" s="191">
        <v>2</v>
      </c>
      <c r="V22" s="191">
        <v>0</v>
      </c>
      <c r="W22" s="191">
        <v>0</v>
      </c>
      <c r="X22" s="191">
        <v>0</v>
      </c>
      <c r="Y22" s="191">
        <v>0</v>
      </c>
      <c r="Z22" s="189"/>
    </row>
    <row r="23" spans="1:26" ht="14.4"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</row>
    <row r="24" spans="1:26" ht="26.4">
      <c r="A24" s="291" t="s">
        <v>320</v>
      </c>
      <c r="C24" s="180"/>
      <c r="D24" s="181" t="s">
        <v>14</v>
      </c>
      <c r="E24" s="160" t="s">
        <v>30</v>
      </c>
      <c r="F24" s="160" t="s">
        <v>32</v>
      </c>
      <c r="G24" s="160" t="s">
        <v>33</v>
      </c>
      <c r="H24" s="160" t="s">
        <v>34</v>
      </c>
      <c r="I24" s="160" t="s">
        <v>307</v>
      </c>
      <c r="J24" s="160" t="s">
        <v>35</v>
      </c>
      <c r="K24" s="160" t="s">
        <v>36</v>
      </c>
      <c r="L24" s="160" t="s">
        <v>37</v>
      </c>
      <c r="M24" s="160" t="s">
        <v>38</v>
      </c>
      <c r="N24" s="160" t="s">
        <v>39</v>
      </c>
      <c r="O24" s="160" t="s">
        <v>308</v>
      </c>
      <c r="P24" s="160" t="s">
        <v>40</v>
      </c>
      <c r="Q24" s="160" t="s">
        <v>41</v>
      </c>
      <c r="R24" s="160" t="s">
        <v>43</v>
      </c>
      <c r="S24" s="160" t="s">
        <v>44</v>
      </c>
      <c r="T24" s="160" t="s">
        <v>45</v>
      </c>
      <c r="U24" s="160" t="s">
        <v>46</v>
      </c>
      <c r="V24" s="160" t="s">
        <v>47</v>
      </c>
      <c r="W24" s="160" t="s">
        <v>48</v>
      </c>
      <c r="X24" s="160" t="s">
        <v>49</v>
      </c>
      <c r="Y24" s="160" t="s">
        <v>50</v>
      </c>
      <c r="Z24" s="182"/>
    </row>
    <row r="25" spans="1:26" ht="14.4">
      <c r="A25" s="292"/>
      <c r="C25" s="180"/>
      <c r="D25" s="183" t="s">
        <v>15</v>
      </c>
      <c r="E25" s="184" t="s">
        <v>31</v>
      </c>
      <c r="F25" s="184" t="s">
        <v>31</v>
      </c>
      <c r="G25" s="184" t="s">
        <v>31</v>
      </c>
      <c r="H25" s="184" t="s">
        <v>31</v>
      </c>
      <c r="I25" s="184" t="s">
        <v>31</v>
      </c>
      <c r="J25" s="184" t="s">
        <v>31</v>
      </c>
      <c r="K25" s="184" t="s">
        <v>31</v>
      </c>
      <c r="L25" s="184" t="s">
        <v>31</v>
      </c>
      <c r="M25" s="184" t="s">
        <v>31</v>
      </c>
      <c r="N25" s="184" t="s">
        <v>31</v>
      </c>
      <c r="O25" s="184" t="s">
        <v>18</v>
      </c>
      <c r="P25" s="184" t="s">
        <v>31</v>
      </c>
      <c r="Q25" s="184" t="s">
        <v>42</v>
      </c>
      <c r="R25" s="184" t="s">
        <v>42</v>
      </c>
      <c r="S25" s="184" t="s">
        <v>31</v>
      </c>
      <c r="T25" s="184" t="s">
        <v>18</v>
      </c>
      <c r="U25" s="184" t="s">
        <v>18</v>
      </c>
      <c r="V25" s="184" t="s">
        <v>31</v>
      </c>
      <c r="W25" s="184" t="s">
        <v>42</v>
      </c>
      <c r="X25" s="184" t="s">
        <v>31</v>
      </c>
      <c r="Y25" s="184" t="s">
        <v>31</v>
      </c>
      <c r="Z25" s="182"/>
    </row>
    <row r="26" spans="1:26" ht="14.4">
      <c r="A26" s="292"/>
      <c r="C26" s="193" t="s">
        <v>364</v>
      </c>
      <c r="D26" s="194" t="s">
        <v>29</v>
      </c>
      <c r="E26" s="195">
        <v>0</v>
      </c>
      <c r="F26" s="195">
        <v>0</v>
      </c>
      <c r="G26" s="195">
        <v>0</v>
      </c>
      <c r="H26" s="195">
        <v>0</v>
      </c>
      <c r="I26" s="195">
        <v>0</v>
      </c>
      <c r="J26" s="195">
        <v>0</v>
      </c>
      <c r="K26" s="195">
        <v>0</v>
      </c>
      <c r="L26" s="195">
        <v>0</v>
      </c>
      <c r="M26" s="195">
        <v>0</v>
      </c>
      <c r="N26" s="195">
        <v>0</v>
      </c>
      <c r="O26" s="195">
        <v>1</v>
      </c>
      <c r="P26" s="195">
        <v>0</v>
      </c>
      <c r="Q26" s="195">
        <v>0</v>
      </c>
      <c r="R26" s="195">
        <v>0</v>
      </c>
      <c r="S26" s="195">
        <v>0</v>
      </c>
      <c r="T26" s="195">
        <v>0</v>
      </c>
      <c r="U26" s="195">
        <v>0</v>
      </c>
      <c r="V26" s="195">
        <v>0</v>
      </c>
      <c r="W26" s="195">
        <v>0</v>
      </c>
      <c r="X26" s="195">
        <v>0</v>
      </c>
      <c r="Y26" s="195">
        <v>0</v>
      </c>
      <c r="Z26" s="195">
        <v>1</v>
      </c>
    </row>
    <row r="27" spans="1:26" ht="14.4"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</row>
    <row r="28" spans="1:26" ht="26.4">
      <c r="C28" s="180"/>
      <c r="D28" s="181" t="s">
        <v>14</v>
      </c>
      <c r="E28" s="160" t="s">
        <v>30</v>
      </c>
      <c r="F28" s="160" t="s">
        <v>32</v>
      </c>
      <c r="G28" s="160" t="s">
        <v>33</v>
      </c>
      <c r="H28" s="160" t="s">
        <v>34</v>
      </c>
      <c r="I28" s="160" t="s">
        <v>307</v>
      </c>
      <c r="J28" s="160" t="s">
        <v>35</v>
      </c>
      <c r="K28" s="160" t="s">
        <v>36</v>
      </c>
      <c r="L28" s="160" t="s">
        <v>37</v>
      </c>
      <c r="M28" s="160" t="s">
        <v>38</v>
      </c>
      <c r="N28" s="160" t="s">
        <v>39</v>
      </c>
      <c r="O28" s="160" t="s">
        <v>308</v>
      </c>
      <c r="P28" s="160" t="s">
        <v>40</v>
      </c>
      <c r="Q28" s="160" t="s">
        <v>41</v>
      </c>
      <c r="R28" s="160" t="s">
        <v>43</v>
      </c>
      <c r="S28" s="160" t="s">
        <v>44</v>
      </c>
      <c r="T28" s="160" t="s">
        <v>45</v>
      </c>
      <c r="U28" s="160" t="s">
        <v>46</v>
      </c>
      <c r="V28" s="160" t="s">
        <v>47</v>
      </c>
      <c r="W28" s="160" t="s">
        <v>48</v>
      </c>
      <c r="X28" s="160" t="s">
        <v>49</v>
      </c>
      <c r="Y28" s="160" t="s">
        <v>50</v>
      </c>
      <c r="Z28" s="182"/>
    </row>
    <row r="29" spans="1:26" ht="14.4">
      <c r="C29" s="180"/>
      <c r="D29" s="183" t="s">
        <v>15</v>
      </c>
      <c r="E29" s="184" t="s">
        <v>31</v>
      </c>
      <c r="F29" s="184" t="s">
        <v>31</v>
      </c>
      <c r="G29" s="184" t="s">
        <v>31</v>
      </c>
      <c r="H29" s="184" t="s">
        <v>31</v>
      </c>
      <c r="I29" s="184" t="s">
        <v>31</v>
      </c>
      <c r="J29" s="184" t="s">
        <v>31</v>
      </c>
      <c r="K29" s="184" t="s">
        <v>31</v>
      </c>
      <c r="L29" s="184" t="s">
        <v>31</v>
      </c>
      <c r="M29" s="184" t="s">
        <v>31</v>
      </c>
      <c r="N29" s="184" t="s">
        <v>31</v>
      </c>
      <c r="O29" s="184" t="s">
        <v>18</v>
      </c>
      <c r="P29" s="184" t="s">
        <v>31</v>
      </c>
      <c r="Q29" s="184" t="s">
        <v>42</v>
      </c>
      <c r="R29" s="184" t="s">
        <v>42</v>
      </c>
      <c r="S29" s="184" t="s">
        <v>31</v>
      </c>
      <c r="T29" s="184" t="s">
        <v>18</v>
      </c>
      <c r="U29" s="184" t="s">
        <v>18</v>
      </c>
      <c r="V29" s="184" t="s">
        <v>31</v>
      </c>
      <c r="W29" s="184" t="s">
        <v>42</v>
      </c>
      <c r="X29" s="184" t="s">
        <v>31</v>
      </c>
      <c r="Y29" s="184" t="s">
        <v>31</v>
      </c>
      <c r="Z29" s="182"/>
    </row>
    <row r="30" spans="1:26" ht="14.4">
      <c r="A30" s="291" t="s">
        <v>321</v>
      </c>
      <c r="C30" s="287" t="s">
        <v>365</v>
      </c>
      <c r="D30" s="181" t="s">
        <v>87</v>
      </c>
      <c r="E30" s="190">
        <v>0</v>
      </c>
      <c r="F30" s="190">
        <v>0</v>
      </c>
      <c r="G30" s="190">
        <v>0</v>
      </c>
      <c r="H30" s="190">
        <v>0</v>
      </c>
      <c r="I30" s="190">
        <v>0</v>
      </c>
      <c r="J30" s="190">
        <v>0</v>
      </c>
      <c r="K30" s="190">
        <v>1</v>
      </c>
      <c r="L30" s="190">
        <v>0</v>
      </c>
      <c r="M30" s="190">
        <v>0</v>
      </c>
      <c r="N30" s="190">
        <v>0</v>
      </c>
      <c r="O30" s="190">
        <v>0</v>
      </c>
      <c r="P30" s="190">
        <v>1</v>
      </c>
      <c r="Q30" s="190">
        <v>0</v>
      </c>
      <c r="R30" s="190">
        <v>1</v>
      </c>
      <c r="S30" s="190">
        <v>0</v>
      </c>
      <c r="T30" s="190">
        <v>0</v>
      </c>
      <c r="U30" s="190">
        <v>0</v>
      </c>
      <c r="V30" s="190">
        <v>0</v>
      </c>
      <c r="W30" s="190">
        <v>1</v>
      </c>
      <c r="X30" s="190">
        <v>0</v>
      </c>
      <c r="Y30" s="190">
        <v>0</v>
      </c>
      <c r="Z30" s="196">
        <v>4</v>
      </c>
    </row>
    <row r="31" spans="1:26" ht="14.4">
      <c r="A31" s="292"/>
      <c r="C31" s="288"/>
      <c r="D31" s="181" t="s">
        <v>88</v>
      </c>
      <c r="E31" s="190">
        <v>0</v>
      </c>
      <c r="F31" s="190">
        <v>0</v>
      </c>
      <c r="G31" s="190">
        <v>0</v>
      </c>
      <c r="H31" s="190">
        <v>0</v>
      </c>
      <c r="I31" s="190">
        <v>0</v>
      </c>
      <c r="J31" s="190">
        <v>0</v>
      </c>
      <c r="K31" s="190">
        <v>1</v>
      </c>
      <c r="L31" s="190">
        <v>0</v>
      </c>
      <c r="M31" s="190">
        <v>0</v>
      </c>
      <c r="N31" s="190">
        <v>1</v>
      </c>
      <c r="O31" s="190">
        <v>0</v>
      </c>
      <c r="P31" s="190">
        <v>1</v>
      </c>
      <c r="Q31" s="190">
        <v>0</v>
      </c>
      <c r="R31" s="190">
        <v>1</v>
      </c>
      <c r="S31" s="190">
        <v>0</v>
      </c>
      <c r="T31" s="190">
        <v>0</v>
      </c>
      <c r="U31" s="190">
        <v>0</v>
      </c>
      <c r="V31" s="190">
        <v>0</v>
      </c>
      <c r="W31" s="190">
        <v>1</v>
      </c>
      <c r="X31" s="190">
        <v>0</v>
      </c>
      <c r="Y31" s="190">
        <v>0</v>
      </c>
      <c r="Z31" s="196">
        <v>5</v>
      </c>
    </row>
    <row r="32" spans="1:26" ht="14.4">
      <c r="A32" s="292"/>
      <c r="C32" s="288"/>
      <c r="D32" s="181" t="s">
        <v>89</v>
      </c>
      <c r="E32" s="190">
        <v>0</v>
      </c>
      <c r="F32" s="190">
        <v>0</v>
      </c>
      <c r="G32" s="190">
        <v>0</v>
      </c>
      <c r="H32" s="190">
        <v>0</v>
      </c>
      <c r="I32" s="190">
        <v>0</v>
      </c>
      <c r="J32" s="190">
        <v>0</v>
      </c>
      <c r="K32" s="190">
        <v>1</v>
      </c>
      <c r="L32" s="190">
        <v>0</v>
      </c>
      <c r="M32" s="190">
        <v>0</v>
      </c>
      <c r="N32" s="190">
        <v>0</v>
      </c>
      <c r="O32" s="190">
        <v>0</v>
      </c>
      <c r="P32" s="190">
        <v>0</v>
      </c>
      <c r="Q32" s="190">
        <v>0</v>
      </c>
      <c r="R32" s="190">
        <v>0</v>
      </c>
      <c r="S32" s="190">
        <v>0</v>
      </c>
      <c r="T32" s="190">
        <v>0</v>
      </c>
      <c r="U32" s="190">
        <v>0</v>
      </c>
      <c r="V32" s="190">
        <v>0</v>
      </c>
      <c r="W32" s="190">
        <v>0</v>
      </c>
      <c r="X32" s="190">
        <v>0</v>
      </c>
      <c r="Y32" s="190">
        <v>0</v>
      </c>
      <c r="Z32" s="196">
        <v>1</v>
      </c>
    </row>
    <row r="33" spans="1:26" ht="14.4">
      <c r="A33" s="292"/>
      <c r="C33" s="288"/>
      <c r="D33" s="181" t="s">
        <v>91</v>
      </c>
      <c r="E33" s="190">
        <v>0</v>
      </c>
      <c r="F33" s="190">
        <v>0</v>
      </c>
      <c r="G33" s="190">
        <v>0</v>
      </c>
      <c r="H33" s="190">
        <v>0</v>
      </c>
      <c r="I33" s="190">
        <v>0</v>
      </c>
      <c r="J33" s="190">
        <v>1</v>
      </c>
      <c r="K33" s="190">
        <v>1</v>
      </c>
      <c r="L33" s="190">
        <v>0</v>
      </c>
      <c r="M33" s="190">
        <v>0</v>
      </c>
      <c r="N33" s="190">
        <v>0</v>
      </c>
      <c r="O33" s="190">
        <v>1</v>
      </c>
      <c r="P33" s="190">
        <v>1</v>
      </c>
      <c r="Q33" s="190">
        <v>0</v>
      </c>
      <c r="R33" s="190">
        <v>1</v>
      </c>
      <c r="S33" s="190">
        <v>1</v>
      </c>
      <c r="T33" s="190">
        <v>0</v>
      </c>
      <c r="U33" s="190">
        <v>0</v>
      </c>
      <c r="V33" s="190">
        <v>0</v>
      </c>
      <c r="W33" s="190">
        <v>1</v>
      </c>
      <c r="X33" s="190">
        <v>0</v>
      </c>
      <c r="Y33" s="190">
        <v>0</v>
      </c>
      <c r="Z33" s="196">
        <v>7</v>
      </c>
    </row>
    <row r="34" spans="1:26" ht="14.4">
      <c r="A34" s="292"/>
      <c r="C34" s="288"/>
      <c r="D34" s="181" t="s">
        <v>92</v>
      </c>
      <c r="E34" s="190">
        <v>1</v>
      </c>
      <c r="F34" s="190">
        <v>1</v>
      </c>
      <c r="G34" s="190">
        <v>0</v>
      </c>
      <c r="H34" s="190">
        <v>0</v>
      </c>
      <c r="I34" s="190">
        <v>0</v>
      </c>
      <c r="J34" s="190">
        <v>1</v>
      </c>
      <c r="K34" s="190">
        <v>1</v>
      </c>
      <c r="L34" s="190">
        <v>1</v>
      </c>
      <c r="M34" s="190">
        <v>0</v>
      </c>
      <c r="N34" s="190">
        <v>0</v>
      </c>
      <c r="O34" s="190">
        <v>0</v>
      </c>
      <c r="P34" s="190">
        <v>0</v>
      </c>
      <c r="Q34" s="190">
        <v>0</v>
      </c>
      <c r="R34" s="190">
        <v>1</v>
      </c>
      <c r="S34" s="190">
        <v>0</v>
      </c>
      <c r="T34" s="190">
        <v>0</v>
      </c>
      <c r="U34" s="190">
        <v>0</v>
      </c>
      <c r="V34" s="190">
        <v>0</v>
      </c>
      <c r="W34" s="190">
        <v>1</v>
      </c>
      <c r="X34" s="190">
        <v>0</v>
      </c>
      <c r="Y34" s="190">
        <v>0</v>
      </c>
      <c r="Z34" s="196">
        <v>7</v>
      </c>
    </row>
    <row r="35" spans="1:26" ht="14.4">
      <c r="A35" s="292"/>
      <c r="C35" s="289"/>
      <c r="D35" s="197" t="s">
        <v>29</v>
      </c>
      <c r="E35" s="196">
        <v>2</v>
      </c>
      <c r="F35" s="196">
        <v>2</v>
      </c>
      <c r="G35" s="196">
        <v>0</v>
      </c>
      <c r="H35" s="196">
        <v>1</v>
      </c>
      <c r="I35" s="196">
        <v>0</v>
      </c>
      <c r="J35" s="196">
        <v>3</v>
      </c>
      <c r="K35" s="196">
        <v>6</v>
      </c>
      <c r="L35" s="196">
        <v>1</v>
      </c>
      <c r="M35" s="196">
        <v>0</v>
      </c>
      <c r="N35" s="196">
        <v>1</v>
      </c>
      <c r="O35" s="196">
        <v>2</v>
      </c>
      <c r="P35" s="196">
        <v>4</v>
      </c>
      <c r="Q35" s="196">
        <v>0</v>
      </c>
      <c r="R35" s="196">
        <v>5</v>
      </c>
      <c r="S35" s="196">
        <v>2</v>
      </c>
      <c r="T35" s="196">
        <v>0</v>
      </c>
      <c r="U35" s="196">
        <v>0</v>
      </c>
      <c r="V35" s="196">
        <v>0</v>
      </c>
      <c r="W35" s="196">
        <v>5</v>
      </c>
      <c r="X35" s="196">
        <v>0</v>
      </c>
      <c r="Y35" s="196">
        <v>0</v>
      </c>
      <c r="Z35" s="189"/>
    </row>
    <row r="36" spans="1:26" ht="14.4"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</row>
    <row r="37" spans="1:26" ht="14.4"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</row>
    <row r="38" spans="1:26" ht="26.4">
      <c r="A38" s="291" t="s">
        <v>366</v>
      </c>
      <c r="C38" s="180"/>
      <c r="D38" s="181" t="s">
        <v>14</v>
      </c>
      <c r="E38" s="160" t="s">
        <v>30</v>
      </c>
      <c r="F38" s="160" t="s">
        <v>32</v>
      </c>
      <c r="G38" s="160" t="s">
        <v>33</v>
      </c>
      <c r="H38" s="160" t="s">
        <v>34</v>
      </c>
      <c r="I38" s="160" t="s">
        <v>307</v>
      </c>
      <c r="J38" s="160" t="s">
        <v>35</v>
      </c>
      <c r="K38" s="160" t="s">
        <v>36</v>
      </c>
      <c r="L38" s="160" t="s">
        <v>37</v>
      </c>
      <c r="M38" s="160" t="s">
        <v>38</v>
      </c>
      <c r="N38" s="160" t="s">
        <v>39</v>
      </c>
      <c r="O38" s="160" t="s">
        <v>308</v>
      </c>
      <c r="P38" s="160" t="s">
        <v>40</v>
      </c>
      <c r="Q38" s="160" t="s">
        <v>41</v>
      </c>
      <c r="R38" s="160" t="s">
        <v>43</v>
      </c>
      <c r="S38" s="160" t="s">
        <v>44</v>
      </c>
      <c r="T38" s="160" t="s">
        <v>45</v>
      </c>
      <c r="U38" s="160" t="s">
        <v>46</v>
      </c>
      <c r="V38" s="160" t="s">
        <v>47</v>
      </c>
      <c r="W38" s="160" t="s">
        <v>48</v>
      </c>
      <c r="X38" s="160" t="s">
        <v>49</v>
      </c>
      <c r="Y38" s="160" t="s">
        <v>50</v>
      </c>
      <c r="Z38" s="182"/>
    </row>
    <row r="39" spans="1:26" ht="14.4">
      <c r="A39" s="292"/>
      <c r="C39" s="180"/>
      <c r="D39" s="183" t="s">
        <v>15</v>
      </c>
      <c r="E39" s="184" t="s">
        <v>31</v>
      </c>
      <c r="F39" s="184" t="s">
        <v>31</v>
      </c>
      <c r="G39" s="184" t="s">
        <v>31</v>
      </c>
      <c r="H39" s="184" t="s">
        <v>31</v>
      </c>
      <c r="I39" s="184" t="s">
        <v>31</v>
      </c>
      <c r="J39" s="184" t="s">
        <v>31</v>
      </c>
      <c r="K39" s="184" t="s">
        <v>31</v>
      </c>
      <c r="L39" s="184" t="s">
        <v>31</v>
      </c>
      <c r="M39" s="184" t="s">
        <v>31</v>
      </c>
      <c r="N39" s="184" t="s">
        <v>31</v>
      </c>
      <c r="O39" s="184" t="s">
        <v>18</v>
      </c>
      <c r="P39" s="184" t="s">
        <v>31</v>
      </c>
      <c r="Q39" s="184" t="s">
        <v>42</v>
      </c>
      <c r="R39" s="184" t="s">
        <v>42</v>
      </c>
      <c r="S39" s="184" t="s">
        <v>31</v>
      </c>
      <c r="T39" s="184" t="s">
        <v>18</v>
      </c>
      <c r="U39" s="184" t="s">
        <v>18</v>
      </c>
      <c r="V39" s="184" t="s">
        <v>31</v>
      </c>
      <c r="W39" s="184" t="s">
        <v>42</v>
      </c>
      <c r="X39" s="184" t="s">
        <v>31</v>
      </c>
      <c r="Y39" s="184" t="s">
        <v>31</v>
      </c>
      <c r="Z39" s="182"/>
    </row>
    <row r="40" spans="1:26" ht="26.4">
      <c r="A40" s="292"/>
      <c r="C40" s="290" t="s">
        <v>367</v>
      </c>
      <c r="D40" s="181" t="s">
        <v>94</v>
      </c>
      <c r="E40" s="190">
        <v>0</v>
      </c>
      <c r="F40" s="190">
        <v>0</v>
      </c>
      <c r="G40" s="190">
        <v>0</v>
      </c>
      <c r="H40" s="190">
        <v>0</v>
      </c>
      <c r="I40" s="190">
        <v>0</v>
      </c>
      <c r="J40" s="190">
        <v>0</v>
      </c>
      <c r="K40" s="190">
        <v>0</v>
      </c>
      <c r="L40" s="190">
        <v>0</v>
      </c>
      <c r="M40" s="190">
        <v>0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190">
        <v>0</v>
      </c>
      <c r="T40" s="190">
        <v>0</v>
      </c>
      <c r="U40" s="190">
        <v>0</v>
      </c>
      <c r="V40" s="190">
        <v>0</v>
      </c>
      <c r="W40" s="190">
        <v>0</v>
      </c>
      <c r="X40" s="190">
        <v>0</v>
      </c>
      <c r="Y40" s="190">
        <v>0</v>
      </c>
      <c r="Z40" s="198">
        <v>0</v>
      </c>
    </row>
    <row r="41" spans="1:26" ht="39.6">
      <c r="A41" s="292"/>
      <c r="C41" s="288"/>
      <c r="D41" s="181" t="s">
        <v>95</v>
      </c>
      <c r="E41" s="190">
        <v>0</v>
      </c>
      <c r="F41" s="190">
        <v>0</v>
      </c>
      <c r="G41" s="190">
        <v>0</v>
      </c>
      <c r="H41" s="190">
        <v>0</v>
      </c>
      <c r="I41" s="190">
        <v>0</v>
      </c>
      <c r="J41" s="190">
        <v>0</v>
      </c>
      <c r="K41" s="190">
        <v>0</v>
      </c>
      <c r="L41" s="190">
        <v>0</v>
      </c>
      <c r="M41" s="190">
        <v>0</v>
      </c>
      <c r="N41" s="190">
        <v>0</v>
      </c>
      <c r="O41" s="190">
        <v>0</v>
      </c>
      <c r="P41" s="190">
        <v>1</v>
      </c>
      <c r="Q41" s="190">
        <v>0</v>
      </c>
      <c r="R41" s="190">
        <v>0</v>
      </c>
      <c r="S41" s="190">
        <v>0</v>
      </c>
      <c r="T41" s="190">
        <v>0</v>
      </c>
      <c r="U41" s="190">
        <v>0</v>
      </c>
      <c r="V41" s="190">
        <v>0</v>
      </c>
      <c r="W41" s="190">
        <v>0</v>
      </c>
      <c r="X41" s="190">
        <v>0</v>
      </c>
      <c r="Y41" s="190">
        <v>0</v>
      </c>
      <c r="Z41" s="198">
        <v>1</v>
      </c>
    </row>
    <row r="42" spans="1:26" ht="26.4">
      <c r="A42" s="292"/>
      <c r="C42" s="288"/>
      <c r="D42" s="181" t="s">
        <v>96</v>
      </c>
      <c r="E42" s="190">
        <v>0</v>
      </c>
      <c r="F42" s="190">
        <v>0</v>
      </c>
      <c r="G42" s="190">
        <v>0</v>
      </c>
      <c r="H42" s="190">
        <v>0</v>
      </c>
      <c r="I42" s="190">
        <v>0</v>
      </c>
      <c r="J42" s="190">
        <v>0</v>
      </c>
      <c r="K42" s="190">
        <v>0</v>
      </c>
      <c r="L42" s="190">
        <v>0</v>
      </c>
      <c r="M42" s="190">
        <v>1</v>
      </c>
      <c r="N42" s="190">
        <v>0</v>
      </c>
      <c r="O42" s="190">
        <v>0</v>
      </c>
      <c r="P42" s="190">
        <v>1</v>
      </c>
      <c r="Q42" s="190">
        <v>0</v>
      </c>
      <c r="R42" s="190">
        <v>0</v>
      </c>
      <c r="S42" s="190">
        <v>0</v>
      </c>
      <c r="T42" s="190">
        <v>0</v>
      </c>
      <c r="U42" s="190">
        <v>0</v>
      </c>
      <c r="V42" s="190">
        <v>0</v>
      </c>
      <c r="W42" s="190">
        <v>0</v>
      </c>
      <c r="X42" s="190">
        <v>0</v>
      </c>
      <c r="Y42" s="190">
        <v>0</v>
      </c>
      <c r="Z42" s="198">
        <v>2</v>
      </c>
    </row>
    <row r="43" spans="1:26" ht="14.4">
      <c r="A43" s="292"/>
      <c r="C43" s="288"/>
      <c r="D43" s="181" t="s">
        <v>97</v>
      </c>
      <c r="E43" s="190">
        <v>0</v>
      </c>
      <c r="F43" s="190">
        <v>0</v>
      </c>
      <c r="G43" s="190">
        <v>0</v>
      </c>
      <c r="H43" s="190">
        <v>0</v>
      </c>
      <c r="I43" s="190">
        <v>0</v>
      </c>
      <c r="J43" s="190">
        <v>0</v>
      </c>
      <c r="K43" s="190">
        <v>0</v>
      </c>
      <c r="L43" s="190">
        <v>0</v>
      </c>
      <c r="M43" s="190">
        <v>0</v>
      </c>
      <c r="N43" s="190">
        <v>0</v>
      </c>
      <c r="O43" s="190">
        <v>0</v>
      </c>
      <c r="P43" s="190">
        <v>0</v>
      </c>
      <c r="Q43" s="190">
        <v>0</v>
      </c>
      <c r="R43" s="190">
        <v>0</v>
      </c>
      <c r="S43" s="190">
        <v>0</v>
      </c>
      <c r="T43" s="190">
        <v>0</v>
      </c>
      <c r="U43" s="190">
        <v>0</v>
      </c>
      <c r="V43" s="190">
        <v>0</v>
      </c>
      <c r="W43" s="190">
        <v>0</v>
      </c>
      <c r="X43" s="190">
        <v>0</v>
      </c>
      <c r="Y43" s="190">
        <v>0</v>
      </c>
      <c r="Z43" s="198">
        <v>0</v>
      </c>
    </row>
    <row r="44" spans="1:26" ht="14.4">
      <c r="A44" s="292"/>
      <c r="C44" s="289"/>
      <c r="D44" s="199" t="s">
        <v>29</v>
      </c>
      <c r="E44" s="200">
        <v>0</v>
      </c>
      <c r="F44" s="200">
        <v>0</v>
      </c>
      <c r="G44" s="200">
        <v>0</v>
      </c>
      <c r="H44" s="200">
        <v>0</v>
      </c>
      <c r="I44" s="200">
        <v>0</v>
      </c>
      <c r="J44" s="200">
        <v>0</v>
      </c>
      <c r="K44" s="200">
        <v>0</v>
      </c>
      <c r="L44" s="200">
        <v>0</v>
      </c>
      <c r="M44" s="200">
        <v>1</v>
      </c>
      <c r="N44" s="200">
        <v>0</v>
      </c>
      <c r="O44" s="200">
        <v>0</v>
      </c>
      <c r="P44" s="200">
        <v>2</v>
      </c>
      <c r="Q44" s="200">
        <v>0</v>
      </c>
      <c r="R44" s="200">
        <v>0</v>
      </c>
      <c r="S44" s="200">
        <v>0</v>
      </c>
      <c r="T44" s="200">
        <v>0</v>
      </c>
      <c r="U44" s="200">
        <v>0</v>
      </c>
      <c r="V44" s="200">
        <v>0</v>
      </c>
      <c r="W44" s="200">
        <v>0</v>
      </c>
      <c r="X44" s="200">
        <v>0</v>
      </c>
      <c r="Y44" s="200">
        <v>0</v>
      </c>
      <c r="Z44" s="189"/>
    </row>
    <row r="45" spans="1:26" ht="14.4"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</row>
    <row r="46" spans="1:26" ht="26.4">
      <c r="C46" s="180"/>
      <c r="D46" s="181" t="s">
        <v>14</v>
      </c>
      <c r="E46" s="160" t="s">
        <v>30</v>
      </c>
      <c r="F46" s="160" t="s">
        <v>32</v>
      </c>
      <c r="G46" s="160" t="s">
        <v>33</v>
      </c>
      <c r="H46" s="160" t="s">
        <v>34</v>
      </c>
      <c r="I46" s="160" t="s">
        <v>307</v>
      </c>
      <c r="J46" s="160" t="s">
        <v>35</v>
      </c>
      <c r="K46" s="160" t="s">
        <v>36</v>
      </c>
      <c r="L46" s="160" t="s">
        <v>37</v>
      </c>
      <c r="M46" s="160" t="s">
        <v>38</v>
      </c>
      <c r="N46" s="160" t="s">
        <v>39</v>
      </c>
      <c r="O46" s="160" t="s">
        <v>308</v>
      </c>
      <c r="P46" s="160" t="s">
        <v>40</v>
      </c>
      <c r="Q46" s="160" t="s">
        <v>41</v>
      </c>
      <c r="R46" s="160" t="s">
        <v>43</v>
      </c>
      <c r="S46" s="160" t="s">
        <v>44</v>
      </c>
      <c r="T46" s="160" t="s">
        <v>45</v>
      </c>
      <c r="U46" s="160" t="s">
        <v>46</v>
      </c>
      <c r="V46" s="160" t="s">
        <v>47</v>
      </c>
      <c r="W46" s="160" t="s">
        <v>48</v>
      </c>
      <c r="X46" s="160" t="s">
        <v>49</v>
      </c>
      <c r="Y46" s="160" t="s">
        <v>50</v>
      </c>
      <c r="Z46" s="182"/>
    </row>
    <row r="47" spans="1:26" ht="14.4">
      <c r="C47" s="180"/>
      <c r="D47" s="183" t="s">
        <v>15</v>
      </c>
      <c r="E47" s="184" t="s">
        <v>31</v>
      </c>
      <c r="F47" s="184" t="s">
        <v>31</v>
      </c>
      <c r="G47" s="184" t="s">
        <v>31</v>
      </c>
      <c r="H47" s="184" t="s">
        <v>31</v>
      </c>
      <c r="I47" s="184" t="s">
        <v>31</v>
      </c>
      <c r="J47" s="184" t="s">
        <v>31</v>
      </c>
      <c r="K47" s="184" t="s">
        <v>31</v>
      </c>
      <c r="L47" s="184" t="s">
        <v>31</v>
      </c>
      <c r="M47" s="184" t="s">
        <v>31</v>
      </c>
      <c r="N47" s="184" t="s">
        <v>31</v>
      </c>
      <c r="O47" s="184" t="s">
        <v>18</v>
      </c>
      <c r="P47" s="184" t="s">
        <v>31</v>
      </c>
      <c r="Q47" s="184" t="s">
        <v>42</v>
      </c>
      <c r="R47" s="184" t="s">
        <v>42</v>
      </c>
      <c r="S47" s="184" t="s">
        <v>31</v>
      </c>
      <c r="T47" s="184" t="s">
        <v>18</v>
      </c>
      <c r="U47" s="184" t="s">
        <v>18</v>
      </c>
      <c r="V47" s="184" t="s">
        <v>31</v>
      </c>
      <c r="W47" s="184" t="s">
        <v>42</v>
      </c>
      <c r="X47" s="184" t="s">
        <v>31</v>
      </c>
      <c r="Y47" s="184" t="s">
        <v>31</v>
      </c>
      <c r="Z47" s="182"/>
    </row>
    <row r="48" spans="1:26" ht="14.4">
      <c r="C48" s="201" t="s">
        <v>368</v>
      </c>
      <c r="D48" s="202" t="s">
        <v>29</v>
      </c>
      <c r="E48" s="203">
        <v>0</v>
      </c>
      <c r="F48" s="203">
        <v>1</v>
      </c>
      <c r="G48" s="203">
        <v>0</v>
      </c>
      <c r="H48" s="203">
        <v>0</v>
      </c>
      <c r="I48" s="203">
        <v>0</v>
      </c>
      <c r="J48" s="203">
        <v>0</v>
      </c>
      <c r="K48" s="203">
        <v>1</v>
      </c>
      <c r="L48" s="203">
        <v>0</v>
      </c>
      <c r="M48" s="203">
        <v>1</v>
      </c>
      <c r="N48" s="203">
        <v>0</v>
      </c>
      <c r="O48" s="203">
        <v>1</v>
      </c>
      <c r="P48" s="203">
        <v>0</v>
      </c>
      <c r="Q48" s="203">
        <v>0</v>
      </c>
      <c r="R48" s="203">
        <v>0</v>
      </c>
      <c r="S48" s="203">
        <v>1</v>
      </c>
      <c r="T48" s="203">
        <v>0</v>
      </c>
      <c r="U48" s="203">
        <v>0</v>
      </c>
      <c r="V48" s="203">
        <v>0</v>
      </c>
      <c r="W48" s="203">
        <v>1</v>
      </c>
      <c r="X48" s="203">
        <v>0</v>
      </c>
      <c r="Y48" s="203">
        <v>0</v>
      </c>
      <c r="Z48" s="203">
        <v>6</v>
      </c>
    </row>
    <row r="49" spans="3:26" ht="14.4"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</row>
    <row r="50" spans="3:26" ht="14.4">
      <c r="C50" s="204"/>
      <c r="D50" s="205"/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</row>
    <row r="51" spans="3:26" ht="14.4">
      <c r="C51" s="204"/>
      <c r="D51" s="205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</row>
    <row r="52" spans="3:26" ht="26.4">
      <c r="C52" s="180"/>
      <c r="D52" s="181" t="s">
        <v>14</v>
      </c>
      <c r="E52" s="160" t="s">
        <v>30</v>
      </c>
      <c r="F52" s="160" t="s">
        <v>32</v>
      </c>
      <c r="G52" s="160" t="s">
        <v>33</v>
      </c>
      <c r="H52" s="160" t="s">
        <v>34</v>
      </c>
      <c r="I52" s="160" t="s">
        <v>307</v>
      </c>
      <c r="J52" s="160" t="s">
        <v>35</v>
      </c>
      <c r="K52" s="160" t="s">
        <v>36</v>
      </c>
      <c r="L52" s="160" t="s">
        <v>37</v>
      </c>
      <c r="M52" s="160" t="s">
        <v>38</v>
      </c>
      <c r="N52" s="160" t="s">
        <v>39</v>
      </c>
      <c r="O52" s="160" t="s">
        <v>308</v>
      </c>
      <c r="P52" s="160" t="s">
        <v>40</v>
      </c>
      <c r="Q52" s="160" t="s">
        <v>41</v>
      </c>
      <c r="R52" s="160" t="s">
        <v>43</v>
      </c>
      <c r="S52" s="160" t="s">
        <v>44</v>
      </c>
      <c r="T52" s="160" t="s">
        <v>45</v>
      </c>
      <c r="U52" s="160" t="s">
        <v>46</v>
      </c>
      <c r="V52" s="160" t="s">
        <v>47</v>
      </c>
      <c r="W52" s="160" t="s">
        <v>48</v>
      </c>
      <c r="X52" s="160" t="s">
        <v>49</v>
      </c>
      <c r="Y52" s="160" t="s">
        <v>50</v>
      </c>
      <c r="Z52" s="182"/>
    </row>
    <row r="53" spans="3:26" ht="14.4">
      <c r="C53" s="180"/>
      <c r="D53" s="183" t="s">
        <v>15</v>
      </c>
      <c r="E53" s="184" t="s">
        <v>31</v>
      </c>
      <c r="F53" s="184" t="s">
        <v>31</v>
      </c>
      <c r="G53" s="184" t="s">
        <v>31</v>
      </c>
      <c r="H53" s="184" t="s">
        <v>31</v>
      </c>
      <c r="I53" s="184" t="s">
        <v>31</v>
      </c>
      <c r="J53" s="184" t="s">
        <v>31</v>
      </c>
      <c r="K53" s="184" t="s">
        <v>31</v>
      </c>
      <c r="L53" s="184" t="s">
        <v>31</v>
      </c>
      <c r="M53" s="184" t="s">
        <v>31</v>
      </c>
      <c r="N53" s="184" t="s">
        <v>31</v>
      </c>
      <c r="O53" s="184" t="s">
        <v>18</v>
      </c>
      <c r="P53" s="184" t="s">
        <v>31</v>
      </c>
      <c r="Q53" s="184" t="s">
        <v>42</v>
      </c>
      <c r="R53" s="184" t="s">
        <v>42</v>
      </c>
      <c r="S53" s="184" t="s">
        <v>31</v>
      </c>
      <c r="T53" s="184" t="s">
        <v>18</v>
      </c>
      <c r="U53" s="184" t="s">
        <v>18</v>
      </c>
      <c r="V53" s="184" t="s">
        <v>31</v>
      </c>
      <c r="W53" s="184" t="s">
        <v>42</v>
      </c>
      <c r="X53" s="184" t="s">
        <v>31</v>
      </c>
      <c r="Y53" s="184" t="s">
        <v>31</v>
      </c>
      <c r="Z53" s="182"/>
    </row>
    <row r="54" spans="3:26" ht="14.4">
      <c r="C54" s="207" t="s">
        <v>369</v>
      </c>
      <c r="D54" s="208" t="s">
        <v>29</v>
      </c>
      <c r="E54" s="189">
        <v>11</v>
      </c>
      <c r="F54" s="189">
        <v>3</v>
      </c>
      <c r="G54" s="189">
        <v>6</v>
      </c>
      <c r="H54" s="189">
        <v>4</v>
      </c>
      <c r="I54" s="189">
        <v>6</v>
      </c>
      <c r="J54" s="189">
        <v>3</v>
      </c>
      <c r="K54" s="189">
        <v>15</v>
      </c>
      <c r="L54" s="189">
        <v>11</v>
      </c>
      <c r="M54" s="189">
        <v>7</v>
      </c>
      <c r="N54" s="189">
        <v>2</v>
      </c>
      <c r="O54" s="189">
        <v>14</v>
      </c>
      <c r="P54" s="189">
        <v>11</v>
      </c>
      <c r="Q54" s="189">
        <v>0</v>
      </c>
      <c r="R54" s="189">
        <v>10</v>
      </c>
      <c r="S54" s="189">
        <v>3</v>
      </c>
      <c r="T54" s="189">
        <v>2</v>
      </c>
      <c r="U54" s="189">
        <v>7</v>
      </c>
      <c r="V54" s="189">
        <v>0</v>
      </c>
      <c r="W54" s="189">
        <v>6</v>
      </c>
      <c r="X54" s="189">
        <v>2</v>
      </c>
      <c r="Y54" s="189">
        <v>0</v>
      </c>
      <c r="Z54" s="189"/>
    </row>
    <row r="55" spans="3:26" ht="14.4"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</row>
    <row r="56" spans="3:26" ht="14.4"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</row>
    <row r="57" spans="3:26" ht="14.4"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</row>
    <row r="58" spans="3:26" ht="14.4"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</row>
    <row r="59" spans="3:26" ht="14.4"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</row>
    <row r="60" spans="3:26" ht="14.4"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</row>
    <row r="61" spans="3:26" ht="14.4"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</row>
    <row r="62" spans="3:26" ht="14.4"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</row>
    <row r="63" spans="3:26" ht="14.4"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</row>
    <row r="64" spans="3:26" ht="14.4"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</row>
    <row r="65" spans="3:26" ht="14.4"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</row>
    <row r="66" spans="3:26" ht="14.4"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</row>
    <row r="67" spans="3:26" ht="14.4"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</row>
    <row r="68" spans="3:26" ht="14.4"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</row>
    <row r="69" spans="3:26" ht="14.4"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</row>
    <row r="70" spans="3:26" ht="14.4"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</row>
    <row r="71" spans="3:26" ht="14.4"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</row>
    <row r="72" spans="3:26" ht="14.4"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</row>
    <row r="73" spans="3:26" ht="14.4"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</row>
    <row r="74" spans="3:26" ht="14.4"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</row>
    <row r="75" spans="3:26" ht="14.4"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</row>
    <row r="76" spans="3:26" ht="14.4"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</row>
    <row r="77" spans="3:26" ht="14.4"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</row>
    <row r="78" spans="3:26" ht="14.4"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</row>
    <row r="79" spans="3:26" ht="14.4"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</row>
    <row r="80" spans="3:26" ht="14.4"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</row>
    <row r="81" spans="3:26" ht="14.4"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</row>
    <row r="82" spans="3:26" ht="14.4"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</row>
    <row r="83" spans="3:26" ht="14.4"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</row>
    <row r="84" spans="3:26" ht="14.4"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</row>
    <row r="85" spans="3:26" ht="14.4"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</row>
    <row r="86" spans="3:26" ht="14.4"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</row>
    <row r="87" spans="3:26" ht="14.4"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</row>
    <row r="88" spans="3:26" ht="14.4"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</row>
    <row r="89" spans="3:26" ht="14.4">
      <c r="C89" s="173"/>
      <c r="D89" s="173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</row>
    <row r="90" spans="3:26" ht="14.4"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</row>
    <row r="91" spans="3:26" ht="14.4"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</row>
    <row r="92" spans="3:26" ht="14.4"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</row>
    <row r="93" spans="3:26" ht="14.4"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</row>
    <row r="94" spans="3:26" ht="14.4"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</row>
    <row r="95" spans="3:26" ht="14.4"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</row>
    <row r="96" spans="3:26" ht="14.4"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</row>
    <row r="97" spans="3:26" ht="14.4"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</row>
    <row r="98" spans="3:26" ht="14.4"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</row>
    <row r="99" spans="3:26" ht="14.4"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</row>
    <row r="100" spans="3:26" ht="14.4"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</row>
    <row r="101" spans="3:26" ht="14.4"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</row>
    <row r="102" spans="3:26" ht="14.4"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</row>
    <row r="103" spans="3:26" ht="14.4"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</row>
    <row r="104" spans="3:26" ht="14.4"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</row>
    <row r="105" spans="3:26" ht="14.4"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</row>
    <row r="106" spans="3:26" ht="14.4"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</row>
    <row r="107" spans="3:26" ht="14.4"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</row>
    <row r="108" spans="3:26" ht="14.4"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</row>
    <row r="109" spans="3:26" ht="14.4"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</row>
    <row r="110" spans="3:26" ht="14.4"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</row>
    <row r="111" spans="3:26" ht="14.4"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</row>
    <row r="112" spans="3:26" ht="14.4"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</row>
    <row r="113" spans="3:26" ht="14.4"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</row>
    <row r="114" spans="3:26" ht="14.4"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</row>
    <row r="115" spans="3:26" ht="14.4"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</row>
    <row r="116" spans="3:26" ht="14.4"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</row>
    <row r="117" spans="3:26" ht="14.4"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</row>
    <row r="118" spans="3:26" ht="14.4"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</row>
    <row r="119" spans="3:26" ht="14.4"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</row>
    <row r="120" spans="3:26" ht="14.4"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</row>
    <row r="121" spans="3:26" ht="14.4"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</row>
    <row r="122" spans="3:26" ht="14.4"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</row>
    <row r="123" spans="3:26" ht="14.4"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</row>
    <row r="124" spans="3:26" ht="14.4"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</row>
    <row r="125" spans="3:26" ht="14.4"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</row>
    <row r="126" spans="3:26" ht="14.4"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</row>
    <row r="127" spans="3:26" ht="14.4"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</row>
    <row r="128" spans="3:26" ht="14.4">
      <c r="C128" s="173"/>
      <c r="D128" s="173"/>
      <c r="E128" s="173"/>
      <c r="F128" s="173"/>
      <c r="G128" s="173"/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</row>
    <row r="129" spans="3:26" ht="14.4"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</row>
    <row r="130" spans="3:26" ht="14.4"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</row>
    <row r="131" spans="3:26" ht="14.4"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</row>
    <row r="132" spans="3:26" ht="14.4"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</row>
    <row r="133" spans="3:26" ht="14.4"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</row>
    <row r="134" spans="3:26" ht="14.4"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</row>
    <row r="135" spans="3:26" ht="14.4"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</row>
    <row r="136" spans="3:26" ht="14.4"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</row>
    <row r="137" spans="3:26" ht="14.4"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</row>
    <row r="138" spans="3:26" ht="14.4"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</row>
    <row r="139" spans="3:26" ht="14.4">
      <c r="C139" s="173"/>
      <c r="D139" s="173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</row>
    <row r="140" spans="3:26" ht="14.4"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</row>
    <row r="141" spans="3:26" ht="14.4"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</row>
    <row r="142" spans="3:26" ht="14.4"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</row>
    <row r="143" spans="3:26" ht="14.4"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</row>
    <row r="144" spans="3:26" ht="14.4">
      <c r="C144" s="173"/>
      <c r="D144" s="173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</row>
    <row r="145" spans="3:26" ht="14.4">
      <c r="C145" s="173"/>
      <c r="D145" s="173"/>
      <c r="E145" s="173"/>
      <c r="F145" s="173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</row>
    <row r="146" spans="3:26" ht="14.4">
      <c r="C146" s="173"/>
      <c r="D146" s="173"/>
      <c r="E146" s="173"/>
      <c r="F146" s="173"/>
      <c r="G146" s="173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</row>
    <row r="147" spans="3:26" ht="14.4">
      <c r="C147" s="173"/>
      <c r="D147" s="173"/>
      <c r="E147" s="173"/>
      <c r="F147" s="173"/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</row>
    <row r="148" spans="3:26" ht="14.4"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</row>
    <row r="149" spans="3:26" ht="14.4"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</row>
    <row r="150" spans="3:26" ht="14.4"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</row>
    <row r="151" spans="3:26" ht="14.4">
      <c r="C151" s="173"/>
      <c r="D151" s="173"/>
      <c r="E151" s="173"/>
      <c r="F151" s="173"/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</row>
    <row r="152" spans="3:26" ht="14.4"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</row>
    <row r="153" spans="3:26" ht="14.4"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</row>
    <row r="154" spans="3:26" ht="14.4"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</row>
    <row r="155" spans="3:26" ht="14.4">
      <c r="C155" s="173"/>
      <c r="D155" s="173"/>
      <c r="E155" s="173"/>
      <c r="F155" s="173"/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</row>
    <row r="156" spans="3:26" ht="14.4"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</row>
    <row r="157" spans="3:26" ht="14.4"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</row>
    <row r="158" spans="3:26" ht="14.4">
      <c r="C158" s="173"/>
      <c r="D158" s="173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</row>
    <row r="159" spans="3:26" ht="14.4"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</row>
    <row r="160" spans="3:26" ht="14.4"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</row>
    <row r="161" spans="3:26" ht="14.4"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</row>
    <row r="162" spans="3:26" ht="14.4"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</row>
    <row r="163" spans="3:26" ht="14.4"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</row>
    <row r="164" spans="3:26" ht="14.4"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</row>
    <row r="165" spans="3:26" ht="14.4"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</row>
    <row r="166" spans="3:26" ht="14.4"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</row>
    <row r="167" spans="3:26" ht="14.4"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</row>
    <row r="168" spans="3:26" ht="14.4"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</row>
    <row r="169" spans="3:26" ht="14.4">
      <c r="C169" s="173"/>
      <c r="D169" s="173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</row>
    <row r="170" spans="3:26" ht="14.4"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</row>
    <row r="171" spans="3:26" ht="14.4"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</row>
    <row r="172" spans="3:26" ht="14.4"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</row>
    <row r="173" spans="3:26" ht="14.4"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</row>
    <row r="174" spans="3:26" ht="14.4"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</row>
    <row r="175" spans="3:26" ht="14.4"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</row>
    <row r="176" spans="3:26" ht="14.4">
      <c r="C176" s="173"/>
      <c r="D176" s="173"/>
      <c r="E176" s="173"/>
      <c r="F176" s="173"/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</row>
    <row r="177" spans="3:26" ht="14.4"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</row>
    <row r="178" spans="3:26" ht="14.4"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</row>
    <row r="179" spans="3:26" ht="14.4">
      <c r="C179" s="173"/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</row>
    <row r="180" spans="3:26" ht="14.4"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</row>
    <row r="181" spans="3:26" ht="14.4"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</row>
    <row r="182" spans="3:26" ht="14.4"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</row>
    <row r="183" spans="3:26" ht="14.4">
      <c r="C183" s="173"/>
      <c r="D183" s="173"/>
      <c r="E183" s="173"/>
      <c r="F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</row>
    <row r="184" spans="3:26" ht="14.4"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</row>
    <row r="185" spans="3:26" ht="14.4"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</row>
    <row r="186" spans="3:26" ht="14.4"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73"/>
      <c r="Z186" s="173"/>
    </row>
    <row r="187" spans="3:26" ht="14.4"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73"/>
      <c r="Z187" s="173"/>
    </row>
    <row r="188" spans="3:26" ht="14.4"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</row>
    <row r="189" spans="3:26" ht="14.4"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</row>
    <row r="190" spans="3:26" ht="14.4"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</row>
    <row r="191" spans="3:26" ht="14.4"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  <c r="S191" s="173"/>
      <c r="T191" s="173"/>
      <c r="U191" s="173"/>
      <c r="V191" s="173"/>
      <c r="W191" s="173"/>
      <c r="X191" s="173"/>
      <c r="Y191" s="173"/>
      <c r="Z191" s="173"/>
    </row>
    <row r="192" spans="3:26" ht="14.4"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  <c r="U192" s="173"/>
      <c r="V192" s="173"/>
      <c r="W192" s="173"/>
      <c r="X192" s="173"/>
      <c r="Y192" s="173"/>
      <c r="Z192" s="173"/>
    </row>
    <row r="193" spans="3:26" ht="14.4"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73"/>
      <c r="Z193" s="173"/>
    </row>
    <row r="194" spans="3:26" ht="14.4"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</row>
    <row r="195" spans="3:26" ht="14.4"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73"/>
      <c r="Y195" s="173"/>
      <c r="Z195" s="173"/>
    </row>
    <row r="196" spans="3:26" ht="14.4">
      <c r="C196" s="173"/>
      <c r="D196" s="173"/>
      <c r="E196" s="173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  <c r="U196" s="173"/>
      <c r="V196" s="173"/>
      <c r="W196" s="173"/>
      <c r="X196" s="173"/>
      <c r="Y196" s="173"/>
      <c r="Z196" s="173"/>
    </row>
    <row r="197" spans="3:26" ht="14.4">
      <c r="C197" s="173"/>
      <c r="D197" s="173"/>
      <c r="E197" s="173"/>
      <c r="F197" s="173"/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  <c r="U197" s="173"/>
      <c r="V197" s="173"/>
      <c r="W197" s="173"/>
      <c r="X197" s="173"/>
      <c r="Y197" s="173"/>
      <c r="Z197" s="173"/>
    </row>
    <row r="198" spans="3:26" ht="14.4">
      <c r="C198" s="173"/>
      <c r="D198" s="173"/>
      <c r="E198" s="173"/>
      <c r="F198" s="173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  <c r="U198" s="173"/>
      <c r="V198" s="173"/>
      <c r="W198" s="173"/>
      <c r="X198" s="173"/>
      <c r="Y198" s="173"/>
      <c r="Z198" s="173"/>
    </row>
    <row r="199" spans="3:26" ht="14.4"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  <c r="U199" s="173"/>
      <c r="V199" s="173"/>
      <c r="W199" s="173"/>
      <c r="X199" s="173"/>
      <c r="Y199" s="173"/>
      <c r="Z199" s="173"/>
    </row>
    <row r="200" spans="3:26" ht="14.4"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  <c r="U200" s="173"/>
      <c r="V200" s="173"/>
      <c r="W200" s="173"/>
      <c r="X200" s="173"/>
      <c r="Y200" s="173"/>
      <c r="Z200" s="173"/>
    </row>
    <row r="201" spans="3:26" ht="14.4"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73"/>
      <c r="Z201" s="173"/>
    </row>
    <row r="202" spans="3:26" ht="14.4"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</row>
    <row r="203" spans="3:26" ht="14.4">
      <c r="C203" s="173"/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</row>
    <row r="204" spans="3:26" ht="14.4"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</row>
    <row r="205" spans="3:26" ht="14.4"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</row>
    <row r="206" spans="3:26" ht="14.4"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</row>
    <row r="207" spans="3:26" ht="14.4"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73"/>
      <c r="Z207" s="173"/>
    </row>
    <row r="208" spans="3:26" ht="14.4"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</row>
    <row r="209" spans="3:26" ht="14.4">
      <c r="C209" s="173"/>
      <c r="D209" s="173"/>
      <c r="E209" s="173"/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  <c r="U209" s="173"/>
      <c r="V209" s="173"/>
      <c r="W209" s="173"/>
      <c r="X209" s="173"/>
      <c r="Y209" s="173"/>
      <c r="Z209" s="173"/>
    </row>
    <row r="210" spans="3:26" ht="14.4"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  <c r="U210" s="173"/>
      <c r="V210" s="173"/>
      <c r="W210" s="173"/>
      <c r="X210" s="173"/>
      <c r="Y210" s="173"/>
      <c r="Z210" s="173"/>
    </row>
    <row r="211" spans="3:26" ht="14.4"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</row>
    <row r="212" spans="3:26" ht="14.4"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</row>
    <row r="213" spans="3:26" ht="14.4"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73"/>
      <c r="Z213" s="173"/>
    </row>
    <row r="214" spans="3:26" ht="14.4"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73"/>
      <c r="Z214" s="173"/>
    </row>
    <row r="215" spans="3:26" ht="14.4"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173"/>
      <c r="W215" s="173"/>
      <c r="X215" s="173"/>
      <c r="Y215" s="173"/>
      <c r="Z215" s="173"/>
    </row>
    <row r="216" spans="3:26" ht="14.4"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3"/>
      <c r="V216" s="173"/>
      <c r="W216" s="173"/>
      <c r="X216" s="173"/>
      <c r="Y216" s="173"/>
      <c r="Z216" s="173"/>
    </row>
    <row r="217" spans="3:26" ht="14.4"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  <c r="U217" s="173"/>
      <c r="V217" s="173"/>
      <c r="W217" s="173"/>
      <c r="X217" s="173"/>
      <c r="Y217" s="173"/>
      <c r="Z217" s="173"/>
    </row>
    <row r="218" spans="3:26" ht="14.4"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173"/>
      <c r="W218" s="173"/>
      <c r="X218" s="173"/>
      <c r="Y218" s="173"/>
      <c r="Z218" s="173"/>
    </row>
    <row r="219" spans="3:26" ht="14.4"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73"/>
      <c r="Z219" s="173"/>
    </row>
    <row r="220" spans="3:26" ht="14.4"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73"/>
      <c r="Z220" s="173"/>
    </row>
    <row r="221" spans="3:26" ht="14.4"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173"/>
      <c r="W221" s="173"/>
      <c r="X221" s="173"/>
      <c r="Y221" s="173"/>
      <c r="Z221" s="173"/>
    </row>
    <row r="222" spans="3:26" ht="14.4"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  <c r="U222" s="173"/>
      <c r="V222" s="173"/>
      <c r="W222" s="173"/>
      <c r="X222" s="173"/>
      <c r="Y222" s="173"/>
      <c r="Z222" s="173"/>
    </row>
    <row r="223" spans="3:26" ht="14.4"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  <c r="U223" s="173"/>
      <c r="V223" s="173"/>
      <c r="W223" s="173"/>
      <c r="X223" s="173"/>
      <c r="Y223" s="173"/>
      <c r="Z223" s="173"/>
    </row>
    <row r="224" spans="3:26" ht="14.4"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73"/>
      <c r="Z224" s="173"/>
    </row>
    <row r="225" spans="3:26" ht="14.4"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</row>
    <row r="226" spans="3:26" ht="14.4">
      <c r="C226" s="173"/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/>
      <c r="X226" s="173"/>
      <c r="Y226" s="173"/>
      <c r="Z226" s="173"/>
    </row>
    <row r="227" spans="3:26" ht="14.4"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  <c r="U227" s="173"/>
      <c r="V227" s="173"/>
      <c r="W227" s="173"/>
      <c r="X227" s="173"/>
      <c r="Y227" s="173"/>
      <c r="Z227" s="173"/>
    </row>
    <row r="228" spans="3:26" ht="14.4"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  <c r="U228" s="173"/>
      <c r="V228" s="173"/>
      <c r="W228" s="173"/>
      <c r="X228" s="173"/>
      <c r="Y228" s="173"/>
      <c r="Z228" s="173"/>
    </row>
    <row r="229" spans="3:26" ht="14.4"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  <c r="U229" s="173"/>
      <c r="V229" s="173"/>
      <c r="W229" s="173"/>
      <c r="X229" s="173"/>
      <c r="Y229" s="173"/>
      <c r="Z229" s="173"/>
    </row>
    <row r="230" spans="3:26" ht="14.4"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73"/>
      <c r="Z230" s="173"/>
    </row>
    <row r="231" spans="3:26" ht="14.4"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73"/>
      <c r="Z231" s="173"/>
    </row>
    <row r="232" spans="3:26" ht="14.4"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/>
      <c r="X232" s="173"/>
      <c r="Y232" s="173"/>
      <c r="Z232" s="173"/>
    </row>
    <row r="233" spans="3:26" ht="14.4"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  <c r="U233" s="173"/>
      <c r="V233" s="173"/>
      <c r="W233" s="173"/>
      <c r="X233" s="173"/>
      <c r="Y233" s="173"/>
      <c r="Z233" s="173"/>
    </row>
    <row r="234" spans="3:26" ht="14.4"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  <c r="U234" s="173"/>
      <c r="V234" s="173"/>
      <c r="W234" s="173"/>
      <c r="X234" s="173"/>
      <c r="Y234" s="173"/>
      <c r="Z234" s="173"/>
    </row>
    <row r="235" spans="3:26" ht="14.4"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73"/>
      <c r="Z235" s="173"/>
    </row>
    <row r="236" spans="3:26" ht="14.4"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  <c r="X236" s="173"/>
      <c r="Y236" s="173"/>
      <c r="Z236" s="173"/>
    </row>
    <row r="237" spans="3:26" ht="14.4"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  <c r="U237" s="173"/>
      <c r="V237" s="173"/>
      <c r="W237" s="173"/>
      <c r="X237" s="173"/>
      <c r="Y237" s="173"/>
      <c r="Z237" s="173"/>
    </row>
    <row r="238" spans="3:26" ht="14.4"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  <c r="U238" s="173"/>
      <c r="V238" s="173"/>
      <c r="W238" s="173"/>
      <c r="X238" s="173"/>
      <c r="Y238" s="173"/>
      <c r="Z238" s="173"/>
    </row>
    <row r="239" spans="3:26" ht="14.4"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73"/>
      <c r="Z239" s="173"/>
    </row>
    <row r="240" spans="3:26" ht="14.4"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  <c r="X240" s="173"/>
      <c r="Y240" s="173"/>
      <c r="Z240" s="173"/>
    </row>
    <row r="241" spans="3:26" ht="14.4">
      <c r="C241" s="173"/>
      <c r="D241" s="173"/>
      <c r="E241" s="173"/>
      <c r="F241" s="173"/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3"/>
      <c r="S241" s="173"/>
      <c r="T241" s="173"/>
      <c r="U241" s="173"/>
      <c r="V241" s="173"/>
      <c r="W241" s="173"/>
      <c r="X241" s="173"/>
      <c r="Y241" s="173"/>
      <c r="Z241" s="173"/>
    </row>
    <row r="242" spans="3:26" ht="14.4">
      <c r="C242" s="173"/>
      <c r="D242" s="173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  <c r="U242" s="173"/>
      <c r="V242" s="173"/>
      <c r="W242" s="173"/>
      <c r="X242" s="173"/>
      <c r="Y242" s="173"/>
      <c r="Z242" s="173"/>
    </row>
    <row r="243" spans="3:26" ht="14.4">
      <c r="C243" s="173"/>
      <c r="D243" s="173"/>
      <c r="E243" s="173"/>
      <c r="F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  <c r="U243" s="173"/>
      <c r="V243" s="173"/>
      <c r="W243" s="173"/>
      <c r="X243" s="173"/>
      <c r="Y243" s="173"/>
      <c r="Z243" s="173"/>
    </row>
    <row r="244" spans="3:26" ht="14.4"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  <c r="U244" s="173"/>
      <c r="V244" s="173"/>
      <c r="W244" s="173"/>
      <c r="X244" s="173"/>
      <c r="Y244" s="173"/>
      <c r="Z244" s="173"/>
    </row>
    <row r="245" spans="3:26" ht="14.4"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  <c r="U245" s="173"/>
      <c r="V245" s="173"/>
      <c r="W245" s="173"/>
      <c r="X245" s="173"/>
      <c r="Y245" s="173"/>
      <c r="Z245" s="173"/>
    </row>
    <row r="246" spans="3:26" ht="14.4"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73"/>
      <c r="Z246" s="173"/>
    </row>
    <row r="247" spans="3:26" ht="14.4">
      <c r="C247" s="173"/>
      <c r="D247" s="173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</row>
    <row r="248" spans="3:26" ht="14.4">
      <c r="C248" s="173"/>
      <c r="D248" s="173"/>
      <c r="E248" s="173"/>
      <c r="F248" s="173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</row>
    <row r="249" spans="3:26" ht="14.4">
      <c r="C249" s="173"/>
      <c r="D249" s="173"/>
      <c r="E249" s="173"/>
      <c r="F249" s="173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</row>
    <row r="250" spans="3:26" ht="14.4">
      <c r="C250" s="173"/>
      <c r="D250" s="173"/>
      <c r="E250" s="173"/>
      <c r="F250" s="173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</row>
    <row r="251" spans="3:26" ht="14.4">
      <c r="C251" s="173"/>
      <c r="D251" s="173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  <c r="U251" s="173"/>
      <c r="V251" s="173"/>
      <c r="W251" s="173"/>
      <c r="X251" s="173"/>
      <c r="Y251" s="173"/>
      <c r="Z251" s="173"/>
    </row>
    <row r="252" spans="3:26" ht="14.4">
      <c r="C252" s="173"/>
      <c r="D252" s="173"/>
      <c r="E252" s="173"/>
      <c r="F252" s="173"/>
      <c r="G252" s="173"/>
      <c r="H252" s="173"/>
      <c r="I252" s="173"/>
      <c r="J252" s="173"/>
      <c r="K252" s="173"/>
      <c r="L252" s="173"/>
      <c r="M252" s="173"/>
      <c r="N252" s="173"/>
      <c r="O252" s="173"/>
      <c r="P252" s="173"/>
      <c r="Q252" s="173"/>
      <c r="R252" s="173"/>
      <c r="S252" s="173"/>
      <c r="T252" s="173"/>
      <c r="U252" s="173"/>
      <c r="V252" s="173"/>
      <c r="W252" s="173"/>
      <c r="X252" s="173"/>
      <c r="Y252" s="173"/>
      <c r="Z252" s="173"/>
    </row>
    <row r="253" spans="3:26" ht="14.4">
      <c r="C253" s="173"/>
      <c r="D253" s="173"/>
      <c r="E253" s="173"/>
      <c r="F253" s="173"/>
      <c r="G253" s="173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3"/>
      <c r="S253" s="173"/>
      <c r="T253" s="173"/>
      <c r="U253" s="173"/>
      <c r="V253" s="173"/>
      <c r="W253" s="173"/>
      <c r="X253" s="173"/>
      <c r="Y253" s="173"/>
      <c r="Z253" s="173"/>
    </row>
    <row r="254" spans="3:26" ht="14.4">
      <c r="C254" s="173"/>
      <c r="D254" s="173"/>
      <c r="E254" s="173"/>
      <c r="F254" s="173"/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  <c r="S254" s="173"/>
      <c r="T254" s="173"/>
      <c r="U254" s="173"/>
      <c r="V254" s="173"/>
      <c r="W254" s="173"/>
      <c r="X254" s="173"/>
      <c r="Y254" s="173"/>
      <c r="Z254" s="173"/>
    </row>
    <row r="255" spans="3:26" ht="14.4">
      <c r="C255" s="173"/>
      <c r="D255" s="173"/>
      <c r="E255" s="173"/>
      <c r="F255" s="173"/>
      <c r="G255" s="173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3"/>
      <c r="S255" s="173"/>
      <c r="T255" s="173"/>
      <c r="U255" s="173"/>
      <c r="V255" s="173"/>
      <c r="W255" s="173"/>
      <c r="X255" s="173"/>
      <c r="Y255" s="173"/>
      <c r="Z255" s="173"/>
    </row>
    <row r="256" spans="3:26" ht="14.4"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3"/>
      <c r="S256" s="173"/>
      <c r="T256" s="173"/>
      <c r="U256" s="173"/>
      <c r="V256" s="173"/>
      <c r="W256" s="173"/>
      <c r="X256" s="173"/>
      <c r="Y256" s="173"/>
      <c r="Z256" s="173"/>
    </row>
    <row r="257" spans="3:26" ht="14.4"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  <c r="S257" s="173"/>
      <c r="T257" s="173"/>
      <c r="U257" s="173"/>
      <c r="V257" s="173"/>
      <c r="W257" s="173"/>
      <c r="X257" s="173"/>
      <c r="Y257" s="173"/>
      <c r="Z257" s="173"/>
    </row>
    <row r="258" spans="3:26" ht="14.4"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3"/>
      <c r="S258" s="173"/>
      <c r="T258" s="173"/>
      <c r="U258" s="173"/>
      <c r="V258" s="173"/>
      <c r="W258" s="173"/>
      <c r="X258" s="173"/>
      <c r="Y258" s="173"/>
      <c r="Z258" s="173"/>
    </row>
    <row r="259" spans="3:26" ht="14.4"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3"/>
      <c r="S259" s="173"/>
      <c r="T259" s="173"/>
      <c r="U259" s="173"/>
      <c r="V259" s="173"/>
      <c r="W259" s="173"/>
      <c r="X259" s="173"/>
      <c r="Y259" s="173"/>
      <c r="Z259" s="173"/>
    </row>
    <row r="260" spans="3:26" ht="14.4"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  <c r="S260" s="173"/>
      <c r="T260" s="173"/>
      <c r="U260" s="173"/>
      <c r="V260" s="173"/>
      <c r="W260" s="173"/>
      <c r="X260" s="173"/>
      <c r="Y260" s="173"/>
      <c r="Z260" s="173"/>
    </row>
    <row r="261" spans="3:26" ht="14.4"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  <c r="U261" s="173"/>
      <c r="V261" s="173"/>
      <c r="W261" s="173"/>
      <c r="X261" s="173"/>
      <c r="Y261" s="173"/>
      <c r="Z261" s="173"/>
    </row>
    <row r="262" spans="3:26" ht="14.4"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  <c r="U262" s="173"/>
      <c r="V262" s="173"/>
      <c r="W262" s="173"/>
      <c r="X262" s="173"/>
      <c r="Y262" s="173"/>
      <c r="Z262" s="173"/>
    </row>
    <row r="263" spans="3:26" ht="14.4"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  <c r="U263" s="173"/>
      <c r="V263" s="173"/>
      <c r="W263" s="173"/>
      <c r="X263" s="173"/>
      <c r="Y263" s="173"/>
      <c r="Z263" s="173"/>
    </row>
    <row r="264" spans="3:26" ht="14.4"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3"/>
      <c r="S264" s="173"/>
      <c r="T264" s="173"/>
      <c r="U264" s="173"/>
      <c r="V264" s="173"/>
      <c r="W264" s="173"/>
      <c r="X264" s="173"/>
      <c r="Y264" s="173"/>
      <c r="Z264" s="173"/>
    </row>
    <row r="265" spans="3:26" ht="14.4"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3"/>
      <c r="S265" s="173"/>
      <c r="T265" s="173"/>
      <c r="U265" s="173"/>
      <c r="V265" s="173"/>
      <c r="W265" s="173"/>
      <c r="X265" s="173"/>
      <c r="Y265" s="173"/>
      <c r="Z265" s="173"/>
    </row>
    <row r="266" spans="3:26" ht="14.4"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  <c r="U266" s="173"/>
      <c r="V266" s="173"/>
      <c r="W266" s="173"/>
      <c r="X266" s="173"/>
      <c r="Y266" s="173"/>
      <c r="Z266" s="173"/>
    </row>
    <row r="267" spans="3:26" ht="14.4"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3"/>
      <c r="S267" s="173"/>
      <c r="T267" s="173"/>
      <c r="U267" s="173"/>
      <c r="V267" s="173"/>
      <c r="W267" s="173"/>
      <c r="X267" s="173"/>
      <c r="Y267" s="173"/>
      <c r="Z267" s="173"/>
    </row>
    <row r="268" spans="3:26" ht="14.4">
      <c r="C268" s="173"/>
      <c r="D268" s="173"/>
      <c r="E268" s="173"/>
      <c r="F268" s="173"/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  <c r="U268" s="173"/>
      <c r="V268" s="173"/>
      <c r="W268" s="173"/>
      <c r="X268" s="173"/>
      <c r="Y268" s="173"/>
      <c r="Z268" s="173"/>
    </row>
    <row r="269" spans="3:26" ht="14.4">
      <c r="C269" s="173"/>
      <c r="D269" s="173"/>
      <c r="E269" s="173"/>
      <c r="F269" s="173"/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173"/>
      <c r="T269" s="173"/>
      <c r="U269" s="173"/>
      <c r="V269" s="173"/>
      <c r="W269" s="173"/>
      <c r="X269" s="173"/>
      <c r="Y269" s="173"/>
      <c r="Z269" s="173"/>
    </row>
    <row r="270" spans="3:26" ht="14.4">
      <c r="C270" s="173"/>
      <c r="D270" s="173"/>
      <c r="E270" s="173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  <c r="U270" s="173"/>
      <c r="V270" s="173"/>
      <c r="W270" s="173"/>
      <c r="X270" s="173"/>
      <c r="Y270" s="173"/>
      <c r="Z270" s="173"/>
    </row>
    <row r="271" spans="3:26" ht="14.4">
      <c r="C271" s="173"/>
      <c r="D271" s="173"/>
      <c r="E271" s="173"/>
      <c r="F271" s="173"/>
      <c r="G271" s="173"/>
      <c r="H271" s="173"/>
      <c r="I271" s="173"/>
      <c r="J271" s="173"/>
      <c r="K271" s="173"/>
      <c r="L271" s="173"/>
      <c r="M271" s="173"/>
      <c r="N271" s="173"/>
      <c r="O271" s="173"/>
      <c r="P271" s="173"/>
      <c r="Q271" s="173"/>
      <c r="R271" s="173"/>
      <c r="S271" s="173"/>
      <c r="T271" s="173"/>
      <c r="U271" s="173"/>
      <c r="V271" s="173"/>
      <c r="W271" s="173"/>
      <c r="X271" s="173"/>
      <c r="Y271" s="173"/>
      <c r="Z271" s="173"/>
    </row>
    <row r="272" spans="3:26" ht="14.4">
      <c r="C272" s="173"/>
      <c r="D272" s="173"/>
      <c r="E272" s="173"/>
      <c r="F272" s="173"/>
      <c r="G272" s="173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  <c r="U272" s="173"/>
      <c r="V272" s="173"/>
      <c r="W272" s="173"/>
      <c r="X272" s="173"/>
      <c r="Y272" s="173"/>
      <c r="Z272" s="173"/>
    </row>
    <row r="273" spans="3:26" ht="14.4">
      <c r="C273" s="173"/>
      <c r="D273" s="173"/>
      <c r="E273" s="173"/>
      <c r="F273" s="173"/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  <c r="U273" s="173"/>
      <c r="V273" s="173"/>
      <c r="W273" s="173"/>
      <c r="X273" s="173"/>
      <c r="Y273" s="173"/>
      <c r="Z273" s="173"/>
    </row>
    <row r="274" spans="3:26" ht="14.4">
      <c r="C274" s="173"/>
      <c r="D274" s="173"/>
      <c r="E274" s="173"/>
      <c r="F274" s="173"/>
      <c r="G274" s="173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  <c r="U274" s="173"/>
      <c r="V274" s="173"/>
      <c r="W274" s="173"/>
      <c r="X274" s="173"/>
      <c r="Y274" s="173"/>
      <c r="Z274" s="173"/>
    </row>
    <row r="275" spans="3:26" ht="14.4">
      <c r="C275" s="173"/>
      <c r="D275" s="173"/>
      <c r="E275" s="173"/>
      <c r="F275" s="173"/>
      <c r="G275" s="173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  <c r="U275" s="173"/>
      <c r="V275" s="173"/>
      <c r="W275" s="173"/>
      <c r="X275" s="173"/>
      <c r="Y275" s="173"/>
      <c r="Z275" s="173"/>
    </row>
    <row r="276" spans="3:26" ht="14.4">
      <c r="C276" s="173"/>
      <c r="D276" s="173"/>
      <c r="E276" s="173"/>
      <c r="F276" s="173"/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  <c r="U276" s="173"/>
      <c r="V276" s="173"/>
      <c r="W276" s="173"/>
      <c r="X276" s="173"/>
      <c r="Y276" s="173"/>
      <c r="Z276" s="173"/>
    </row>
    <row r="277" spans="3:26" ht="14.4">
      <c r="C277" s="173"/>
      <c r="D277" s="173"/>
      <c r="E277" s="173"/>
      <c r="F277" s="173"/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  <c r="U277" s="173"/>
      <c r="V277" s="173"/>
      <c r="W277" s="173"/>
      <c r="X277" s="173"/>
      <c r="Y277" s="173"/>
      <c r="Z277" s="173"/>
    </row>
    <row r="278" spans="3:26" ht="14.4">
      <c r="C278" s="173"/>
      <c r="D278" s="173"/>
      <c r="E278" s="173"/>
      <c r="F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  <c r="U278" s="173"/>
      <c r="V278" s="173"/>
      <c r="W278" s="173"/>
      <c r="X278" s="173"/>
      <c r="Y278" s="173"/>
      <c r="Z278" s="173"/>
    </row>
    <row r="279" spans="3:26" ht="14.4">
      <c r="C279" s="173"/>
      <c r="D279" s="173"/>
      <c r="E279" s="173"/>
      <c r="F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  <c r="U279" s="173"/>
      <c r="V279" s="173"/>
      <c r="W279" s="173"/>
      <c r="X279" s="173"/>
      <c r="Y279" s="173"/>
      <c r="Z279" s="173"/>
    </row>
    <row r="280" spans="3:26" ht="14.4">
      <c r="C280" s="173"/>
      <c r="D280" s="173"/>
      <c r="E280" s="173"/>
      <c r="F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  <c r="U280" s="173"/>
      <c r="V280" s="173"/>
      <c r="W280" s="173"/>
      <c r="X280" s="173"/>
      <c r="Y280" s="173"/>
      <c r="Z280" s="173"/>
    </row>
    <row r="281" spans="3:26" ht="14.4">
      <c r="C281" s="173"/>
      <c r="D281" s="173"/>
      <c r="E281" s="173"/>
      <c r="F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  <c r="U281" s="173"/>
      <c r="V281" s="173"/>
      <c r="W281" s="173"/>
      <c r="X281" s="173"/>
      <c r="Y281" s="173"/>
      <c r="Z281" s="173"/>
    </row>
    <row r="282" spans="3:26" ht="14.4">
      <c r="C282" s="173"/>
      <c r="D282" s="173"/>
      <c r="E282" s="173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  <c r="U282" s="173"/>
      <c r="V282" s="173"/>
      <c r="W282" s="173"/>
      <c r="X282" s="173"/>
      <c r="Y282" s="173"/>
      <c r="Z282" s="173"/>
    </row>
    <row r="283" spans="3:26" ht="14.4">
      <c r="C283" s="173"/>
      <c r="D283" s="173"/>
      <c r="E283" s="173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  <c r="U283" s="173"/>
      <c r="V283" s="173"/>
      <c r="W283" s="173"/>
      <c r="X283" s="173"/>
      <c r="Y283" s="173"/>
      <c r="Z283" s="173"/>
    </row>
    <row r="284" spans="3:26" ht="14.4">
      <c r="C284" s="173"/>
      <c r="D284" s="173"/>
      <c r="E284" s="173"/>
      <c r="F284" s="173"/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  <c r="U284" s="173"/>
      <c r="V284" s="173"/>
      <c r="W284" s="173"/>
      <c r="X284" s="173"/>
      <c r="Y284" s="173"/>
      <c r="Z284" s="173"/>
    </row>
    <row r="285" spans="3:26" ht="14.4">
      <c r="C285" s="173"/>
      <c r="D285" s="173"/>
      <c r="E285" s="173"/>
      <c r="F285" s="173"/>
      <c r="G285" s="173"/>
      <c r="H285" s="173"/>
      <c r="I285" s="173"/>
      <c r="J285" s="173"/>
      <c r="K285" s="173"/>
      <c r="L285" s="173"/>
      <c r="M285" s="173"/>
      <c r="N285" s="173"/>
      <c r="O285" s="173"/>
      <c r="P285" s="173"/>
      <c r="Q285" s="173"/>
      <c r="R285" s="173"/>
      <c r="S285" s="173"/>
      <c r="T285" s="173"/>
      <c r="U285" s="173"/>
      <c r="V285" s="173"/>
      <c r="W285" s="173"/>
      <c r="X285" s="173"/>
      <c r="Y285" s="173"/>
      <c r="Z285" s="173"/>
    </row>
    <row r="286" spans="3:26" ht="14.4">
      <c r="C286" s="173"/>
      <c r="D286" s="173"/>
      <c r="E286" s="173"/>
      <c r="F286" s="173"/>
      <c r="G286" s="173"/>
      <c r="H286" s="173"/>
      <c r="I286" s="173"/>
      <c r="J286" s="173"/>
      <c r="K286" s="173"/>
      <c r="L286" s="173"/>
      <c r="M286" s="173"/>
      <c r="N286" s="173"/>
      <c r="O286" s="173"/>
      <c r="P286" s="173"/>
      <c r="Q286" s="173"/>
      <c r="R286" s="173"/>
      <c r="S286" s="173"/>
      <c r="T286" s="173"/>
      <c r="U286" s="173"/>
      <c r="V286" s="173"/>
      <c r="W286" s="173"/>
      <c r="X286" s="173"/>
      <c r="Y286" s="173"/>
      <c r="Z286" s="173"/>
    </row>
    <row r="287" spans="3:26" ht="14.4">
      <c r="C287" s="173"/>
      <c r="D287" s="173"/>
      <c r="E287" s="173"/>
      <c r="F287" s="173"/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173"/>
      <c r="T287" s="173"/>
      <c r="U287" s="173"/>
      <c r="V287" s="173"/>
      <c r="W287" s="173"/>
      <c r="X287" s="173"/>
      <c r="Y287" s="173"/>
      <c r="Z287" s="173"/>
    </row>
    <row r="288" spans="3:26" ht="14.4">
      <c r="C288" s="173"/>
      <c r="D288" s="173"/>
      <c r="E288" s="173"/>
      <c r="F288" s="173"/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  <c r="U288" s="173"/>
      <c r="V288" s="173"/>
      <c r="W288" s="173"/>
      <c r="X288" s="173"/>
      <c r="Y288" s="173"/>
      <c r="Z288" s="173"/>
    </row>
    <row r="289" spans="3:26" ht="14.4">
      <c r="C289" s="173"/>
      <c r="D289" s="173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  <c r="U289" s="173"/>
      <c r="V289" s="173"/>
      <c r="W289" s="173"/>
      <c r="X289" s="173"/>
      <c r="Y289" s="173"/>
      <c r="Z289" s="173"/>
    </row>
    <row r="290" spans="3:26" ht="14.4">
      <c r="C290" s="173"/>
      <c r="D290" s="173"/>
      <c r="E290" s="173"/>
      <c r="F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  <c r="U290" s="173"/>
      <c r="V290" s="173"/>
      <c r="W290" s="173"/>
      <c r="X290" s="173"/>
      <c r="Y290" s="173"/>
      <c r="Z290" s="173"/>
    </row>
    <row r="291" spans="3:26" ht="14.4">
      <c r="C291" s="173"/>
      <c r="D291" s="173"/>
      <c r="E291" s="173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  <c r="U291" s="173"/>
      <c r="V291" s="173"/>
      <c r="W291" s="173"/>
      <c r="X291" s="173"/>
      <c r="Y291" s="173"/>
      <c r="Z291" s="173"/>
    </row>
    <row r="292" spans="3:26" ht="14.4">
      <c r="C292" s="173"/>
      <c r="D292" s="173"/>
      <c r="E292" s="173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  <c r="U292" s="173"/>
      <c r="V292" s="173"/>
      <c r="W292" s="173"/>
      <c r="X292" s="173"/>
      <c r="Y292" s="173"/>
      <c r="Z292" s="173"/>
    </row>
    <row r="293" spans="3:26" ht="14.4">
      <c r="C293" s="173"/>
      <c r="D293" s="173"/>
      <c r="E293" s="173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  <c r="U293" s="173"/>
      <c r="V293" s="173"/>
      <c r="W293" s="173"/>
      <c r="X293" s="173"/>
      <c r="Y293" s="173"/>
      <c r="Z293" s="173"/>
    </row>
    <row r="294" spans="3:26" ht="14.4">
      <c r="C294" s="173"/>
      <c r="D294" s="173"/>
      <c r="E294" s="173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  <c r="U294" s="173"/>
      <c r="V294" s="173"/>
      <c r="W294" s="173"/>
      <c r="X294" s="173"/>
      <c r="Y294" s="173"/>
      <c r="Z294" s="173"/>
    </row>
    <row r="295" spans="3:26" ht="14.4">
      <c r="C295" s="173"/>
      <c r="D295" s="173"/>
      <c r="E295" s="173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  <c r="U295" s="173"/>
      <c r="V295" s="173"/>
      <c r="W295" s="173"/>
      <c r="X295" s="173"/>
      <c r="Y295" s="173"/>
      <c r="Z295" s="173"/>
    </row>
    <row r="296" spans="3:26" ht="14.4">
      <c r="C296" s="173"/>
      <c r="D296" s="173"/>
      <c r="E296" s="173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  <c r="U296" s="173"/>
      <c r="V296" s="173"/>
      <c r="W296" s="173"/>
      <c r="X296" s="173"/>
      <c r="Y296" s="173"/>
      <c r="Z296" s="173"/>
    </row>
    <row r="297" spans="3:26" ht="14.4">
      <c r="C297" s="173"/>
      <c r="D297" s="173"/>
      <c r="E297" s="173"/>
      <c r="F297" s="173"/>
      <c r="G297" s="173"/>
      <c r="H297" s="173"/>
      <c r="I297" s="173"/>
      <c r="J297" s="173"/>
      <c r="K297" s="173"/>
      <c r="L297" s="173"/>
      <c r="M297" s="173"/>
      <c r="N297" s="173"/>
      <c r="O297" s="173"/>
      <c r="P297" s="173"/>
      <c r="Q297" s="173"/>
      <c r="R297" s="173"/>
      <c r="S297" s="173"/>
      <c r="T297" s="173"/>
      <c r="U297" s="173"/>
      <c r="V297" s="173"/>
      <c r="W297" s="173"/>
      <c r="X297" s="173"/>
      <c r="Y297" s="173"/>
      <c r="Z297" s="173"/>
    </row>
    <row r="298" spans="3:26" ht="14.4">
      <c r="C298" s="173"/>
      <c r="D298" s="173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3"/>
      <c r="Q298" s="173"/>
      <c r="R298" s="173"/>
      <c r="S298" s="173"/>
      <c r="T298" s="173"/>
      <c r="U298" s="173"/>
      <c r="V298" s="173"/>
      <c r="W298" s="173"/>
      <c r="X298" s="173"/>
      <c r="Y298" s="173"/>
      <c r="Z298" s="173"/>
    </row>
    <row r="299" spans="3:26" ht="14.4">
      <c r="C299" s="173"/>
      <c r="D299" s="173"/>
      <c r="E299" s="173"/>
      <c r="F299" s="173"/>
      <c r="G299" s="173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3"/>
      <c r="S299" s="173"/>
      <c r="T299" s="173"/>
      <c r="U299" s="173"/>
      <c r="V299" s="173"/>
      <c r="W299" s="173"/>
      <c r="X299" s="173"/>
      <c r="Y299" s="173"/>
      <c r="Z299" s="173"/>
    </row>
    <row r="300" spans="3:26" ht="14.4">
      <c r="C300" s="173"/>
      <c r="D300" s="173"/>
      <c r="E300" s="173"/>
      <c r="F300" s="173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  <c r="Q300" s="173"/>
      <c r="R300" s="173"/>
      <c r="S300" s="173"/>
      <c r="T300" s="173"/>
      <c r="U300" s="173"/>
      <c r="V300" s="173"/>
      <c r="W300" s="173"/>
      <c r="X300" s="173"/>
      <c r="Y300" s="173"/>
      <c r="Z300" s="173"/>
    </row>
    <row r="301" spans="3:26" ht="14.4">
      <c r="C301" s="173"/>
      <c r="D301" s="173"/>
      <c r="E301" s="173"/>
      <c r="F301" s="173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  <c r="Q301" s="173"/>
      <c r="R301" s="173"/>
      <c r="S301" s="173"/>
      <c r="T301" s="173"/>
      <c r="U301" s="173"/>
      <c r="V301" s="173"/>
      <c r="W301" s="173"/>
      <c r="X301" s="173"/>
      <c r="Y301" s="173"/>
      <c r="Z301" s="173"/>
    </row>
    <row r="302" spans="3:26" ht="14.4">
      <c r="C302" s="173"/>
      <c r="D302" s="173"/>
      <c r="E302" s="173"/>
      <c r="F302" s="173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  <c r="Q302" s="173"/>
      <c r="R302" s="173"/>
      <c r="S302" s="173"/>
      <c r="T302" s="173"/>
      <c r="U302" s="173"/>
      <c r="V302" s="173"/>
      <c r="W302" s="173"/>
      <c r="X302" s="173"/>
      <c r="Y302" s="173"/>
      <c r="Z302" s="173"/>
    </row>
    <row r="303" spans="3:26" ht="14.4">
      <c r="C303" s="173"/>
      <c r="D303" s="173"/>
      <c r="E303" s="173"/>
      <c r="F303" s="173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  <c r="Q303" s="173"/>
      <c r="R303" s="173"/>
      <c r="S303" s="173"/>
      <c r="T303" s="173"/>
      <c r="U303" s="173"/>
      <c r="V303" s="173"/>
      <c r="W303" s="173"/>
      <c r="X303" s="173"/>
      <c r="Y303" s="173"/>
      <c r="Z303" s="173"/>
    </row>
    <row r="304" spans="3:26" ht="14.4">
      <c r="C304" s="173"/>
      <c r="D304" s="173"/>
      <c r="E304" s="173"/>
      <c r="F304" s="173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  <c r="Q304" s="173"/>
      <c r="R304" s="173"/>
      <c r="S304" s="173"/>
      <c r="T304" s="173"/>
      <c r="U304" s="173"/>
      <c r="V304" s="173"/>
      <c r="W304" s="173"/>
      <c r="X304" s="173"/>
      <c r="Y304" s="173"/>
      <c r="Z304" s="173"/>
    </row>
    <row r="305" spans="3:26" ht="14.4">
      <c r="C305" s="173"/>
      <c r="D305" s="173"/>
      <c r="E305" s="173"/>
      <c r="F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3"/>
      <c r="S305" s="173"/>
      <c r="T305" s="173"/>
      <c r="U305" s="173"/>
      <c r="V305" s="173"/>
      <c r="W305" s="173"/>
      <c r="X305" s="173"/>
      <c r="Y305" s="173"/>
      <c r="Z305" s="173"/>
    </row>
    <row r="306" spans="3:26" ht="14.4">
      <c r="C306" s="173"/>
      <c r="D306" s="173"/>
      <c r="E306" s="173"/>
      <c r="F306" s="173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  <c r="Q306" s="173"/>
      <c r="R306" s="173"/>
      <c r="S306" s="173"/>
      <c r="T306" s="173"/>
      <c r="U306" s="173"/>
      <c r="V306" s="173"/>
      <c r="W306" s="173"/>
      <c r="X306" s="173"/>
      <c r="Y306" s="173"/>
      <c r="Z306" s="173"/>
    </row>
    <row r="307" spans="3:26" ht="14.4">
      <c r="C307" s="173"/>
      <c r="D307" s="173"/>
      <c r="E307" s="173"/>
      <c r="F307" s="173"/>
      <c r="G307" s="173"/>
      <c r="H307" s="173"/>
      <c r="I307" s="173"/>
      <c r="J307" s="173"/>
      <c r="K307" s="173"/>
      <c r="L307" s="173"/>
      <c r="M307" s="173"/>
      <c r="N307" s="173"/>
      <c r="O307" s="173"/>
      <c r="P307" s="173"/>
      <c r="Q307" s="173"/>
      <c r="R307" s="173"/>
      <c r="S307" s="173"/>
      <c r="T307" s="173"/>
      <c r="U307" s="173"/>
      <c r="V307" s="173"/>
      <c r="W307" s="173"/>
      <c r="X307" s="173"/>
      <c r="Y307" s="173"/>
      <c r="Z307" s="173"/>
    </row>
    <row r="308" spans="3:26" ht="14.4">
      <c r="C308" s="173"/>
      <c r="D308" s="173"/>
      <c r="E308" s="173"/>
      <c r="F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  <c r="U308" s="173"/>
      <c r="V308" s="173"/>
      <c r="W308" s="173"/>
      <c r="X308" s="173"/>
      <c r="Y308" s="173"/>
      <c r="Z308" s="173"/>
    </row>
    <row r="309" spans="3:26" ht="14.4">
      <c r="C309" s="173"/>
      <c r="D309" s="173"/>
      <c r="E309" s="173"/>
      <c r="F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  <c r="Q309" s="173"/>
      <c r="R309" s="173"/>
      <c r="S309" s="173"/>
      <c r="T309" s="173"/>
      <c r="U309" s="173"/>
      <c r="V309" s="173"/>
      <c r="W309" s="173"/>
      <c r="X309" s="173"/>
      <c r="Y309" s="173"/>
      <c r="Z309" s="173"/>
    </row>
    <row r="310" spans="3:26" ht="14.4">
      <c r="C310" s="173"/>
      <c r="D310" s="173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  <c r="S310" s="173"/>
      <c r="T310" s="173"/>
      <c r="U310" s="173"/>
      <c r="V310" s="173"/>
      <c r="W310" s="173"/>
      <c r="X310" s="173"/>
      <c r="Y310" s="173"/>
      <c r="Z310" s="173"/>
    </row>
    <row r="311" spans="3:26" ht="14.4">
      <c r="C311" s="173"/>
      <c r="D311" s="173"/>
      <c r="E311" s="173"/>
      <c r="F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3"/>
      <c r="S311" s="173"/>
      <c r="T311" s="173"/>
      <c r="U311" s="173"/>
      <c r="V311" s="173"/>
      <c r="W311" s="173"/>
      <c r="X311" s="173"/>
      <c r="Y311" s="173"/>
      <c r="Z311" s="173"/>
    </row>
    <row r="312" spans="3:26" ht="14.4">
      <c r="C312" s="173"/>
      <c r="D312" s="173"/>
      <c r="E312" s="173"/>
      <c r="F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173"/>
      <c r="S312" s="173"/>
      <c r="T312" s="173"/>
      <c r="U312" s="173"/>
      <c r="V312" s="173"/>
      <c r="W312" s="173"/>
      <c r="X312" s="173"/>
      <c r="Y312" s="173"/>
      <c r="Z312" s="173"/>
    </row>
    <row r="313" spans="3:26" ht="14.4">
      <c r="C313" s="173"/>
      <c r="D313" s="173"/>
      <c r="E313" s="173"/>
      <c r="F313" s="173"/>
      <c r="G313" s="173"/>
      <c r="H313" s="173"/>
      <c r="I313" s="173"/>
      <c r="J313" s="173"/>
      <c r="K313" s="173"/>
      <c r="L313" s="173"/>
      <c r="M313" s="173"/>
      <c r="N313" s="173"/>
      <c r="O313" s="173"/>
      <c r="P313" s="173"/>
      <c r="Q313" s="173"/>
      <c r="R313" s="173"/>
      <c r="S313" s="173"/>
      <c r="T313" s="173"/>
      <c r="U313" s="173"/>
      <c r="V313" s="173"/>
      <c r="W313" s="173"/>
      <c r="X313" s="173"/>
      <c r="Y313" s="173"/>
      <c r="Z313" s="173"/>
    </row>
    <row r="314" spans="3:26" ht="14.4">
      <c r="C314" s="173"/>
      <c r="D314" s="173"/>
      <c r="E314" s="173"/>
      <c r="F314" s="173"/>
      <c r="G314" s="173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3"/>
      <c r="S314" s="173"/>
      <c r="T314" s="173"/>
      <c r="U314" s="173"/>
      <c r="V314" s="173"/>
      <c r="W314" s="173"/>
      <c r="X314" s="173"/>
      <c r="Y314" s="173"/>
      <c r="Z314" s="173"/>
    </row>
    <row r="315" spans="3:26" ht="14.4">
      <c r="C315" s="173"/>
      <c r="D315" s="173"/>
      <c r="E315" s="173"/>
      <c r="F315" s="173"/>
      <c r="G315" s="173"/>
      <c r="H315" s="173"/>
      <c r="I315" s="173"/>
      <c r="J315" s="173"/>
      <c r="K315" s="173"/>
      <c r="L315" s="173"/>
      <c r="M315" s="173"/>
      <c r="N315" s="173"/>
      <c r="O315" s="173"/>
      <c r="P315" s="173"/>
      <c r="Q315" s="173"/>
      <c r="R315" s="173"/>
      <c r="S315" s="173"/>
      <c r="T315" s="173"/>
      <c r="U315" s="173"/>
      <c r="V315" s="173"/>
      <c r="W315" s="173"/>
      <c r="X315" s="173"/>
      <c r="Y315" s="173"/>
      <c r="Z315" s="173"/>
    </row>
    <row r="316" spans="3:26" ht="14.4"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</row>
    <row r="317" spans="3:26" ht="14.4"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  <c r="U317" s="173"/>
      <c r="V317" s="173"/>
      <c r="W317" s="173"/>
      <c r="X317" s="173"/>
      <c r="Y317" s="173"/>
      <c r="Z317" s="173"/>
    </row>
    <row r="318" spans="3:26" ht="14.4"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</row>
    <row r="319" spans="3:26" ht="14.4"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3"/>
      <c r="S319" s="173"/>
      <c r="T319" s="173"/>
      <c r="U319" s="173"/>
      <c r="V319" s="173"/>
      <c r="W319" s="173"/>
      <c r="X319" s="173"/>
      <c r="Y319" s="173"/>
      <c r="Z319" s="173"/>
    </row>
    <row r="320" spans="3:26" ht="14.4">
      <c r="C320" s="173"/>
      <c r="D320" s="173"/>
      <c r="E320" s="173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173"/>
      <c r="T320" s="173"/>
      <c r="U320" s="173"/>
      <c r="V320" s="173"/>
      <c r="W320" s="173"/>
      <c r="X320" s="173"/>
      <c r="Y320" s="173"/>
      <c r="Z320" s="173"/>
    </row>
    <row r="321" spans="3:26" ht="14.4">
      <c r="C321" s="173"/>
      <c r="D321" s="173"/>
      <c r="E321" s="173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3"/>
      <c r="S321" s="173"/>
      <c r="T321" s="173"/>
      <c r="U321" s="173"/>
      <c r="V321" s="173"/>
      <c r="W321" s="173"/>
      <c r="X321" s="173"/>
      <c r="Y321" s="173"/>
      <c r="Z321" s="173"/>
    </row>
    <row r="322" spans="3:26" ht="14.4">
      <c r="C322" s="173"/>
      <c r="D322" s="173"/>
      <c r="E322" s="173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  <c r="U322" s="173"/>
      <c r="V322" s="173"/>
      <c r="W322" s="173"/>
      <c r="X322" s="173"/>
      <c r="Y322" s="173"/>
      <c r="Z322" s="173"/>
    </row>
    <row r="323" spans="3:26" ht="14.4">
      <c r="C323" s="173"/>
      <c r="D323" s="173"/>
      <c r="E323" s="173"/>
      <c r="F323" s="173"/>
      <c r="G323" s="173"/>
      <c r="H323" s="173"/>
      <c r="I323" s="173"/>
      <c r="J323" s="173"/>
      <c r="K323" s="173"/>
      <c r="L323" s="173"/>
      <c r="M323" s="173"/>
      <c r="N323" s="173"/>
      <c r="O323" s="173"/>
      <c r="P323" s="173"/>
      <c r="Q323" s="173"/>
      <c r="R323" s="173"/>
      <c r="S323" s="173"/>
      <c r="T323" s="173"/>
      <c r="U323" s="173"/>
      <c r="V323" s="173"/>
      <c r="W323" s="173"/>
      <c r="X323" s="173"/>
      <c r="Y323" s="173"/>
      <c r="Z323" s="173"/>
    </row>
    <row r="324" spans="3:26" ht="14.4">
      <c r="C324" s="173"/>
      <c r="D324" s="173"/>
      <c r="E324" s="173"/>
      <c r="F324" s="173"/>
      <c r="G324" s="173"/>
      <c r="H324" s="173"/>
      <c r="I324" s="173"/>
      <c r="J324" s="173"/>
      <c r="K324" s="173"/>
      <c r="L324" s="173"/>
      <c r="M324" s="173"/>
      <c r="N324" s="173"/>
      <c r="O324" s="173"/>
      <c r="P324" s="173"/>
      <c r="Q324" s="173"/>
      <c r="R324" s="173"/>
      <c r="S324" s="173"/>
      <c r="T324" s="173"/>
      <c r="U324" s="173"/>
      <c r="V324" s="173"/>
      <c r="W324" s="173"/>
      <c r="X324" s="173"/>
      <c r="Y324" s="173"/>
      <c r="Z324" s="173"/>
    </row>
    <row r="325" spans="3:26" ht="14.4">
      <c r="C325" s="173"/>
      <c r="D325" s="173"/>
      <c r="E325" s="173"/>
      <c r="F325" s="173"/>
      <c r="G325" s="173"/>
      <c r="H325" s="173"/>
      <c r="I325" s="173"/>
      <c r="J325" s="173"/>
      <c r="K325" s="173"/>
      <c r="L325" s="173"/>
      <c r="M325" s="173"/>
      <c r="N325" s="173"/>
      <c r="O325" s="173"/>
      <c r="P325" s="173"/>
      <c r="Q325" s="173"/>
      <c r="R325" s="173"/>
      <c r="S325" s="173"/>
      <c r="T325" s="173"/>
      <c r="U325" s="173"/>
      <c r="V325" s="173"/>
      <c r="W325" s="173"/>
      <c r="X325" s="173"/>
      <c r="Y325" s="173"/>
      <c r="Z325" s="173"/>
    </row>
    <row r="326" spans="3:26" ht="14.4">
      <c r="C326" s="173"/>
      <c r="D326" s="173"/>
      <c r="E326" s="173"/>
      <c r="F326" s="173"/>
      <c r="G326" s="173"/>
      <c r="H326" s="173"/>
      <c r="I326" s="173"/>
      <c r="J326" s="173"/>
      <c r="K326" s="173"/>
      <c r="L326" s="173"/>
      <c r="M326" s="173"/>
      <c r="N326" s="173"/>
      <c r="O326" s="173"/>
      <c r="P326" s="173"/>
      <c r="Q326" s="173"/>
      <c r="R326" s="173"/>
      <c r="S326" s="173"/>
      <c r="T326" s="173"/>
      <c r="U326" s="173"/>
      <c r="V326" s="173"/>
      <c r="W326" s="173"/>
      <c r="X326" s="173"/>
      <c r="Y326" s="173"/>
      <c r="Z326" s="173"/>
    </row>
    <row r="327" spans="3:26" ht="14.4">
      <c r="C327" s="173"/>
      <c r="D327" s="173"/>
      <c r="E327" s="173"/>
      <c r="F327" s="173"/>
      <c r="G327" s="173"/>
      <c r="H327" s="173"/>
      <c r="I327" s="173"/>
      <c r="J327" s="173"/>
      <c r="K327" s="173"/>
      <c r="L327" s="173"/>
      <c r="M327" s="173"/>
      <c r="N327" s="173"/>
      <c r="O327" s="173"/>
      <c r="P327" s="173"/>
      <c r="Q327" s="173"/>
      <c r="R327" s="173"/>
      <c r="S327" s="173"/>
      <c r="T327" s="173"/>
      <c r="U327" s="173"/>
      <c r="V327" s="173"/>
      <c r="W327" s="173"/>
      <c r="X327" s="173"/>
      <c r="Y327" s="173"/>
      <c r="Z327" s="173"/>
    </row>
    <row r="328" spans="3:26" ht="14.4">
      <c r="C328" s="173"/>
      <c r="D328" s="173"/>
      <c r="E328" s="173"/>
      <c r="F328" s="173"/>
      <c r="G328" s="173"/>
      <c r="H328" s="173"/>
      <c r="I328" s="173"/>
      <c r="J328" s="173"/>
      <c r="K328" s="173"/>
      <c r="L328" s="173"/>
      <c r="M328" s="173"/>
      <c r="N328" s="173"/>
      <c r="O328" s="173"/>
      <c r="P328" s="173"/>
      <c r="Q328" s="173"/>
      <c r="R328" s="173"/>
      <c r="S328" s="173"/>
      <c r="T328" s="173"/>
      <c r="U328" s="173"/>
      <c r="V328" s="173"/>
      <c r="W328" s="173"/>
      <c r="X328" s="173"/>
      <c r="Y328" s="173"/>
      <c r="Z328" s="173"/>
    </row>
    <row r="329" spans="3:26" ht="14.4">
      <c r="C329" s="173"/>
      <c r="D329" s="173"/>
      <c r="E329" s="173"/>
      <c r="F329" s="173"/>
      <c r="G329" s="173"/>
      <c r="H329" s="173"/>
      <c r="I329" s="173"/>
      <c r="J329" s="173"/>
      <c r="K329" s="173"/>
      <c r="L329" s="173"/>
      <c r="M329" s="173"/>
      <c r="N329" s="173"/>
      <c r="O329" s="173"/>
      <c r="P329" s="173"/>
      <c r="Q329" s="173"/>
      <c r="R329" s="173"/>
      <c r="S329" s="173"/>
      <c r="T329" s="173"/>
      <c r="U329" s="173"/>
      <c r="V329" s="173"/>
      <c r="W329" s="173"/>
      <c r="X329" s="173"/>
      <c r="Y329" s="173"/>
      <c r="Z329" s="173"/>
    </row>
    <row r="330" spans="3:26" ht="14.4">
      <c r="C330" s="173"/>
      <c r="D330" s="173"/>
      <c r="E330" s="173"/>
      <c r="F330" s="173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  <c r="Q330" s="173"/>
      <c r="R330" s="173"/>
      <c r="S330" s="173"/>
      <c r="T330" s="173"/>
      <c r="U330" s="173"/>
      <c r="V330" s="173"/>
      <c r="W330" s="173"/>
      <c r="X330" s="173"/>
      <c r="Y330" s="173"/>
      <c r="Z330" s="173"/>
    </row>
    <row r="331" spans="3:26" ht="14.4">
      <c r="C331" s="173"/>
      <c r="D331" s="173"/>
      <c r="E331" s="173"/>
      <c r="F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  <c r="Q331" s="173"/>
      <c r="R331" s="173"/>
      <c r="S331" s="173"/>
      <c r="T331" s="173"/>
      <c r="U331" s="173"/>
      <c r="V331" s="173"/>
      <c r="W331" s="173"/>
      <c r="X331" s="173"/>
      <c r="Y331" s="173"/>
      <c r="Z331" s="173"/>
    </row>
    <row r="332" spans="3:26" ht="14.4">
      <c r="C332" s="173"/>
      <c r="D332" s="173"/>
      <c r="E332" s="173"/>
      <c r="F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3"/>
      <c r="S332" s="173"/>
      <c r="T332" s="173"/>
      <c r="U332" s="173"/>
      <c r="V332" s="173"/>
      <c r="W332" s="173"/>
      <c r="X332" s="173"/>
      <c r="Y332" s="173"/>
      <c r="Z332" s="173"/>
    </row>
    <row r="333" spans="3:26" ht="14.4">
      <c r="C333" s="173"/>
      <c r="D333" s="173"/>
      <c r="E333" s="173"/>
      <c r="F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  <c r="Q333" s="173"/>
      <c r="R333" s="173"/>
      <c r="S333" s="173"/>
      <c r="T333" s="173"/>
      <c r="U333" s="173"/>
      <c r="V333" s="173"/>
      <c r="W333" s="173"/>
      <c r="X333" s="173"/>
      <c r="Y333" s="173"/>
      <c r="Z333" s="173"/>
    </row>
    <row r="334" spans="3:26" ht="14.4">
      <c r="C334" s="173"/>
      <c r="D334" s="173"/>
      <c r="E334" s="173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173"/>
      <c r="S334" s="173"/>
      <c r="T334" s="173"/>
      <c r="U334" s="173"/>
      <c r="V334" s="173"/>
      <c r="W334" s="173"/>
      <c r="X334" s="173"/>
      <c r="Y334" s="173"/>
      <c r="Z334" s="173"/>
    </row>
    <row r="335" spans="3:26" ht="14.4">
      <c r="C335" s="173"/>
      <c r="D335" s="173"/>
      <c r="E335" s="173"/>
      <c r="F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3"/>
      <c r="S335" s="173"/>
      <c r="T335" s="173"/>
      <c r="U335" s="173"/>
      <c r="V335" s="173"/>
      <c r="W335" s="173"/>
      <c r="X335" s="173"/>
      <c r="Y335" s="173"/>
      <c r="Z335" s="173"/>
    </row>
    <row r="336" spans="3:26" ht="14.4">
      <c r="C336" s="173"/>
      <c r="D336" s="173"/>
      <c r="E336" s="173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  <c r="U336" s="173"/>
      <c r="V336" s="173"/>
      <c r="W336" s="173"/>
      <c r="X336" s="173"/>
      <c r="Y336" s="173"/>
      <c r="Z336" s="173"/>
    </row>
    <row r="337" spans="3:26" ht="14.4">
      <c r="C337" s="173"/>
      <c r="D337" s="173"/>
      <c r="E337" s="173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  <c r="U337" s="173"/>
      <c r="V337" s="173"/>
      <c r="W337" s="173"/>
      <c r="X337" s="173"/>
      <c r="Y337" s="173"/>
      <c r="Z337" s="173"/>
    </row>
    <row r="338" spans="3:26" ht="14.4">
      <c r="C338" s="173"/>
      <c r="D338" s="173"/>
      <c r="E338" s="173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  <c r="U338" s="173"/>
      <c r="V338" s="173"/>
      <c r="W338" s="173"/>
      <c r="X338" s="173"/>
      <c r="Y338" s="173"/>
      <c r="Z338" s="173"/>
    </row>
    <row r="339" spans="3:26" ht="14.4">
      <c r="C339" s="173"/>
      <c r="D339" s="173"/>
      <c r="E339" s="173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  <c r="U339" s="173"/>
      <c r="V339" s="173"/>
      <c r="W339" s="173"/>
      <c r="X339" s="173"/>
      <c r="Y339" s="173"/>
      <c r="Z339" s="173"/>
    </row>
    <row r="340" spans="3:26" ht="14.4">
      <c r="C340" s="173"/>
      <c r="D340" s="173"/>
      <c r="E340" s="173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  <c r="U340" s="173"/>
      <c r="V340" s="173"/>
      <c r="W340" s="173"/>
      <c r="X340" s="173"/>
      <c r="Y340" s="173"/>
      <c r="Z340" s="173"/>
    </row>
    <row r="341" spans="3:26" ht="14.4">
      <c r="C341" s="173"/>
      <c r="D341" s="173"/>
      <c r="E341" s="173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  <c r="U341" s="173"/>
      <c r="V341" s="173"/>
      <c r="W341" s="173"/>
      <c r="X341" s="173"/>
      <c r="Y341" s="173"/>
      <c r="Z341" s="173"/>
    </row>
    <row r="342" spans="3:26" ht="14.4">
      <c r="C342" s="173"/>
      <c r="D342" s="173"/>
      <c r="E342" s="173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3"/>
      <c r="S342" s="173"/>
      <c r="T342" s="173"/>
      <c r="U342" s="173"/>
      <c r="V342" s="173"/>
      <c r="W342" s="173"/>
      <c r="X342" s="173"/>
      <c r="Y342" s="173"/>
      <c r="Z342" s="173"/>
    </row>
    <row r="343" spans="3:26" ht="14.4">
      <c r="C343" s="173"/>
      <c r="D343" s="173"/>
      <c r="E343" s="173"/>
      <c r="F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  <c r="Q343" s="173"/>
      <c r="R343" s="173"/>
      <c r="S343" s="173"/>
      <c r="T343" s="173"/>
      <c r="U343" s="173"/>
      <c r="V343" s="173"/>
      <c r="W343" s="173"/>
      <c r="X343" s="173"/>
      <c r="Y343" s="173"/>
      <c r="Z343" s="173"/>
    </row>
    <row r="344" spans="3:26" ht="14.4">
      <c r="C344" s="173"/>
      <c r="D344" s="173"/>
      <c r="E344" s="173"/>
      <c r="F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3"/>
      <c r="S344" s="173"/>
      <c r="T344" s="173"/>
      <c r="U344" s="173"/>
      <c r="V344" s="173"/>
      <c r="W344" s="173"/>
      <c r="X344" s="173"/>
      <c r="Y344" s="173"/>
      <c r="Z344" s="173"/>
    </row>
    <row r="345" spans="3:26" ht="14.4">
      <c r="C345" s="173"/>
      <c r="D345" s="173"/>
      <c r="E345" s="173"/>
      <c r="F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  <c r="Q345" s="173"/>
      <c r="R345" s="173"/>
      <c r="S345" s="173"/>
      <c r="T345" s="173"/>
      <c r="U345" s="173"/>
      <c r="V345" s="173"/>
      <c r="W345" s="173"/>
      <c r="X345" s="173"/>
      <c r="Y345" s="173"/>
      <c r="Z345" s="173"/>
    </row>
    <row r="346" spans="3:26" ht="14.4">
      <c r="C346" s="173"/>
      <c r="D346" s="173"/>
      <c r="E346" s="173"/>
      <c r="F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  <c r="Q346" s="173"/>
      <c r="R346" s="173"/>
      <c r="S346" s="173"/>
      <c r="T346" s="173"/>
      <c r="U346" s="173"/>
      <c r="V346" s="173"/>
      <c r="W346" s="173"/>
      <c r="X346" s="173"/>
      <c r="Y346" s="173"/>
      <c r="Z346" s="173"/>
    </row>
    <row r="347" spans="3:26" ht="14.4">
      <c r="C347" s="173"/>
      <c r="D347" s="173"/>
      <c r="E347" s="173"/>
      <c r="F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3"/>
      <c r="S347" s="173"/>
      <c r="T347" s="173"/>
      <c r="U347" s="173"/>
      <c r="V347" s="173"/>
      <c r="W347" s="173"/>
      <c r="X347" s="173"/>
      <c r="Y347" s="173"/>
      <c r="Z347" s="173"/>
    </row>
    <row r="348" spans="3:26" ht="14.4">
      <c r="C348" s="173"/>
      <c r="D348" s="173"/>
      <c r="E348" s="173"/>
      <c r="F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  <c r="Q348" s="173"/>
      <c r="R348" s="173"/>
      <c r="S348" s="173"/>
      <c r="T348" s="173"/>
      <c r="U348" s="173"/>
      <c r="V348" s="173"/>
      <c r="W348" s="173"/>
      <c r="X348" s="173"/>
      <c r="Y348" s="173"/>
      <c r="Z348" s="173"/>
    </row>
    <row r="349" spans="3:26" ht="14.4">
      <c r="C349" s="173"/>
      <c r="D349" s="173"/>
      <c r="E349" s="173"/>
      <c r="F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  <c r="Q349" s="173"/>
      <c r="R349" s="173"/>
      <c r="S349" s="173"/>
      <c r="T349" s="173"/>
      <c r="U349" s="173"/>
      <c r="V349" s="173"/>
      <c r="W349" s="173"/>
      <c r="X349" s="173"/>
      <c r="Y349" s="173"/>
      <c r="Z349" s="173"/>
    </row>
    <row r="350" spans="3:26" ht="14.4">
      <c r="C350" s="173"/>
      <c r="D350" s="173"/>
      <c r="E350" s="173"/>
      <c r="F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3"/>
      <c r="S350" s="173"/>
      <c r="T350" s="173"/>
      <c r="U350" s="173"/>
      <c r="V350" s="173"/>
      <c r="W350" s="173"/>
      <c r="X350" s="173"/>
      <c r="Y350" s="173"/>
      <c r="Z350" s="173"/>
    </row>
    <row r="351" spans="3:26" ht="14.4">
      <c r="C351" s="173"/>
      <c r="D351" s="173"/>
      <c r="E351" s="173"/>
      <c r="F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  <c r="Q351" s="173"/>
      <c r="R351" s="173"/>
      <c r="S351" s="173"/>
      <c r="T351" s="173"/>
      <c r="U351" s="173"/>
      <c r="V351" s="173"/>
      <c r="W351" s="173"/>
      <c r="X351" s="173"/>
      <c r="Y351" s="173"/>
      <c r="Z351" s="173"/>
    </row>
    <row r="352" spans="3:26" ht="14.4">
      <c r="C352" s="173"/>
      <c r="D352" s="173"/>
      <c r="E352" s="173"/>
      <c r="F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3"/>
      <c r="S352" s="173"/>
      <c r="T352" s="173"/>
      <c r="U352" s="173"/>
      <c r="V352" s="173"/>
      <c r="W352" s="173"/>
      <c r="X352" s="173"/>
      <c r="Y352" s="173"/>
      <c r="Z352" s="173"/>
    </row>
    <row r="353" spans="3:26" ht="14.4">
      <c r="C353" s="173"/>
      <c r="D353" s="173"/>
      <c r="E353" s="173"/>
      <c r="F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3"/>
      <c r="S353" s="173"/>
      <c r="T353" s="173"/>
      <c r="U353" s="173"/>
      <c r="V353" s="173"/>
      <c r="W353" s="173"/>
      <c r="X353" s="173"/>
      <c r="Y353" s="173"/>
      <c r="Z353" s="173"/>
    </row>
    <row r="354" spans="3:26" ht="14.4">
      <c r="C354" s="173"/>
      <c r="D354" s="173"/>
      <c r="E354" s="173"/>
      <c r="F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3"/>
      <c r="S354" s="173"/>
      <c r="T354" s="173"/>
      <c r="U354" s="173"/>
      <c r="V354" s="173"/>
      <c r="W354" s="173"/>
      <c r="X354" s="173"/>
      <c r="Y354" s="173"/>
      <c r="Z354" s="173"/>
    </row>
    <row r="355" spans="3:26" ht="14.4">
      <c r="C355" s="173"/>
      <c r="D355" s="173"/>
      <c r="E355" s="173"/>
      <c r="F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3"/>
      <c r="S355" s="173"/>
      <c r="T355" s="173"/>
      <c r="U355" s="173"/>
      <c r="V355" s="173"/>
      <c r="W355" s="173"/>
      <c r="X355" s="173"/>
      <c r="Y355" s="173"/>
      <c r="Z355" s="173"/>
    </row>
    <row r="356" spans="3:26" ht="14.4">
      <c r="C356" s="173"/>
      <c r="D356" s="173"/>
      <c r="E356" s="173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</row>
    <row r="357" spans="3:26" ht="14.4">
      <c r="C357" s="173"/>
      <c r="D357" s="173"/>
      <c r="E357" s="173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  <c r="U357" s="173"/>
      <c r="V357" s="173"/>
      <c r="W357" s="173"/>
      <c r="X357" s="173"/>
      <c r="Y357" s="173"/>
      <c r="Z357" s="173"/>
    </row>
    <row r="358" spans="3:26" ht="14.4">
      <c r="C358" s="173"/>
      <c r="D358" s="173"/>
      <c r="E358" s="173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  <c r="U358" s="173"/>
      <c r="V358" s="173"/>
      <c r="W358" s="173"/>
      <c r="X358" s="173"/>
      <c r="Y358" s="173"/>
      <c r="Z358" s="173"/>
    </row>
    <row r="359" spans="3:26" ht="14.4">
      <c r="C359" s="173"/>
      <c r="D359" s="173"/>
      <c r="E359" s="173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  <c r="T359" s="173"/>
      <c r="U359" s="173"/>
      <c r="V359" s="173"/>
      <c r="W359" s="173"/>
      <c r="X359" s="173"/>
      <c r="Y359" s="173"/>
      <c r="Z359" s="173"/>
    </row>
    <row r="360" spans="3:26" ht="14.4">
      <c r="C360" s="173"/>
      <c r="D360" s="173"/>
      <c r="E360" s="173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3"/>
      <c r="S360" s="173"/>
      <c r="T360" s="173"/>
      <c r="U360" s="173"/>
      <c r="V360" s="173"/>
      <c r="W360" s="173"/>
      <c r="X360" s="173"/>
      <c r="Y360" s="173"/>
      <c r="Z360" s="173"/>
    </row>
    <row r="361" spans="3:26" ht="14.4">
      <c r="C361" s="173"/>
      <c r="D361" s="173"/>
      <c r="E361" s="173"/>
      <c r="F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  <c r="Q361" s="173"/>
      <c r="R361" s="173"/>
      <c r="S361" s="173"/>
      <c r="T361" s="173"/>
      <c r="U361" s="173"/>
      <c r="V361" s="173"/>
      <c r="W361" s="173"/>
      <c r="X361" s="173"/>
      <c r="Y361" s="173"/>
      <c r="Z361" s="173"/>
    </row>
    <row r="362" spans="3:26" ht="14.4">
      <c r="C362" s="173"/>
      <c r="D362" s="173"/>
      <c r="E362" s="173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173"/>
      <c r="T362" s="173"/>
      <c r="U362" s="173"/>
      <c r="V362" s="173"/>
      <c r="W362" s="173"/>
      <c r="X362" s="173"/>
      <c r="Y362" s="173"/>
      <c r="Z362" s="173"/>
    </row>
    <row r="363" spans="3:26" ht="14.4">
      <c r="C363" s="173"/>
      <c r="D363" s="173"/>
      <c r="E363" s="173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  <c r="T363" s="173"/>
      <c r="U363" s="173"/>
      <c r="V363" s="173"/>
      <c r="W363" s="173"/>
      <c r="X363" s="173"/>
      <c r="Y363" s="173"/>
      <c r="Z363" s="173"/>
    </row>
    <row r="364" spans="3:26" ht="14.4">
      <c r="C364" s="173"/>
      <c r="D364" s="173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  <c r="T364" s="173"/>
      <c r="U364" s="173"/>
      <c r="V364" s="173"/>
      <c r="W364" s="173"/>
      <c r="X364" s="173"/>
      <c r="Y364" s="173"/>
      <c r="Z364" s="173"/>
    </row>
    <row r="365" spans="3:26" ht="14.4">
      <c r="C365" s="173"/>
      <c r="D365" s="173"/>
      <c r="E365" s="173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173"/>
      <c r="T365" s="173"/>
      <c r="U365" s="173"/>
      <c r="V365" s="173"/>
      <c r="W365" s="173"/>
      <c r="X365" s="173"/>
      <c r="Y365" s="173"/>
      <c r="Z365" s="173"/>
    </row>
    <row r="366" spans="3:26" ht="14.4">
      <c r="C366" s="173"/>
      <c r="D366" s="173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3"/>
      <c r="S366" s="173"/>
      <c r="T366" s="173"/>
      <c r="U366" s="173"/>
      <c r="V366" s="173"/>
      <c r="W366" s="173"/>
      <c r="X366" s="173"/>
      <c r="Y366" s="173"/>
      <c r="Z366" s="173"/>
    </row>
    <row r="367" spans="3:26" ht="14.4">
      <c r="C367" s="173"/>
      <c r="D367" s="173"/>
      <c r="E367" s="173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  <c r="U367" s="173"/>
      <c r="V367" s="173"/>
      <c r="W367" s="173"/>
      <c r="X367" s="173"/>
      <c r="Y367" s="173"/>
      <c r="Z367" s="173"/>
    </row>
    <row r="368" spans="3:26" ht="14.4">
      <c r="C368" s="173"/>
      <c r="D368" s="173"/>
      <c r="E368" s="173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173"/>
      <c r="T368" s="173"/>
      <c r="U368" s="173"/>
      <c r="V368" s="173"/>
      <c r="W368" s="173"/>
      <c r="X368" s="173"/>
      <c r="Y368" s="173"/>
      <c r="Z368" s="173"/>
    </row>
    <row r="369" spans="3:26" ht="14.4">
      <c r="C369" s="173"/>
      <c r="D369" s="173"/>
      <c r="E369" s="173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3"/>
      <c r="S369" s="173"/>
      <c r="T369" s="173"/>
      <c r="U369" s="173"/>
      <c r="V369" s="173"/>
      <c r="W369" s="173"/>
      <c r="X369" s="173"/>
      <c r="Y369" s="173"/>
      <c r="Z369" s="173"/>
    </row>
    <row r="370" spans="3:26" ht="14.4">
      <c r="C370" s="173"/>
      <c r="D370" s="173"/>
      <c r="E370" s="173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3"/>
      <c r="S370" s="173"/>
      <c r="T370" s="173"/>
      <c r="U370" s="173"/>
      <c r="V370" s="173"/>
      <c r="W370" s="173"/>
      <c r="X370" s="173"/>
      <c r="Y370" s="173"/>
      <c r="Z370" s="173"/>
    </row>
    <row r="371" spans="3:26" ht="14.4">
      <c r="C371" s="173"/>
      <c r="D371" s="173"/>
      <c r="E371" s="173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173"/>
      <c r="T371" s="173"/>
      <c r="U371" s="173"/>
      <c r="V371" s="173"/>
      <c r="W371" s="173"/>
      <c r="X371" s="173"/>
      <c r="Y371" s="173"/>
      <c r="Z371" s="173"/>
    </row>
    <row r="372" spans="3:26" ht="14.4">
      <c r="C372" s="173"/>
      <c r="D372" s="173"/>
      <c r="E372" s="173"/>
      <c r="F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  <c r="Q372" s="173"/>
      <c r="R372" s="173"/>
      <c r="S372" s="173"/>
      <c r="T372" s="173"/>
      <c r="U372" s="173"/>
      <c r="V372" s="173"/>
      <c r="W372" s="173"/>
      <c r="X372" s="173"/>
      <c r="Y372" s="173"/>
      <c r="Z372" s="173"/>
    </row>
    <row r="373" spans="3:26" ht="14.4">
      <c r="C373" s="173"/>
      <c r="D373" s="173"/>
      <c r="E373" s="173"/>
      <c r="F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  <c r="Q373" s="173"/>
      <c r="R373" s="173"/>
      <c r="S373" s="173"/>
      <c r="T373" s="173"/>
      <c r="U373" s="173"/>
      <c r="V373" s="173"/>
      <c r="W373" s="173"/>
      <c r="X373" s="173"/>
      <c r="Y373" s="173"/>
      <c r="Z373" s="173"/>
    </row>
    <row r="374" spans="3:26" ht="14.4">
      <c r="C374" s="173"/>
      <c r="D374" s="173"/>
      <c r="E374" s="173"/>
      <c r="F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3"/>
      <c r="S374" s="173"/>
      <c r="T374" s="173"/>
      <c r="U374" s="173"/>
      <c r="V374" s="173"/>
      <c r="W374" s="173"/>
      <c r="X374" s="173"/>
      <c r="Y374" s="173"/>
      <c r="Z374" s="173"/>
    </row>
    <row r="375" spans="3:26" ht="14.4">
      <c r="C375" s="173"/>
      <c r="D375" s="173"/>
      <c r="E375" s="173"/>
      <c r="F375" s="173"/>
      <c r="G375" s="173"/>
      <c r="H375" s="173"/>
      <c r="I375" s="173"/>
      <c r="J375" s="173"/>
      <c r="K375" s="173"/>
      <c r="L375" s="173"/>
      <c r="M375" s="173"/>
      <c r="N375" s="173"/>
      <c r="O375" s="173"/>
      <c r="P375" s="173"/>
      <c r="Q375" s="173"/>
      <c r="R375" s="173"/>
      <c r="S375" s="173"/>
      <c r="T375" s="173"/>
      <c r="U375" s="173"/>
      <c r="V375" s="173"/>
      <c r="W375" s="173"/>
      <c r="X375" s="173"/>
      <c r="Y375" s="173"/>
      <c r="Z375" s="173"/>
    </row>
    <row r="376" spans="3:26" ht="14.4">
      <c r="C376" s="173"/>
      <c r="D376" s="173"/>
      <c r="E376" s="173"/>
      <c r="F376" s="173"/>
      <c r="G376" s="173"/>
      <c r="H376" s="173"/>
      <c r="I376" s="173"/>
      <c r="J376" s="173"/>
      <c r="K376" s="173"/>
      <c r="L376" s="173"/>
      <c r="M376" s="173"/>
      <c r="N376" s="173"/>
      <c r="O376" s="173"/>
      <c r="P376" s="173"/>
      <c r="Q376" s="173"/>
      <c r="R376" s="173"/>
      <c r="S376" s="173"/>
      <c r="T376" s="173"/>
      <c r="U376" s="173"/>
      <c r="V376" s="173"/>
      <c r="W376" s="173"/>
      <c r="X376" s="173"/>
      <c r="Y376" s="173"/>
      <c r="Z376" s="173"/>
    </row>
    <row r="377" spans="3:26" ht="14.4">
      <c r="C377" s="173"/>
      <c r="D377" s="173"/>
      <c r="E377" s="173"/>
      <c r="F377" s="173"/>
      <c r="G377" s="173"/>
      <c r="H377" s="173"/>
      <c r="I377" s="173"/>
      <c r="J377" s="173"/>
      <c r="K377" s="173"/>
      <c r="L377" s="173"/>
      <c r="M377" s="173"/>
      <c r="N377" s="173"/>
      <c r="O377" s="173"/>
      <c r="P377" s="173"/>
      <c r="Q377" s="173"/>
      <c r="R377" s="173"/>
      <c r="S377" s="173"/>
      <c r="T377" s="173"/>
      <c r="U377" s="173"/>
      <c r="V377" s="173"/>
      <c r="W377" s="173"/>
      <c r="X377" s="173"/>
      <c r="Y377" s="173"/>
      <c r="Z377" s="173"/>
    </row>
    <row r="378" spans="3:26" ht="14.4">
      <c r="C378" s="173"/>
      <c r="D378" s="173"/>
      <c r="E378" s="173"/>
      <c r="F378" s="173"/>
      <c r="G378" s="173"/>
      <c r="H378" s="173"/>
      <c r="I378" s="173"/>
      <c r="J378" s="173"/>
      <c r="K378" s="173"/>
      <c r="L378" s="173"/>
      <c r="M378" s="173"/>
      <c r="N378" s="173"/>
      <c r="O378" s="173"/>
      <c r="P378" s="173"/>
      <c r="Q378" s="173"/>
      <c r="R378" s="173"/>
      <c r="S378" s="173"/>
      <c r="T378" s="173"/>
      <c r="U378" s="173"/>
      <c r="V378" s="173"/>
      <c r="W378" s="173"/>
      <c r="X378" s="173"/>
      <c r="Y378" s="173"/>
      <c r="Z378" s="173"/>
    </row>
    <row r="379" spans="3:26" ht="14.4">
      <c r="C379" s="173"/>
      <c r="D379" s="173"/>
      <c r="E379" s="173"/>
      <c r="F379" s="173"/>
      <c r="G379" s="173"/>
      <c r="H379" s="173"/>
      <c r="I379" s="173"/>
      <c r="J379" s="173"/>
      <c r="K379" s="173"/>
      <c r="L379" s="173"/>
      <c r="M379" s="173"/>
      <c r="N379" s="173"/>
      <c r="O379" s="173"/>
      <c r="P379" s="173"/>
      <c r="Q379" s="173"/>
      <c r="R379" s="173"/>
      <c r="S379" s="173"/>
      <c r="T379" s="173"/>
      <c r="U379" s="173"/>
      <c r="V379" s="173"/>
      <c r="W379" s="173"/>
      <c r="X379" s="173"/>
      <c r="Y379" s="173"/>
      <c r="Z379" s="173"/>
    </row>
    <row r="380" spans="3:26" ht="14.4">
      <c r="C380" s="173"/>
      <c r="D380" s="173"/>
      <c r="E380" s="173"/>
      <c r="F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73"/>
      <c r="Q380" s="173"/>
      <c r="R380" s="173"/>
      <c r="S380" s="173"/>
      <c r="T380" s="173"/>
      <c r="U380" s="173"/>
      <c r="V380" s="173"/>
      <c r="W380" s="173"/>
      <c r="X380" s="173"/>
      <c r="Y380" s="173"/>
      <c r="Z380" s="173"/>
    </row>
    <row r="381" spans="3:26" ht="14.4">
      <c r="C381" s="173"/>
      <c r="D381" s="173"/>
      <c r="E381" s="173"/>
      <c r="F381" s="173"/>
      <c r="G381" s="173"/>
      <c r="H381" s="173"/>
      <c r="I381" s="173"/>
      <c r="J381" s="173"/>
      <c r="K381" s="173"/>
      <c r="L381" s="173"/>
      <c r="M381" s="173"/>
      <c r="N381" s="173"/>
      <c r="O381" s="173"/>
      <c r="P381" s="173"/>
      <c r="Q381" s="173"/>
      <c r="R381" s="173"/>
      <c r="S381" s="173"/>
      <c r="T381" s="173"/>
      <c r="U381" s="173"/>
      <c r="V381" s="173"/>
      <c r="W381" s="173"/>
      <c r="X381" s="173"/>
      <c r="Y381" s="173"/>
      <c r="Z381" s="173"/>
    </row>
    <row r="382" spans="3:26" ht="14.4">
      <c r="C382" s="173"/>
      <c r="D382" s="173"/>
      <c r="E382" s="173"/>
      <c r="F382" s="173"/>
      <c r="G382" s="173"/>
      <c r="H382" s="173"/>
      <c r="I382" s="173"/>
      <c r="J382" s="173"/>
      <c r="K382" s="173"/>
      <c r="L382" s="173"/>
      <c r="M382" s="173"/>
      <c r="N382" s="173"/>
      <c r="O382" s="173"/>
      <c r="P382" s="173"/>
      <c r="Q382" s="173"/>
      <c r="R382" s="173"/>
      <c r="S382" s="173"/>
      <c r="T382" s="173"/>
      <c r="U382" s="173"/>
      <c r="V382" s="173"/>
      <c r="W382" s="173"/>
      <c r="X382" s="173"/>
      <c r="Y382" s="173"/>
      <c r="Z382" s="173"/>
    </row>
    <row r="383" spans="3:26" ht="14.4">
      <c r="C383" s="173"/>
      <c r="D383" s="173"/>
      <c r="E383" s="173"/>
      <c r="F383" s="173"/>
      <c r="G383" s="173"/>
      <c r="H383" s="173"/>
      <c r="I383" s="173"/>
      <c r="J383" s="173"/>
      <c r="K383" s="173"/>
      <c r="L383" s="173"/>
      <c r="M383" s="173"/>
      <c r="N383" s="173"/>
      <c r="O383" s="173"/>
      <c r="P383" s="173"/>
      <c r="Q383" s="173"/>
      <c r="R383" s="173"/>
      <c r="S383" s="173"/>
      <c r="T383" s="173"/>
      <c r="U383" s="173"/>
      <c r="V383" s="173"/>
      <c r="W383" s="173"/>
      <c r="X383" s="173"/>
      <c r="Y383" s="173"/>
      <c r="Z383" s="173"/>
    </row>
    <row r="384" spans="3:26" ht="14.4">
      <c r="C384" s="173"/>
      <c r="D384" s="173"/>
      <c r="E384" s="173"/>
      <c r="F384" s="173"/>
      <c r="G384" s="173"/>
      <c r="H384" s="173"/>
      <c r="I384" s="173"/>
      <c r="J384" s="173"/>
      <c r="K384" s="173"/>
      <c r="L384" s="173"/>
      <c r="M384" s="173"/>
      <c r="N384" s="173"/>
      <c r="O384" s="173"/>
      <c r="P384" s="173"/>
      <c r="Q384" s="173"/>
      <c r="R384" s="173"/>
      <c r="S384" s="173"/>
      <c r="T384" s="173"/>
      <c r="U384" s="173"/>
      <c r="V384" s="173"/>
      <c r="W384" s="173"/>
      <c r="X384" s="173"/>
      <c r="Y384" s="173"/>
      <c r="Z384" s="173"/>
    </row>
    <row r="385" spans="3:26" ht="14.4">
      <c r="C385" s="173"/>
      <c r="D385" s="173"/>
      <c r="E385" s="173"/>
      <c r="F385" s="173"/>
      <c r="G385" s="173"/>
      <c r="H385" s="173"/>
      <c r="I385" s="173"/>
      <c r="J385" s="173"/>
      <c r="K385" s="173"/>
      <c r="L385" s="173"/>
      <c r="M385" s="173"/>
      <c r="N385" s="173"/>
      <c r="O385" s="173"/>
      <c r="P385" s="173"/>
      <c r="Q385" s="173"/>
      <c r="R385" s="173"/>
      <c r="S385" s="173"/>
      <c r="T385" s="173"/>
      <c r="U385" s="173"/>
      <c r="V385" s="173"/>
      <c r="W385" s="173"/>
      <c r="X385" s="173"/>
      <c r="Y385" s="173"/>
      <c r="Z385" s="173"/>
    </row>
    <row r="386" spans="3:26" ht="14.4">
      <c r="C386" s="173"/>
      <c r="D386" s="173"/>
      <c r="E386" s="173"/>
      <c r="F386" s="173"/>
      <c r="G386" s="173"/>
      <c r="H386" s="173"/>
      <c r="I386" s="173"/>
      <c r="J386" s="173"/>
      <c r="K386" s="173"/>
      <c r="L386" s="173"/>
      <c r="M386" s="173"/>
      <c r="N386" s="173"/>
      <c r="O386" s="173"/>
      <c r="P386" s="173"/>
      <c r="Q386" s="173"/>
      <c r="R386" s="173"/>
      <c r="S386" s="173"/>
      <c r="T386" s="173"/>
      <c r="U386" s="173"/>
      <c r="V386" s="173"/>
      <c r="W386" s="173"/>
      <c r="X386" s="173"/>
      <c r="Y386" s="173"/>
      <c r="Z386" s="173"/>
    </row>
    <row r="387" spans="3:26" ht="14.4">
      <c r="C387" s="173"/>
      <c r="D387" s="173"/>
      <c r="E387" s="173"/>
      <c r="F387" s="173"/>
      <c r="G387" s="173"/>
      <c r="H387" s="173"/>
      <c r="I387" s="173"/>
      <c r="J387" s="173"/>
      <c r="K387" s="173"/>
      <c r="L387" s="173"/>
      <c r="M387" s="173"/>
      <c r="N387" s="173"/>
      <c r="O387" s="173"/>
      <c r="P387" s="173"/>
      <c r="Q387" s="173"/>
      <c r="R387" s="173"/>
      <c r="S387" s="173"/>
      <c r="T387" s="173"/>
      <c r="U387" s="173"/>
      <c r="V387" s="173"/>
      <c r="W387" s="173"/>
      <c r="X387" s="173"/>
      <c r="Y387" s="173"/>
      <c r="Z387" s="173"/>
    </row>
    <row r="388" spans="3:26" ht="14.4">
      <c r="C388" s="173"/>
      <c r="D388" s="173"/>
      <c r="E388" s="173"/>
      <c r="F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73"/>
      <c r="Q388" s="173"/>
      <c r="R388" s="173"/>
      <c r="S388" s="173"/>
      <c r="T388" s="173"/>
      <c r="U388" s="173"/>
      <c r="V388" s="173"/>
      <c r="W388" s="173"/>
      <c r="X388" s="173"/>
      <c r="Y388" s="173"/>
      <c r="Z388" s="173"/>
    </row>
    <row r="389" spans="3:26" ht="14.4">
      <c r="C389" s="173"/>
      <c r="D389" s="173"/>
      <c r="E389" s="173"/>
      <c r="F389" s="173"/>
      <c r="G389" s="173"/>
      <c r="H389" s="173"/>
      <c r="I389" s="173"/>
      <c r="J389" s="173"/>
      <c r="K389" s="173"/>
      <c r="L389" s="173"/>
      <c r="M389" s="173"/>
      <c r="N389" s="173"/>
      <c r="O389" s="173"/>
      <c r="P389" s="173"/>
      <c r="Q389" s="173"/>
      <c r="R389" s="173"/>
      <c r="S389" s="173"/>
      <c r="T389" s="173"/>
      <c r="U389" s="173"/>
      <c r="V389" s="173"/>
      <c r="W389" s="173"/>
      <c r="X389" s="173"/>
      <c r="Y389" s="173"/>
      <c r="Z389" s="173"/>
    </row>
    <row r="390" spans="3:26" ht="14.4">
      <c r="C390" s="173"/>
      <c r="D390" s="173"/>
      <c r="E390" s="173"/>
      <c r="F390" s="173"/>
      <c r="G390" s="173"/>
      <c r="H390" s="173"/>
      <c r="I390" s="173"/>
      <c r="J390" s="173"/>
      <c r="K390" s="173"/>
      <c r="L390" s="173"/>
      <c r="M390" s="173"/>
      <c r="N390" s="173"/>
      <c r="O390" s="173"/>
      <c r="P390" s="173"/>
      <c r="Q390" s="173"/>
      <c r="R390" s="173"/>
      <c r="S390" s="173"/>
      <c r="T390" s="173"/>
      <c r="U390" s="173"/>
      <c r="V390" s="173"/>
      <c r="W390" s="173"/>
      <c r="X390" s="173"/>
      <c r="Y390" s="173"/>
      <c r="Z390" s="173"/>
    </row>
    <row r="391" spans="3:26" ht="14.4">
      <c r="C391" s="173"/>
      <c r="D391" s="173"/>
      <c r="E391" s="173"/>
      <c r="F391" s="173"/>
      <c r="G391" s="173"/>
      <c r="H391" s="173"/>
      <c r="I391" s="173"/>
      <c r="J391" s="173"/>
      <c r="K391" s="173"/>
      <c r="L391" s="173"/>
      <c r="M391" s="173"/>
      <c r="N391" s="173"/>
      <c r="O391" s="173"/>
      <c r="P391" s="173"/>
      <c r="Q391" s="173"/>
      <c r="R391" s="173"/>
      <c r="S391" s="173"/>
      <c r="T391" s="173"/>
      <c r="U391" s="173"/>
      <c r="V391" s="173"/>
      <c r="W391" s="173"/>
      <c r="X391" s="173"/>
      <c r="Y391" s="173"/>
      <c r="Z391" s="173"/>
    </row>
    <row r="392" spans="3:26" ht="14.4">
      <c r="C392" s="173"/>
      <c r="D392" s="173"/>
      <c r="E392" s="173"/>
      <c r="F392" s="173"/>
      <c r="G392" s="173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3"/>
      <c r="S392" s="173"/>
      <c r="T392" s="173"/>
      <c r="U392" s="173"/>
      <c r="V392" s="173"/>
      <c r="W392" s="173"/>
      <c r="X392" s="173"/>
      <c r="Y392" s="173"/>
      <c r="Z392" s="173"/>
    </row>
    <row r="393" spans="3:26" ht="14.4">
      <c r="C393" s="173"/>
      <c r="D393" s="173"/>
      <c r="E393" s="173"/>
      <c r="F393" s="173"/>
      <c r="G393" s="173"/>
      <c r="H393" s="173"/>
      <c r="I393" s="173"/>
      <c r="J393" s="173"/>
      <c r="K393" s="173"/>
      <c r="L393" s="173"/>
      <c r="M393" s="173"/>
      <c r="N393" s="173"/>
      <c r="O393" s="173"/>
      <c r="P393" s="173"/>
      <c r="Q393" s="173"/>
      <c r="R393" s="173"/>
      <c r="S393" s="173"/>
      <c r="T393" s="173"/>
      <c r="U393" s="173"/>
      <c r="V393" s="173"/>
      <c r="W393" s="173"/>
      <c r="X393" s="173"/>
      <c r="Y393" s="173"/>
      <c r="Z393" s="173"/>
    </row>
    <row r="394" spans="3:26" ht="14.4">
      <c r="C394" s="173"/>
      <c r="D394" s="173"/>
      <c r="E394" s="173"/>
      <c r="F394" s="173"/>
      <c r="G394" s="173"/>
      <c r="H394" s="173"/>
      <c r="I394" s="173"/>
      <c r="J394" s="173"/>
      <c r="K394" s="173"/>
      <c r="L394" s="173"/>
      <c r="M394" s="173"/>
      <c r="N394" s="173"/>
      <c r="O394" s="173"/>
      <c r="P394" s="173"/>
      <c r="Q394" s="173"/>
      <c r="R394" s="173"/>
      <c r="S394" s="173"/>
      <c r="T394" s="173"/>
      <c r="U394" s="173"/>
      <c r="V394" s="173"/>
      <c r="W394" s="173"/>
      <c r="X394" s="173"/>
      <c r="Y394" s="173"/>
      <c r="Z394" s="173"/>
    </row>
    <row r="395" spans="3:26" ht="14.4">
      <c r="C395" s="173"/>
      <c r="D395" s="173"/>
      <c r="E395" s="173"/>
      <c r="F395" s="173"/>
      <c r="G395" s="173"/>
      <c r="H395" s="173"/>
      <c r="I395" s="173"/>
      <c r="J395" s="173"/>
      <c r="K395" s="173"/>
      <c r="L395" s="173"/>
      <c r="M395" s="173"/>
      <c r="N395" s="173"/>
      <c r="O395" s="173"/>
      <c r="P395" s="173"/>
      <c r="Q395" s="173"/>
      <c r="R395" s="173"/>
      <c r="S395" s="173"/>
      <c r="T395" s="173"/>
      <c r="U395" s="173"/>
      <c r="V395" s="173"/>
      <c r="W395" s="173"/>
      <c r="X395" s="173"/>
      <c r="Y395" s="173"/>
      <c r="Z395" s="173"/>
    </row>
    <row r="396" spans="3:26" ht="14.4">
      <c r="C396" s="173"/>
      <c r="D396" s="173"/>
      <c r="E396" s="173"/>
      <c r="F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73"/>
      <c r="Q396" s="173"/>
      <c r="R396" s="173"/>
      <c r="S396" s="173"/>
      <c r="T396" s="173"/>
      <c r="U396" s="173"/>
      <c r="V396" s="173"/>
      <c r="W396" s="173"/>
      <c r="X396" s="173"/>
      <c r="Y396" s="173"/>
      <c r="Z396" s="173"/>
    </row>
    <row r="397" spans="3:26" ht="14.4">
      <c r="C397" s="173"/>
      <c r="D397" s="173"/>
      <c r="E397" s="173"/>
      <c r="F397" s="173"/>
      <c r="G397" s="173"/>
      <c r="H397" s="173"/>
      <c r="I397" s="173"/>
      <c r="J397" s="173"/>
      <c r="K397" s="173"/>
      <c r="L397" s="173"/>
      <c r="M397" s="173"/>
      <c r="N397" s="173"/>
      <c r="O397" s="173"/>
      <c r="P397" s="173"/>
      <c r="Q397" s="173"/>
      <c r="R397" s="173"/>
      <c r="S397" s="173"/>
      <c r="T397" s="173"/>
      <c r="U397" s="173"/>
      <c r="V397" s="173"/>
      <c r="W397" s="173"/>
      <c r="X397" s="173"/>
      <c r="Y397" s="173"/>
      <c r="Z397" s="173"/>
    </row>
    <row r="398" spans="3:26" ht="14.4">
      <c r="C398" s="173"/>
      <c r="D398" s="173"/>
      <c r="E398" s="173"/>
      <c r="F398" s="173"/>
      <c r="G398" s="173"/>
      <c r="H398" s="173"/>
      <c r="I398" s="173"/>
      <c r="J398" s="173"/>
      <c r="K398" s="173"/>
      <c r="L398" s="173"/>
      <c r="M398" s="173"/>
      <c r="N398" s="173"/>
      <c r="O398" s="173"/>
      <c r="P398" s="173"/>
      <c r="Q398" s="173"/>
      <c r="R398" s="173"/>
      <c r="S398" s="173"/>
      <c r="T398" s="173"/>
      <c r="U398" s="173"/>
      <c r="V398" s="173"/>
      <c r="W398" s="173"/>
      <c r="X398" s="173"/>
      <c r="Y398" s="173"/>
      <c r="Z398" s="173"/>
    </row>
    <row r="399" spans="3:26" ht="14.4">
      <c r="C399" s="173"/>
      <c r="D399" s="173"/>
      <c r="E399" s="173"/>
      <c r="F399" s="173"/>
      <c r="G399" s="173"/>
      <c r="H399" s="173"/>
      <c r="I399" s="173"/>
      <c r="J399" s="173"/>
      <c r="K399" s="173"/>
      <c r="L399" s="173"/>
      <c r="M399" s="173"/>
      <c r="N399" s="173"/>
      <c r="O399" s="173"/>
      <c r="P399" s="173"/>
      <c r="Q399" s="173"/>
      <c r="R399" s="173"/>
      <c r="S399" s="173"/>
      <c r="T399" s="173"/>
      <c r="U399" s="173"/>
      <c r="V399" s="173"/>
      <c r="W399" s="173"/>
      <c r="X399" s="173"/>
      <c r="Y399" s="173"/>
      <c r="Z399" s="173"/>
    </row>
    <row r="400" spans="3:26" ht="14.4">
      <c r="C400" s="173"/>
      <c r="D400" s="173"/>
      <c r="E400" s="173"/>
      <c r="F400" s="173"/>
      <c r="G400" s="173"/>
      <c r="H400" s="173"/>
      <c r="I400" s="173"/>
      <c r="J400" s="173"/>
      <c r="K400" s="173"/>
      <c r="L400" s="173"/>
      <c r="M400" s="173"/>
      <c r="N400" s="173"/>
      <c r="O400" s="173"/>
      <c r="P400" s="173"/>
      <c r="Q400" s="173"/>
      <c r="R400" s="173"/>
      <c r="S400" s="173"/>
      <c r="T400" s="173"/>
      <c r="U400" s="173"/>
      <c r="V400" s="173"/>
      <c r="W400" s="173"/>
      <c r="X400" s="173"/>
      <c r="Y400" s="173"/>
      <c r="Z400" s="173"/>
    </row>
    <row r="401" spans="3:26" ht="14.4">
      <c r="C401" s="173"/>
      <c r="D401" s="173"/>
      <c r="E401" s="173"/>
      <c r="F401" s="173"/>
      <c r="G401" s="173"/>
      <c r="H401" s="173"/>
      <c r="I401" s="173"/>
      <c r="J401" s="173"/>
      <c r="K401" s="173"/>
      <c r="L401" s="173"/>
      <c r="M401" s="173"/>
      <c r="N401" s="173"/>
      <c r="O401" s="173"/>
      <c r="P401" s="173"/>
      <c r="Q401" s="173"/>
      <c r="R401" s="173"/>
      <c r="S401" s="173"/>
      <c r="T401" s="173"/>
      <c r="U401" s="173"/>
      <c r="V401" s="173"/>
      <c r="W401" s="173"/>
      <c r="X401" s="173"/>
      <c r="Y401" s="173"/>
      <c r="Z401" s="173"/>
    </row>
    <row r="402" spans="3:26" ht="14.4">
      <c r="C402" s="173"/>
      <c r="D402" s="173"/>
      <c r="E402" s="173"/>
      <c r="F402" s="173"/>
      <c r="G402" s="173"/>
      <c r="H402" s="173"/>
      <c r="I402" s="173"/>
      <c r="J402" s="173"/>
      <c r="K402" s="173"/>
      <c r="L402" s="173"/>
      <c r="M402" s="173"/>
      <c r="N402" s="173"/>
      <c r="O402" s="173"/>
      <c r="P402" s="173"/>
      <c r="Q402" s="173"/>
      <c r="R402" s="173"/>
      <c r="S402" s="173"/>
      <c r="T402" s="173"/>
      <c r="U402" s="173"/>
      <c r="V402" s="173"/>
      <c r="W402" s="173"/>
      <c r="X402" s="173"/>
      <c r="Y402" s="173"/>
      <c r="Z402" s="173"/>
    </row>
    <row r="403" spans="3:26" ht="14.4">
      <c r="C403" s="173"/>
      <c r="D403" s="173"/>
      <c r="E403" s="173"/>
      <c r="F403" s="173"/>
      <c r="G403" s="173"/>
      <c r="H403" s="173"/>
      <c r="I403" s="173"/>
      <c r="J403" s="173"/>
      <c r="K403" s="173"/>
      <c r="L403" s="173"/>
      <c r="M403" s="173"/>
      <c r="N403" s="173"/>
      <c r="O403" s="173"/>
      <c r="P403" s="173"/>
      <c r="Q403" s="173"/>
      <c r="R403" s="173"/>
      <c r="S403" s="173"/>
      <c r="T403" s="173"/>
      <c r="U403" s="173"/>
      <c r="V403" s="173"/>
      <c r="W403" s="173"/>
      <c r="X403" s="173"/>
      <c r="Y403" s="173"/>
      <c r="Z403" s="173"/>
    </row>
    <row r="404" spans="3:26" ht="14.4">
      <c r="C404" s="173"/>
      <c r="D404" s="173"/>
      <c r="E404" s="173"/>
      <c r="F404" s="173"/>
      <c r="G404" s="173"/>
      <c r="H404" s="173"/>
      <c r="I404" s="173"/>
      <c r="J404" s="173"/>
      <c r="K404" s="173"/>
      <c r="L404" s="173"/>
      <c r="M404" s="173"/>
      <c r="N404" s="173"/>
      <c r="O404" s="173"/>
      <c r="P404" s="173"/>
      <c r="Q404" s="173"/>
      <c r="R404" s="173"/>
      <c r="S404" s="173"/>
      <c r="T404" s="173"/>
      <c r="U404" s="173"/>
      <c r="V404" s="173"/>
      <c r="W404" s="173"/>
      <c r="X404" s="173"/>
      <c r="Y404" s="173"/>
      <c r="Z404" s="173"/>
    </row>
    <row r="405" spans="3:26" ht="14.4">
      <c r="C405" s="173"/>
      <c r="D405" s="173"/>
      <c r="E405" s="173"/>
      <c r="F405" s="173"/>
      <c r="G405" s="173"/>
      <c r="H405" s="173"/>
      <c r="I405" s="173"/>
      <c r="J405" s="173"/>
      <c r="K405" s="173"/>
      <c r="L405" s="173"/>
      <c r="M405" s="173"/>
      <c r="N405" s="173"/>
      <c r="O405" s="173"/>
      <c r="P405" s="173"/>
      <c r="Q405" s="173"/>
      <c r="R405" s="173"/>
      <c r="S405" s="173"/>
      <c r="T405" s="173"/>
      <c r="U405" s="173"/>
      <c r="V405" s="173"/>
      <c r="W405" s="173"/>
      <c r="X405" s="173"/>
      <c r="Y405" s="173"/>
      <c r="Z405" s="173"/>
    </row>
    <row r="406" spans="3:26" ht="14.4">
      <c r="C406" s="173"/>
      <c r="D406" s="173"/>
      <c r="E406" s="173"/>
      <c r="F406" s="173"/>
      <c r="G406" s="173"/>
      <c r="H406" s="173"/>
      <c r="I406" s="173"/>
      <c r="J406" s="173"/>
      <c r="K406" s="173"/>
      <c r="L406" s="173"/>
      <c r="M406" s="173"/>
      <c r="N406" s="173"/>
      <c r="O406" s="173"/>
      <c r="P406" s="173"/>
      <c r="Q406" s="173"/>
      <c r="R406" s="173"/>
      <c r="S406" s="173"/>
      <c r="T406" s="173"/>
      <c r="U406" s="173"/>
      <c r="V406" s="173"/>
      <c r="W406" s="173"/>
      <c r="X406" s="173"/>
      <c r="Y406" s="173"/>
      <c r="Z406" s="173"/>
    </row>
    <row r="407" spans="3:26" ht="14.4">
      <c r="C407" s="173"/>
      <c r="D407" s="173"/>
      <c r="E407" s="173"/>
      <c r="F407" s="173"/>
      <c r="G407" s="173"/>
      <c r="H407" s="173"/>
      <c r="I407" s="173"/>
      <c r="J407" s="173"/>
      <c r="K407" s="173"/>
      <c r="L407" s="173"/>
      <c r="M407" s="173"/>
      <c r="N407" s="173"/>
      <c r="O407" s="173"/>
      <c r="P407" s="173"/>
      <c r="Q407" s="173"/>
      <c r="R407" s="173"/>
      <c r="S407" s="173"/>
      <c r="T407" s="173"/>
      <c r="U407" s="173"/>
      <c r="V407" s="173"/>
      <c r="W407" s="173"/>
      <c r="X407" s="173"/>
      <c r="Y407" s="173"/>
      <c r="Z407" s="173"/>
    </row>
    <row r="408" spans="3:26" ht="14.4">
      <c r="C408" s="173"/>
      <c r="D408" s="173"/>
      <c r="E408" s="173"/>
      <c r="F408" s="173"/>
      <c r="G408" s="173"/>
      <c r="H408" s="173"/>
      <c r="I408" s="173"/>
      <c r="J408" s="173"/>
      <c r="K408" s="173"/>
      <c r="L408" s="173"/>
      <c r="M408" s="173"/>
      <c r="N408" s="173"/>
      <c r="O408" s="173"/>
      <c r="P408" s="173"/>
      <c r="Q408" s="173"/>
      <c r="R408" s="173"/>
      <c r="S408" s="173"/>
      <c r="T408" s="173"/>
      <c r="U408" s="173"/>
      <c r="V408" s="173"/>
      <c r="W408" s="173"/>
      <c r="X408" s="173"/>
      <c r="Y408" s="173"/>
      <c r="Z408" s="173"/>
    </row>
    <row r="409" spans="3:26" ht="14.4">
      <c r="C409" s="173"/>
      <c r="D409" s="173"/>
      <c r="E409" s="173"/>
      <c r="F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73"/>
      <c r="Q409" s="173"/>
      <c r="R409" s="173"/>
      <c r="S409" s="173"/>
      <c r="T409" s="173"/>
      <c r="U409" s="173"/>
      <c r="V409" s="173"/>
      <c r="W409" s="173"/>
      <c r="X409" s="173"/>
      <c r="Y409" s="173"/>
      <c r="Z409" s="173"/>
    </row>
    <row r="410" spans="3:26" ht="14.4">
      <c r="C410" s="173"/>
      <c r="D410" s="173"/>
      <c r="E410" s="173"/>
      <c r="F410" s="173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3"/>
      <c r="S410" s="173"/>
      <c r="T410" s="173"/>
      <c r="U410" s="173"/>
      <c r="V410" s="173"/>
      <c r="W410" s="173"/>
      <c r="X410" s="173"/>
      <c r="Y410" s="173"/>
      <c r="Z410" s="173"/>
    </row>
    <row r="411" spans="3:26" ht="14.4">
      <c r="C411" s="173"/>
      <c r="D411" s="173"/>
      <c r="E411" s="173"/>
      <c r="F411" s="173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  <c r="Q411" s="173"/>
      <c r="R411" s="173"/>
      <c r="S411" s="173"/>
      <c r="T411" s="173"/>
      <c r="U411" s="173"/>
      <c r="V411" s="173"/>
      <c r="W411" s="173"/>
      <c r="X411" s="173"/>
      <c r="Y411" s="173"/>
      <c r="Z411" s="173"/>
    </row>
    <row r="412" spans="3:26" ht="14.4">
      <c r="C412" s="173"/>
      <c r="D412" s="173"/>
      <c r="E412" s="173"/>
      <c r="F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3"/>
      <c r="S412" s="173"/>
      <c r="T412" s="173"/>
      <c r="U412" s="173"/>
      <c r="V412" s="173"/>
      <c r="W412" s="173"/>
      <c r="X412" s="173"/>
      <c r="Y412" s="173"/>
      <c r="Z412" s="173"/>
    </row>
    <row r="413" spans="3:26" ht="14.4">
      <c r="C413" s="173"/>
      <c r="D413" s="173"/>
      <c r="E413" s="173"/>
      <c r="F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173"/>
      <c r="T413" s="173"/>
      <c r="U413" s="173"/>
      <c r="V413" s="173"/>
      <c r="W413" s="173"/>
      <c r="X413" s="173"/>
      <c r="Y413" s="173"/>
      <c r="Z413" s="173"/>
    </row>
    <row r="414" spans="3:26" ht="14.4">
      <c r="C414" s="173"/>
      <c r="D414" s="173"/>
      <c r="E414" s="173"/>
      <c r="F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3"/>
      <c r="S414" s="173"/>
      <c r="T414" s="173"/>
      <c r="U414" s="173"/>
      <c r="V414" s="173"/>
      <c r="W414" s="173"/>
      <c r="X414" s="173"/>
      <c r="Y414" s="173"/>
      <c r="Z414" s="173"/>
    </row>
    <row r="415" spans="3:26" ht="14.4">
      <c r="C415" s="173"/>
      <c r="D415" s="173"/>
      <c r="E415" s="173"/>
      <c r="F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3"/>
      <c r="S415" s="173"/>
      <c r="T415" s="173"/>
      <c r="U415" s="173"/>
      <c r="V415" s="173"/>
      <c r="W415" s="173"/>
      <c r="X415" s="173"/>
      <c r="Y415" s="173"/>
      <c r="Z415" s="173"/>
    </row>
    <row r="416" spans="3:26" ht="14.4">
      <c r="C416" s="173"/>
      <c r="D416" s="173"/>
      <c r="E416" s="173"/>
      <c r="F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  <c r="U416" s="173"/>
      <c r="V416" s="173"/>
      <c r="W416" s="173"/>
      <c r="X416" s="173"/>
      <c r="Y416" s="173"/>
      <c r="Z416" s="173"/>
    </row>
    <row r="417" spans="3:26" ht="14.4">
      <c r="C417" s="173"/>
      <c r="D417" s="173"/>
      <c r="E417" s="173"/>
      <c r="F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  <c r="Q417" s="173"/>
      <c r="R417" s="173"/>
      <c r="S417" s="173"/>
      <c r="T417" s="173"/>
      <c r="U417" s="173"/>
      <c r="V417" s="173"/>
      <c r="W417" s="173"/>
      <c r="X417" s="173"/>
      <c r="Y417" s="173"/>
      <c r="Z417" s="173"/>
    </row>
    <row r="418" spans="3:26" ht="14.4">
      <c r="C418" s="173"/>
      <c r="D418" s="173"/>
      <c r="E418" s="173"/>
      <c r="F418" s="173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3"/>
      <c r="S418" s="173"/>
      <c r="T418" s="173"/>
      <c r="U418" s="173"/>
      <c r="V418" s="173"/>
      <c r="W418" s="173"/>
      <c r="X418" s="173"/>
      <c r="Y418" s="173"/>
      <c r="Z418" s="173"/>
    </row>
    <row r="419" spans="3:26" ht="14.4">
      <c r="C419" s="173"/>
      <c r="D419" s="173"/>
      <c r="E419" s="173"/>
      <c r="F419" s="173"/>
      <c r="G419" s="173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3"/>
      <c r="S419" s="173"/>
      <c r="T419" s="173"/>
      <c r="U419" s="173"/>
      <c r="V419" s="173"/>
      <c r="W419" s="173"/>
      <c r="X419" s="173"/>
      <c r="Y419" s="173"/>
      <c r="Z419" s="173"/>
    </row>
    <row r="420" spans="3:26" ht="14.4">
      <c r="C420" s="173"/>
      <c r="D420" s="173"/>
      <c r="E420" s="173"/>
      <c r="F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  <c r="Q420" s="173"/>
      <c r="R420" s="173"/>
      <c r="S420" s="173"/>
      <c r="T420" s="173"/>
      <c r="U420" s="173"/>
      <c r="V420" s="173"/>
      <c r="W420" s="173"/>
      <c r="X420" s="173"/>
      <c r="Y420" s="173"/>
      <c r="Z420" s="173"/>
    </row>
    <row r="421" spans="3:26" ht="14.4">
      <c r="C421" s="173"/>
      <c r="D421" s="173"/>
      <c r="E421" s="173"/>
      <c r="F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3"/>
      <c r="S421" s="173"/>
      <c r="T421" s="173"/>
      <c r="U421" s="173"/>
      <c r="V421" s="173"/>
      <c r="W421" s="173"/>
      <c r="X421" s="173"/>
      <c r="Y421" s="173"/>
      <c r="Z421" s="173"/>
    </row>
    <row r="422" spans="3:26" ht="14.4">
      <c r="C422" s="173"/>
      <c r="D422" s="173"/>
      <c r="E422" s="173"/>
      <c r="F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3"/>
      <c r="S422" s="173"/>
      <c r="T422" s="173"/>
      <c r="U422" s="173"/>
      <c r="V422" s="173"/>
      <c r="W422" s="173"/>
      <c r="X422" s="173"/>
      <c r="Y422" s="173"/>
      <c r="Z422" s="173"/>
    </row>
    <row r="423" spans="3:26" ht="14.4">
      <c r="C423" s="173"/>
      <c r="D423" s="173"/>
      <c r="E423" s="173"/>
      <c r="F423" s="173"/>
      <c r="G423" s="173"/>
      <c r="H423" s="173"/>
      <c r="I423" s="173"/>
      <c r="J423" s="173"/>
      <c r="K423" s="173"/>
      <c r="L423" s="173"/>
      <c r="M423" s="173"/>
      <c r="N423" s="173"/>
      <c r="O423" s="173"/>
      <c r="P423" s="173"/>
      <c r="Q423" s="173"/>
      <c r="R423" s="173"/>
      <c r="S423" s="173"/>
      <c r="T423" s="173"/>
      <c r="U423" s="173"/>
      <c r="V423" s="173"/>
      <c r="W423" s="173"/>
      <c r="X423" s="173"/>
      <c r="Y423" s="173"/>
      <c r="Z423" s="173"/>
    </row>
    <row r="424" spans="3:26" ht="14.4">
      <c r="C424" s="173"/>
      <c r="D424" s="173"/>
      <c r="E424" s="173"/>
      <c r="F424" s="173"/>
      <c r="G424" s="173"/>
      <c r="H424" s="173"/>
      <c r="I424" s="173"/>
      <c r="J424" s="173"/>
      <c r="K424" s="173"/>
      <c r="L424" s="173"/>
      <c r="M424" s="173"/>
      <c r="N424" s="173"/>
      <c r="O424" s="173"/>
      <c r="P424" s="173"/>
      <c r="Q424" s="173"/>
      <c r="R424" s="173"/>
      <c r="S424" s="173"/>
      <c r="T424" s="173"/>
      <c r="U424" s="173"/>
      <c r="V424" s="173"/>
      <c r="W424" s="173"/>
      <c r="X424" s="173"/>
      <c r="Y424" s="173"/>
      <c r="Z424" s="173"/>
    </row>
    <row r="425" spans="3:26" ht="14.4">
      <c r="C425" s="173"/>
      <c r="D425" s="173"/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3"/>
      <c r="S425" s="173"/>
      <c r="T425" s="173"/>
      <c r="U425" s="173"/>
      <c r="V425" s="173"/>
      <c r="W425" s="173"/>
      <c r="X425" s="173"/>
      <c r="Y425" s="173"/>
      <c r="Z425" s="173"/>
    </row>
    <row r="426" spans="3:26" ht="14.4">
      <c r="C426" s="173"/>
      <c r="D426" s="173"/>
      <c r="E426" s="173"/>
      <c r="F426" s="173"/>
      <c r="G426" s="173"/>
      <c r="H426" s="173"/>
      <c r="I426" s="173"/>
      <c r="J426" s="173"/>
      <c r="K426" s="173"/>
      <c r="L426" s="173"/>
      <c r="M426" s="173"/>
      <c r="N426" s="173"/>
      <c r="O426" s="173"/>
      <c r="P426" s="173"/>
      <c r="Q426" s="173"/>
      <c r="R426" s="173"/>
      <c r="S426" s="173"/>
      <c r="T426" s="173"/>
      <c r="U426" s="173"/>
      <c r="V426" s="173"/>
      <c r="W426" s="173"/>
      <c r="X426" s="173"/>
      <c r="Y426" s="173"/>
      <c r="Z426" s="173"/>
    </row>
    <row r="427" spans="3:26" ht="14.4">
      <c r="C427" s="173"/>
      <c r="D427" s="173"/>
      <c r="E427" s="173"/>
      <c r="F427" s="173"/>
      <c r="G427" s="173"/>
      <c r="H427" s="173"/>
      <c r="I427" s="173"/>
      <c r="J427" s="173"/>
      <c r="K427" s="173"/>
      <c r="L427" s="173"/>
      <c r="M427" s="173"/>
      <c r="N427" s="173"/>
      <c r="O427" s="173"/>
      <c r="P427" s="173"/>
      <c r="Q427" s="173"/>
      <c r="R427" s="173"/>
      <c r="S427" s="173"/>
      <c r="T427" s="173"/>
      <c r="U427" s="173"/>
      <c r="V427" s="173"/>
      <c r="W427" s="173"/>
      <c r="X427" s="173"/>
      <c r="Y427" s="173"/>
      <c r="Z427" s="173"/>
    </row>
    <row r="428" spans="3:26" ht="14.4">
      <c r="C428" s="173"/>
      <c r="D428" s="173"/>
      <c r="E428" s="173"/>
      <c r="F428" s="173"/>
      <c r="G428" s="173"/>
      <c r="H428" s="173"/>
      <c r="I428" s="173"/>
      <c r="J428" s="173"/>
      <c r="K428" s="173"/>
      <c r="L428" s="173"/>
      <c r="M428" s="173"/>
      <c r="N428" s="173"/>
      <c r="O428" s="173"/>
      <c r="P428" s="173"/>
      <c r="Q428" s="173"/>
      <c r="R428" s="173"/>
      <c r="S428" s="173"/>
      <c r="T428" s="173"/>
      <c r="U428" s="173"/>
      <c r="V428" s="173"/>
      <c r="W428" s="173"/>
      <c r="X428" s="173"/>
      <c r="Y428" s="173"/>
      <c r="Z428" s="173"/>
    </row>
    <row r="429" spans="3:26" ht="14.4">
      <c r="C429" s="173"/>
      <c r="D429" s="173"/>
      <c r="E429" s="173"/>
      <c r="F429" s="173"/>
      <c r="G429" s="173"/>
      <c r="H429" s="173"/>
      <c r="I429" s="173"/>
      <c r="J429" s="173"/>
      <c r="K429" s="173"/>
      <c r="L429" s="173"/>
      <c r="M429" s="173"/>
      <c r="N429" s="173"/>
      <c r="O429" s="173"/>
      <c r="P429" s="173"/>
      <c r="Q429" s="173"/>
      <c r="R429" s="173"/>
      <c r="S429" s="173"/>
      <c r="T429" s="173"/>
      <c r="U429" s="173"/>
      <c r="V429" s="173"/>
      <c r="W429" s="173"/>
      <c r="X429" s="173"/>
      <c r="Y429" s="173"/>
      <c r="Z429" s="173"/>
    </row>
    <row r="430" spans="3:26" ht="14.4">
      <c r="C430" s="173"/>
      <c r="D430" s="173"/>
      <c r="E430" s="173"/>
      <c r="F430" s="173"/>
      <c r="G430" s="173"/>
      <c r="H430" s="173"/>
      <c r="I430" s="173"/>
      <c r="J430" s="173"/>
      <c r="K430" s="173"/>
      <c r="L430" s="173"/>
      <c r="M430" s="173"/>
      <c r="N430" s="173"/>
      <c r="O430" s="173"/>
      <c r="P430" s="173"/>
      <c r="Q430" s="173"/>
      <c r="R430" s="173"/>
      <c r="S430" s="173"/>
      <c r="T430" s="173"/>
      <c r="U430" s="173"/>
      <c r="V430" s="173"/>
      <c r="W430" s="173"/>
      <c r="X430" s="173"/>
      <c r="Y430" s="173"/>
      <c r="Z430" s="173"/>
    </row>
    <row r="431" spans="3:26" ht="14.4">
      <c r="C431" s="173"/>
      <c r="D431" s="173"/>
      <c r="E431" s="173"/>
      <c r="F431" s="173"/>
      <c r="G431" s="173"/>
      <c r="H431" s="173"/>
      <c r="I431" s="173"/>
      <c r="J431" s="173"/>
      <c r="K431" s="173"/>
      <c r="L431" s="173"/>
      <c r="M431" s="173"/>
      <c r="N431" s="173"/>
      <c r="O431" s="173"/>
      <c r="P431" s="173"/>
      <c r="Q431" s="173"/>
      <c r="R431" s="173"/>
      <c r="S431" s="173"/>
      <c r="T431" s="173"/>
      <c r="U431" s="173"/>
      <c r="V431" s="173"/>
      <c r="W431" s="173"/>
      <c r="X431" s="173"/>
      <c r="Y431" s="173"/>
      <c r="Z431" s="173"/>
    </row>
    <row r="432" spans="3:26" ht="14.4">
      <c r="C432" s="173"/>
      <c r="D432" s="173"/>
      <c r="E432" s="173"/>
      <c r="F432" s="173"/>
      <c r="G432" s="173"/>
      <c r="H432" s="173"/>
      <c r="I432" s="173"/>
      <c r="J432" s="173"/>
      <c r="K432" s="173"/>
      <c r="L432" s="173"/>
      <c r="M432" s="173"/>
      <c r="N432" s="173"/>
      <c r="O432" s="173"/>
      <c r="P432" s="173"/>
      <c r="Q432" s="173"/>
      <c r="R432" s="173"/>
      <c r="S432" s="173"/>
      <c r="T432" s="173"/>
      <c r="U432" s="173"/>
      <c r="V432" s="173"/>
      <c r="W432" s="173"/>
      <c r="X432" s="173"/>
      <c r="Y432" s="173"/>
      <c r="Z432" s="173"/>
    </row>
    <row r="433" spans="3:26" ht="14.4">
      <c r="C433" s="173"/>
      <c r="D433" s="173"/>
      <c r="E433" s="173"/>
      <c r="F433" s="173"/>
      <c r="G433" s="173"/>
      <c r="H433" s="173"/>
      <c r="I433" s="173"/>
      <c r="J433" s="173"/>
      <c r="K433" s="173"/>
      <c r="L433" s="173"/>
      <c r="M433" s="173"/>
      <c r="N433" s="173"/>
      <c r="O433" s="173"/>
      <c r="P433" s="173"/>
      <c r="Q433" s="173"/>
      <c r="R433" s="173"/>
      <c r="S433" s="173"/>
      <c r="T433" s="173"/>
      <c r="U433" s="173"/>
      <c r="V433" s="173"/>
      <c r="W433" s="173"/>
      <c r="X433" s="173"/>
      <c r="Y433" s="173"/>
      <c r="Z433" s="173"/>
    </row>
    <row r="434" spans="3:26" ht="14.4">
      <c r="C434" s="173"/>
      <c r="D434" s="173"/>
      <c r="E434" s="173"/>
      <c r="F434" s="173"/>
      <c r="G434" s="173"/>
      <c r="H434" s="173"/>
      <c r="I434" s="173"/>
      <c r="J434" s="173"/>
      <c r="K434" s="173"/>
      <c r="L434" s="173"/>
      <c r="M434" s="173"/>
      <c r="N434" s="173"/>
      <c r="O434" s="173"/>
      <c r="P434" s="173"/>
      <c r="Q434" s="173"/>
      <c r="R434" s="173"/>
      <c r="S434" s="173"/>
      <c r="T434" s="173"/>
      <c r="U434" s="173"/>
      <c r="V434" s="173"/>
      <c r="W434" s="173"/>
      <c r="X434" s="173"/>
      <c r="Y434" s="173"/>
      <c r="Z434" s="173"/>
    </row>
    <row r="435" spans="3:26" ht="14.4">
      <c r="C435" s="173"/>
      <c r="D435" s="173"/>
      <c r="E435" s="173"/>
      <c r="F435" s="173"/>
      <c r="G435" s="173"/>
      <c r="H435" s="173"/>
      <c r="I435" s="173"/>
      <c r="J435" s="173"/>
      <c r="K435" s="173"/>
      <c r="L435" s="173"/>
      <c r="M435" s="173"/>
      <c r="N435" s="173"/>
      <c r="O435" s="173"/>
      <c r="P435" s="173"/>
      <c r="Q435" s="173"/>
      <c r="R435" s="173"/>
      <c r="S435" s="173"/>
      <c r="T435" s="173"/>
      <c r="U435" s="173"/>
      <c r="V435" s="173"/>
      <c r="W435" s="173"/>
      <c r="X435" s="173"/>
      <c r="Y435" s="173"/>
      <c r="Z435" s="173"/>
    </row>
    <row r="436" spans="3:26" ht="14.4">
      <c r="C436" s="173"/>
      <c r="D436" s="173"/>
      <c r="E436" s="173"/>
      <c r="F436" s="173"/>
      <c r="G436" s="173"/>
      <c r="H436" s="173"/>
      <c r="I436" s="173"/>
      <c r="J436" s="173"/>
      <c r="K436" s="173"/>
      <c r="L436" s="173"/>
      <c r="M436" s="173"/>
      <c r="N436" s="173"/>
      <c r="O436" s="173"/>
      <c r="P436" s="173"/>
      <c r="Q436" s="173"/>
      <c r="R436" s="173"/>
      <c r="S436" s="173"/>
      <c r="T436" s="173"/>
      <c r="U436" s="173"/>
      <c r="V436" s="173"/>
      <c r="W436" s="173"/>
      <c r="X436" s="173"/>
      <c r="Y436" s="173"/>
      <c r="Z436" s="173"/>
    </row>
    <row r="437" spans="3:26" ht="14.4">
      <c r="C437" s="173"/>
      <c r="D437" s="173"/>
      <c r="E437" s="173"/>
      <c r="F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73"/>
      <c r="Q437" s="173"/>
      <c r="R437" s="173"/>
      <c r="S437" s="173"/>
      <c r="T437" s="173"/>
      <c r="U437" s="173"/>
      <c r="V437" s="173"/>
      <c r="W437" s="173"/>
      <c r="X437" s="173"/>
      <c r="Y437" s="173"/>
      <c r="Z437" s="173"/>
    </row>
    <row r="438" spans="3:26" ht="14.4">
      <c r="C438" s="173"/>
      <c r="D438" s="173"/>
      <c r="E438" s="173"/>
      <c r="F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  <c r="Q438" s="173"/>
      <c r="R438" s="173"/>
      <c r="S438" s="173"/>
      <c r="T438" s="173"/>
      <c r="U438" s="173"/>
      <c r="V438" s="173"/>
      <c r="W438" s="173"/>
      <c r="X438" s="173"/>
      <c r="Y438" s="173"/>
      <c r="Z438" s="173"/>
    </row>
    <row r="439" spans="3:26" ht="14.4">
      <c r="C439" s="173"/>
      <c r="D439" s="173"/>
      <c r="E439" s="173"/>
      <c r="F439" s="173"/>
      <c r="G439" s="173"/>
      <c r="H439" s="173"/>
      <c r="I439" s="173"/>
      <c r="J439" s="173"/>
      <c r="K439" s="173"/>
      <c r="L439" s="173"/>
      <c r="M439" s="173"/>
      <c r="N439" s="173"/>
      <c r="O439" s="173"/>
      <c r="P439" s="173"/>
      <c r="Q439" s="173"/>
      <c r="R439" s="173"/>
      <c r="S439" s="173"/>
      <c r="T439" s="173"/>
      <c r="U439" s="173"/>
      <c r="V439" s="173"/>
      <c r="W439" s="173"/>
      <c r="X439" s="173"/>
      <c r="Y439" s="173"/>
      <c r="Z439" s="173"/>
    </row>
    <row r="440" spans="3:26" ht="14.4">
      <c r="C440" s="173"/>
      <c r="D440" s="173"/>
      <c r="E440" s="173"/>
      <c r="F440" s="173"/>
      <c r="G440" s="173"/>
      <c r="H440" s="173"/>
      <c r="I440" s="173"/>
      <c r="J440" s="173"/>
      <c r="K440" s="173"/>
      <c r="L440" s="173"/>
      <c r="M440" s="173"/>
      <c r="N440" s="173"/>
      <c r="O440" s="173"/>
      <c r="P440" s="173"/>
      <c r="Q440" s="173"/>
      <c r="R440" s="173"/>
      <c r="S440" s="173"/>
      <c r="T440" s="173"/>
      <c r="U440" s="173"/>
      <c r="V440" s="173"/>
      <c r="W440" s="173"/>
      <c r="X440" s="173"/>
      <c r="Y440" s="173"/>
      <c r="Z440" s="173"/>
    </row>
    <row r="441" spans="3:26" ht="14.4">
      <c r="C441" s="173"/>
      <c r="D441" s="173"/>
      <c r="E441" s="173"/>
      <c r="F441" s="173"/>
      <c r="G441" s="173"/>
      <c r="H441" s="173"/>
      <c r="I441" s="173"/>
      <c r="J441" s="173"/>
      <c r="K441" s="173"/>
      <c r="L441" s="173"/>
      <c r="M441" s="173"/>
      <c r="N441" s="173"/>
      <c r="O441" s="173"/>
      <c r="P441" s="173"/>
      <c r="Q441" s="173"/>
      <c r="R441" s="173"/>
      <c r="S441" s="173"/>
      <c r="T441" s="173"/>
      <c r="U441" s="173"/>
      <c r="V441" s="173"/>
      <c r="W441" s="173"/>
      <c r="X441" s="173"/>
      <c r="Y441" s="173"/>
      <c r="Z441" s="173"/>
    </row>
    <row r="442" spans="3:26" ht="14.4">
      <c r="C442" s="173"/>
      <c r="D442" s="173"/>
      <c r="E442" s="173"/>
      <c r="F442" s="173"/>
      <c r="G442" s="173"/>
      <c r="H442" s="173"/>
      <c r="I442" s="173"/>
      <c r="J442" s="173"/>
      <c r="K442" s="173"/>
      <c r="L442" s="173"/>
      <c r="M442" s="173"/>
      <c r="N442" s="173"/>
      <c r="O442" s="173"/>
      <c r="P442" s="173"/>
      <c r="Q442" s="173"/>
      <c r="R442" s="173"/>
      <c r="S442" s="173"/>
      <c r="T442" s="173"/>
      <c r="U442" s="173"/>
      <c r="V442" s="173"/>
      <c r="W442" s="173"/>
      <c r="X442" s="173"/>
      <c r="Y442" s="173"/>
      <c r="Z442" s="173"/>
    </row>
    <row r="443" spans="3:26" ht="14.4">
      <c r="C443" s="173"/>
      <c r="D443" s="173"/>
      <c r="E443" s="173"/>
      <c r="F443" s="173"/>
      <c r="G443" s="173"/>
      <c r="H443" s="173"/>
      <c r="I443" s="173"/>
      <c r="J443" s="173"/>
      <c r="K443" s="173"/>
      <c r="L443" s="173"/>
      <c r="M443" s="173"/>
      <c r="N443" s="173"/>
      <c r="O443" s="173"/>
      <c r="P443" s="173"/>
      <c r="Q443" s="173"/>
      <c r="R443" s="173"/>
      <c r="S443" s="173"/>
      <c r="T443" s="173"/>
      <c r="U443" s="173"/>
      <c r="V443" s="173"/>
      <c r="W443" s="173"/>
      <c r="X443" s="173"/>
      <c r="Y443" s="173"/>
      <c r="Z443" s="173"/>
    </row>
    <row r="444" spans="3:26" ht="14.4">
      <c r="C444" s="173"/>
      <c r="D444" s="173"/>
      <c r="E444" s="173"/>
      <c r="F444" s="173"/>
      <c r="G444" s="173"/>
      <c r="H444" s="173"/>
      <c r="I444" s="173"/>
      <c r="J444" s="173"/>
      <c r="K444" s="173"/>
      <c r="L444" s="173"/>
      <c r="M444" s="173"/>
      <c r="N444" s="173"/>
      <c r="O444" s="173"/>
      <c r="P444" s="173"/>
      <c r="Q444" s="173"/>
      <c r="R444" s="173"/>
      <c r="S444" s="173"/>
      <c r="T444" s="173"/>
      <c r="U444" s="173"/>
      <c r="V444" s="173"/>
      <c r="W444" s="173"/>
      <c r="X444" s="173"/>
      <c r="Y444" s="173"/>
      <c r="Z444" s="173"/>
    </row>
    <row r="445" spans="3:26" ht="14.4">
      <c r="C445" s="173"/>
      <c r="D445" s="173"/>
      <c r="E445" s="173"/>
      <c r="F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73"/>
      <c r="Q445" s="173"/>
      <c r="R445" s="173"/>
      <c r="S445" s="173"/>
      <c r="T445" s="173"/>
      <c r="U445" s="173"/>
      <c r="V445" s="173"/>
      <c r="W445" s="173"/>
      <c r="X445" s="173"/>
      <c r="Y445" s="173"/>
      <c r="Z445" s="173"/>
    </row>
    <row r="446" spans="3:26" ht="14.4">
      <c r="C446" s="173"/>
      <c r="D446" s="173"/>
      <c r="E446" s="173"/>
      <c r="F446" s="173"/>
      <c r="G446" s="173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3"/>
      <c r="S446" s="173"/>
      <c r="T446" s="173"/>
      <c r="U446" s="173"/>
      <c r="V446" s="173"/>
      <c r="W446" s="173"/>
      <c r="X446" s="173"/>
      <c r="Y446" s="173"/>
      <c r="Z446" s="173"/>
    </row>
    <row r="447" spans="3:26" ht="14.4">
      <c r="C447" s="173"/>
      <c r="D447" s="173"/>
      <c r="E447" s="173"/>
      <c r="F447" s="173"/>
      <c r="G447" s="173"/>
      <c r="H447" s="173"/>
      <c r="I447" s="173"/>
      <c r="J447" s="173"/>
      <c r="K447" s="173"/>
      <c r="L447" s="173"/>
      <c r="M447" s="173"/>
      <c r="N447" s="173"/>
      <c r="O447" s="173"/>
      <c r="P447" s="173"/>
      <c r="Q447" s="173"/>
      <c r="R447" s="173"/>
      <c r="S447" s="173"/>
      <c r="T447" s="173"/>
      <c r="U447" s="173"/>
      <c r="V447" s="173"/>
      <c r="W447" s="173"/>
      <c r="X447" s="173"/>
      <c r="Y447" s="173"/>
      <c r="Z447" s="173"/>
    </row>
    <row r="448" spans="3:26" ht="14.4">
      <c r="C448" s="173"/>
      <c r="D448" s="173"/>
      <c r="E448" s="173"/>
      <c r="F448" s="173"/>
      <c r="G448" s="173"/>
      <c r="H448" s="173"/>
      <c r="I448" s="173"/>
      <c r="J448" s="173"/>
      <c r="K448" s="173"/>
      <c r="L448" s="173"/>
      <c r="M448" s="173"/>
      <c r="N448" s="173"/>
      <c r="O448" s="173"/>
      <c r="P448" s="173"/>
      <c r="Q448" s="173"/>
      <c r="R448" s="173"/>
      <c r="S448" s="173"/>
      <c r="T448" s="173"/>
      <c r="U448" s="173"/>
      <c r="V448" s="173"/>
      <c r="W448" s="173"/>
      <c r="X448" s="173"/>
      <c r="Y448" s="173"/>
      <c r="Z448" s="173"/>
    </row>
    <row r="449" spans="3:26" ht="14.4">
      <c r="C449" s="173"/>
      <c r="D449" s="173"/>
      <c r="E449" s="173"/>
      <c r="F449" s="173"/>
      <c r="G449" s="173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3"/>
      <c r="S449" s="173"/>
      <c r="T449" s="173"/>
      <c r="U449" s="173"/>
      <c r="V449" s="173"/>
      <c r="W449" s="173"/>
      <c r="X449" s="173"/>
      <c r="Y449" s="173"/>
      <c r="Z449" s="173"/>
    </row>
    <row r="450" spans="3:26" ht="14.4">
      <c r="C450" s="173"/>
      <c r="D450" s="173"/>
      <c r="E450" s="173"/>
      <c r="F450" s="173"/>
      <c r="G450" s="173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3"/>
      <c r="S450" s="173"/>
      <c r="T450" s="173"/>
      <c r="U450" s="173"/>
      <c r="V450" s="173"/>
      <c r="W450" s="173"/>
      <c r="X450" s="173"/>
      <c r="Y450" s="173"/>
      <c r="Z450" s="173"/>
    </row>
    <row r="451" spans="3:26" ht="14.4">
      <c r="C451" s="173"/>
      <c r="D451" s="173"/>
      <c r="E451" s="173"/>
      <c r="F451" s="173"/>
      <c r="G451" s="173"/>
      <c r="H451" s="173"/>
      <c r="I451" s="173"/>
      <c r="J451" s="173"/>
      <c r="K451" s="173"/>
      <c r="L451" s="173"/>
      <c r="M451" s="173"/>
      <c r="N451" s="173"/>
      <c r="O451" s="173"/>
      <c r="P451" s="173"/>
      <c r="Q451" s="173"/>
      <c r="R451" s="173"/>
      <c r="S451" s="173"/>
      <c r="T451" s="173"/>
      <c r="U451" s="173"/>
      <c r="V451" s="173"/>
      <c r="W451" s="173"/>
      <c r="X451" s="173"/>
      <c r="Y451" s="173"/>
      <c r="Z451" s="173"/>
    </row>
    <row r="452" spans="3:26" ht="14.4">
      <c r="C452" s="173"/>
      <c r="D452" s="173"/>
      <c r="E452" s="173"/>
      <c r="F452" s="173"/>
      <c r="G452" s="173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3"/>
      <c r="S452" s="173"/>
      <c r="T452" s="173"/>
      <c r="U452" s="173"/>
      <c r="V452" s="173"/>
      <c r="W452" s="173"/>
      <c r="X452" s="173"/>
      <c r="Y452" s="173"/>
      <c r="Z452" s="173"/>
    </row>
    <row r="453" spans="3:26" ht="14.4">
      <c r="C453" s="173"/>
      <c r="D453" s="173"/>
      <c r="E453" s="173"/>
      <c r="F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73"/>
      <c r="Q453" s="173"/>
      <c r="R453" s="173"/>
      <c r="S453" s="173"/>
      <c r="T453" s="173"/>
      <c r="U453" s="173"/>
      <c r="V453" s="173"/>
      <c r="W453" s="173"/>
      <c r="X453" s="173"/>
      <c r="Y453" s="173"/>
      <c r="Z453" s="173"/>
    </row>
    <row r="454" spans="3:26" ht="14.4">
      <c r="C454" s="173"/>
      <c r="D454" s="173"/>
      <c r="E454" s="173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3"/>
      <c r="S454" s="173"/>
      <c r="T454" s="173"/>
      <c r="U454" s="173"/>
      <c r="V454" s="173"/>
      <c r="W454" s="173"/>
      <c r="X454" s="173"/>
      <c r="Y454" s="173"/>
      <c r="Z454" s="173"/>
    </row>
    <row r="455" spans="3:26" ht="14.4">
      <c r="C455" s="173"/>
      <c r="D455" s="173"/>
      <c r="E455" s="173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173"/>
      <c r="T455" s="173"/>
      <c r="U455" s="173"/>
      <c r="V455" s="173"/>
      <c r="W455" s="173"/>
      <c r="X455" s="173"/>
      <c r="Y455" s="173"/>
      <c r="Z455" s="173"/>
    </row>
    <row r="456" spans="3:26" ht="14.4">
      <c r="C456" s="173"/>
      <c r="D456" s="173"/>
      <c r="E456" s="173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  <c r="U456" s="173"/>
      <c r="V456" s="173"/>
      <c r="W456" s="173"/>
      <c r="X456" s="173"/>
      <c r="Y456" s="173"/>
      <c r="Z456" s="173"/>
    </row>
    <row r="457" spans="3:26" ht="14.4">
      <c r="C457" s="173"/>
      <c r="D457" s="173"/>
      <c r="E457" s="173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  <c r="U457" s="173"/>
      <c r="V457" s="173"/>
      <c r="W457" s="173"/>
      <c r="X457" s="173"/>
      <c r="Y457" s="173"/>
      <c r="Z457" s="173"/>
    </row>
    <row r="458" spans="3:26" ht="14.4">
      <c r="C458" s="173"/>
      <c r="D458" s="173"/>
      <c r="E458" s="173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  <c r="U458" s="173"/>
      <c r="V458" s="173"/>
      <c r="W458" s="173"/>
      <c r="X458" s="173"/>
      <c r="Y458" s="173"/>
      <c r="Z458" s="173"/>
    </row>
    <row r="459" spans="3:26" ht="14.4">
      <c r="C459" s="173"/>
      <c r="D459" s="173"/>
      <c r="E459" s="173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3"/>
      <c r="S459" s="173"/>
      <c r="T459" s="173"/>
      <c r="U459" s="173"/>
      <c r="V459" s="173"/>
      <c r="W459" s="173"/>
      <c r="X459" s="173"/>
      <c r="Y459" s="173"/>
      <c r="Z459" s="173"/>
    </row>
    <row r="460" spans="3:26" ht="14.4">
      <c r="C460" s="173"/>
      <c r="D460" s="173"/>
      <c r="E460" s="173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3"/>
      <c r="S460" s="173"/>
      <c r="T460" s="173"/>
      <c r="U460" s="173"/>
      <c r="V460" s="173"/>
      <c r="W460" s="173"/>
      <c r="X460" s="173"/>
      <c r="Y460" s="173"/>
      <c r="Z460" s="173"/>
    </row>
    <row r="461" spans="3:26" ht="14.4">
      <c r="C461" s="173"/>
      <c r="D461" s="173"/>
      <c r="E461" s="173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173"/>
      <c r="T461" s="173"/>
      <c r="U461" s="173"/>
      <c r="V461" s="173"/>
      <c r="W461" s="173"/>
      <c r="X461" s="173"/>
      <c r="Y461" s="173"/>
      <c r="Z461" s="173"/>
    </row>
    <row r="462" spans="3:26" ht="14.4">
      <c r="C462" s="173"/>
      <c r="D462" s="173"/>
      <c r="E462" s="173"/>
      <c r="F462" s="173"/>
      <c r="G462" s="173"/>
      <c r="H462" s="173"/>
      <c r="I462" s="173"/>
      <c r="J462" s="173"/>
      <c r="K462" s="173"/>
      <c r="L462" s="173"/>
      <c r="M462" s="173"/>
      <c r="N462" s="173"/>
      <c r="O462" s="173"/>
      <c r="P462" s="173"/>
      <c r="Q462" s="173"/>
      <c r="R462" s="173"/>
      <c r="S462" s="173"/>
      <c r="T462" s="173"/>
      <c r="U462" s="173"/>
      <c r="V462" s="173"/>
      <c r="W462" s="173"/>
      <c r="X462" s="173"/>
      <c r="Y462" s="173"/>
      <c r="Z462" s="173"/>
    </row>
    <row r="463" spans="3:26" ht="14.4">
      <c r="C463" s="173"/>
      <c r="D463" s="173"/>
      <c r="E463" s="173"/>
      <c r="F463" s="173"/>
      <c r="G463" s="173"/>
      <c r="H463" s="173"/>
      <c r="I463" s="173"/>
      <c r="J463" s="173"/>
      <c r="K463" s="173"/>
      <c r="L463" s="173"/>
      <c r="M463" s="173"/>
      <c r="N463" s="173"/>
      <c r="O463" s="173"/>
      <c r="P463" s="173"/>
      <c r="Q463" s="173"/>
      <c r="R463" s="173"/>
      <c r="S463" s="173"/>
      <c r="T463" s="173"/>
      <c r="U463" s="173"/>
      <c r="V463" s="173"/>
      <c r="W463" s="173"/>
      <c r="X463" s="173"/>
      <c r="Y463" s="173"/>
      <c r="Z463" s="173"/>
    </row>
    <row r="464" spans="3:26" ht="14.4">
      <c r="C464" s="173"/>
      <c r="D464" s="173"/>
      <c r="E464" s="173"/>
      <c r="F464" s="173"/>
      <c r="G464" s="173"/>
      <c r="H464" s="173"/>
      <c r="I464" s="173"/>
      <c r="J464" s="173"/>
      <c r="K464" s="173"/>
      <c r="L464" s="173"/>
      <c r="M464" s="173"/>
      <c r="N464" s="173"/>
      <c r="O464" s="173"/>
      <c r="P464" s="173"/>
      <c r="Q464" s="173"/>
      <c r="R464" s="173"/>
      <c r="S464" s="173"/>
      <c r="T464" s="173"/>
      <c r="U464" s="173"/>
      <c r="V464" s="173"/>
      <c r="W464" s="173"/>
      <c r="X464" s="173"/>
      <c r="Y464" s="173"/>
      <c r="Z464" s="173"/>
    </row>
    <row r="465" spans="3:26" ht="14.4">
      <c r="C465" s="173"/>
      <c r="D465" s="173"/>
      <c r="E465" s="173"/>
      <c r="F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73"/>
      <c r="Q465" s="173"/>
      <c r="R465" s="173"/>
      <c r="S465" s="173"/>
      <c r="T465" s="173"/>
      <c r="U465" s="173"/>
      <c r="V465" s="173"/>
      <c r="W465" s="173"/>
      <c r="X465" s="173"/>
      <c r="Y465" s="173"/>
      <c r="Z465" s="173"/>
    </row>
    <row r="466" spans="3:26" ht="14.4">
      <c r="C466" s="173"/>
      <c r="D466" s="173"/>
      <c r="E466" s="173"/>
      <c r="F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  <c r="Q466" s="173"/>
      <c r="R466" s="173"/>
      <c r="S466" s="173"/>
      <c r="T466" s="173"/>
      <c r="U466" s="173"/>
      <c r="V466" s="173"/>
      <c r="W466" s="173"/>
      <c r="X466" s="173"/>
      <c r="Y466" s="173"/>
      <c r="Z466" s="173"/>
    </row>
    <row r="467" spans="3:26" ht="14.4">
      <c r="C467" s="173"/>
      <c r="D467" s="173"/>
      <c r="E467" s="173"/>
      <c r="F467" s="173"/>
      <c r="G467" s="173"/>
      <c r="H467" s="173"/>
      <c r="I467" s="173"/>
      <c r="J467" s="173"/>
      <c r="K467" s="173"/>
      <c r="L467" s="173"/>
      <c r="M467" s="173"/>
      <c r="N467" s="173"/>
      <c r="O467" s="173"/>
      <c r="P467" s="173"/>
      <c r="Q467" s="173"/>
      <c r="R467" s="173"/>
      <c r="S467" s="173"/>
      <c r="T467" s="173"/>
      <c r="U467" s="173"/>
      <c r="V467" s="173"/>
      <c r="W467" s="173"/>
      <c r="X467" s="173"/>
      <c r="Y467" s="173"/>
      <c r="Z467" s="173"/>
    </row>
    <row r="468" spans="3:26" ht="14.4">
      <c r="C468" s="173"/>
      <c r="D468" s="173"/>
      <c r="E468" s="173"/>
      <c r="F468" s="173"/>
      <c r="G468" s="173"/>
      <c r="H468" s="173"/>
      <c r="I468" s="173"/>
      <c r="J468" s="173"/>
      <c r="K468" s="173"/>
      <c r="L468" s="173"/>
      <c r="M468" s="173"/>
      <c r="N468" s="173"/>
      <c r="O468" s="173"/>
      <c r="P468" s="173"/>
      <c r="Q468" s="173"/>
      <c r="R468" s="173"/>
      <c r="S468" s="173"/>
      <c r="T468" s="173"/>
      <c r="U468" s="173"/>
      <c r="V468" s="173"/>
      <c r="W468" s="173"/>
      <c r="X468" s="173"/>
      <c r="Y468" s="173"/>
      <c r="Z468" s="173"/>
    </row>
    <row r="469" spans="3:26" ht="14.4">
      <c r="C469" s="173"/>
      <c r="D469" s="173"/>
      <c r="E469" s="173"/>
      <c r="F469" s="173"/>
      <c r="G469" s="173"/>
      <c r="H469" s="173"/>
      <c r="I469" s="173"/>
      <c r="J469" s="173"/>
      <c r="K469" s="173"/>
      <c r="L469" s="173"/>
      <c r="M469" s="173"/>
      <c r="N469" s="173"/>
      <c r="O469" s="173"/>
      <c r="P469" s="173"/>
      <c r="Q469" s="173"/>
      <c r="R469" s="173"/>
      <c r="S469" s="173"/>
      <c r="T469" s="173"/>
      <c r="U469" s="173"/>
      <c r="V469" s="173"/>
      <c r="W469" s="173"/>
      <c r="X469" s="173"/>
      <c r="Y469" s="173"/>
      <c r="Z469" s="173"/>
    </row>
    <row r="470" spans="3:26" ht="14.4">
      <c r="C470" s="173"/>
      <c r="D470" s="173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  <c r="U470" s="173"/>
      <c r="V470" s="173"/>
      <c r="W470" s="173"/>
      <c r="X470" s="173"/>
      <c r="Y470" s="173"/>
      <c r="Z470" s="173"/>
    </row>
    <row r="471" spans="3:26" ht="14.4">
      <c r="C471" s="173"/>
      <c r="D471" s="173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  <c r="U471" s="173"/>
      <c r="V471" s="173"/>
      <c r="W471" s="173"/>
      <c r="X471" s="173"/>
      <c r="Y471" s="173"/>
      <c r="Z471" s="173"/>
    </row>
    <row r="472" spans="3:26" ht="14.4">
      <c r="C472" s="173"/>
      <c r="D472" s="173"/>
      <c r="E472" s="173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3"/>
      <c r="S472" s="173"/>
      <c r="T472" s="173"/>
      <c r="U472" s="173"/>
      <c r="V472" s="173"/>
      <c r="W472" s="173"/>
      <c r="X472" s="173"/>
      <c r="Y472" s="173"/>
      <c r="Z472" s="173"/>
    </row>
    <row r="473" spans="3:26" ht="14.4">
      <c r="C473" s="173"/>
      <c r="D473" s="173"/>
      <c r="E473" s="173"/>
      <c r="F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73"/>
      <c r="Q473" s="173"/>
      <c r="R473" s="173"/>
      <c r="S473" s="173"/>
      <c r="T473" s="173"/>
      <c r="U473" s="173"/>
      <c r="V473" s="173"/>
      <c r="W473" s="173"/>
      <c r="X473" s="173"/>
      <c r="Y473" s="173"/>
      <c r="Z473" s="173"/>
    </row>
    <row r="474" spans="3:26" ht="14.4">
      <c r="C474" s="173"/>
      <c r="D474" s="173"/>
      <c r="E474" s="173"/>
      <c r="F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  <c r="Q474" s="173"/>
      <c r="R474" s="173"/>
      <c r="S474" s="173"/>
      <c r="T474" s="173"/>
      <c r="U474" s="173"/>
      <c r="V474" s="173"/>
      <c r="W474" s="173"/>
      <c r="X474" s="173"/>
      <c r="Y474" s="173"/>
      <c r="Z474" s="173"/>
    </row>
    <row r="475" spans="3:26" ht="14.4">
      <c r="C475" s="173"/>
      <c r="D475" s="173"/>
      <c r="E475" s="173"/>
      <c r="F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  <c r="Q475" s="173"/>
      <c r="R475" s="173"/>
      <c r="S475" s="173"/>
      <c r="T475" s="173"/>
      <c r="U475" s="173"/>
      <c r="V475" s="173"/>
      <c r="W475" s="173"/>
      <c r="X475" s="173"/>
      <c r="Y475" s="173"/>
      <c r="Z475" s="173"/>
    </row>
    <row r="476" spans="3:26" ht="14.4">
      <c r="C476" s="173"/>
      <c r="D476" s="173"/>
      <c r="E476" s="173"/>
      <c r="F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3"/>
      <c r="S476" s="173"/>
      <c r="T476" s="173"/>
      <c r="U476" s="173"/>
      <c r="V476" s="173"/>
      <c r="W476" s="173"/>
      <c r="X476" s="173"/>
      <c r="Y476" s="173"/>
      <c r="Z476" s="173"/>
    </row>
    <row r="477" spans="3:26" ht="14.4">
      <c r="C477" s="173"/>
      <c r="D477" s="173"/>
      <c r="E477" s="173"/>
      <c r="F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  <c r="Q477" s="173"/>
      <c r="R477" s="173"/>
      <c r="S477" s="173"/>
      <c r="T477" s="173"/>
      <c r="U477" s="173"/>
      <c r="V477" s="173"/>
      <c r="W477" s="173"/>
      <c r="X477" s="173"/>
      <c r="Y477" s="173"/>
      <c r="Z477" s="173"/>
    </row>
    <row r="478" spans="3:26" ht="14.4">
      <c r="C478" s="173"/>
      <c r="D478" s="173"/>
      <c r="E478" s="173"/>
      <c r="F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  <c r="Q478" s="173"/>
      <c r="R478" s="173"/>
      <c r="S478" s="173"/>
      <c r="T478" s="173"/>
      <c r="U478" s="173"/>
      <c r="V478" s="173"/>
      <c r="W478" s="173"/>
      <c r="X478" s="173"/>
      <c r="Y478" s="173"/>
      <c r="Z478" s="173"/>
    </row>
    <row r="479" spans="3:26" ht="14.4">
      <c r="C479" s="173"/>
      <c r="D479" s="173"/>
      <c r="E479" s="173"/>
      <c r="F479" s="173"/>
      <c r="G479" s="173"/>
      <c r="H479" s="173"/>
      <c r="I479" s="173"/>
      <c r="J479" s="173"/>
      <c r="K479" s="173"/>
      <c r="L479" s="173"/>
      <c r="M479" s="173"/>
      <c r="N479" s="173"/>
      <c r="O479" s="173"/>
      <c r="P479" s="173"/>
      <c r="Q479" s="173"/>
      <c r="R479" s="173"/>
      <c r="S479" s="173"/>
      <c r="T479" s="173"/>
      <c r="U479" s="173"/>
      <c r="V479" s="173"/>
      <c r="W479" s="173"/>
      <c r="X479" s="173"/>
      <c r="Y479" s="173"/>
      <c r="Z479" s="173"/>
    </row>
    <row r="480" spans="3:26" ht="14.4">
      <c r="C480" s="173"/>
      <c r="D480" s="173"/>
      <c r="E480" s="173"/>
      <c r="F480" s="173"/>
      <c r="G480" s="173"/>
      <c r="H480" s="173"/>
      <c r="I480" s="173"/>
      <c r="J480" s="173"/>
      <c r="K480" s="173"/>
      <c r="L480" s="173"/>
      <c r="M480" s="173"/>
      <c r="N480" s="173"/>
      <c r="O480" s="173"/>
      <c r="P480" s="173"/>
      <c r="Q480" s="173"/>
      <c r="R480" s="173"/>
      <c r="S480" s="173"/>
      <c r="T480" s="173"/>
      <c r="U480" s="173"/>
      <c r="V480" s="173"/>
      <c r="W480" s="173"/>
      <c r="X480" s="173"/>
      <c r="Y480" s="173"/>
      <c r="Z480" s="173"/>
    </row>
    <row r="481" spans="3:26" ht="14.4">
      <c r="C481" s="173"/>
      <c r="D481" s="173"/>
      <c r="E481" s="173"/>
      <c r="F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73"/>
      <c r="Q481" s="173"/>
      <c r="R481" s="173"/>
      <c r="S481" s="173"/>
      <c r="T481" s="173"/>
      <c r="U481" s="173"/>
      <c r="V481" s="173"/>
      <c r="W481" s="173"/>
      <c r="X481" s="173"/>
      <c r="Y481" s="173"/>
      <c r="Z481" s="173"/>
    </row>
    <row r="482" spans="3:26" ht="14.4">
      <c r="C482" s="173"/>
      <c r="D482" s="173"/>
      <c r="E482" s="173"/>
      <c r="F482" s="173"/>
      <c r="G482" s="173"/>
      <c r="H482" s="173"/>
      <c r="I482" s="173"/>
      <c r="J482" s="173"/>
      <c r="K482" s="173"/>
      <c r="L482" s="173"/>
      <c r="M482" s="173"/>
      <c r="N482" s="173"/>
      <c r="O482" s="173"/>
      <c r="P482" s="173"/>
      <c r="Q482" s="173"/>
      <c r="R482" s="173"/>
      <c r="S482" s="173"/>
      <c r="T482" s="173"/>
      <c r="U482" s="173"/>
      <c r="V482" s="173"/>
      <c r="W482" s="173"/>
      <c r="X482" s="173"/>
      <c r="Y482" s="173"/>
      <c r="Z482" s="173"/>
    </row>
    <row r="483" spans="3:26" ht="14.4">
      <c r="C483" s="173"/>
      <c r="D483" s="173"/>
      <c r="E483" s="173"/>
      <c r="F483" s="173"/>
      <c r="G483" s="173"/>
      <c r="H483" s="173"/>
      <c r="I483" s="173"/>
      <c r="J483" s="173"/>
      <c r="K483" s="173"/>
      <c r="L483" s="173"/>
      <c r="M483" s="173"/>
      <c r="N483" s="173"/>
      <c r="O483" s="173"/>
      <c r="P483" s="173"/>
      <c r="Q483" s="173"/>
      <c r="R483" s="173"/>
      <c r="S483" s="173"/>
      <c r="T483" s="173"/>
      <c r="U483" s="173"/>
      <c r="V483" s="173"/>
      <c r="W483" s="173"/>
      <c r="X483" s="173"/>
      <c r="Y483" s="173"/>
      <c r="Z483" s="173"/>
    </row>
    <row r="484" spans="3:26" ht="14.4">
      <c r="C484" s="173"/>
      <c r="D484" s="173"/>
      <c r="E484" s="173"/>
      <c r="F484" s="173"/>
      <c r="G484" s="173"/>
      <c r="H484" s="173"/>
      <c r="I484" s="173"/>
      <c r="J484" s="173"/>
      <c r="K484" s="173"/>
      <c r="L484" s="173"/>
      <c r="M484" s="173"/>
      <c r="N484" s="173"/>
      <c r="O484" s="173"/>
      <c r="P484" s="173"/>
      <c r="Q484" s="173"/>
      <c r="R484" s="173"/>
      <c r="S484" s="173"/>
      <c r="T484" s="173"/>
      <c r="U484" s="173"/>
      <c r="V484" s="173"/>
      <c r="W484" s="173"/>
      <c r="X484" s="173"/>
      <c r="Y484" s="173"/>
      <c r="Z484" s="173"/>
    </row>
    <row r="485" spans="3:26" ht="14.4">
      <c r="C485" s="173"/>
      <c r="D485" s="173"/>
      <c r="E485" s="173"/>
      <c r="F485" s="173"/>
      <c r="G485" s="173"/>
      <c r="H485" s="173"/>
      <c r="I485" s="173"/>
      <c r="J485" s="173"/>
      <c r="K485" s="173"/>
      <c r="L485" s="173"/>
      <c r="M485" s="173"/>
      <c r="N485" s="173"/>
      <c r="O485" s="173"/>
      <c r="P485" s="173"/>
      <c r="Q485" s="173"/>
      <c r="R485" s="173"/>
      <c r="S485" s="173"/>
      <c r="T485" s="173"/>
      <c r="U485" s="173"/>
      <c r="V485" s="173"/>
      <c r="W485" s="173"/>
      <c r="X485" s="173"/>
      <c r="Y485" s="173"/>
      <c r="Z485" s="173"/>
    </row>
    <row r="486" spans="3:26" ht="14.4">
      <c r="C486" s="173"/>
      <c r="D486" s="173"/>
      <c r="E486" s="173"/>
      <c r="F486" s="173"/>
      <c r="G486" s="173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3"/>
      <c r="S486" s="173"/>
      <c r="T486" s="173"/>
      <c r="U486" s="173"/>
      <c r="V486" s="173"/>
      <c r="W486" s="173"/>
      <c r="X486" s="173"/>
      <c r="Y486" s="173"/>
      <c r="Z486" s="173"/>
    </row>
    <row r="487" spans="3:26" ht="14.4">
      <c r="C487" s="173"/>
      <c r="D487" s="173"/>
      <c r="E487" s="173"/>
      <c r="F487" s="173"/>
      <c r="G487" s="173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3"/>
      <c r="S487" s="173"/>
      <c r="T487" s="173"/>
      <c r="U487" s="173"/>
      <c r="V487" s="173"/>
      <c r="W487" s="173"/>
      <c r="X487" s="173"/>
      <c r="Y487" s="173"/>
      <c r="Z487" s="173"/>
    </row>
    <row r="488" spans="3:26" ht="14.4">
      <c r="C488" s="173"/>
      <c r="D488" s="173"/>
      <c r="E488" s="173"/>
      <c r="F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173"/>
      <c r="T488" s="173"/>
      <c r="U488" s="173"/>
      <c r="V488" s="173"/>
      <c r="W488" s="173"/>
      <c r="X488" s="173"/>
      <c r="Y488" s="173"/>
      <c r="Z488" s="173"/>
    </row>
    <row r="489" spans="3:26" ht="14.4">
      <c r="C489" s="173"/>
      <c r="D489" s="173"/>
      <c r="E489" s="173"/>
      <c r="F489" s="173"/>
      <c r="G489" s="173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3"/>
      <c r="S489" s="173"/>
      <c r="T489" s="173"/>
      <c r="U489" s="173"/>
      <c r="V489" s="173"/>
      <c r="W489" s="173"/>
      <c r="X489" s="173"/>
      <c r="Y489" s="173"/>
      <c r="Z489" s="173"/>
    </row>
    <row r="490" spans="3:26" ht="14.4">
      <c r="C490" s="173"/>
      <c r="D490" s="173"/>
      <c r="E490" s="173"/>
      <c r="F490" s="173"/>
      <c r="G490" s="173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  <c r="U490" s="173"/>
      <c r="V490" s="173"/>
      <c r="W490" s="173"/>
      <c r="X490" s="173"/>
      <c r="Y490" s="173"/>
      <c r="Z490" s="173"/>
    </row>
    <row r="491" spans="3:26" ht="14.4">
      <c r="C491" s="173"/>
      <c r="D491" s="173"/>
      <c r="E491" s="173"/>
      <c r="F491" s="173"/>
      <c r="G491" s="173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173"/>
      <c r="T491" s="173"/>
      <c r="U491" s="173"/>
      <c r="V491" s="173"/>
      <c r="W491" s="173"/>
      <c r="X491" s="173"/>
      <c r="Y491" s="173"/>
      <c r="Z491" s="173"/>
    </row>
    <row r="492" spans="3:26" ht="14.4">
      <c r="C492" s="173"/>
      <c r="D492" s="173"/>
      <c r="E492" s="173"/>
      <c r="F492" s="173"/>
      <c r="G492" s="173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3"/>
      <c r="S492" s="173"/>
      <c r="T492" s="173"/>
      <c r="U492" s="173"/>
      <c r="V492" s="173"/>
      <c r="W492" s="173"/>
      <c r="X492" s="173"/>
      <c r="Y492" s="173"/>
      <c r="Z492" s="173"/>
    </row>
    <row r="493" spans="3:26" ht="14.4">
      <c r="C493" s="173"/>
      <c r="D493" s="173"/>
      <c r="E493" s="173"/>
      <c r="F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3"/>
      <c r="S493" s="173"/>
      <c r="T493" s="173"/>
      <c r="U493" s="173"/>
      <c r="V493" s="173"/>
      <c r="W493" s="173"/>
      <c r="X493" s="173"/>
      <c r="Y493" s="173"/>
      <c r="Z493" s="173"/>
    </row>
    <row r="494" spans="3:26" ht="14.4">
      <c r="C494" s="173"/>
      <c r="D494" s="173"/>
      <c r="E494" s="173"/>
      <c r="F494" s="173"/>
      <c r="G494" s="173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173"/>
      <c r="T494" s="173"/>
      <c r="U494" s="173"/>
      <c r="V494" s="173"/>
      <c r="W494" s="173"/>
      <c r="X494" s="173"/>
      <c r="Y494" s="173"/>
      <c r="Z494" s="173"/>
    </row>
    <row r="495" spans="3:26" ht="14.4">
      <c r="C495" s="173"/>
      <c r="D495" s="173"/>
      <c r="E495" s="173"/>
      <c r="F495" s="173"/>
      <c r="G495" s="173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  <c r="U495" s="173"/>
      <c r="V495" s="173"/>
      <c r="W495" s="173"/>
      <c r="X495" s="173"/>
      <c r="Y495" s="173"/>
      <c r="Z495" s="173"/>
    </row>
    <row r="496" spans="3:26" ht="14.4">
      <c r="C496" s="173"/>
      <c r="D496" s="173"/>
      <c r="E496" s="173"/>
      <c r="F496" s="173"/>
      <c r="G496" s="173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  <c r="U496" s="173"/>
      <c r="V496" s="173"/>
      <c r="W496" s="173"/>
      <c r="X496" s="173"/>
      <c r="Y496" s="173"/>
      <c r="Z496" s="173"/>
    </row>
    <row r="497" spans="3:26" ht="14.4">
      <c r="C497" s="173"/>
      <c r="D497" s="173"/>
      <c r="E497" s="173"/>
      <c r="F497" s="173"/>
      <c r="G497" s="173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  <c r="U497" s="173"/>
      <c r="V497" s="173"/>
      <c r="W497" s="173"/>
      <c r="X497" s="173"/>
      <c r="Y497" s="173"/>
      <c r="Z497" s="173"/>
    </row>
    <row r="498" spans="3:26" ht="14.4">
      <c r="C498" s="173"/>
      <c r="D498" s="173"/>
      <c r="E498" s="173"/>
      <c r="F498" s="173"/>
      <c r="G498" s="173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</row>
    <row r="499" spans="3:26" ht="14.4">
      <c r="C499" s="173"/>
      <c r="D499" s="173"/>
      <c r="E499" s="173"/>
      <c r="F499" s="173"/>
      <c r="G499" s="173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</row>
    <row r="500" spans="3:26" ht="14.4">
      <c r="C500" s="173"/>
      <c r="D500" s="173"/>
      <c r="E500" s="173"/>
      <c r="F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</row>
    <row r="501" spans="3:26" ht="14.4">
      <c r="C501" s="173"/>
      <c r="D501" s="173"/>
      <c r="E501" s="173"/>
      <c r="F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  <c r="U501" s="173"/>
      <c r="V501" s="173"/>
      <c r="W501" s="173"/>
      <c r="X501" s="173"/>
      <c r="Y501" s="173"/>
      <c r="Z501" s="173"/>
    </row>
    <row r="502" spans="3:26" ht="14.4">
      <c r="C502" s="173"/>
      <c r="D502" s="173"/>
      <c r="E502" s="173"/>
      <c r="F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  <c r="U502" s="173"/>
      <c r="V502" s="173"/>
      <c r="W502" s="173"/>
      <c r="X502" s="173"/>
      <c r="Y502" s="173"/>
      <c r="Z502" s="173"/>
    </row>
    <row r="503" spans="3:26" ht="14.4">
      <c r="C503" s="173"/>
      <c r="D503" s="173"/>
      <c r="E503" s="173"/>
      <c r="F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  <c r="U503" s="173"/>
      <c r="V503" s="173"/>
      <c r="W503" s="173"/>
      <c r="X503" s="173"/>
      <c r="Y503" s="173"/>
      <c r="Z503" s="173"/>
    </row>
    <row r="504" spans="3:26" ht="14.4">
      <c r="C504" s="173"/>
      <c r="D504" s="173"/>
      <c r="E504" s="173"/>
      <c r="F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  <c r="Q504" s="173"/>
      <c r="R504" s="173"/>
      <c r="S504" s="173"/>
      <c r="T504" s="173"/>
      <c r="U504" s="173"/>
      <c r="V504" s="173"/>
      <c r="W504" s="173"/>
      <c r="X504" s="173"/>
      <c r="Y504" s="173"/>
      <c r="Z504" s="173"/>
    </row>
    <row r="505" spans="3:26" ht="14.4">
      <c r="C505" s="173"/>
      <c r="D505" s="173"/>
      <c r="E505" s="173"/>
      <c r="F505" s="173"/>
      <c r="G505" s="173"/>
      <c r="H505" s="173"/>
      <c r="I505" s="173"/>
      <c r="J505" s="173"/>
      <c r="K505" s="173"/>
      <c r="L505" s="173"/>
      <c r="M505" s="173"/>
      <c r="N505" s="173"/>
      <c r="O505" s="173"/>
      <c r="P505" s="173"/>
      <c r="Q505" s="173"/>
      <c r="R505" s="173"/>
      <c r="S505" s="173"/>
      <c r="T505" s="173"/>
      <c r="U505" s="173"/>
      <c r="V505" s="173"/>
      <c r="W505" s="173"/>
      <c r="X505" s="173"/>
      <c r="Y505" s="173"/>
      <c r="Z505" s="173"/>
    </row>
    <row r="506" spans="3:26" ht="14.4">
      <c r="C506" s="173"/>
      <c r="D506" s="173"/>
      <c r="E506" s="173"/>
      <c r="F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73"/>
      <c r="Q506" s="173"/>
      <c r="R506" s="173"/>
      <c r="S506" s="173"/>
      <c r="T506" s="173"/>
      <c r="U506" s="173"/>
      <c r="V506" s="173"/>
      <c r="W506" s="173"/>
      <c r="X506" s="173"/>
      <c r="Y506" s="173"/>
      <c r="Z506" s="173"/>
    </row>
    <row r="507" spans="3:26" ht="14.4">
      <c r="C507" s="173"/>
      <c r="D507" s="173"/>
      <c r="E507" s="173"/>
      <c r="F507" s="173"/>
      <c r="G507" s="173"/>
      <c r="H507" s="173"/>
      <c r="I507" s="173"/>
      <c r="J507" s="173"/>
      <c r="K507" s="173"/>
      <c r="L507" s="173"/>
      <c r="M507" s="173"/>
      <c r="N507" s="173"/>
      <c r="O507" s="173"/>
      <c r="P507" s="173"/>
      <c r="Q507" s="173"/>
      <c r="R507" s="173"/>
      <c r="S507" s="173"/>
      <c r="T507" s="173"/>
      <c r="U507" s="173"/>
      <c r="V507" s="173"/>
      <c r="W507" s="173"/>
      <c r="X507" s="173"/>
      <c r="Y507" s="173"/>
      <c r="Z507" s="173"/>
    </row>
    <row r="508" spans="3:26" ht="14.4">
      <c r="C508" s="173"/>
      <c r="D508" s="173"/>
      <c r="E508" s="173"/>
      <c r="F508" s="173"/>
      <c r="G508" s="173"/>
      <c r="H508" s="173"/>
      <c r="I508" s="173"/>
      <c r="J508" s="173"/>
      <c r="K508" s="173"/>
      <c r="L508" s="173"/>
      <c r="M508" s="173"/>
      <c r="N508" s="173"/>
      <c r="O508" s="173"/>
      <c r="P508" s="173"/>
      <c r="Q508" s="173"/>
      <c r="R508" s="173"/>
      <c r="S508" s="173"/>
      <c r="T508" s="173"/>
      <c r="U508" s="173"/>
      <c r="V508" s="173"/>
      <c r="W508" s="173"/>
      <c r="X508" s="173"/>
      <c r="Y508" s="173"/>
      <c r="Z508" s="173"/>
    </row>
    <row r="509" spans="3:26" ht="14.4">
      <c r="C509" s="173"/>
      <c r="D509" s="173"/>
      <c r="E509" s="173"/>
      <c r="F509" s="173"/>
      <c r="G509" s="173"/>
      <c r="H509" s="173"/>
      <c r="I509" s="173"/>
      <c r="J509" s="173"/>
      <c r="K509" s="173"/>
      <c r="L509" s="173"/>
      <c r="M509" s="173"/>
      <c r="N509" s="173"/>
      <c r="O509" s="173"/>
      <c r="P509" s="173"/>
      <c r="Q509" s="173"/>
      <c r="R509" s="173"/>
      <c r="S509" s="173"/>
      <c r="T509" s="173"/>
      <c r="U509" s="173"/>
      <c r="V509" s="173"/>
      <c r="W509" s="173"/>
      <c r="X509" s="173"/>
      <c r="Y509" s="173"/>
      <c r="Z509" s="173"/>
    </row>
    <row r="510" spans="3:26" ht="14.4">
      <c r="C510" s="173"/>
      <c r="D510" s="173"/>
      <c r="E510" s="173"/>
      <c r="F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3"/>
      <c r="S510" s="173"/>
      <c r="T510" s="173"/>
      <c r="U510" s="173"/>
      <c r="V510" s="173"/>
      <c r="W510" s="173"/>
      <c r="X510" s="173"/>
      <c r="Y510" s="173"/>
      <c r="Z510" s="173"/>
    </row>
    <row r="511" spans="3:26" ht="14.4">
      <c r="C511" s="173"/>
      <c r="D511" s="173"/>
      <c r="E511" s="173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  <c r="U511" s="173"/>
      <c r="V511" s="173"/>
      <c r="W511" s="173"/>
      <c r="X511" s="173"/>
      <c r="Y511" s="173"/>
      <c r="Z511" s="173"/>
    </row>
    <row r="512" spans="3:26" ht="14.4">
      <c r="C512" s="173"/>
      <c r="D512" s="173"/>
      <c r="E512" s="173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  <c r="U512" s="173"/>
      <c r="V512" s="173"/>
      <c r="W512" s="173"/>
      <c r="X512" s="173"/>
      <c r="Y512" s="173"/>
      <c r="Z512" s="173"/>
    </row>
    <row r="513" spans="3:26" ht="14.4">
      <c r="C513" s="173"/>
      <c r="D513" s="173"/>
      <c r="E513" s="173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  <c r="U513" s="173"/>
      <c r="V513" s="173"/>
      <c r="W513" s="173"/>
      <c r="X513" s="173"/>
      <c r="Y513" s="173"/>
      <c r="Z513" s="173"/>
    </row>
    <row r="514" spans="3:26" ht="14.4">
      <c r="C514" s="173"/>
      <c r="D514" s="173"/>
      <c r="E514" s="173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  <c r="U514" s="173"/>
      <c r="V514" s="173"/>
      <c r="W514" s="173"/>
      <c r="X514" s="173"/>
      <c r="Y514" s="173"/>
      <c r="Z514" s="173"/>
    </row>
    <row r="515" spans="3:26" ht="14.4">
      <c r="C515" s="173"/>
      <c r="D515" s="173"/>
      <c r="E515" s="173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  <c r="U515" s="173"/>
      <c r="V515" s="173"/>
      <c r="W515" s="173"/>
      <c r="X515" s="173"/>
      <c r="Y515" s="173"/>
      <c r="Z515" s="173"/>
    </row>
    <row r="516" spans="3:26" ht="14.4">
      <c r="C516" s="173"/>
      <c r="D516" s="173"/>
      <c r="E516" s="173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  <c r="U516" s="173"/>
      <c r="V516" s="173"/>
      <c r="W516" s="173"/>
      <c r="X516" s="173"/>
      <c r="Y516" s="173"/>
      <c r="Z516" s="173"/>
    </row>
    <row r="517" spans="3:26" ht="14.4">
      <c r="C517" s="173"/>
      <c r="D517" s="173"/>
      <c r="E517" s="173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  <c r="U517" s="173"/>
      <c r="V517" s="173"/>
      <c r="W517" s="173"/>
      <c r="X517" s="173"/>
      <c r="Y517" s="173"/>
      <c r="Z517" s="173"/>
    </row>
    <row r="518" spans="3:26" ht="14.4">
      <c r="C518" s="173"/>
      <c r="D518" s="173"/>
      <c r="E518" s="173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  <c r="U518" s="173"/>
      <c r="V518" s="173"/>
      <c r="W518" s="173"/>
      <c r="X518" s="173"/>
      <c r="Y518" s="173"/>
      <c r="Z518" s="173"/>
    </row>
    <row r="519" spans="3:26" ht="14.4">
      <c r="C519" s="173"/>
      <c r="D519" s="173"/>
      <c r="E519" s="173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  <c r="U519" s="173"/>
      <c r="V519" s="173"/>
      <c r="W519" s="173"/>
      <c r="X519" s="173"/>
      <c r="Y519" s="173"/>
      <c r="Z519" s="173"/>
    </row>
    <row r="520" spans="3:26" ht="14.4">
      <c r="C520" s="173"/>
      <c r="D520" s="173"/>
      <c r="E520" s="173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  <c r="U520" s="173"/>
      <c r="V520" s="173"/>
      <c r="W520" s="173"/>
      <c r="X520" s="173"/>
      <c r="Y520" s="173"/>
      <c r="Z520" s="173"/>
    </row>
    <row r="521" spans="3:26" ht="14.4">
      <c r="C521" s="173"/>
      <c r="D521" s="173"/>
      <c r="E521" s="173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  <c r="U521" s="173"/>
      <c r="V521" s="173"/>
      <c r="W521" s="173"/>
      <c r="X521" s="173"/>
      <c r="Y521" s="173"/>
      <c r="Z521" s="173"/>
    </row>
    <row r="522" spans="3:26" ht="14.4">
      <c r="C522" s="173"/>
      <c r="D522" s="173"/>
      <c r="E522" s="173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  <c r="U522" s="173"/>
      <c r="V522" s="173"/>
      <c r="W522" s="173"/>
      <c r="X522" s="173"/>
      <c r="Y522" s="173"/>
      <c r="Z522" s="173"/>
    </row>
    <row r="523" spans="3:26" ht="14.4">
      <c r="C523" s="173"/>
      <c r="D523" s="173"/>
      <c r="E523" s="173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  <c r="U523" s="173"/>
      <c r="V523" s="173"/>
      <c r="W523" s="173"/>
      <c r="X523" s="173"/>
      <c r="Y523" s="173"/>
      <c r="Z523" s="173"/>
    </row>
    <row r="524" spans="3:26" ht="14.4">
      <c r="C524" s="173"/>
      <c r="D524" s="173"/>
      <c r="E524" s="173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  <c r="U524" s="173"/>
      <c r="V524" s="173"/>
      <c r="W524" s="173"/>
      <c r="X524" s="173"/>
      <c r="Y524" s="173"/>
      <c r="Z524" s="173"/>
    </row>
    <row r="525" spans="3:26" ht="14.4">
      <c r="C525" s="173"/>
      <c r="D525" s="173"/>
      <c r="E525" s="173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  <c r="U525" s="173"/>
      <c r="V525" s="173"/>
      <c r="W525" s="173"/>
      <c r="X525" s="173"/>
      <c r="Y525" s="173"/>
      <c r="Z525" s="173"/>
    </row>
    <row r="526" spans="3:26" ht="14.4">
      <c r="C526" s="173"/>
      <c r="D526" s="173"/>
      <c r="E526" s="173"/>
      <c r="F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3"/>
      <c r="S526" s="173"/>
      <c r="T526" s="173"/>
      <c r="U526" s="173"/>
      <c r="V526" s="173"/>
      <c r="W526" s="173"/>
      <c r="X526" s="173"/>
      <c r="Y526" s="173"/>
      <c r="Z526" s="173"/>
    </row>
    <row r="527" spans="3:26" ht="14.4">
      <c r="C527" s="173"/>
      <c r="D527" s="173"/>
      <c r="E527" s="173"/>
      <c r="F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173"/>
      <c r="T527" s="173"/>
      <c r="U527" s="173"/>
      <c r="V527" s="173"/>
      <c r="W527" s="173"/>
      <c r="X527" s="173"/>
      <c r="Y527" s="173"/>
      <c r="Z527" s="173"/>
    </row>
    <row r="528" spans="3:26" ht="14.4">
      <c r="C528" s="173"/>
      <c r="D528" s="173"/>
      <c r="E528" s="173"/>
      <c r="F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3"/>
      <c r="S528" s="173"/>
      <c r="T528" s="173"/>
      <c r="U528" s="173"/>
      <c r="V528" s="173"/>
      <c r="W528" s="173"/>
      <c r="X528" s="173"/>
      <c r="Y528" s="173"/>
      <c r="Z528" s="173"/>
    </row>
    <row r="529" spans="3:26" ht="14.4">
      <c r="C529" s="173"/>
      <c r="D529" s="173"/>
      <c r="E529" s="173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  <c r="U529" s="173"/>
      <c r="V529" s="173"/>
      <c r="W529" s="173"/>
      <c r="X529" s="173"/>
      <c r="Y529" s="173"/>
      <c r="Z529" s="173"/>
    </row>
    <row r="530" spans="3:26" ht="14.4">
      <c r="C530" s="173"/>
      <c r="D530" s="173"/>
      <c r="E530" s="173"/>
      <c r="F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  <c r="U530" s="173"/>
      <c r="V530" s="173"/>
      <c r="W530" s="173"/>
      <c r="X530" s="173"/>
      <c r="Y530" s="173"/>
      <c r="Z530" s="173"/>
    </row>
    <row r="531" spans="3:26" ht="14.4">
      <c r="C531" s="173"/>
      <c r="D531" s="173"/>
      <c r="E531" s="173"/>
      <c r="F531" s="173"/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3"/>
      <c r="S531" s="173"/>
      <c r="T531" s="173"/>
      <c r="U531" s="173"/>
      <c r="V531" s="173"/>
      <c r="W531" s="173"/>
      <c r="X531" s="173"/>
      <c r="Y531" s="173"/>
      <c r="Z531" s="173"/>
    </row>
    <row r="532" spans="3:26" ht="14.4">
      <c r="C532" s="173"/>
      <c r="D532" s="173"/>
      <c r="E532" s="173"/>
      <c r="F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3"/>
      <c r="S532" s="173"/>
      <c r="T532" s="173"/>
      <c r="U532" s="173"/>
      <c r="V532" s="173"/>
      <c r="W532" s="173"/>
      <c r="X532" s="173"/>
      <c r="Y532" s="173"/>
      <c r="Z532" s="173"/>
    </row>
    <row r="533" spans="3:26" ht="14.4">
      <c r="C533" s="173"/>
      <c r="D533" s="173"/>
      <c r="E533" s="173"/>
      <c r="F533" s="173"/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  <c r="U533" s="173"/>
      <c r="V533" s="173"/>
      <c r="W533" s="173"/>
      <c r="X533" s="173"/>
      <c r="Y533" s="173"/>
      <c r="Z533" s="173"/>
    </row>
    <row r="534" spans="3:26" ht="14.4"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3"/>
      <c r="S534" s="173"/>
      <c r="T534" s="173"/>
      <c r="U534" s="173"/>
      <c r="V534" s="173"/>
      <c r="W534" s="173"/>
      <c r="X534" s="173"/>
      <c r="Y534" s="173"/>
      <c r="Z534" s="173"/>
    </row>
    <row r="535" spans="3:26" ht="14.4">
      <c r="C535" s="173"/>
      <c r="D535" s="173"/>
      <c r="E535" s="173"/>
      <c r="F535" s="173"/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3"/>
      <c r="S535" s="173"/>
      <c r="T535" s="173"/>
      <c r="U535" s="173"/>
      <c r="V535" s="173"/>
      <c r="W535" s="173"/>
      <c r="X535" s="173"/>
      <c r="Y535" s="173"/>
      <c r="Z535" s="173"/>
    </row>
    <row r="536" spans="3:26" ht="14.4">
      <c r="C536" s="173"/>
      <c r="D536" s="173"/>
      <c r="E536" s="173"/>
      <c r="F536" s="173"/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173"/>
      <c r="T536" s="173"/>
      <c r="U536" s="173"/>
      <c r="V536" s="173"/>
      <c r="W536" s="173"/>
      <c r="X536" s="173"/>
      <c r="Y536" s="173"/>
      <c r="Z536" s="173"/>
    </row>
    <row r="537" spans="3:26" ht="14.4"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3"/>
      <c r="S537" s="173"/>
      <c r="T537" s="173"/>
      <c r="U537" s="173"/>
      <c r="V537" s="173"/>
      <c r="W537" s="173"/>
      <c r="X537" s="173"/>
      <c r="Y537" s="173"/>
      <c r="Z537" s="173"/>
    </row>
    <row r="538" spans="3:26" ht="14.4">
      <c r="C538" s="173"/>
      <c r="D538" s="173"/>
      <c r="E538" s="173"/>
      <c r="F538" s="173"/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  <c r="Q538" s="173"/>
      <c r="R538" s="173"/>
      <c r="S538" s="173"/>
      <c r="T538" s="173"/>
      <c r="U538" s="173"/>
      <c r="V538" s="173"/>
      <c r="W538" s="173"/>
      <c r="X538" s="173"/>
      <c r="Y538" s="173"/>
      <c r="Z538" s="173"/>
    </row>
    <row r="539" spans="3:26" ht="14.4">
      <c r="C539" s="173"/>
      <c r="D539" s="173"/>
      <c r="E539" s="173"/>
      <c r="F539" s="173"/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3"/>
      <c r="S539" s="173"/>
      <c r="T539" s="173"/>
      <c r="U539" s="173"/>
      <c r="V539" s="173"/>
      <c r="W539" s="173"/>
      <c r="X539" s="173"/>
      <c r="Y539" s="173"/>
      <c r="Z539" s="173"/>
    </row>
    <row r="540" spans="3:26" ht="14.4">
      <c r="C540" s="173"/>
      <c r="D540" s="173"/>
      <c r="E540" s="173"/>
      <c r="F540" s="173"/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  <c r="Q540" s="173"/>
      <c r="R540" s="173"/>
      <c r="S540" s="173"/>
      <c r="T540" s="173"/>
      <c r="U540" s="173"/>
      <c r="V540" s="173"/>
      <c r="W540" s="173"/>
      <c r="X540" s="173"/>
      <c r="Y540" s="173"/>
      <c r="Z540" s="173"/>
    </row>
    <row r="541" spans="3:26" ht="14.4">
      <c r="C541" s="173"/>
      <c r="D541" s="173"/>
      <c r="E541" s="173"/>
      <c r="F541" s="173"/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  <c r="Q541" s="173"/>
      <c r="R541" s="173"/>
      <c r="S541" s="173"/>
      <c r="T541" s="173"/>
      <c r="U541" s="173"/>
      <c r="V541" s="173"/>
      <c r="W541" s="173"/>
      <c r="X541" s="173"/>
      <c r="Y541" s="173"/>
      <c r="Z541" s="173"/>
    </row>
    <row r="542" spans="3:26" ht="14.4">
      <c r="C542" s="173"/>
      <c r="D542" s="173"/>
      <c r="E542" s="173"/>
      <c r="F542" s="173"/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3"/>
      <c r="S542" s="173"/>
      <c r="T542" s="173"/>
      <c r="U542" s="173"/>
      <c r="V542" s="173"/>
      <c r="W542" s="173"/>
      <c r="X542" s="173"/>
      <c r="Y542" s="173"/>
      <c r="Z542" s="173"/>
    </row>
    <row r="543" spans="3:26" ht="14.4">
      <c r="C543" s="173"/>
      <c r="D543" s="173"/>
      <c r="E543" s="173"/>
      <c r="F543" s="173"/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  <c r="Q543" s="173"/>
      <c r="R543" s="173"/>
      <c r="S543" s="173"/>
      <c r="T543" s="173"/>
      <c r="U543" s="173"/>
      <c r="V543" s="173"/>
      <c r="W543" s="173"/>
      <c r="X543" s="173"/>
      <c r="Y543" s="173"/>
      <c r="Z543" s="173"/>
    </row>
    <row r="544" spans="3:26" ht="14.4">
      <c r="C544" s="173"/>
      <c r="D544" s="173"/>
      <c r="E544" s="173"/>
      <c r="F544" s="173"/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</row>
    <row r="545" spans="3:26" ht="14.4">
      <c r="C545" s="173"/>
      <c r="D545" s="173"/>
      <c r="E545" s="173"/>
      <c r="F545" s="173"/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3"/>
      <c r="S545" s="173"/>
      <c r="T545" s="173"/>
      <c r="U545" s="173"/>
      <c r="V545" s="173"/>
      <c r="W545" s="173"/>
      <c r="X545" s="173"/>
      <c r="Y545" s="173"/>
      <c r="Z545" s="173"/>
    </row>
    <row r="546" spans="3:26" ht="14.4">
      <c r="C546" s="173"/>
      <c r="D546" s="173"/>
      <c r="E546" s="173"/>
      <c r="F546" s="173"/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  <c r="Q546" s="173"/>
      <c r="R546" s="173"/>
      <c r="S546" s="173"/>
      <c r="T546" s="173"/>
      <c r="U546" s="173"/>
      <c r="V546" s="173"/>
      <c r="W546" s="173"/>
      <c r="X546" s="173"/>
      <c r="Y546" s="173"/>
      <c r="Z546" s="173"/>
    </row>
    <row r="547" spans="3:26" ht="14.4">
      <c r="C547" s="173"/>
      <c r="D547" s="173"/>
      <c r="E547" s="173"/>
      <c r="F547" s="173"/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  <c r="Q547" s="173"/>
      <c r="R547" s="173"/>
      <c r="S547" s="173"/>
      <c r="T547" s="173"/>
      <c r="U547" s="173"/>
      <c r="V547" s="173"/>
      <c r="W547" s="173"/>
      <c r="X547" s="173"/>
      <c r="Y547" s="173"/>
      <c r="Z547" s="173"/>
    </row>
    <row r="548" spans="3:26" ht="14.4">
      <c r="C548" s="173"/>
      <c r="D548" s="173"/>
      <c r="E548" s="173"/>
      <c r="F548" s="173"/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3"/>
      <c r="S548" s="173"/>
      <c r="T548" s="173"/>
      <c r="U548" s="173"/>
      <c r="V548" s="173"/>
      <c r="W548" s="173"/>
      <c r="X548" s="173"/>
      <c r="Y548" s="173"/>
      <c r="Z548" s="173"/>
    </row>
    <row r="549" spans="3:26" ht="14.4">
      <c r="C549" s="173"/>
      <c r="D549" s="173"/>
      <c r="E549" s="173"/>
      <c r="F549" s="173"/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  <c r="Q549" s="173"/>
      <c r="R549" s="173"/>
      <c r="S549" s="173"/>
      <c r="T549" s="173"/>
      <c r="U549" s="173"/>
      <c r="V549" s="173"/>
      <c r="W549" s="173"/>
      <c r="X549" s="173"/>
      <c r="Y549" s="173"/>
      <c r="Z549" s="173"/>
    </row>
    <row r="550" spans="3:26" ht="14.4">
      <c r="C550" s="173"/>
      <c r="D550" s="173"/>
      <c r="E550" s="173"/>
      <c r="F550" s="173"/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  <c r="Q550" s="173"/>
      <c r="R550" s="173"/>
      <c r="S550" s="173"/>
      <c r="T550" s="173"/>
      <c r="U550" s="173"/>
      <c r="V550" s="173"/>
      <c r="W550" s="173"/>
      <c r="X550" s="173"/>
      <c r="Y550" s="173"/>
      <c r="Z550" s="173"/>
    </row>
    <row r="551" spans="3:26" ht="14.4">
      <c r="C551" s="173"/>
      <c r="D551" s="173"/>
      <c r="E551" s="173"/>
      <c r="F551" s="173"/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3"/>
      <c r="S551" s="173"/>
      <c r="T551" s="173"/>
      <c r="U551" s="173"/>
      <c r="V551" s="173"/>
      <c r="W551" s="173"/>
      <c r="X551" s="173"/>
      <c r="Y551" s="173"/>
      <c r="Z551" s="173"/>
    </row>
    <row r="552" spans="3:26" ht="14.4">
      <c r="C552" s="173"/>
      <c r="D552" s="173"/>
      <c r="E552" s="173"/>
      <c r="F552" s="173"/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  <c r="Q552" s="173"/>
      <c r="R552" s="173"/>
      <c r="S552" s="173"/>
      <c r="T552" s="173"/>
      <c r="U552" s="173"/>
      <c r="V552" s="173"/>
      <c r="W552" s="173"/>
      <c r="X552" s="173"/>
      <c r="Y552" s="173"/>
      <c r="Z552" s="173"/>
    </row>
    <row r="553" spans="3:26" ht="14.4">
      <c r="C553" s="173"/>
      <c r="D553" s="173"/>
      <c r="E553" s="173"/>
      <c r="F553" s="173"/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  <c r="Q553" s="173"/>
      <c r="R553" s="173"/>
      <c r="S553" s="173"/>
      <c r="T553" s="173"/>
      <c r="U553" s="173"/>
      <c r="V553" s="173"/>
      <c r="W553" s="173"/>
      <c r="X553" s="173"/>
      <c r="Y553" s="173"/>
      <c r="Z553" s="173"/>
    </row>
    <row r="554" spans="3:26" ht="14.4">
      <c r="C554" s="173"/>
      <c r="D554" s="173"/>
      <c r="E554" s="173"/>
      <c r="F554" s="173"/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3"/>
      <c r="S554" s="173"/>
      <c r="T554" s="173"/>
      <c r="U554" s="173"/>
      <c r="V554" s="173"/>
      <c r="W554" s="173"/>
      <c r="X554" s="173"/>
      <c r="Y554" s="173"/>
      <c r="Z554" s="173"/>
    </row>
    <row r="555" spans="3:26" ht="14.4">
      <c r="C555" s="173"/>
      <c r="D555" s="173"/>
      <c r="E555" s="173"/>
      <c r="F555" s="173"/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  <c r="Q555" s="173"/>
      <c r="R555" s="173"/>
      <c r="S555" s="173"/>
      <c r="T555" s="173"/>
      <c r="U555" s="173"/>
      <c r="V555" s="173"/>
      <c r="W555" s="173"/>
      <c r="X555" s="173"/>
      <c r="Y555" s="173"/>
      <c r="Z555" s="173"/>
    </row>
    <row r="556" spans="3:26" ht="14.4">
      <c r="C556" s="173"/>
      <c r="D556" s="173"/>
      <c r="E556" s="173"/>
      <c r="F556" s="173"/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  <c r="Q556" s="173"/>
      <c r="R556" s="173"/>
      <c r="S556" s="173"/>
      <c r="T556" s="173"/>
      <c r="U556" s="173"/>
      <c r="V556" s="173"/>
      <c r="W556" s="173"/>
      <c r="X556" s="173"/>
      <c r="Y556" s="173"/>
      <c r="Z556" s="173"/>
    </row>
    <row r="557" spans="3:26" ht="14.4">
      <c r="C557" s="173"/>
      <c r="D557" s="173"/>
      <c r="E557" s="173"/>
      <c r="F557" s="173"/>
      <c r="G557" s="173"/>
      <c r="H557" s="173"/>
      <c r="I557" s="173"/>
      <c r="J557" s="173"/>
      <c r="K557" s="173"/>
      <c r="L557" s="173"/>
      <c r="M557" s="173"/>
      <c r="N557" s="173"/>
      <c r="O557" s="173"/>
      <c r="P557" s="173"/>
      <c r="Q557" s="173"/>
      <c r="R557" s="173"/>
      <c r="S557" s="173"/>
      <c r="T557" s="173"/>
      <c r="U557" s="173"/>
      <c r="V557" s="173"/>
      <c r="W557" s="173"/>
      <c r="X557" s="173"/>
      <c r="Y557" s="173"/>
      <c r="Z557" s="173"/>
    </row>
    <row r="558" spans="3:26" ht="14.4">
      <c r="C558" s="173"/>
      <c r="D558" s="173"/>
      <c r="E558" s="173"/>
      <c r="F558" s="173"/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  <c r="Q558" s="173"/>
      <c r="R558" s="173"/>
      <c r="S558" s="173"/>
      <c r="T558" s="173"/>
      <c r="U558" s="173"/>
      <c r="V558" s="173"/>
      <c r="W558" s="173"/>
      <c r="X558" s="173"/>
      <c r="Y558" s="173"/>
      <c r="Z558" s="173"/>
    </row>
    <row r="559" spans="3:26" ht="14.4">
      <c r="C559" s="173"/>
      <c r="D559" s="173"/>
      <c r="E559" s="173"/>
      <c r="F559" s="173"/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  <c r="Q559" s="173"/>
      <c r="R559" s="173"/>
      <c r="S559" s="173"/>
      <c r="T559" s="173"/>
      <c r="U559" s="173"/>
      <c r="V559" s="173"/>
      <c r="W559" s="173"/>
      <c r="X559" s="173"/>
      <c r="Y559" s="173"/>
      <c r="Z559" s="173"/>
    </row>
    <row r="560" spans="3:26" ht="14.4">
      <c r="C560" s="173"/>
      <c r="D560" s="173"/>
      <c r="E560" s="173"/>
      <c r="F560" s="173"/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3"/>
      <c r="S560" s="173"/>
      <c r="T560" s="173"/>
      <c r="U560" s="173"/>
      <c r="V560" s="173"/>
      <c r="W560" s="173"/>
      <c r="X560" s="173"/>
      <c r="Y560" s="173"/>
      <c r="Z560" s="173"/>
    </row>
    <row r="561" spans="3:26" ht="14.4">
      <c r="C561" s="173"/>
      <c r="D561" s="173"/>
      <c r="E561" s="173"/>
      <c r="F561" s="173"/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  <c r="Q561" s="173"/>
      <c r="R561" s="173"/>
      <c r="S561" s="173"/>
      <c r="T561" s="173"/>
      <c r="U561" s="173"/>
      <c r="V561" s="173"/>
      <c r="W561" s="173"/>
      <c r="X561" s="173"/>
      <c r="Y561" s="173"/>
      <c r="Z561" s="173"/>
    </row>
    <row r="562" spans="3:26" ht="14.4">
      <c r="C562" s="173"/>
      <c r="D562" s="173"/>
      <c r="E562" s="173"/>
      <c r="F562" s="173"/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</row>
    <row r="563" spans="3:26" ht="14.4">
      <c r="C563" s="173"/>
      <c r="D563" s="173"/>
      <c r="E563" s="173"/>
      <c r="F563" s="173"/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</row>
    <row r="564" spans="3:26" ht="14.4">
      <c r="C564" s="173"/>
      <c r="D564" s="173"/>
      <c r="E564" s="173"/>
      <c r="F564" s="173"/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  <c r="U564" s="173"/>
      <c r="V564" s="173"/>
      <c r="W564" s="173"/>
      <c r="X564" s="173"/>
      <c r="Y564" s="173"/>
      <c r="Z564" s="173"/>
    </row>
    <row r="565" spans="3:26" ht="14.4">
      <c r="C565" s="173"/>
      <c r="D565" s="173"/>
      <c r="E565" s="173"/>
      <c r="F565" s="173"/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  <c r="U565" s="173"/>
      <c r="V565" s="173"/>
      <c r="W565" s="173"/>
      <c r="X565" s="173"/>
      <c r="Y565" s="173"/>
      <c r="Z565" s="173"/>
    </row>
    <row r="566" spans="3:26" ht="14.4">
      <c r="C566" s="173"/>
      <c r="D566" s="173"/>
      <c r="E566" s="173"/>
      <c r="F566" s="173"/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  <c r="U566" s="173"/>
      <c r="V566" s="173"/>
      <c r="W566" s="173"/>
      <c r="X566" s="173"/>
      <c r="Y566" s="173"/>
      <c r="Z566" s="173"/>
    </row>
    <row r="567" spans="3:26" ht="14.4">
      <c r="C567" s="173"/>
      <c r="D567" s="173"/>
      <c r="E567" s="173"/>
      <c r="F567" s="173"/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  <c r="U567" s="173"/>
      <c r="V567" s="173"/>
      <c r="W567" s="173"/>
      <c r="X567" s="173"/>
      <c r="Y567" s="173"/>
      <c r="Z567" s="173"/>
    </row>
    <row r="568" spans="3:26" ht="14.4">
      <c r="C568" s="173"/>
      <c r="D568" s="173"/>
      <c r="E568" s="173"/>
      <c r="F568" s="173"/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  <c r="U568" s="173"/>
      <c r="V568" s="173"/>
      <c r="W568" s="173"/>
      <c r="X568" s="173"/>
      <c r="Y568" s="173"/>
      <c r="Z568" s="173"/>
    </row>
    <row r="569" spans="3:26" ht="14.4">
      <c r="C569" s="173"/>
      <c r="D569" s="173"/>
      <c r="E569" s="173"/>
      <c r="F569" s="173"/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  <c r="U569" s="173"/>
      <c r="V569" s="173"/>
      <c r="W569" s="173"/>
      <c r="X569" s="173"/>
      <c r="Y569" s="173"/>
      <c r="Z569" s="173"/>
    </row>
    <row r="570" spans="3:26" ht="14.4">
      <c r="C570" s="173"/>
      <c r="D570" s="173"/>
      <c r="E570" s="173"/>
      <c r="F570" s="173"/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  <c r="U570" s="173"/>
      <c r="V570" s="173"/>
      <c r="W570" s="173"/>
      <c r="X570" s="173"/>
      <c r="Y570" s="173"/>
      <c r="Z570" s="173"/>
    </row>
    <row r="571" spans="3:26" ht="14.4">
      <c r="C571" s="173"/>
      <c r="D571" s="173"/>
      <c r="E571" s="173"/>
      <c r="F571" s="173"/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  <c r="U571" s="173"/>
      <c r="V571" s="173"/>
      <c r="W571" s="173"/>
      <c r="X571" s="173"/>
      <c r="Y571" s="173"/>
      <c r="Z571" s="173"/>
    </row>
    <row r="572" spans="3:26" ht="14.4">
      <c r="C572" s="173"/>
      <c r="D572" s="173"/>
      <c r="E572" s="173"/>
      <c r="F572" s="173"/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3"/>
      <c r="S572" s="173"/>
      <c r="T572" s="173"/>
      <c r="U572" s="173"/>
      <c r="V572" s="173"/>
      <c r="W572" s="173"/>
      <c r="X572" s="173"/>
      <c r="Y572" s="173"/>
      <c r="Z572" s="173"/>
    </row>
    <row r="573" spans="3:26" ht="14.4">
      <c r="C573" s="173"/>
      <c r="D573" s="173"/>
      <c r="E573" s="173"/>
      <c r="F573" s="173"/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  <c r="Q573" s="173"/>
      <c r="R573" s="173"/>
      <c r="S573" s="173"/>
      <c r="T573" s="173"/>
      <c r="U573" s="173"/>
      <c r="V573" s="173"/>
      <c r="W573" s="173"/>
      <c r="X573" s="173"/>
      <c r="Y573" s="173"/>
      <c r="Z573" s="173"/>
    </row>
    <row r="574" spans="3:26" ht="14.4">
      <c r="C574" s="173"/>
      <c r="D574" s="173"/>
      <c r="E574" s="173"/>
      <c r="F574" s="173"/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  <c r="Q574" s="173"/>
      <c r="R574" s="173"/>
      <c r="S574" s="173"/>
      <c r="T574" s="173"/>
      <c r="U574" s="173"/>
      <c r="V574" s="173"/>
      <c r="W574" s="173"/>
      <c r="X574" s="173"/>
      <c r="Y574" s="173"/>
      <c r="Z574" s="173"/>
    </row>
    <row r="575" spans="3:26" ht="14.4">
      <c r="C575" s="173"/>
      <c r="D575" s="173"/>
      <c r="E575" s="173"/>
      <c r="F575" s="173"/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3"/>
      <c r="S575" s="173"/>
      <c r="T575" s="173"/>
      <c r="U575" s="173"/>
      <c r="V575" s="173"/>
      <c r="W575" s="173"/>
      <c r="X575" s="173"/>
      <c r="Y575" s="173"/>
      <c r="Z575" s="173"/>
    </row>
    <row r="576" spans="3:26" ht="14.4">
      <c r="C576" s="173"/>
      <c r="D576" s="173"/>
      <c r="E576" s="173"/>
      <c r="F576" s="173"/>
      <c r="G576" s="173"/>
      <c r="H576" s="173"/>
      <c r="I576" s="173"/>
      <c r="J576" s="173"/>
      <c r="K576" s="173"/>
      <c r="L576" s="173"/>
      <c r="M576" s="173"/>
      <c r="N576" s="173"/>
      <c r="O576" s="173"/>
      <c r="P576" s="173"/>
      <c r="Q576" s="173"/>
      <c r="R576" s="173"/>
      <c r="S576" s="173"/>
      <c r="T576" s="173"/>
      <c r="U576" s="173"/>
      <c r="V576" s="173"/>
      <c r="W576" s="173"/>
      <c r="X576" s="173"/>
      <c r="Y576" s="173"/>
      <c r="Z576" s="173"/>
    </row>
    <row r="577" spans="3:26" ht="14.4">
      <c r="C577" s="173"/>
      <c r="D577" s="173"/>
      <c r="E577" s="173"/>
      <c r="F577" s="173"/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  <c r="Q577" s="173"/>
      <c r="R577" s="173"/>
      <c r="S577" s="173"/>
      <c r="T577" s="173"/>
      <c r="U577" s="173"/>
      <c r="V577" s="173"/>
      <c r="W577" s="173"/>
      <c r="X577" s="173"/>
      <c r="Y577" s="173"/>
      <c r="Z577" s="173"/>
    </row>
    <row r="578" spans="3:26" ht="14.4">
      <c r="C578" s="173"/>
      <c r="D578" s="173"/>
      <c r="E578" s="173"/>
      <c r="F578" s="173"/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3"/>
      <c r="S578" s="173"/>
      <c r="T578" s="173"/>
      <c r="U578" s="173"/>
      <c r="V578" s="173"/>
      <c r="W578" s="173"/>
      <c r="X578" s="173"/>
      <c r="Y578" s="173"/>
      <c r="Z578" s="173"/>
    </row>
    <row r="579" spans="3:26" ht="14.4">
      <c r="C579" s="173"/>
      <c r="D579" s="173"/>
      <c r="E579" s="173"/>
      <c r="F579" s="173"/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  <c r="Q579" s="173"/>
      <c r="R579" s="173"/>
      <c r="S579" s="173"/>
      <c r="T579" s="173"/>
      <c r="U579" s="173"/>
      <c r="V579" s="173"/>
      <c r="W579" s="173"/>
      <c r="X579" s="173"/>
      <c r="Y579" s="173"/>
      <c r="Z579" s="173"/>
    </row>
    <row r="580" spans="3:26" ht="14.4">
      <c r="C580" s="173"/>
      <c r="D580" s="173"/>
      <c r="E580" s="173"/>
      <c r="F580" s="173"/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  <c r="Q580" s="173"/>
      <c r="R580" s="173"/>
      <c r="S580" s="173"/>
      <c r="T580" s="173"/>
      <c r="U580" s="173"/>
      <c r="V580" s="173"/>
      <c r="W580" s="173"/>
      <c r="X580" s="173"/>
      <c r="Y580" s="173"/>
      <c r="Z580" s="173"/>
    </row>
    <row r="581" spans="3:26" ht="14.4">
      <c r="C581" s="173"/>
      <c r="D581" s="173"/>
      <c r="E581" s="173"/>
      <c r="F581" s="173"/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3"/>
      <c r="S581" s="173"/>
      <c r="T581" s="173"/>
      <c r="U581" s="173"/>
      <c r="V581" s="173"/>
      <c r="W581" s="173"/>
      <c r="X581" s="173"/>
      <c r="Y581" s="173"/>
      <c r="Z581" s="173"/>
    </row>
    <row r="582" spans="3:26" ht="14.4">
      <c r="C582" s="173"/>
      <c r="D582" s="173"/>
      <c r="E582" s="173"/>
      <c r="F582" s="173"/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  <c r="Q582" s="173"/>
      <c r="R582" s="173"/>
      <c r="S582" s="173"/>
      <c r="T582" s="173"/>
      <c r="U582" s="173"/>
      <c r="V582" s="173"/>
      <c r="W582" s="173"/>
      <c r="X582" s="173"/>
      <c r="Y582" s="173"/>
      <c r="Z582" s="173"/>
    </row>
    <row r="583" spans="3:26" ht="14.4">
      <c r="C583" s="173"/>
      <c r="D583" s="173"/>
      <c r="E583" s="173"/>
      <c r="F583" s="173"/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  <c r="Q583" s="173"/>
      <c r="R583" s="173"/>
      <c r="S583" s="173"/>
      <c r="T583" s="173"/>
      <c r="U583" s="173"/>
      <c r="V583" s="173"/>
      <c r="W583" s="173"/>
      <c r="X583" s="173"/>
      <c r="Y583" s="173"/>
      <c r="Z583" s="173"/>
    </row>
    <row r="584" spans="3:26" ht="14.4">
      <c r="C584" s="173"/>
      <c r="D584" s="173"/>
      <c r="E584" s="173"/>
      <c r="F584" s="173"/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3"/>
      <c r="S584" s="173"/>
      <c r="T584" s="173"/>
      <c r="U584" s="173"/>
      <c r="V584" s="173"/>
      <c r="W584" s="173"/>
      <c r="X584" s="173"/>
      <c r="Y584" s="173"/>
      <c r="Z584" s="173"/>
    </row>
    <row r="585" spans="3:26" ht="14.4">
      <c r="C585" s="173"/>
      <c r="D585" s="173"/>
      <c r="E585" s="173"/>
      <c r="F585" s="173"/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  <c r="Q585" s="173"/>
      <c r="R585" s="173"/>
      <c r="S585" s="173"/>
      <c r="T585" s="173"/>
      <c r="U585" s="173"/>
      <c r="V585" s="173"/>
      <c r="W585" s="173"/>
      <c r="X585" s="173"/>
      <c r="Y585" s="173"/>
      <c r="Z585" s="173"/>
    </row>
    <row r="586" spans="3:26" ht="14.4">
      <c r="C586" s="173"/>
      <c r="D586" s="173"/>
      <c r="E586" s="173"/>
      <c r="F586" s="173"/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  <c r="Q586" s="173"/>
      <c r="R586" s="173"/>
      <c r="S586" s="173"/>
      <c r="T586" s="173"/>
      <c r="U586" s="173"/>
      <c r="V586" s="173"/>
      <c r="W586" s="173"/>
      <c r="X586" s="173"/>
      <c r="Y586" s="173"/>
      <c r="Z586" s="173"/>
    </row>
    <row r="587" spans="3:26" ht="14.4">
      <c r="C587" s="173"/>
      <c r="D587" s="173"/>
      <c r="E587" s="173"/>
      <c r="F587" s="173"/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3"/>
      <c r="S587" s="173"/>
      <c r="T587" s="173"/>
      <c r="U587" s="173"/>
      <c r="V587" s="173"/>
      <c r="W587" s="173"/>
      <c r="X587" s="173"/>
      <c r="Y587" s="173"/>
      <c r="Z587" s="173"/>
    </row>
    <row r="588" spans="3:26" ht="14.4">
      <c r="C588" s="173"/>
      <c r="D588" s="173"/>
      <c r="E588" s="173"/>
      <c r="F588" s="173"/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  <c r="Q588" s="173"/>
      <c r="R588" s="173"/>
      <c r="S588" s="173"/>
      <c r="T588" s="173"/>
      <c r="U588" s="173"/>
      <c r="V588" s="173"/>
      <c r="W588" s="173"/>
      <c r="X588" s="173"/>
      <c r="Y588" s="173"/>
      <c r="Z588" s="173"/>
    </row>
    <row r="589" spans="3:26" ht="14.4">
      <c r="C589" s="173"/>
      <c r="D589" s="173"/>
      <c r="E589" s="173"/>
      <c r="F589" s="173"/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  <c r="Q589" s="173"/>
      <c r="R589" s="173"/>
      <c r="S589" s="173"/>
      <c r="T589" s="173"/>
      <c r="U589" s="173"/>
      <c r="V589" s="173"/>
      <c r="W589" s="173"/>
      <c r="X589" s="173"/>
      <c r="Y589" s="173"/>
      <c r="Z589" s="173"/>
    </row>
    <row r="590" spans="3:26" ht="14.4">
      <c r="C590" s="173"/>
      <c r="D590" s="173"/>
      <c r="E590" s="173"/>
      <c r="F590" s="173"/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3"/>
      <c r="S590" s="173"/>
      <c r="T590" s="173"/>
      <c r="U590" s="173"/>
      <c r="V590" s="173"/>
      <c r="W590" s="173"/>
      <c r="X590" s="173"/>
      <c r="Y590" s="173"/>
      <c r="Z590" s="173"/>
    </row>
    <row r="591" spans="3:26" ht="14.4">
      <c r="C591" s="173"/>
      <c r="D591" s="173"/>
      <c r="E591" s="173"/>
      <c r="F591" s="173"/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  <c r="Q591" s="173"/>
      <c r="R591" s="173"/>
      <c r="S591" s="173"/>
      <c r="T591" s="173"/>
      <c r="U591" s="173"/>
      <c r="V591" s="173"/>
      <c r="W591" s="173"/>
      <c r="X591" s="173"/>
      <c r="Y591" s="173"/>
      <c r="Z591" s="173"/>
    </row>
    <row r="592" spans="3:26" ht="14.4">
      <c r="C592" s="173"/>
      <c r="D592" s="173"/>
      <c r="E592" s="173"/>
      <c r="F592" s="173"/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  <c r="Q592" s="173"/>
      <c r="R592" s="173"/>
      <c r="S592" s="173"/>
      <c r="T592" s="173"/>
      <c r="U592" s="173"/>
      <c r="V592" s="173"/>
      <c r="W592" s="173"/>
      <c r="X592" s="173"/>
      <c r="Y592" s="173"/>
      <c r="Z592" s="173"/>
    </row>
    <row r="593" spans="3:26" ht="14.4">
      <c r="C593" s="173"/>
      <c r="D593" s="173"/>
      <c r="E593" s="173"/>
      <c r="F593" s="173"/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173"/>
      <c r="T593" s="173"/>
      <c r="U593" s="173"/>
      <c r="V593" s="173"/>
      <c r="W593" s="173"/>
      <c r="X593" s="173"/>
      <c r="Y593" s="173"/>
      <c r="Z593" s="173"/>
    </row>
    <row r="594" spans="3:26" ht="14.4">
      <c r="C594" s="173"/>
      <c r="D594" s="173"/>
      <c r="E594" s="173"/>
      <c r="F594" s="173"/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3"/>
      <c r="S594" s="173"/>
      <c r="T594" s="173"/>
      <c r="U594" s="173"/>
      <c r="V594" s="173"/>
      <c r="W594" s="173"/>
      <c r="X594" s="173"/>
      <c r="Y594" s="173"/>
      <c r="Z594" s="173"/>
    </row>
    <row r="595" spans="3:26" ht="14.4">
      <c r="C595" s="173"/>
      <c r="D595" s="173"/>
      <c r="E595" s="173"/>
      <c r="F595" s="173"/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3"/>
      <c r="S595" s="173"/>
      <c r="T595" s="173"/>
      <c r="U595" s="173"/>
      <c r="V595" s="173"/>
      <c r="W595" s="173"/>
      <c r="X595" s="173"/>
      <c r="Y595" s="173"/>
      <c r="Z595" s="173"/>
    </row>
    <row r="596" spans="3:26" ht="14.4">
      <c r="C596" s="173"/>
      <c r="D596" s="173"/>
      <c r="E596" s="173"/>
      <c r="F596" s="173"/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173"/>
      <c r="T596" s="173"/>
      <c r="U596" s="173"/>
      <c r="V596" s="173"/>
      <c r="W596" s="173"/>
      <c r="X596" s="173"/>
      <c r="Y596" s="173"/>
      <c r="Z596" s="173"/>
    </row>
    <row r="597" spans="3:26" ht="14.4">
      <c r="C597" s="173"/>
      <c r="D597" s="173"/>
      <c r="E597" s="173"/>
      <c r="F597" s="173"/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3"/>
      <c r="S597" s="173"/>
      <c r="T597" s="173"/>
      <c r="U597" s="173"/>
      <c r="V597" s="173"/>
      <c r="W597" s="173"/>
      <c r="X597" s="173"/>
      <c r="Y597" s="173"/>
      <c r="Z597" s="173"/>
    </row>
    <row r="598" spans="3:26" ht="14.4">
      <c r="C598" s="173"/>
      <c r="D598" s="173"/>
      <c r="E598" s="173"/>
      <c r="F598" s="173"/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3"/>
      <c r="S598" s="173"/>
      <c r="T598" s="173"/>
      <c r="U598" s="173"/>
      <c r="V598" s="173"/>
      <c r="W598" s="173"/>
      <c r="X598" s="173"/>
      <c r="Y598" s="173"/>
      <c r="Z598" s="173"/>
    </row>
    <row r="599" spans="3:26" ht="14.4">
      <c r="C599" s="173"/>
      <c r="D599" s="173"/>
      <c r="E599" s="173"/>
      <c r="F599" s="173"/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173"/>
      <c r="T599" s="173"/>
      <c r="U599" s="173"/>
      <c r="V599" s="173"/>
      <c r="W599" s="173"/>
      <c r="X599" s="173"/>
      <c r="Y599" s="173"/>
      <c r="Z599" s="173"/>
    </row>
    <row r="600" spans="3:26" ht="14.4">
      <c r="C600" s="173"/>
      <c r="D600" s="173"/>
      <c r="E600" s="173"/>
      <c r="F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  <c r="U600" s="173"/>
      <c r="V600" s="173"/>
      <c r="W600" s="173"/>
      <c r="X600" s="173"/>
      <c r="Y600" s="173"/>
      <c r="Z600" s="173"/>
    </row>
    <row r="601" spans="3:26" ht="14.4">
      <c r="C601" s="173"/>
      <c r="D601" s="173"/>
      <c r="E601" s="173"/>
      <c r="F601" s="173"/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3"/>
      <c r="S601" s="173"/>
      <c r="T601" s="173"/>
      <c r="U601" s="173"/>
      <c r="V601" s="173"/>
      <c r="W601" s="173"/>
      <c r="X601" s="173"/>
      <c r="Y601" s="173"/>
      <c r="Z601" s="173"/>
    </row>
    <row r="602" spans="3:26" ht="14.4">
      <c r="C602" s="173"/>
      <c r="D602" s="173"/>
      <c r="E602" s="173"/>
      <c r="F602" s="173"/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3"/>
      <c r="S602" s="173"/>
      <c r="T602" s="173"/>
      <c r="U602" s="173"/>
      <c r="V602" s="173"/>
      <c r="W602" s="173"/>
      <c r="X602" s="173"/>
      <c r="Y602" s="173"/>
      <c r="Z602" s="173"/>
    </row>
    <row r="603" spans="3:26" ht="14.4">
      <c r="C603" s="173"/>
      <c r="D603" s="173"/>
      <c r="E603" s="173"/>
      <c r="F603" s="173"/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  <c r="Q603" s="173"/>
      <c r="R603" s="173"/>
      <c r="S603" s="173"/>
      <c r="T603" s="173"/>
      <c r="U603" s="173"/>
      <c r="V603" s="173"/>
      <c r="W603" s="173"/>
      <c r="X603" s="173"/>
      <c r="Y603" s="173"/>
      <c r="Z603" s="173"/>
    </row>
    <row r="604" spans="3:26" ht="14.4">
      <c r="C604" s="173"/>
      <c r="D604" s="173"/>
      <c r="E604" s="173"/>
      <c r="F604" s="173"/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  <c r="Q604" s="173"/>
      <c r="R604" s="173"/>
      <c r="S604" s="173"/>
      <c r="T604" s="173"/>
      <c r="U604" s="173"/>
      <c r="V604" s="173"/>
      <c r="W604" s="173"/>
      <c r="X604" s="173"/>
      <c r="Y604" s="173"/>
      <c r="Z604" s="173"/>
    </row>
    <row r="605" spans="3:26" ht="14.4">
      <c r="C605" s="173"/>
      <c r="D605" s="173"/>
      <c r="E605" s="173"/>
      <c r="F605" s="173"/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3"/>
      <c r="S605" s="173"/>
      <c r="T605" s="173"/>
      <c r="U605" s="173"/>
      <c r="V605" s="173"/>
      <c r="W605" s="173"/>
      <c r="X605" s="173"/>
      <c r="Y605" s="173"/>
      <c r="Z605" s="173"/>
    </row>
    <row r="606" spans="3:26" ht="14.4">
      <c r="C606" s="173"/>
      <c r="D606" s="173"/>
      <c r="E606" s="173"/>
      <c r="F606" s="173"/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  <c r="Q606" s="173"/>
      <c r="R606" s="173"/>
      <c r="S606" s="173"/>
      <c r="T606" s="173"/>
      <c r="U606" s="173"/>
      <c r="V606" s="173"/>
      <c r="W606" s="173"/>
      <c r="X606" s="173"/>
      <c r="Y606" s="173"/>
      <c r="Z606" s="173"/>
    </row>
    <row r="607" spans="3:26" ht="14.4">
      <c r="C607" s="173"/>
      <c r="D607" s="173"/>
      <c r="E607" s="173"/>
      <c r="F607" s="173"/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  <c r="Q607" s="173"/>
      <c r="R607" s="173"/>
      <c r="S607" s="173"/>
      <c r="T607" s="173"/>
      <c r="U607" s="173"/>
      <c r="V607" s="173"/>
      <c r="W607" s="173"/>
      <c r="X607" s="173"/>
      <c r="Y607" s="173"/>
      <c r="Z607" s="173"/>
    </row>
    <row r="608" spans="3:26" ht="14.4">
      <c r="C608" s="173"/>
      <c r="D608" s="173"/>
      <c r="E608" s="173"/>
      <c r="F608" s="173"/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3"/>
      <c r="S608" s="173"/>
      <c r="T608" s="173"/>
      <c r="U608" s="173"/>
      <c r="V608" s="173"/>
      <c r="W608" s="173"/>
      <c r="X608" s="173"/>
      <c r="Y608" s="173"/>
      <c r="Z608" s="173"/>
    </row>
    <row r="609" spans="3:26" ht="14.4">
      <c r="C609" s="173"/>
      <c r="D609" s="173"/>
      <c r="E609" s="173"/>
      <c r="F609" s="173"/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  <c r="Q609" s="173"/>
      <c r="R609" s="173"/>
      <c r="S609" s="173"/>
      <c r="T609" s="173"/>
      <c r="U609" s="173"/>
      <c r="V609" s="173"/>
      <c r="W609" s="173"/>
      <c r="X609" s="173"/>
      <c r="Y609" s="173"/>
      <c r="Z609" s="173"/>
    </row>
    <row r="610" spans="3:26" ht="14.4">
      <c r="C610" s="173"/>
      <c r="D610" s="173"/>
      <c r="E610" s="173"/>
      <c r="F610" s="173"/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  <c r="Q610" s="173"/>
      <c r="R610" s="173"/>
      <c r="S610" s="173"/>
      <c r="T610" s="173"/>
      <c r="U610" s="173"/>
      <c r="V610" s="173"/>
      <c r="W610" s="173"/>
      <c r="X610" s="173"/>
      <c r="Y610" s="173"/>
      <c r="Z610" s="173"/>
    </row>
    <row r="611" spans="3:26" ht="14.4">
      <c r="C611" s="173"/>
      <c r="D611" s="173"/>
      <c r="E611" s="173"/>
      <c r="F611" s="173"/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3"/>
      <c r="S611" s="173"/>
      <c r="T611" s="173"/>
      <c r="U611" s="173"/>
      <c r="V611" s="173"/>
      <c r="W611" s="173"/>
      <c r="X611" s="173"/>
      <c r="Y611" s="173"/>
      <c r="Z611" s="173"/>
    </row>
    <row r="612" spans="3:26" ht="14.4">
      <c r="C612" s="173"/>
      <c r="D612" s="173"/>
      <c r="E612" s="173"/>
      <c r="F612" s="173"/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  <c r="Q612" s="173"/>
      <c r="R612" s="173"/>
      <c r="S612" s="173"/>
      <c r="T612" s="173"/>
      <c r="U612" s="173"/>
      <c r="V612" s="173"/>
      <c r="W612" s="173"/>
      <c r="X612" s="173"/>
      <c r="Y612" s="173"/>
      <c r="Z612" s="173"/>
    </row>
    <row r="613" spans="3:26" ht="14.4">
      <c r="C613" s="173"/>
      <c r="D613" s="173"/>
      <c r="E613" s="173"/>
      <c r="F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3"/>
      <c r="S613" s="173"/>
      <c r="T613" s="173"/>
      <c r="U613" s="173"/>
      <c r="V613" s="173"/>
      <c r="W613" s="173"/>
      <c r="X613" s="173"/>
      <c r="Y613" s="173"/>
      <c r="Z613" s="173"/>
    </row>
    <row r="614" spans="3:26" ht="14.4">
      <c r="C614" s="173"/>
      <c r="D614" s="173"/>
      <c r="E614" s="173"/>
      <c r="F614" s="173"/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3"/>
      <c r="S614" s="173"/>
      <c r="T614" s="173"/>
      <c r="U614" s="173"/>
      <c r="V614" s="173"/>
      <c r="W614" s="173"/>
      <c r="X614" s="173"/>
      <c r="Y614" s="173"/>
      <c r="Z614" s="173"/>
    </row>
    <row r="615" spans="3:26" ht="14.4">
      <c r="C615" s="173"/>
      <c r="D615" s="173"/>
      <c r="E615" s="173"/>
      <c r="F615" s="173"/>
      <c r="G615" s="173"/>
      <c r="H615" s="173"/>
      <c r="I615" s="173"/>
      <c r="J615" s="173"/>
      <c r="K615" s="173"/>
      <c r="L615" s="173"/>
      <c r="M615" s="173"/>
      <c r="N615" s="173"/>
      <c r="O615" s="173"/>
      <c r="P615" s="173"/>
      <c r="Q615" s="173"/>
      <c r="R615" s="173"/>
      <c r="S615" s="173"/>
      <c r="T615" s="173"/>
      <c r="U615" s="173"/>
      <c r="V615" s="173"/>
      <c r="W615" s="173"/>
      <c r="X615" s="173"/>
      <c r="Y615" s="173"/>
      <c r="Z615" s="173"/>
    </row>
    <row r="616" spans="3:26" ht="14.4">
      <c r="C616" s="173"/>
      <c r="D616" s="173"/>
      <c r="E616" s="173"/>
      <c r="F616" s="173"/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  <c r="Q616" s="173"/>
      <c r="R616" s="173"/>
      <c r="S616" s="173"/>
      <c r="T616" s="173"/>
      <c r="U616" s="173"/>
      <c r="V616" s="173"/>
      <c r="W616" s="173"/>
      <c r="X616" s="173"/>
      <c r="Y616" s="173"/>
      <c r="Z616" s="173"/>
    </row>
    <row r="617" spans="3:26" ht="14.4">
      <c r="C617" s="173"/>
      <c r="D617" s="173"/>
      <c r="E617" s="173"/>
      <c r="F617" s="173"/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3"/>
      <c r="S617" s="173"/>
      <c r="T617" s="173"/>
      <c r="U617" s="173"/>
      <c r="V617" s="173"/>
      <c r="W617" s="173"/>
      <c r="X617" s="173"/>
      <c r="Y617" s="173"/>
      <c r="Z617" s="173"/>
    </row>
    <row r="618" spans="3:26" ht="14.4">
      <c r="C618" s="173"/>
      <c r="D618" s="173"/>
      <c r="E618" s="173"/>
      <c r="F618" s="173"/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  <c r="Q618" s="173"/>
      <c r="R618" s="173"/>
      <c r="S618" s="173"/>
      <c r="T618" s="173"/>
      <c r="U618" s="173"/>
      <c r="V618" s="173"/>
      <c r="W618" s="173"/>
      <c r="X618" s="173"/>
      <c r="Y618" s="173"/>
      <c r="Z618" s="173"/>
    </row>
    <row r="619" spans="3:26" ht="14.4">
      <c r="C619" s="173"/>
      <c r="D619" s="173"/>
      <c r="E619" s="173"/>
      <c r="F619" s="173"/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  <c r="Q619" s="173"/>
      <c r="R619" s="173"/>
      <c r="S619" s="173"/>
      <c r="T619" s="173"/>
      <c r="U619" s="173"/>
      <c r="V619" s="173"/>
      <c r="W619" s="173"/>
      <c r="X619" s="173"/>
      <c r="Y619" s="173"/>
      <c r="Z619" s="173"/>
    </row>
    <row r="620" spans="3:26" ht="14.4">
      <c r="C620" s="173"/>
      <c r="D620" s="173"/>
      <c r="E620" s="173"/>
      <c r="F620" s="173"/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3"/>
      <c r="S620" s="173"/>
      <c r="T620" s="173"/>
      <c r="U620" s="173"/>
      <c r="V620" s="173"/>
      <c r="W620" s="173"/>
      <c r="X620" s="173"/>
      <c r="Y620" s="173"/>
      <c r="Z620" s="173"/>
    </row>
    <row r="621" spans="3:26" ht="14.4">
      <c r="C621" s="173"/>
      <c r="D621" s="173"/>
      <c r="E621" s="173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  <c r="U621" s="173"/>
      <c r="V621" s="173"/>
      <c r="W621" s="173"/>
      <c r="X621" s="173"/>
      <c r="Y621" s="173"/>
      <c r="Z621" s="173"/>
    </row>
    <row r="622" spans="3:26" ht="14.4">
      <c r="C622" s="173"/>
      <c r="D622" s="173"/>
      <c r="E622" s="173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3"/>
      <c r="S622" s="173"/>
      <c r="T622" s="173"/>
      <c r="U622" s="173"/>
      <c r="V622" s="173"/>
      <c r="W622" s="173"/>
      <c r="X622" s="173"/>
      <c r="Y622" s="173"/>
      <c r="Z622" s="173"/>
    </row>
    <row r="623" spans="3:26" ht="14.4">
      <c r="C623" s="173"/>
      <c r="D623" s="173"/>
      <c r="E623" s="173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173"/>
      <c r="T623" s="173"/>
      <c r="U623" s="173"/>
      <c r="V623" s="173"/>
      <c r="W623" s="173"/>
      <c r="X623" s="173"/>
      <c r="Y623" s="173"/>
      <c r="Z623" s="173"/>
    </row>
    <row r="624" spans="3:26" ht="14.4">
      <c r="C624" s="173"/>
      <c r="D624" s="173"/>
      <c r="E624" s="173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  <c r="U624" s="173"/>
      <c r="V624" s="173"/>
      <c r="W624" s="173"/>
      <c r="X624" s="173"/>
      <c r="Y624" s="173"/>
      <c r="Z624" s="173"/>
    </row>
    <row r="625" spans="3:26" ht="14.4">
      <c r="C625" s="173"/>
      <c r="D625" s="173"/>
      <c r="E625" s="173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  <c r="U625" s="173"/>
      <c r="V625" s="173"/>
      <c r="W625" s="173"/>
      <c r="X625" s="173"/>
      <c r="Y625" s="173"/>
      <c r="Z625" s="173"/>
    </row>
    <row r="626" spans="3:26" ht="14.4">
      <c r="C626" s="173"/>
      <c r="D626" s="173"/>
      <c r="E626" s="173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  <c r="U626" s="173"/>
      <c r="V626" s="173"/>
      <c r="W626" s="173"/>
      <c r="X626" s="173"/>
      <c r="Y626" s="173"/>
      <c r="Z626" s="173"/>
    </row>
    <row r="627" spans="3:26" ht="14.4">
      <c r="C627" s="173"/>
      <c r="D627" s="173"/>
      <c r="E627" s="173"/>
      <c r="F627" s="173"/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3"/>
      <c r="S627" s="173"/>
      <c r="T627" s="173"/>
      <c r="U627" s="173"/>
      <c r="V627" s="173"/>
      <c r="W627" s="173"/>
      <c r="X627" s="173"/>
      <c r="Y627" s="173"/>
      <c r="Z627" s="173"/>
    </row>
    <row r="628" spans="3:26" ht="14.4">
      <c r="C628" s="173"/>
      <c r="D628" s="173"/>
      <c r="E628" s="173"/>
      <c r="F628" s="173"/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3"/>
      <c r="S628" s="173"/>
      <c r="T628" s="173"/>
      <c r="U628" s="173"/>
      <c r="V628" s="173"/>
      <c r="W628" s="173"/>
      <c r="X628" s="173"/>
      <c r="Y628" s="173"/>
      <c r="Z628" s="173"/>
    </row>
    <row r="629" spans="3:26" ht="14.4">
      <c r="C629" s="173"/>
      <c r="D629" s="173"/>
      <c r="E629" s="173"/>
      <c r="F629" s="173"/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3"/>
      <c r="S629" s="173"/>
      <c r="T629" s="173"/>
      <c r="U629" s="173"/>
      <c r="V629" s="173"/>
      <c r="W629" s="173"/>
      <c r="X629" s="173"/>
      <c r="Y629" s="173"/>
      <c r="Z629" s="173"/>
    </row>
    <row r="630" spans="3:26" ht="14.4">
      <c r="C630" s="173"/>
      <c r="D630" s="173"/>
      <c r="E630" s="173"/>
      <c r="F630" s="173"/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3"/>
      <c r="S630" s="173"/>
      <c r="T630" s="173"/>
      <c r="U630" s="173"/>
      <c r="V630" s="173"/>
      <c r="W630" s="173"/>
      <c r="X630" s="173"/>
      <c r="Y630" s="173"/>
      <c r="Z630" s="173"/>
    </row>
    <row r="631" spans="3:26" ht="14.4">
      <c r="C631" s="173"/>
      <c r="D631" s="173"/>
      <c r="E631" s="173"/>
      <c r="F631" s="173"/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3"/>
      <c r="S631" s="173"/>
      <c r="T631" s="173"/>
      <c r="U631" s="173"/>
      <c r="V631" s="173"/>
      <c r="W631" s="173"/>
      <c r="X631" s="173"/>
      <c r="Y631" s="173"/>
      <c r="Z631" s="173"/>
    </row>
    <row r="632" spans="3:26" ht="14.4">
      <c r="C632" s="173"/>
      <c r="D632" s="173"/>
      <c r="E632" s="173"/>
      <c r="F632" s="173"/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3"/>
      <c r="S632" s="173"/>
      <c r="T632" s="173"/>
      <c r="U632" s="173"/>
      <c r="V632" s="173"/>
      <c r="W632" s="173"/>
      <c r="X632" s="173"/>
      <c r="Y632" s="173"/>
      <c r="Z632" s="173"/>
    </row>
    <row r="633" spans="3:26" ht="14.4">
      <c r="C633" s="173"/>
      <c r="D633" s="173"/>
      <c r="E633" s="173"/>
      <c r="F633" s="173"/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3"/>
      <c r="S633" s="173"/>
      <c r="T633" s="173"/>
      <c r="U633" s="173"/>
      <c r="V633" s="173"/>
      <c r="W633" s="173"/>
      <c r="X633" s="173"/>
      <c r="Y633" s="173"/>
      <c r="Z633" s="173"/>
    </row>
    <row r="634" spans="3:26" ht="14.4">
      <c r="C634" s="173"/>
      <c r="D634" s="173"/>
      <c r="E634" s="173"/>
      <c r="F634" s="173"/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3"/>
      <c r="S634" s="173"/>
      <c r="T634" s="173"/>
      <c r="U634" s="173"/>
      <c r="V634" s="173"/>
      <c r="W634" s="173"/>
      <c r="X634" s="173"/>
      <c r="Y634" s="173"/>
      <c r="Z634" s="173"/>
    </row>
    <row r="635" spans="3:26" ht="14.4">
      <c r="C635" s="173"/>
      <c r="D635" s="173"/>
      <c r="E635" s="173"/>
      <c r="F635" s="173"/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3"/>
      <c r="S635" s="173"/>
      <c r="T635" s="173"/>
      <c r="U635" s="173"/>
      <c r="V635" s="173"/>
      <c r="W635" s="173"/>
      <c r="X635" s="173"/>
      <c r="Y635" s="173"/>
      <c r="Z635" s="173"/>
    </row>
    <row r="636" spans="3:26" ht="14.4">
      <c r="C636" s="173"/>
      <c r="D636" s="173"/>
      <c r="E636" s="173"/>
      <c r="F636" s="173"/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  <c r="Q636" s="173"/>
      <c r="R636" s="173"/>
      <c r="S636" s="173"/>
      <c r="T636" s="173"/>
      <c r="U636" s="173"/>
      <c r="V636" s="173"/>
      <c r="W636" s="173"/>
      <c r="X636" s="173"/>
      <c r="Y636" s="173"/>
      <c r="Z636" s="173"/>
    </row>
    <row r="637" spans="3:26" ht="14.4">
      <c r="C637" s="173"/>
      <c r="D637" s="173"/>
      <c r="E637" s="173"/>
      <c r="F637" s="173"/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  <c r="Q637" s="173"/>
      <c r="R637" s="173"/>
      <c r="S637" s="173"/>
      <c r="T637" s="173"/>
      <c r="U637" s="173"/>
      <c r="V637" s="173"/>
      <c r="W637" s="173"/>
      <c r="X637" s="173"/>
      <c r="Y637" s="173"/>
      <c r="Z637" s="173"/>
    </row>
    <row r="638" spans="3:26" ht="14.4">
      <c r="C638" s="173"/>
      <c r="D638" s="173"/>
      <c r="E638" s="173"/>
      <c r="F638" s="173"/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  <c r="Q638" s="173"/>
      <c r="R638" s="173"/>
      <c r="S638" s="173"/>
      <c r="T638" s="173"/>
      <c r="U638" s="173"/>
      <c r="V638" s="173"/>
      <c r="W638" s="173"/>
      <c r="X638" s="173"/>
      <c r="Y638" s="173"/>
      <c r="Z638" s="173"/>
    </row>
    <row r="639" spans="3:26" ht="14.4">
      <c r="C639" s="173"/>
      <c r="D639" s="173"/>
      <c r="E639" s="173"/>
      <c r="F639" s="173"/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  <c r="Q639" s="173"/>
      <c r="R639" s="173"/>
      <c r="S639" s="173"/>
      <c r="T639" s="173"/>
      <c r="U639" s="173"/>
      <c r="V639" s="173"/>
      <c r="W639" s="173"/>
      <c r="X639" s="173"/>
      <c r="Y639" s="173"/>
      <c r="Z639" s="173"/>
    </row>
    <row r="640" spans="3:26" ht="14.4">
      <c r="C640" s="173"/>
      <c r="D640" s="173"/>
      <c r="E640" s="173"/>
      <c r="F640" s="173"/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  <c r="Q640" s="173"/>
      <c r="R640" s="173"/>
      <c r="S640" s="173"/>
      <c r="T640" s="173"/>
      <c r="U640" s="173"/>
      <c r="V640" s="173"/>
      <c r="W640" s="173"/>
      <c r="X640" s="173"/>
      <c r="Y640" s="173"/>
      <c r="Z640" s="173"/>
    </row>
    <row r="641" spans="3:26" ht="14.4">
      <c r="C641" s="173"/>
      <c r="D641" s="173"/>
      <c r="E641" s="173"/>
      <c r="F641" s="173"/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  <c r="Q641" s="173"/>
      <c r="R641" s="173"/>
      <c r="S641" s="173"/>
      <c r="T641" s="173"/>
      <c r="U641" s="173"/>
      <c r="V641" s="173"/>
      <c r="W641" s="173"/>
      <c r="X641" s="173"/>
      <c r="Y641" s="173"/>
      <c r="Z641" s="173"/>
    </row>
    <row r="642" spans="3:26" ht="14.4">
      <c r="C642" s="173"/>
      <c r="D642" s="173"/>
      <c r="E642" s="173"/>
      <c r="F642" s="173"/>
      <c r="G642" s="173"/>
      <c r="H642" s="173"/>
      <c r="I642" s="173"/>
      <c r="J642" s="173"/>
      <c r="K642" s="173"/>
      <c r="L642" s="173"/>
      <c r="M642" s="173"/>
      <c r="N642" s="173"/>
      <c r="O642" s="173"/>
      <c r="P642" s="173"/>
      <c r="Q642" s="173"/>
      <c r="R642" s="173"/>
      <c r="S642" s="173"/>
      <c r="T642" s="173"/>
      <c r="U642" s="173"/>
      <c r="V642" s="173"/>
      <c r="W642" s="173"/>
      <c r="X642" s="173"/>
      <c r="Y642" s="173"/>
      <c r="Z642" s="173"/>
    </row>
    <row r="643" spans="3:26" ht="14.4">
      <c r="C643" s="173"/>
      <c r="D643" s="173"/>
      <c r="E643" s="173"/>
      <c r="F643" s="173"/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  <c r="Q643" s="173"/>
      <c r="R643" s="173"/>
      <c r="S643" s="173"/>
      <c r="T643" s="173"/>
      <c r="U643" s="173"/>
      <c r="V643" s="173"/>
      <c r="W643" s="173"/>
      <c r="X643" s="173"/>
      <c r="Y643" s="173"/>
      <c r="Z643" s="173"/>
    </row>
    <row r="644" spans="3:26" ht="14.4">
      <c r="C644" s="173"/>
      <c r="D644" s="173"/>
      <c r="E644" s="173"/>
      <c r="F644" s="173"/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  <c r="Q644" s="173"/>
      <c r="R644" s="173"/>
      <c r="S644" s="173"/>
      <c r="T644" s="173"/>
      <c r="U644" s="173"/>
      <c r="V644" s="173"/>
      <c r="W644" s="173"/>
      <c r="X644" s="173"/>
      <c r="Y644" s="173"/>
      <c r="Z644" s="173"/>
    </row>
    <row r="645" spans="3:26" ht="14.4">
      <c r="C645" s="173"/>
      <c r="D645" s="173"/>
      <c r="E645" s="173"/>
      <c r="F645" s="173"/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  <c r="Q645" s="173"/>
      <c r="R645" s="173"/>
      <c r="S645" s="173"/>
      <c r="T645" s="173"/>
      <c r="U645" s="173"/>
      <c r="V645" s="173"/>
      <c r="W645" s="173"/>
      <c r="X645" s="173"/>
      <c r="Y645" s="173"/>
      <c r="Z645" s="173"/>
    </row>
    <row r="646" spans="3:26" ht="14.4">
      <c r="C646" s="173"/>
      <c r="D646" s="173"/>
      <c r="E646" s="173"/>
      <c r="F646" s="173"/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  <c r="Q646" s="173"/>
      <c r="R646" s="173"/>
      <c r="S646" s="173"/>
      <c r="T646" s="173"/>
      <c r="U646" s="173"/>
      <c r="V646" s="173"/>
      <c r="W646" s="173"/>
      <c r="X646" s="173"/>
      <c r="Y646" s="173"/>
      <c r="Z646" s="173"/>
    </row>
    <row r="647" spans="3:26" ht="14.4">
      <c r="C647" s="173"/>
      <c r="D647" s="173"/>
      <c r="E647" s="173"/>
      <c r="F647" s="173"/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  <c r="Q647" s="173"/>
      <c r="R647" s="173"/>
      <c r="S647" s="173"/>
      <c r="T647" s="173"/>
      <c r="U647" s="173"/>
      <c r="V647" s="173"/>
      <c r="W647" s="173"/>
      <c r="X647" s="173"/>
      <c r="Y647" s="173"/>
      <c r="Z647" s="173"/>
    </row>
    <row r="648" spans="3:26" ht="14.4">
      <c r="C648" s="173"/>
      <c r="D648" s="173"/>
      <c r="E648" s="173"/>
      <c r="F648" s="173"/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  <c r="Q648" s="173"/>
      <c r="R648" s="173"/>
      <c r="S648" s="173"/>
      <c r="T648" s="173"/>
      <c r="U648" s="173"/>
      <c r="V648" s="173"/>
      <c r="W648" s="173"/>
      <c r="X648" s="173"/>
      <c r="Y648" s="173"/>
      <c r="Z648" s="173"/>
    </row>
    <row r="649" spans="3:26" ht="14.4">
      <c r="C649" s="173"/>
      <c r="D649" s="173"/>
      <c r="E649" s="173"/>
      <c r="F649" s="173"/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  <c r="Q649" s="173"/>
      <c r="R649" s="173"/>
      <c r="S649" s="173"/>
      <c r="T649" s="173"/>
      <c r="U649" s="173"/>
      <c r="V649" s="173"/>
      <c r="W649" s="173"/>
      <c r="X649" s="173"/>
      <c r="Y649" s="173"/>
      <c r="Z649" s="173"/>
    </row>
    <row r="650" spans="3:26" ht="14.4">
      <c r="C650" s="173"/>
      <c r="D650" s="173"/>
      <c r="E650" s="173"/>
      <c r="F650" s="173"/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  <c r="Q650" s="173"/>
      <c r="R650" s="173"/>
      <c r="S650" s="173"/>
      <c r="T650" s="173"/>
      <c r="U650" s="173"/>
      <c r="V650" s="173"/>
      <c r="W650" s="173"/>
      <c r="X650" s="173"/>
      <c r="Y650" s="173"/>
      <c r="Z650" s="173"/>
    </row>
    <row r="651" spans="3:26" ht="14.4">
      <c r="C651" s="173"/>
      <c r="D651" s="173"/>
      <c r="E651" s="173"/>
      <c r="F651" s="173"/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173"/>
      <c r="U651" s="173"/>
      <c r="V651" s="173"/>
      <c r="W651" s="173"/>
      <c r="X651" s="173"/>
      <c r="Y651" s="173"/>
      <c r="Z651" s="173"/>
    </row>
    <row r="652" spans="3:26" ht="14.4">
      <c r="C652" s="173"/>
      <c r="D652" s="173"/>
      <c r="E652" s="173"/>
      <c r="F652" s="173"/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  <c r="Q652" s="173"/>
      <c r="R652" s="173"/>
      <c r="S652" s="173"/>
      <c r="T652" s="173"/>
      <c r="U652" s="173"/>
      <c r="V652" s="173"/>
      <c r="W652" s="173"/>
      <c r="X652" s="173"/>
      <c r="Y652" s="173"/>
      <c r="Z652" s="173"/>
    </row>
    <row r="653" spans="3:26" ht="14.4">
      <c r="C653" s="173"/>
      <c r="D653" s="173"/>
      <c r="E653" s="173"/>
      <c r="F653" s="173"/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  <c r="Q653" s="173"/>
      <c r="R653" s="173"/>
      <c r="S653" s="173"/>
      <c r="T653" s="173"/>
      <c r="U653" s="173"/>
      <c r="V653" s="173"/>
      <c r="W653" s="173"/>
      <c r="X653" s="173"/>
      <c r="Y653" s="173"/>
      <c r="Z653" s="173"/>
    </row>
    <row r="654" spans="3:26" ht="14.4">
      <c r="C654" s="173"/>
      <c r="D654" s="173"/>
      <c r="E654" s="173"/>
      <c r="F654" s="173"/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  <c r="Q654" s="173"/>
      <c r="R654" s="173"/>
      <c r="S654" s="173"/>
      <c r="T654" s="173"/>
      <c r="U654" s="173"/>
      <c r="V654" s="173"/>
      <c r="W654" s="173"/>
      <c r="X654" s="173"/>
      <c r="Y654" s="173"/>
      <c r="Z654" s="173"/>
    </row>
    <row r="655" spans="3:26" ht="14.4">
      <c r="C655" s="173"/>
      <c r="D655" s="173"/>
      <c r="E655" s="173"/>
      <c r="F655" s="173"/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  <c r="Q655" s="173"/>
      <c r="R655" s="173"/>
      <c r="S655" s="173"/>
      <c r="T655" s="173"/>
      <c r="U655" s="173"/>
      <c r="V655" s="173"/>
      <c r="W655" s="173"/>
      <c r="X655" s="173"/>
      <c r="Y655" s="173"/>
      <c r="Z655" s="173"/>
    </row>
    <row r="656" spans="3:26" ht="14.4">
      <c r="C656" s="173"/>
      <c r="D656" s="173"/>
      <c r="E656" s="173"/>
      <c r="F656" s="173"/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  <c r="Q656" s="173"/>
      <c r="R656" s="173"/>
      <c r="S656" s="173"/>
      <c r="T656" s="173"/>
      <c r="U656" s="173"/>
      <c r="V656" s="173"/>
      <c r="W656" s="173"/>
      <c r="X656" s="173"/>
      <c r="Y656" s="173"/>
      <c r="Z656" s="173"/>
    </row>
    <row r="657" spans="3:26" ht="14.4">
      <c r="C657" s="173"/>
      <c r="D657" s="173"/>
      <c r="E657" s="173"/>
      <c r="F657" s="173"/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  <c r="Q657" s="173"/>
      <c r="R657" s="173"/>
      <c r="S657" s="173"/>
      <c r="T657" s="173"/>
      <c r="U657" s="173"/>
      <c r="V657" s="173"/>
      <c r="W657" s="173"/>
      <c r="X657" s="173"/>
      <c r="Y657" s="173"/>
      <c r="Z657" s="173"/>
    </row>
    <row r="658" spans="3:26" ht="14.4">
      <c r="C658" s="173"/>
      <c r="D658" s="173"/>
      <c r="E658" s="173"/>
      <c r="F658" s="173"/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  <c r="Q658" s="173"/>
      <c r="R658" s="173"/>
      <c r="S658" s="173"/>
      <c r="T658" s="173"/>
      <c r="U658" s="173"/>
      <c r="V658" s="173"/>
      <c r="W658" s="173"/>
      <c r="X658" s="173"/>
      <c r="Y658" s="173"/>
      <c r="Z658" s="173"/>
    </row>
    <row r="659" spans="3:26" ht="14.4">
      <c r="C659" s="173"/>
      <c r="D659" s="173"/>
      <c r="E659" s="173"/>
      <c r="F659" s="173"/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  <c r="Q659" s="173"/>
      <c r="R659" s="173"/>
      <c r="S659" s="173"/>
      <c r="T659" s="173"/>
      <c r="U659" s="173"/>
      <c r="V659" s="173"/>
      <c r="W659" s="173"/>
      <c r="X659" s="173"/>
      <c r="Y659" s="173"/>
      <c r="Z659" s="173"/>
    </row>
    <row r="660" spans="3:26" ht="14.4">
      <c r="C660" s="173"/>
      <c r="D660" s="173"/>
      <c r="E660" s="173"/>
      <c r="F660" s="173"/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  <c r="Q660" s="173"/>
      <c r="R660" s="173"/>
      <c r="S660" s="173"/>
      <c r="T660" s="173"/>
      <c r="U660" s="173"/>
      <c r="V660" s="173"/>
      <c r="W660" s="173"/>
      <c r="X660" s="173"/>
      <c r="Y660" s="173"/>
      <c r="Z660" s="173"/>
    </row>
    <row r="661" spans="3:26" ht="14.4">
      <c r="C661" s="173"/>
      <c r="D661" s="173"/>
      <c r="E661" s="173"/>
      <c r="F661" s="173"/>
      <c r="G661" s="173"/>
      <c r="H661" s="173"/>
      <c r="I661" s="173"/>
      <c r="J661" s="173"/>
      <c r="K661" s="173"/>
      <c r="L661" s="173"/>
      <c r="M661" s="173"/>
      <c r="N661" s="173"/>
      <c r="O661" s="173"/>
      <c r="P661" s="173"/>
      <c r="Q661" s="173"/>
      <c r="R661" s="173"/>
      <c r="S661" s="173"/>
      <c r="T661" s="173"/>
      <c r="U661" s="173"/>
      <c r="V661" s="173"/>
      <c r="W661" s="173"/>
      <c r="X661" s="173"/>
      <c r="Y661" s="173"/>
      <c r="Z661" s="173"/>
    </row>
    <row r="662" spans="3:26" ht="14.4">
      <c r="C662" s="173"/>
      <c r="D662" s="173"/>
      <c r="E662" s="173"/>
      <c r="F662" s="173"/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  <c r="Q662" s="173"/>
      <c r="R662" s="173"/>
      <c r="S662" s="173"/>
      <c r="T662" s="173"/>
      <c r="U662" s="173"/>
      <c r="V662" s="173"/>
      <c r="W662" s="173"/>
      <c r="X662" s="173"/>
      <c r="Y662" s="173"/>
      <c r="Z662" s="173"/>
    </row>
    <row r="663" spans="3:26" ht="14.4">
      <c r="C663" s="173"/>
      <c r="D663" s="173"/>
      <c r="E663" s="173"/>
      <c r="F663" s="173"/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  <c r="Q663" s="173"/>
      <c r="R663" s="173"/>
      <c r="S663" s="173"/>
      <c r="T663" s="173"/>
      <c r="U663" s="173"/>
      <c r="V663" s="173"/>
      <c r="W663" s="173"/>
      <c r="X663" s="173"/>
      <c r="Y663" s="173"/>
      <c r="Z663" s="173"/>
    </row>
    <row r="664" spans="3:26" ht="14.4">
      <c r="C664" s="173"/>
      <c r="D664" s="173"/>
      <c r="E664" s="173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  <c r="U664" s="173"/>
      <c r="V664" s="173"/>
      <c r="W664" s="173"/>
      <c r="X664" s="173"/>
      <c r="Y664" s="173"/>
      <c r="Z664" s="173"/>
    </row>
    <row r="665" spans="3:26" ht="14.4">
      <c r="C665" s="173"/>
      <c r="D665" s="173"/>
      <c r="E665" s="173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  <c r="U665" s="173"/>
      <c r="V665" s="173"/>
      <c r="W665" s="173"/>
      <c r="X665" s="173"/>
      <c r="Y665" s="173"/>
      <c r="Z665" s="173"/>
    </row>
    <row r="666" spans="3:26" ht="14.4">
      <c r="C666" s="173"/>
      <c r="D666" s="173"/>
      <c r="E666" s="173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  <c r="U666" s="173"/>
      <c r="V666" s="173"/>
      <c r="W666" s="173"/>
      <c r="X666" s="173"/>
      <c r="Y666" s="173"/>
      <c r="Z666" s="173"/>
    </row>
    <row r="667" spans="3:26" ht="14.4">
      <c r="C667" s="173"/>
      <c r="D667" s="173"/>
      <c r="E667" s="173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  <c r="U667" s="173"/>
      <c r="V667" s="173"/>
      <c r="W667" s="173"/>
      <c r="X667" s="173"/>
      <c r="Y667" s="173"/>
      <c r="Z667" s="173"/>
    </row>
    <row r="668" spans="3:26" ht="14.4">
      <c r="C668" s="173"/>
      <c r="D668" s="173"/>
      <c r="E668" s="173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3"/>
      <c r="S668" s="173"/>
      <c r="T668" s="173"/>
      <c r="U668" s="173"/>
      <c r="V668" s="173"/>
      <c r="W668" s="173"/>
      <c r="X668" s="173"/>
      <c r="Y668" s="173"/>
      <c r="Z668" s="173"/>
    </row>
    <row r="669" spans="3:26" ht="14.4">
      <c r="C669" s="173"/>
      <c r="D669" s="173"/>
      <c r="E669" s="173"/>
      <c r="F669" s="173"/>
      <c r="G669" s="173"/>
      <c r="H669" s="173"/>
      <c r="I669" s="173"/>
      <c r="J669" s="173"/>
      <c r="K669" s="173"/>
      <c r="L669" s="173"/>
      <c r="M669" s="173"/>
      <c r="N669" s="173"/>
      <c r="O669" s="173"/>
      <c r="P669" s="173"/>
      <c r="Q669" s="173"/>
      <c r="R669" s="173"/>
      <c r="S669" s="173"/>
      <c r="T669" s="173"/>
      <c r="U669" s="173"/>
      <c r="V669" s="173"/>
      <c r="W669" s="173"/>
      <c r="X669" s="173"/>
      <c r="Y669" s="173"/>
      <c r="Z669" s="173"/>
    </row>
    <row r="670" spans="3:26" ht="14.4">
      <c r="C670" s="173"/>
      <c r="D670" s="173"/>
      <c r="E670" s="173"/>
      <c r="F670" s="173"/>
      <c r="G670" s="173"/>
      <c r="H670" s="173"/>
      <c r="I670" s="173"/>
      <c r="J670" s="173"/>
      <c r="K670" s="173"/>
      <c r="L670" s="173"/>
      <c r="M670" s="173"/>
      <c r="N670" s="173"/>
      <c r="O670" s="173"/>
      <c r="P670" s="173"/>
      <c r="Q670" s="173"/>
      <c r="R670" s="173"/>
      <c r="S670" s="173"/>
      <c r="T670" s="173"/>
      <c r="U670" s="173"/>
      <c r="V670" s="173"/>
      <c r="W670" s="173"/>
      <c r="X670" s="173"/>
      <c r="Y670" s="173"/>
      <c r="Z670" s="173"/>
    </row>
    <row r="671" spans="3:26" ht="14.4">
      <c r="C671" s="173"/>
      <c r="D671" s="173"/>
      <c r="E671" s="173"/>
      <c r="F671" s="173"/>
      <c r="G671" s="173"/>
      <c r="H671" s="173"/>
      <c r="I671" s="173"/>
      <c r="J671" s="173"/>
      <c r="K671" s="173"/>
      <c r="L671" s="173"/>
      <c r="M671" s="173"/>
      <c r="N671" s="173"/>
      <c r="O671" s="173"/>
      <c r="P671" s="173"/>
      <c r="Q671" s="173"/>
      <c r="R671" s="173"/>
      <c r="S671" s="173"/>
      <c r="T671" s="173"/>
      <c r="U671" s="173"/>
      <c r="V671" s="173"/>
      <c r="W671" s="173"/>
      <c r="X671" s="173"/>
      <c r="Y671" s="173"/>
      <c r="Z671" s="173"/>
    </row>
    <row r="672" spans="3:26" ht="14.4">
      <c r="C672" s="173"/>
      <c r="D672" s="173"/>
      <c r="E672" s="173"/>
      <c r="F672" s="173"/>
      <c r="G672" s="173"/>
      <c r="H672" s="173"/>
      <c r="I672" s="173"/>
      <c r="J672" s="173"/>
      <c r="K672" s="173"/>
      <c r="L672" s="173"/>
      <c r="M672" s="173"/>
      <c r="N672" s="173"/>
      <c r="O672" s="173"/>
      <c r="P672" s="173"/>
      <c r="Q672" s="173"/>
      <c r="R672" s="173"/>
      <c r="S672" s="173"/>
      <c r="T672" s="173"/>
      <c r="U672" s="173"/>
      <c r="V672" s="173"/>
      <c r="W672" s="173"/>
      <c r="X672" s="173"/>
      <c r="Y672" s="173"/>
      <c r="Z672" s="173"/>
    </row>
    <row r="673" spans="3:26" ht="14.4">
      <c r="C673" s="173"/>
      <c r="D673" s="173"/>
      <c r="E673" s="173"/>
      <c r="F673" s="173"/>
      <c r="G673" s="173"/>
      <c r="H673" s="173"/>
      <c r="I673" s="173"/>
      <c r="J673" s="173"/>
      <c r="K673" s="173"/>
      <c r="L673" s="173"/>
      <c r="M673" s="173"/>
      <c r="N673" s="173"/>
      <c r="O673" s="173"/>
      <c r="P673" s="173"/>
      <c r="Q673" s="173"/>
      <c r="R673" s="173"/>
      <c r="S673" s="173"/>
      <c r="T673" s="173"/>
      <c r="U673" s="173"/>
      <c r="V673" s="173"/>
      <c r="W673" s="173"/>
      <c r="X673" s="173"/>
      <c r="Y673" s="173"/>
      <c r="Z673" s="173"/>
    </row>
    <row r="674" spans="3:26" ht="14.4">
      <c r="C674" s="173"/>
      <c r="D674" s="173"/>
      <c r="E674" s="173"/>
      <c r="F674" s="173"/>
      <c r="G674" s="173"/>
      <c r="H674" s="173"/>
      <c r="I674" s="173"/>
      <c r="J674" s="173"/>
      <c r="K674" s="173"/>
      <c r="L674" s="173"/>
      <c r="M674" s="173"/>
      <c r="N674" s="173"/>
      <c r="O674" s="173"/>
      <c r="P674" s="173"/>
      <c r="Q674" s="173"/>
      <c r="R674" s="173"/>
      <c r="S674" s="173"/>
      <c r="T674" s="173"/>
      <c r="U674" s="173"/>
      <c r="V674" s="173"/>
      <c r="W674" s="173"/>
      <c r="X674" s="173"/>
      <c r="Y674" s="173"/>
      <c r="Z674" s="173"/>
    </row>
    <row r="675" spans="3:26" ht="14.4">
      <c r="C675" s="173"/>
      <c r="D675" s="173"/>
      <c r="E675" s="173"/>
      <c r="F675" s="173"/>
      <c r="G675" s="173"/>
      <c r="H675" s="173"/>
      <c r="I675" s="173"/>
      <c r="J675" s="173"/>
      <c r="K675" s="173"/>
      <c r="L675" s="173"/>
      <c r="M675" s="173"/>
      <c r="N675" s="173"/>
      <c r="O675" s="173"/>
      <c r="P675" s="173"/>
      <c r="Q675" s="173"/>
      <c r="R675" s="173"/>
      <c r="S675" s="173"/>
      <c r="T675" s="173"/>
      <c r="U675" s="173"/>
      <c r="V675" s="173"/>
      <c r="W675" s="173"/>
      <c r="X675" s="173"/>
      <c r="Y675" s="173"/>
      <c r="Z675" s="173"/>
    </row>
    <row r="676" spans="3:26" ht="14.4">
      <c r="C676" s="173"/>
      <c r="D676" s="173"/>
      <c r="E676" s="173"/>
      <c r="F676" s="173"/>
      <c r="G676" s="173"/>
      <c r="H676" s="173"/>
      <c r="I676" s="173"/>
      <c r="J676" s="173"/>
      <c r="K676" s="173"/>
      <c r="L676" s="173"/>
      <c r="M676" s="173"/>
      <c r="N676" s="173"/>
      <c r="O676" s="173"/>
      <c r="P676" s="173"/>
      <c r="Q676" s="173"/>
      <c r="R676" s="173"/>
      <c r="S676" s="173"/>
      <c r="T676" s="173"/>
      <c r="U676" s="173"/>
      <c r="V676" s="173"/>
      <c r="W676" s="173"/>
      <c r="X676" s="173"/>
      <c r="Y676" s="173"/>
      <c r="Z676" s="173"/>
    </row>
    <row r="677" spans="3:26" ht="14.4">
      <c r="C677" s="173"/>
      <c r="D677" s="173"/>
      <c r="E677" s="173"/>
      <c r="F677" s="173"/>
      <c r="G677" s="173"/>
      <c r="H677" s="173"/>
      <c r="I677" s="173"/>
      <c r="J677" s="173"/>
      <c r="K677" s="173"/>
      <c r="L677" s="173"/>
      <c r="M677" s="173"/>
      <c r="N677" s="173"/>
      <c r="O677" s="173"/>
      <c r="P677" s="173"/>
      <c r="Q677" s="173"/>
      <c r="R677" s="173"/>
      <c r="S677" s="173"/>
      <c r="T677" s="173"/>
      <c r="U677" s="173"/>
      <c r="V677" s="173"/>
      <c r="W677" s="173"/>
      <c r="X677" s="173"/>
      <c r="Y677" s="173"/>
      <c r="Z677" s="173"/>
    </row>
    <row r="678" spans="3:26" ht="14.4">
      <c r="C678" s="173"/>
      <c r="D678" s="173"/>
      <c r="E678" s="173"/>
      <c r="F678" s="173"/>
      <c r="G678" s="173"/>
      <c r="H678" s="173"/>
      <c r="I678" s="173"/>
      <c r="J678" s="173"/>
      <c r="K678" s="173"/>
      <c r="L678" s="173"/>
      <c r="M678" s="173"/>
      <c r="N678" s="173"/>
      <c r="O678" s="173"/>
      <c r="P678" s="173"/>
      <c r="Q678" s="173"/>
      <c r="R678" s="173"/>
      <c r="S678" s="173"/>
      <c r="T678" s="173"/>
      <c r="U678" s="173"/>
      <c r="V678" s="173"/>
      <c r="W678" s="173"/>
      <c r="X678" s="173"/>
      <c r="Y678" s="173"/>
      <c r="Z678" s="173"/>
    </row>
    <row r="679" spans="3:26" ht="14.4">
      <c r="C679" s="173"/>
      <c r="D679" s="173"/>
      <c r="E679" s="173"/>
      <c r="F679" s="173"/>
      <c r="G679" s="173"/>
      <c r="H679" s="173"/>
      <c r="I679" s="173"/>
      <c r="J679" s="173"/>
      <c r="K679" s="173"/>
      <c r="L679" s="173"/>
      <c r="M679" s="173"/>
      <c r="N679" s="173"/>
      <c r="O679" s="173"/>
      <c r="P679" s="173"/>
      <c r="Q679" s="173"/>
      <c r="R679" s="173"/>
      <c r="S679" s="173"/>
      <c r="T679" s="173"/>
      <c r="U679" s="173"/>
      <c r="V679" s="173"/>
      <c r="W679" s="173"/>
      <c r="X679" s="173"/>
      <c r="Y679" s="173"/>
      <c r="Z679" s="173"/>
    </row>
    <row r="680" spans="3:26" ht="14.4">
      <c r="C680" s="173"/>
      <c r="D680" s="173"/>
      <c r="E680" s="173"/>
      <c r="F680" s="173"/>
      <c r="G680" s="173"/>
      <c r="H680" s="173"/>
      <c r="I680" s="173"/>
      <c r="J680" s="173"/>
      <c r="K680" s="173"/>
      <c r="L680" s="173"/>
      <c r="M680" s="173"/>
      <c r="N680" s="173"/>
      <c r="O680" s="173"/>
      <c r="P680" s="173"/>
      <c r="Q680" s="173"/>
      <c r="R680" s="173"/>
      <c r="S680" s="173"/>
      <c r="T680" s="173"/>
      <c r="U680" s="173"/>
      <c r="V680" s="173"/>
      <c r="W680" s="173"/>
      <c r="X680" s="173"/>
      <c r="Y680" s="173"/>
      <c r="Z680" s="173"/>
    </row>
    <row r="681" spans="3:26" ht="14.4">
      <c r="C681" s="173"/>
      <c r="D681" s="173"/>
      <c r="E681" s="173"/>
      <c r="F681" s="173"/>
      <c r="G681" s="173"/>
      <c r="H681" s="173"/>
      <c r="I681" s="173"/>
      <c r="J681" s="173"/>
      <c r="K681" s="173"/>
      <c r="L681" s="173"/>
      <c r="M681" s="173"/>
      <c r="N681" s="173"/>
      <c r="O681" s="173"/>
      <c r="P681" s="173"/>
      <c r="Q681" s="173"/>
      <c r="R681" s="173"/>
      <c r="S681" s="173"/>
      <c r="T681" s="173"/>
      <c r="U681" s="173"/>
      <c r="V681" s="173"/>
      <c r="W681" s="173"/>
      <c r="X681" s="173"/>
      <c r="Y681" s="173"/>
      <c r="Z681" s="173"/>
    </row>
    <row r="682" spans="3:26" ht="14.4">
      <c r="C682" s="173"/>
      <c r="D682" s="173"/>
      <c r="E682" s="173"/>
      <c r="F682" s="173"/>
      <c r="G682" s="173"/>
      <c r="H682" s="173"/>
      <c r="I682" s="173"/>
      <c r="J682" s="173"/>
      <c r="K682" s="173"/>
      <c r="L682" s="173"/>
      <c r="M682" s="173"/>
      <c r="N682" s="173"/>
      <c r="O682" s="173"/>
      <c r="P682" s="173"/>
      <c r="Q682" s="173"/>
      <c r="R682" s="173"/>
      <c r="S682" s="173"/>
      <c r="T682" s="173"/>
      <c r="U682" s="173"/>
      <c r="V682" s="173"/>
      <c r="W682" s="173"/>
      <c r="X682" s="173"/>
      <c r="Y682" s="173"/>
      <c r="Z682" s="173"/>
    </row>
    <row r="683" spans="3:26" ht="14.4">
      <c r="C683" s="173"/>
      <c r="D683" s="173"/>
      <c r="E683" s="173"/>
      <c r="F683" s="173"/>
      <c r="G683" s="173"/>
      <c r="H683" s="173"/>
      <c r="I683" s="173"/>
      <c r="J683" s="173"/>
      <c r="K683" s="173"/>
      <c r="L683" s="173"/>
      <c r="M683" s="173"/>
      <c r="N683" s="173"/>
      <c r="O683" s="173"/>
      <c r="P683" s="173"/>
      <c r="Q683" s="173"/>
      <c r="R683" s="173"/>
      <c r="S683" s="173"/>
      <c r="T683" s="173"/>
      <c r="U683" s="173"/>
      <c r="V683" s="173"/>
      <c r="W683" s="173"/>
      <c r="X683" s="173"/>
      <c r="Y683" s="173"/>
      <c r="Z683" s="173"/>
    </row>
    <row r="684" spans="3:26" ht="14.4">
      <c r="C684" s="173"/>
      <c r="D684" s="173"/>
      <c r="E684" s="173"/>
      <c r="F684" s="173"/>
      <c r="G684" s="173"/>
      <c r="H684" s="173"/>
      <c r="I684" s="173"/>
      <c r="J684" s="173"/>
      <c r="K684" s="173"/>
      <c r="L684" s="173"/>
      <c r="M684" s="173"/>
      <c r="N684" s="173"/>
      <c r="O684" s="173"/>
      <c r="P684" s="173"/>
      <c r="Q684" s="173"/>
      <c r="R684" s="173"/>
      <c r="S684" s="173"/>
      <c r="T684" s="173"/>
      <c r="U684" s="173"/>
      <c r="V684" s="173"/>
      <c r="W684" s="173"/>
      <c r="X684" s="173"/>
      <c r="Y684" s="173"/>
      <c r="Z684" s="173"/>
    </row>
    <row r="685" spans="3:26" ht="14.4">
      <c r="C685" s="173"/>
      <c r="D685" s="173"/>
      <c r="E685" s="173"/>
      <c r="F685" s="173"/>
      <c r="G685" s="173"/>
      <c r="H685" s="173"/>
      <c r="I685" s="173"/>
      <c r="J685" s="173"/>
      <c r="K685" s="173"/>
      <c r="L685" s="173"/>
      <c r="M685" s="173"/>
      <c r="N685" s="173"/>
      <c r="O685" s="173"/>
      <c r="P685" s="173"/>
      <c r="Q685" s="173"/>
      <c r="R685" s="173"/>
      <c r="S685" s="173"/>
      <c r="T685" s="173"/>
      <c r="U685" s="173"/>
      <c r="V685" s="173"/>
      <c r="W685" s="173"/>
      <c r="X685" s="173"/>
      <c r="Y685" s="173"/>
      <c r="Z685" s="173"/>
    </row>
    <row r="686" spans="3:26" ht="14.4">
      <c r="C686" s="173"/>
      <c r="D686" s="173"/>
      <c r="E686" s="173"/>
      <c r="F686" s="173"/>
      <c r="G686" s="173"/>
      <c r="H686" s="173"/>
      <c r="I686" s="173"/>
      <c r="J686" s="173"/>
      <c r="K686" s="173"/>
      <c r="L686" s="173"/>
      <c r="M686" s="173"/>
      <c r="N686" s="173"/>
      <c r="O686" s="173"/>
      <c r="P686" s="173"/>
      <c r="Q686" s="173"/>
      <c r="R686" s="173"/>
      <c r="S686" s="173"/>
      <c r="T686" s="173"/>
      <c r="U686" s="173"/>
      <c r="V686" s="173"/>
      <c r="W686" s="173"/>
      <c r="X686" s="173"/>
      <c r="Y686" s="173"/>
      <c r="Z686" s="173"/>
    </row>
    <row r="687" spans="3:26" ht="14.4">
      <c r="C687" s="173"/>
      <c r="D687" s="173"/>
      <c r="E687" s="173"/>
      <c r="F687" s="173"/>
      <c r="G687" s="173"/>
      <c r="H687" s="173"/>
      <c r="I687" s="173"/>
      <c r="J687" s="173"/>
      <c r="K687" s="173"/>
      <c r="L687" s="173"/>
      <c r="M687" s="173"/>
      <c r="N687" s="173"/>
      <c r="O687" s="173"/>
      <c r="P687" s="173"/>
      <c r="Q687" s="173"/>
      <c r="R687" s="173"/>
      <c r="S687" s="173"/>
      <c r="T687" s="173"/>
      <c r="U687" s="173"/>
      <c r="V687" s="173"/>
      <c r="W687" s="173"/>
      <c r="X687" s="173"/>
      <c r="Y687" s="173"/>
      <c r="Z687" s="173"/>
    </row>
    <row r="688" spans="3:26" ht="14.4">
      <c r="C688" s="173"/>
      <c r="D688" s="173"/>
      <c r="E688" s="173"/>
      <c r="F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  <c r="Q688" s="173"/>
      <c r="R688" s="173"/>
      <c r="S688" s="173"/>
      <c r="T688" s="173"/>
      <c r="U688" s="173"/>
      <c r="V688" s="173"/>
      <c r="W688" s="173"/>
      <c r="X688" s="173"/>
      <c r="Y688" s="173"/>
      <c r="Z688" s="173"/>
    </row>
    <row r="689" spans="3:26" ht="14.4">
      <c r="C689" s="173"/>
      <c r="D689" s="173"/>
      <c r="E689" s="173"/>
      <c r="F689" s="173"/>
      <c r="G689" s="173"/>
      <c r="H689" s="173"/>
      <c r="I689" s="173"/>
      <c r="J689" s="173"/>
      <c r="K689" s="173"/>
      <c r="L689" s="173"/>
      <c r="M689" s="173"/>
      <c r="N689" s="173"/>
      <c r="O689" s="173"/>
      <c r="P689" s="173"/>
      <c r="Q689" s="173"/>
      <c r="R689" s="173"/>
      <c r="S689" s="173"/>
      <c r="T689" s="173"/>
      <c r="U689" s="173"/>
      <c r="V689" s="173"/>
      <c r="W689" s="173"/>
      <c r="X689" s="173"/>
      <c r="Y689" s="173"/>
      <c r="Z689" s="173"/>
    </row>
    <row r="690" spans="3:26" ht="14.4">
      <c r="C690" s="173"/>
      <c r="D690" s="173"/>
      <c r="E690" s="173"/>
      <c r="F690" s="173"/>
      <c r="G690" s="173"/>
      <c r="H690" s="173"/>
      <c r="I690" s="173"/>
      <c r="J690" s="173"/>
      <c r="K690" s="173"/>
      <c r="L690" s="173"/>
      <c r="M690" s="173"/>
      <c r="N690" s="173"/>
      <c r="O690" s="173"/>
      <c r="P690" s="173"/>
      <c r="Q690" s="173"/>
      <c r="R690" s="173"/>
      <c r="S690" s="173"/>
      <c r="T690" s="173"/>
      <c r="U690" s="173"/>
      <c r="V690" s="173"/>
      <c r="W690" s="173"/>
      <c r="X690" s="173"/>
      <c r="Y690" s="173"/>
      <c r="Z690" s="173"/>
    </row>
    <row r="691" spans="3:26" ht="14.4">
      <c r="C691" s="173"/>
      <c r="D691" s="173"/>
      <c r="E691" s="173"/>
      <c r="F691" s="173"/>
      <c r="G691" s="173"/>
      <c r="H691" s="173"/>
      <c r="I691" s="173"/>
      <c r="J691" s="173"/>
      <c r="K691" s="173"/>
      <c r="L691" s="173"/>
      <c r="M691" s="173"/>
      <c r="N691" s="173"/>
      <c r="O691" s="173"/>
      <c r="P691" s="173"/>
      <c r="Q691" s="173"/>
      <c r="R691" s="173"/>
      <c r="S691" s="173"/>
      <c r="T691" s="173"/>
      <c r="U691" s="173"/>
      <c r="V691" s="173"/>
      <c r="W691" s="173"/>
      <c r="X691" s="173"/>
      <c r="Y691" s="173"/>
      <c r="Z691" s="173"/>
    </row>
    <row r="692" spans="3:26" ht="14.4">
      <c r="C692" s="173"/>
      <c r="D692" s="173"/>
      <c r="E692" s="173"/>
      <c r="F692" s="173"/>
      <c r="G692" s="173"/>
      <c r="H692" s="173"/>
      <c r="I692" s="173"/>
      <c r="J692" s="173"/>
      <c r="K692" s="173"/>
      <c r="L692" s="173"/>
      <c r="M692" s="173"/>
      <c r="N692" s="173"/>
      <c r="O692" s="173"/>
      <c r="P692" s="173"/>
      <c r="Q692" s="173"/>
      <c r="R692" s="173"/>
      <c r="S692" s="173"/>
      <c r="T692" s="173"/>
      <c r="U692" s="173"/>
      <c r="V692" s="173"/>
      <c r="W692" s="173"/>
      <c r="X692" s="173"/>
      <c r="Y692" s="173"/>
      <c r="Z692" s="173"/>
    </row>
    <row r="693" spans="3:26" ht="14.4">
      <c r="C693" s="173"/>
      <c r="D693" s="173"/>
      <c r="E693" s="173"/>
      <c r="F693" s="173"/>
      <c r="G693" s="173"/>
      <c r="H693" s="173"/>
      <c r="I693" s="173"/>
      <c r="J693" s="173"/>
      <c r="K693" s="173"/>
      <c r="L693" s="173"/>
      <c r="M693" s="173"/>
      <c r="N693" s="173"/>
      <c r="O693" s="173"/>
      <c r="P693" s="173"/>
      <c r="Q693" s="173"/>
      <c r="R693" s="173"/>
      <c r="S693" s="173"/>
      <c r="T693" s="173"/>
      <c r="U693" s="173"/>
      <c r="V693" s="173"/>
      <c r="W693" s="173"/>
      <c r="X693" s="173"/>
      <c r="Y693" s="173"/>
      <c r="Z693" s="173"/>
    </row>
    <row r="694" spans="3:26" ht="14.4">
      <c r="C694" s="173"/>
      <c r="D694" s="173"/>
      <c r="E694" s="173"/>
      <c r="F694" s="173"/>
      <c r="G694" s="173"/>
      <c r="H694" s="173"/>
      <c r="I694" s="173"/>
      <c r="J694" s="173"/>
      <c r="K694" s="173"/>
      <c r="L694" s="173"/>
      <c r="M694" s="173"/>
      <c r="N694" s="173"/>
      <c r="O694" s="173"/>
      <c r="P694" s="173"/>
      <c r="Q694" s="173"/>
      <c r="R694" s="173"/>
      <c r="S694" s="173"/>
      <c r="T694" s="173"/>
      <c r="U694" s="173"/>
      <c r="V694" s="173"/>
      <c r="W694" s="173"/>
      <c r="X694" s="173"/>
      <c r="Y694" s="173"/>
      <c r="Z694" s="173"/>
    </row>
    <row r="695" spans="3:26" ht="14.4">
      <c r="C695" s="173"/>
      <c r="D695" s="173"/>
      <c r="E695" s="173"/>
      <c r="F695" s="173"/>
      <c r="G695" s="173"/>
      <c r="H695" s="173"/>
      <c r="I695" s="173"/>
      <c r="J695" s="173"/>
      <c r="K695" s="173"/>
      <c r="L695" s="173"/>
      <c r="M695" s="173"/>
      <c r="N695" s="173"/>
      <c r="O695" s="173"/>
      <c r="P695" s="173"/>
      <c r="Q695" s="173"/>
      <c r="R695" s="173"/>
      <c r="S695" s="173"/>
      <c r="T695" s="173"/>
      <c r="U695" s="173"/>
      <c r="V695" s="173"/>
      <c r="W695" s="173"/>
      <c r="X695" s="173"/>
      <c r="Y695" s="173"/>
      <c r="Z695" s="173"/>
    </row>
    <row r="696" spans="3:26" ht="14.4">
      <c r="C696" s="173"/>
      <c r="D696" s="173"/>
      <c r="E696" s="173"/>
      <c r="F696" s="173"/>
      <c r="G696" s="173"/>
      <c r="H696" s="173"/>
      <c r="I696" s="173"/>
      <c r="J696" s="173"/>
      <c r="K696" s="173"/>
      <c r="L696" s="173"/>
      <c r="M696" s="173"/>
      <c r="N696" s="173"/>
      <c r="O696" s="173"/>
      <c r="P696" s="173"/>
      <c r="Q696" s="173"/>
      <c r="R696" s="173"/>
      <c r="S696" s="173"/>
      <c r="T696" s="173"/>
      <c r="U696" s="173"/>
      <c r="V696" s="173"/>
      <c r="W696" s="173"/>
      <c r="X696" s="173"/>
      <c r="Y696" s="173"/>
      <c r="Z696" s="173"/>
    </row>
    <row r="697" spans="3:26" ht="14.4">
      <c r="C697" s="173"/>
      <c r="D697" s="173"/>
      <c r="E697" s="173"/>
      <c r="F697" s="173"/>
      <c r="G697" s="173"/>
      <c r="H697" s="173"/>
      <c r="I697" s="173"/>
      <c r="J697" s="173"/>
      <c r="K697" s="173"/>
      <c r="L697" s="173"/>
      <c r="M697" s="173"/>
      <c r="N697" s="173"/>
      <c r="O697" s="173"/>
      <c r="P697" s="173"/>
      <c r="Q697" s="173"/>
      <c r="R697" s="173"/>
      <c r="S697" s="173"/>
      <c r="T697" s="173"/>
      <c r="U697" s="173"/>
      <c r="V697" s="173"/>
      <c r="W697" s="173"/>
      <c r="X697" s="173"/>
      <c r="Y697" s="173"/>
      <c r="Z697" s="173"/>
    </row>
    <row r="698" spans="3:26" ht="14.4">
      <c r="C698" s="173"/>
      <c r="D698" s="173"/>
      <c r="E698" s="173"/>
      <c r="F698" s="173"/>
      <c r="G698" s="173"/>
      <c r="H698" s="173"/>
      <c r="I698" s="173"/>
      <c r="J698" s="173"/>
      <c r="K698" s="173"/>
      <c r="L698" s="173"/>
      <c r="M698" s="173"/>
      <c r="N698" s="173"/>
      <c r="O698" s="173"/>
      <c r="P698" s="173"/>
      <c r="Q698" s="173"/>
      <c r="R698" s="173"/>
      <c r="S698" s="173"/>
      <c r="T698" s="173"/>
      <c r="U698" s="173"/>
      <c r="V698" s="173"/>
      <c r="W698" s="173"/>
      <c r="X698" s="173"/>
      <c r="Y698" s="173"/>
      <c r="Z698" s="173"/>
    </row>
    <row r="699" spans="3:26" ht="14.4">
      <c r="C699" s="173"/>
      <c r="D699" s="173"/>
      <c r="E699" s="173"/>
      <c r="F699" s="173"/>
      <c r="G699" s="173"/>
      <c r="H699" s="173"/>
      <c r="I699" s="173"/>
      <c r="J699" s="173"/>
      <c r="K699" s="173"/>
      <c r="L699" s="173"/>
      <c r="M699" s="173"/>
      <c r="N699" s="173"/>
      <c r="O699" s="173"/>
      <c r="P699" s="173"/>
      <c r="Q699" s="173"/>
      <c r="R699" s="173"/>
      <c r="S699" s="173"/>
      <c r="T699" s="173"/>
      <c r="U699" s="173"/>
      <c r="V699" s="173"/>
      <c r="W699" s="173"/>
      <c r="X699" s="173"/>
      <c r="Y699" s="173"/>
      <c r="Z699" s="173"/>
    </row>
    <row r="700" spans="3:26" ht="14.4">
      <c r="C700" s="173"/>
      <c r="D700" s="173"/>
      <c r="E700" s="173"/>
      <c r="F700" s="173"/>
      <c r="G700" s="173"/>
      <c r="H700" s="173"/>
      <c r="I700" s="173"/>
      <c r="J700" s="173"/>
      <c r="K700" s="173"/>
      <c r="L700" s="173"/>
      <c r="M700" s="173"/>
      <c r="N700" s="173"/>
      <c r="O700" s="173"/>
      <c r="P700" s="173"/>
      <c r="Q700" s="173"/>
      <c r="R700" s="173"/>
      <c r="S700" s="173"/>
      <c r="T700" s="173"/>
      <c r="U700" s="173"/>
      <c r="V700" s="173"/>
      <c r="W700" s="173"/>
      <c r="X700" s="173"/>
      <c r="Y700" s="173"/>
      <c r="Z700" s="173"/>
    </row>
    <row r="701" spans="3:26" ht="14.4">
      <c r="C701" s="173"/>
      <c r="D701" s="173"/>
      <c r="E701" s="173"/>
      <c r="F701" s="173"/>
      <c r="G701" s="173"/>
      <c r="H701" s="173"/>
      <c r="I701" s="173"/>
      <c r="J701" s="173"/>
      <c r="K701" s="173"/>
      <c r="L701" s="173"/>
      <c r="M701" s="173"/>
      <c r="N701" s="173"/>
      <c r="O701" s="173"/>
      <c r="P701" s="173"/>
      <c r="Q701" s="173"/>
      <c r="R701" s="173"/>
      <c r="S701" s="173"/>
      <c r="T701" s="173"/>
      <c r="U701" s="173"/>
      <c r="V701" s="173"/>
      <c r="W701" s="173"/>
      <c r="X701" s="173"/>
      <c r="Y701" s="173"/>
      <c r="Z701" s="173"/>
    </row>
    <row r="702" spans="3:26" ht="14.4">
      <c r="C702" s="173"/>
      <c r="D702" s="173"/>
      <c r="E702" s="173"/>
      <c r="F702" s="173"/>
      <c r="G702" s="173"/>
      <c r="H702" s="173"/>
      <c r="I702" s="173"/>
      <c r="J702" s="173"/>
      <c r="K702" s="173"/>
      <c r="L702" s="173"/>
      <c r="M702" s="173"/>
      <c r="N702" s="173"/>
      <c r="O702" s="173"/>
      <c r="P702" s="173"/>
      <c r="Q702" s="173"/>
      <c r="R702" s="173"/>
      <c r="S702" s="173"/>
      <c r="T702" s="173"/>
      <c r="U702" s="173"/>
      <c r="V702" s="173"/>
      <c r="W702" s="173"/>
      <c r="X702" s="173"/>
      <c r="Y702" s="173"/>
      <c r="Z702" s="173"/>
    </row>
    <row r="703" spans="3:26" ht="14.4">
      <c r="C703" s="173"/>
      <c r="D703" s="173"/>
      <c r="E703" s="173"/>
      <c r="F703" s="173"/>
      <c r="G703" s="173"/>
      <c r="H703" s="173"/>
      <c r="I703" s="173"/>
      <c r="J703" s="173"/>
      <c r="K703" s="173"/>
      <c r="L703" s="173"/>
      <c r="M703" s="173"/>
      <c r="N703" s="173"/>
      <c r="O703" s="173"/>
      <c r="P703" s="173"/>
      <c r="Q703" s="173"/>
      <c r="R703" s="173"/>
      <c r="S703" s="173"/>
      <c r="T703" s="173"/>
      <c r="U703" s="173"/>
      <c r="V703" s="173"/>
      <c r="W703" s="173"/>
      <c r="X703" s="173"/>
      <c r="Y703" s="173"/>
      <c r="Z703" s="173"/>
    </row>
    <row r="704" spans="3:26" ht="14.4">
      <c r="C704" s="173"/>
      <c r="D704" s="173"/>
      <c r="E704" s="173"/>
      <c r="F704" s="173"/>
      <c r="G704" s="173"/>
      <c r="H704" s="173"/>
      <c r="I704" s="173"/>
      <c r="J704" s="173"/>
      <c r="K704" s="173"/>
      <c r="L704" s="173"/>
      <c r="M704" s="173"/>
      <c r="N704" s="173"/>
      <c r="O704" s="173"/>
      <c r="P704" s="173"/>
      <c r="Q704" s="173"/>
      <c r="R704" s="173"/>
      <c r="S704" s="173"/>
      <c r="T704" s="173"/>
      <c r="U704" s="173"/>
      <c r="V704" s="173"/>
      <c r="W704" s="173"/>
      <c r="X704" s="173"/>
      <c r="Y704" s="173"/>
      <c r="Z704" s="173"/>
    </row>
    <row r="705" spans="3:26" ht="14.4">
      <c r="C705" s="173"/>
      <c r="D705" s="173"/>
      <c r="E705" s="173"/>
      <c r="F705" s="173"/>
      <c r="G705" s="173"/>
      <c r="H705" s="173"/>
      <c r="I705" s="173"/>
      <c r="J705" s="173"/>
      <c r="K705" s="173"/>
      <c r="L705" s="173"/>
      <c r="M705" s="173"/>
      <c r="N705" s="173"/>
      <c r="O705" s="173"/>
      <c r="P705" s="173"/>
      <c r="Q705" s="173"/>
      <c r="R705" s="173"/>
      <c r="S705" s="173"/>
      <c r="T705" s="173"/>
      <c r="U705" s="173"/>
      <c r="V705" s="173"/>
      <c r="W705" s="173"/>
      <c r="X705" s="173"/>
      <c r="Y705" s="173"/>
      <c r="Z705" s="173"/>
    </row>
    <row r="706" spans="3:26" ht="14.4">
      <c r="C706" s="173"/>
      <c r="D706" s="173"/>
      <c r="E706" s="173"/>
      <c r="F706" s="173"/>
      <c r="G706" s="173"/>
      <c r="H706" s="173"/>
      <c r="I706" s="173"/>
      <c r="J706" s="173"/>
      <c r="K706" s="173"/>
      <c r="L706" s="173"/>
      <c r="M706" s="173"/>
      <c r="N706" s="173"/>
      <c r="O706" s="173"/>
      <c r="P706" s="173"/>
      <c r="Q706" s="173"/>
      <c r="R706" s="173"/>
      <c r="S706" s="173"/>
      <c r="T706" s="173"/>
      <c r="U706" s="173"/>
      <c r="V706" s="173"/>
      <c r="W706" s="173"/>
      <c r="X706" s="173"/>
      <c r="Y706" s="173"/>
      <c r="Z706" s="173"/>
    </row>
    <row r="707" spans="3:26" ht="14.4">
      <c r="C707" s="173"/>
      <c r="D707" s="173"/>
      <c r="E707" s="173"/>
      <c r="F707" s="173"/>
      <c r="G707" s="173"/>
      <c r="H707" s="173"/>
      <c r="I707" s="173"/>
      <c r="J707" s="173"/>
      <c r="K707" s="173"/>
      <c r="L707" s="173"/>
      <c r="M707" s="173"/>
      <c r="N707" s="173"/>
      <c r="O707" s="173"/>
      <c r="P707" s="173"/>
      <c r="Q707" s="173"/>
      <c r="R707" s="173"/>
      <c r="S707" s="173"/>
      <c r="T707" s="173"/>
      <c r="U707" s="173"/>
      <c r="V707" s="173"/>
      <c r="W707" s="173"/>
      <c r="X707" s="173"/>
      <c r="Y707" s="173"/>
      <c r="Z707" s="173"/>
    </row>
    <row r="708" spans="3:26" ht="14.4">
      <c r="C708" s="173"/>
      <c r="D708" s="173"/>
      <c r="E708" s="173"/>
      <c r="F708" s="173"/>
      <c r="G708" s="173"/>
      <c r="H708" s="173"/>
      <c r="I708" s="173"/>
      <c r="J708" s="173"/>
      <c r="K708" s="173"/>
      <c r="L708" s="173"/>
      <c r="M708" s="173"/>
      <c r="N708" s="173"/>
      <c r="O708" s="173"/>
      <c r="P708" s="173"/>
      <c r="Q708" s="173"/>
      <c r="R708" s="173"/>
      <c r="S708" s="173"/>
      <c r="T708" s="173"/>
      <c r="U708" s="173"/>
      <c r="V708" s="173"/>
      <c r="W708" s="173"/>
      <c r="X708" s="173"/>
      <c r="Y708" s="173"/>
      <c r="Z708" s="173"/>
    </row>
    <row r="709" spans="3:26" ht="14.4">
      <c r="C709" s="173"/>
      <c r="D709" s="173"/>
      <c r="E709" s="173"/>
      <c r="F709" s="173"/>
      <c r="G709" s="173"/>
      <c r="H709" s="173"/>
      <c r="I709" s="173"/>
      <c r="J709" s="173"/>
      <c r="K709" s="173"/>
      <c r="L709" s="173"/>
      <c r="M709" s="173"/>
      <c r="N709" s="173"/>
      <c r="O709" s="173"/>
      <c r="P709" s="173"/>
      <c r="Q709" s="173"/>
      <c r="R709" s="173"/>
      <c r="S709" s="173"/>
      <c r="T709" s="173"/>
      <c r="U709" s="173"/>
      <c r="V709" s="173"/>
      <c r="W709" s="173"/>
      <c r="X709" s="173"/>
      <c r="Y709" s="173"/>
      <c r="Z709" s="173"/>
    </row>
    <row r="710" spans="3:26" ht="14.4">
      <c r="C710" s="173"/>
      <c r="D710" s="173"/>
      <c r="E710" s="173"/>
      <c r="F710" s="173"/>
      <c r="G710" s="173"/>
      <c r="H710" s="173"/>
      <c r="I710" s="173"/>
      <c r="J710" s="173"/>
      <c r="K710" s="173"/>
      <c r="L710" s="173"/>
      <c r="M710" s="173"/>
      <c r="N710" s="173"/>
      <c r="O710" s="173"/>
      <c r="P710" s="173"/>
      <c r="Q710" s="173"/>
      <c r="R710" s="173"/>
      <c r="S710" s="173"/>
      <c r="T710" s="173"/>
      <c r="U710" s="173"/>
      <c r="V710" s="173"/>
      <c r="W710" s="173"/>
      <c r="X710" s="173"/>
      <c r="Y710" s="173"/>
      <c r="Z710" s="173"/>
    </row>
    <row r="711" spans="3:26" ht="14.4">
      <c r="C711" s="173"/>
      <c r="D711" s="173"/>
      <c r="E711" s="173"/>
      <c r="F711" s="173"/>
      <c r="G711" s="173"/>
      <c r="H711" s="173"/>
      <c r="I711" s="173"/>
      <c r="J711" s="173"/>
      <c r="K711" s="173"/>
      <c r="L711" s="173"/>
      <c r="M711" s="173"/>
      <c r="N711" s="173"/>
      <c r="O711" s="173"/>
      <c r="P711" s="173"/>
      <c r="Q711" s="173"/>
      <c r="R711" s="173"/>
      <c r="S711" s="173"/>
      <c r="T711" s="173"/>
      <c r="U711" s="173"/>
      <c r="V711" s="173"/>
      <c r="W711" s="173"/>
      <c r="X711" s="173"/>
      <c r="Y711" s="173"/>
      <c r="Z711" s="173"/>
    </row>
    <row r="712" spans="3:26" ht="14.4">
      <c r="C712" s="173"/>
      <c r="D712" s="173"/>
      <c r="E712" s="173"/>
      <c r="F712" s="173"/>
      <c r="G712" s="173"/>
      <c r="H712" s="173"/>
      <c r="I712" s="173"/>
      <c r="J712" s="173"/>
      <c r="K712" s="173"/>
      <c r="L712" s="173"/>
      <c r="M712" s="173"/>
      <c r="N712" s="173"/>
      <c r="O712" s="173"/>
      <c r="P712" s="173"/>
      <c r="Q712" s="173"/>
      <c r="R712" s="173"/>
      <c r="S712" s="173"/>
      <c r="T712" s="173"/>
      <c r="U712" s="173"/>
      <c r="V712" s="173"/>
      <c r="W712" s="173"/>
      <c r="X712" s="173"/>
      <c r="Y712" s="173"/>
      <c r="Z712" s="173"/>
    </row>
    <row r="713" spans="3:26" ht="14.4">
      <c r="C713" s="173"/>
      <c r="D713" s="173"/>
      <c r="E713" s="173"/>
      <c r="F713" s="173"/>
      <c r="G713" s="173"/>
      <c r="H713" s="173"/>
      <c r="I713" s="173"/>
      <c r="J713" s="173"/>
      <c r="K713" s="173"/>
      <c r="L713" s="173"/>
      <c r="M713" s="173"/>
      <c r="N713" s="173"/>
      <c r="O713" s="173"/>
      <c r="P713" s="173"/>
      <c r="Q713" s="173"/>
      <c r="R713" s="173"/>
      <c r="S713" s="173"/>
      <c r="T713" s="173"/>
      <c r="U713" s="173"/>
      <c r="V713" s="173"/>
      <c r="W713" s="173"/>
      <c r="X713" s="173"/>
      <c r="Y713" s="173"/>
      <c r="Z713" s="173"/>
    </row>
    <row r="714" spans="3:26" ht="14.4">
      <c r="C714" s="173"/>
      <c r="D714" s="173"/>
      <c r="E714" s="173"/>
      <c r="F714" s="173"/>
      <c r="G714" s="173"/>
      <c r="H714" s="173"/>
      <c r="I714" s="173"/>
      <c r="J714" s="173"/>
      <c r="K714" s="173"/>
      <c r="L714" s="173"/>
      <c r="M714" s="173"/>
      <c r="N714" s="173"/>
      <c r="O714" s="173"/>
      <c r="P714" s="173"/>
      <c r="Q714" s="173"/>
      <c r="R714" s="173"/>
      <c r="S714" s="173"/>
      <c r="T714" s="173"/>
      <c r="U714" s="173"/>
      <c r="V714" s="173"/>
      <c r="W714" s="173"/>
      <c r="X714" s="173"/>
      <c r="Y714" s="173"/>
      <c r="Z714" s="173"/>
    </row>
    <row r="715" spans="3:26" ht="14.4">
      <c r="C715" s="173"/>
      <c r="D715" s="173"/>
      <c r="E715" s="173"/>
      <c r="F715" s="173"/>
      <c r="G715" s="173"/>
      <c r="H715" s="173"/>
      <c r="I715" s="173"/>
      <c r="J715" s="173"/>
      <c r="K715" s="173"/>
      <c r="L715" s="173"/>
      <c r="M715" s="173"/>
      <c r="N715" s="173"/>
      <c r="O715" s="173"/>
      <c r="P715" s="173"/>
      <c r="Q715" s="173"/>
      <c r="R715" s="173"/>
      <c r="S715" s="173"/>
      <c r="T715" s="173"/>
      <c r="U715" s="173"/>
      <c r="V715" s="173"/>
      <c r="W715" s="173"/>
      <c r="X715" s="173"/>
      <c r="Y715" s="173"/>
      <c r="Z715" s="173"/>
    </row>
    <row r="716" spans="3:26" ht="14.4">
      <c r="C716" s="173"/>
      <c r="D716" s="173"/>
      <c r="E716" s="173"/>
      <c r="F716" s="173"/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  <c r="Q716" s="173"/>
      <c r="R716" s="173"/>
      <c r="S716" s="173"/>
      <c r="T716" s="173"/>
      <c r="U716" s="173"/>
      <c r="V716" s="173"/>
      <c r="W716" s="173"/>
      <c r="X716" s="173"/>
      <c r="Y716" s="173"/>
      <c r="Z716" s="173"/>
    </row>
    <row r="717" spans="3:26" ht="14.4">
      <c r="C717" s="173"/>
      <c r="D717" s="173"/>
      <c r="E717" s="173"/>
      <c r="F717" s="173"/>
      <c r="G717" s="173"/>
      <c r="H717" s="173"/>
      <c r="I717" s="173"/>
      <c r="J717" s="173"/>
      <c r="K717" s="173"/>
      <c r="L717" s="173"/>
      <c r="M717" s="173"/>
      <c r="N717" s="173"/>
      <c r="O717" s="173"/>
      <c r="P717" s="173"/>
      <c r="Q717" s="173"/>
      <c r="R717" s="173"/>
      <c r="S717" s="173"/>
      <c r="T717" s="173"/>
      <c r="U717" s="173"/>
      <c r="V717" s="173"/>
      <c r="W717" s="173"/>
      <c r="X717" s="173"/>
      <c r="Y717" s="173"/>
      <c r="Z717" s="173"/>
    </row>
    <row r="718" spans="3:26" ht="14.4">
      <c r="C718" s="173"/>
      <c r="D718" s="173"/>
      <c r="E718" s="173"/>
      <c r="F718" s="173"/>
      <c r="G718" s="173"/>
      <c r="H718" s="173"/>
      <c r="I718" s="173"/>
      <c r="J718" s="173"/>
      <c r="K718" s="173"/>
      <c r="L718" s="173"/>
      <c r="M718" s="173"/>
      <c r="N718" s="173"/>
      <c r="O718" s="173"/>
      <c r="P718" s="173"/>
      <c r="Q718" s="173"/>
      <c r="R718" s="173"/>
      <c r="S718" s="173"/>
      <c r="T718" s="173"/>
      <c r="U718" s="173"/>
      <c r="V718" s="173"/>
      <c r="W718" s="173"/>
      <c r="X718" s="173"/>
      <c r="Y718" s="173"/>
      <c r="Z718" s="173"/>
    </row>
    <row r="719" spans="3:26" ht="14.4">
      <c r="C719" s="173"/>
      <c r="D719" s="173"/>
      <c r="E719" s="173"/>
      <c r="F719" s="173"/>
      <c r="G719" s="173"/>
      <c r="H719" s="173"/>
      <c r="I719" s="173"/>
      <c r="J719" s="173"/>
      <c r="K719" s="173"/>
      <c r="L719" s="173"/>
      <c r="M719" s="173"/>
      <c r="N719" s="173"/>
      <c r="O719" s="173"/>
      <c r="P719" s="173"/>
      <c r="Q719" s="173"/>
      <c r="R719" s="173"/>
      <c r="S719" s="173"/>
      <c r="T719" s="173"/>
      <c r="U719" s="173"/>
      <c r="V719" s="173"/>
      <c r="W719" s="173"/>
      <c r="X719" s="173"/>
      <c r="Y719" s="173"/>
      <c r="Z719" s="173"/>
    </row>
    <row r="720" spans="3:26" ht="14.4">
      <c r="C720" s="173"/>
      <c r="D720" s="173"/>
      <c r="E720" s="173"/>
      <c r="F720" s="173"/>
      <c r="G720" s="173"/>
      <c r="H720" s="173"/>
      <c r="I720" s="173"/>
      <c r="J720" s="173"/>
      <c r="K720" s="173"/>
      <c r="L720" s="173"/>
      <c r="M720" s="173"/>
      <c r="N720" s="173"/>
      <c r="O720" s="173"/>
      <c r="P720" s="173"/>
      <c r="Q720" s="173"/>
      <c r="R720" s="173"/>
      <c r="S720" s="173"/>
      <c r="T720" s="173"/>
      <c r="U720" s="173"/>
      <c r="V720" s="173"/>
      <c r="W720" s="173"/>
      <c r="X720" s="173"/>
      <c r="Y720" s="173"/>
      <c r="Z720" s="173"/>
    </row>
    <row r="721" spans="3:26" ht="14.4">
      <c r="C721" s="173"/>
      <c r="D721" s="173"/>
      <c r="E721" s="173"/>
      <c r="F721" s="173"/>
      <c r="G721" s="173"/>
      <c r="H721" s="173"/>
      <c r="I721" s="173"/>
      <c r="J721" s="173"/>
      <c r="K721" s="173"/>
      <c r="L721" s="173"/>
      <c r="M721" s="173"/>
      <c r="N721" s="173"/>
      <c r="O721" s="173"/>
      <c r="P721" s="173"/>
      <c r="Q721" s="173"/>
      <c r="R721" s="173"/>
      <c r="S721" s="173"/>
      <c r="T721" s="173"/>
      <c r="U721" s="173"/>
      <c r="V721" s="173"/>
      <c r="W721" s="173"/>
      <c r="X721" s="173"/>
      <c r="Y721" s="173"/>
      <c r="Z721" s="173"/>
    </row>
    <row r="722" spans="3:26" ht="14.4">
      <c r="C722" s="173"/>
      <c r="D722" s="173"/>
      <c r="E722" s="173"/>
      <c r="F722" s="173"/>
      <c r="G722" s="173"/>
      <c r="H722" s="173"/>
      <c r="I722" s="173"/>
      <c r="J722" s="173"/>
      <c r="K722" s="173"/>
      <c r="L722" s="173"/>
      <c r="M722" s="173"/>
      <c r="N722" s="173"/>
      <c r="O722" s="173"/>
      <c r="P722" s="173"/>
      <c r="Q722" s="173"/>
      <c r="R722" s="173"/>
      <c r="S722" s="173"/>
      <c r="T722" s="173"/>
      <c r="U722" s="173"/>
      <c r="V722" s="173"/>
      <c r="W722" s="173"/>
      <c r="X722" s="173"/>
      <c r="Y722" s="173"/>
      <c r="Z722" s="173"/>
    </row>
    <row r="723" spans="3:26" ht="14.4">
      <c r="C723" s="173"/>
      <c r="D723" s="173"/>
      <c r="E723" s="173"/>
      <c r="F723" s="173"/>
      <c r="G723" s="173"/>
      <c r="H723" s="173"/>
      <c r="I723" s="173"/>
      <c r="J723" s="173"/>
      <c r="K723" s="173"/>
      <c r="L723" s="173"/>
      <c r="M723" s="173"/>
      <c r="N723" s="173"/>
      <c r="O723" s="173"/>
      <c r="P723" s="173"/>
      <c r="Q723" s="173"/>
      <c r="R723" s="173"/>
      <c r="S723" s="173"/>
      <c r="T723" s="173"/>
      <c r="U723" s="173"/>
      <c r="V723" s="173"/>
      <c r="W723" s="173"/>
      <c r="X723" s="173"/>
      <c r="Y723" s="173"/>
      <c r="Z723" s="173"/>
    </row>
    <row r="724" spans="3:26" ht="14.4">
      <c r="C724" s="173"/>
      <c r="D724" s="173"/>
      <c r="E724" s="173"/>
      <c r="F724" s="173"/>
      <c r="G724" s="173"/>
      <c r="H724" s="173"/>
      <c r="I724" s="173"/>
      <c r="J724" s="173"/>
      <c r="K724" s="173"/>
      <c r="L724" s="173"/>
      <c r="M724" s="173"/>
      <c r="N724" s="173"/>
      <c r="O724" s="173"/>
      <c r="P724" s="173"/>
      <c r="Q724" s="173"/>
      <c r="R724" s="173"/>
      <c r="S724" s="173"/>
      <c r="T724" s="173"/>
      <c r="U724" s="173"/>
      <c r="V724" s="173"/>
      <c r="W724" s="173"/>
      <c r="X724" s="173"/>
      <c r="Y724" s="173"/>
      <c r="Z724" s="173"/>
    </row>
    <row r="725" spans="3:26" ht="14.4">
      <c r="C725" s="173"/>
      <c r="D725" s="173"/>
      <c r="E725" s="173"/>
      <c r="F725" s="173"/>
      <c r="G725" s="173"/>
      <c r="H725" s="173"/>
      <c r="I725" s="173"/>
      <c r="J725" s="173"/>
      <c r="K725" s="173"/>
      <c r="L725" s="173"/>
      <c r="M725" s="173"/>
      <c r="N725" s="173"/>
      <c r="O725" s="173"/>
      <c r="P725" s="173"/>
      <c r="Q725" s="173"/>
      <c r="R725" s="173"/>
      <c r="S725" s="173"/>
      <c r="T725" s="173"/>
      <c r="U725" s="173"/>
      <c r="V725" s="173"/>
      <c r="W725" s="173"/>
      <c r="X725" s="173"/>
      <c r="Y725" s="173"/>
      <c r="Z725" s="173"/>
    </row>
    <row r="726" spans="3:26" ht="14.4">
      <c r="C726" s="173"/>
      <c r="D726" s="173"/>
      <c r="E726" s="173"/>
      <c r="F726" s="173"/>
      <c r="G726" s="173"/>
      <c r="H726" s="173"/>
      <c r="I726" s="173"/>
      <c r="J726" s="173"/>
      <c r="K726" s="173"/>
      <c r="L726" s="173"/>
      <c r="M726" s="173"/>
      <c r="N726" s="173"/>
      <c r="O726" s="173"/>
      <c r="P726" s="173"/>
      <c r="Q726" s="173"/>
      <c r="R726" s="173"/>
      <c r="S726" s="173"/>
      <c r="T726" s="173"/>
      <c r="U726" s="173"/>
      <c r="V726" s="173"/>
      <c r="W726" s="173"/>
      <c r="X726" s="173"/>
      <c r="Y726" s="173"/>
      <c r="Z726" s="173"/>
    </row>
    <row r="727" spans="3:26" ht="14.4">
      <c r="C727" s="173"/>
      <c r="D727" s="173"/>
      <c r="E727" s="173"/>
      <c r="F727" s="173"/>
      <c r="G727" s="173"/>
      <c r="H727" s="173"/>
      <c r="I727" s="173"/>
      <c r="J727" s="173"/>
      <c r="K727" s="173"/>
      <c r="L727" s="173"/>
      <c r="M727" s="173"/>
      <c r="N727" s="173"/>
      <c r="O727" s="173"/>
      <c r="P727" s="173"/>
      <c r="Q727" s="173"/>
      <c r="R727" s="173"/>
      <c r="S727" s="173"/>
      <c r="T727" s="173"/>
      <c r="U727" s="173"/>
      <c r="V727" s="173"/>
      <c r="W727" s="173"/>
      <c r="X727" s="173"/>
      <c r="Y727" s="173"/>
      <c r="Z727" s="173"/>
    </row>
    <row r="728" spans="3:26" ht="14.4">
      <c r="C728" s="173"/>
      <c r="D728" s="173"/>
      <c r="E728" s="173"/>
      <c r="F728" s="173"/>
      <c r="G728" s="173"/>
      <c r="H728" s="173"/>
      <c r="I728" s="173"/>
      <c r="J728" s="173"/>
      <c r="K728" s="173"/>
      <c r="L728" s="173"/>
      <c r="M728" s="173"/>
      <c r="N728" s="173"/>
      <c r="O728" s="173"/>
      <c r="P728" s="173"/>
      <c r="Q728" s="173"/>
      <c r="R728" s="173"/>
      <c r="S728" s="173"/>
      <c r="T728" s="173"/>
      <c r="U728" s="173"/>
      <c r="V728" s="173"/>
      <c r="W728" s="173"/>
      <c r="X728" s="173"/>
      <c r="Y728" s="173"/>
      <c r="Z728" s="173"/>
    </row>
    <row r="729" spans="3:26" ht="14.4">
      <c r="C729" s="173"/>
      <c r="D729" s="173"/>
      <c r="E729" s="173"/>
      <c r="F729" s="173"/>
      <c r="G729" s="173"/>
      <c r="H729" s="173"/>
      <c r="I729" s="173"/>
      <c r="J729" s="173"/>
      <c r="K729" s="173"/>
      <c r="L729" s="173"/>
      <c r="M729" s="173"/>
      <c r="N729" s="173"/>
      <c r="O729" s="173"/>
      <c r="P729" s="173"/>
      <c r="Q729" s="173"/>
      <c r="R729" s="173"/>
      <c r="S729" s="173"/>
      <c r="T729" s="173"/>
      <c r="U729" s="173"/>
      <c r="V729" s="173"/>
      <c r="W729" s="173"/>
      <c r="X729" s="173"/>
      <c r="Y729" s="173"/>
      <c r="Z729" s="173"/>
    </row>
    <row r="730" spans="3:26" ht="14.4">
      <c r="C730" s="173"/>
      <c r="D730" s="173"/>
      <c r="E730" s="173"/>
      <c r="F730" s="173"/>
      <c r="G730" s="173"/>
      <c r="H730" s="173"/>
      <c r="I730" s="173"/>
      <c r="J730" s="173"/>
      <c r="K730" s="173"/>
      <c r="L730" s="173"/>
      <c r="M730" s="173"/>
      <c r="N730" s="173"/>
      <c r="O730" s="173"/>
      <c r="P730" s="173"/>
      <c r="Q730" s="173"/>
      <c r="R730" s="173"/>
      <c r="S730" s="173"/>
      <c r="T730" s="173"/>
      <c r="U730" s="173"/>
      <c r="V730" s="173"/>
      <c r="W730" s="173"/>
      <c r="X730" s="173"/>
      <c r="Y730" s="173"/>
      <c r="Z730" s="173"/>
    </row>
    <row r="731" spans="3:26" ht="14.4">
      <c r="C731" s="173"/>
      <c r="D731" s="173"/>
      <c r="E731" s="173"/>
      <c r="F731" s="173"/>
      <c r="G731" s="173"/>
      <c r="H731" s="173"/>
      <c r="I731" s="173"/>
      <c r="J731" s="173"/>
      <c r="K731" s="173"/>
      <c r="L731" s="173"/>
      <c r="M731" s="173"/>
      <c r="N731" s="173"/>
      <c r="O731" s="173"/>
      <c r="P731" s="173"/>
      <c r="Q731" s="173"/>
      <c r="R731" s="173"/>
      <c r="S731" s="173"/>
      <c r="T731" s="173"/>
      <c r="U731" s="173"/>
      <c r="V731" s="173"/>
      <c r="W731" s="173"/>
      <c r="X731" s="173"/>
      <c r="Y731" s="173"/>
      <c r="Z731" s="173"/>
    </row>
    <row r="732" spans="3:26" ht="14.4">
      <c r="C732" s="173"/>
      <c r="D732" s="173"/>
      <c r="E732" s="173"/>
      <c r="F732" s="173"/>
      <c r="G732" s="173"/>
      <c r="H732" s="173"/>
      <c r="I732" s="173"/>
      <c r="J732" s="173"/>
      <c r="K732" s="173"/>
      <c r="L732" s="173"/>
      <c r="M732" s="173"/>
      <c r="N732" s="173"/>
      <c r="O732" s="173"/>
      <c r="P732" s="173"/>
      <c r="Q732" s="173"/>
      <c r="R732" s="173"/>
      <c r="S732" s="173"/>
      <c r="T732" s="173"/>
      <c r="U732" s="173"/>
      <c r="V732" s="173"/>
      <c r="W732" s="173"/>
      <c r="X732" s="173"/>
      <c r="Y732" s="173"/>
      <c r="Z732" s="173"/>
    </row>
    <row r="733" spans="3:26" ht="14.4">
      <c r="C733" s="173"/>
      <c r="D733" s="173"/>
      <c r="E733" s="173"/>
      <c r="F733" s="173"/>
      <c r="G733" s="173"/>
      <c r="H733" s="173"/>
      <c r="I733" s="173"/>
      <c r="J733" s="173"/>
      <c r="K733" s="173"/>
      <c r="L733" s="173"/>
      <c r="M733" s="173"/>
      <c r="N733" s="173"/>
      <c r="O733" s="173"/>
      <c r="P733" s="173"/>
      <c r="Q733" s="173"/>
      <c r="R733" s="173"/>
      <c r="S733" s="173"/>
      <c r="T733" s="173"/>
      <c r="U733" s="173"/>
      <c r="V733" s="173"/>
      <c r="W733" s="173"/>
      <c r="X733" s="173"/>
      <c r="Y733" s="173"/>
      <c r="Z733" s="173"/>
    </row>
    <row r="734" spans="3:26" ht="14.4">
      <c r="C734" s="173"/>
      <c r="D734" s="173"/>
      <c r="E734" s="173"/>
      <c r="F734" s="173"/>
      <c r="G734" s="173"/>
      <c r="H734" s="173"/>
      <c r="I734" s="173"/>
      <c r="J734" s="173"/>
      <c r="K734" s="173"/>
      <c r="L734" s="173"/>
      <c r="M734" s="173"/>
      <c r="N734" s="173"/>
      <c r="O734" s="173"/>
      <c r="P734" s="173"/>
      <c r="Q734" s="173"/>
      <c r="R734" s="173"/>
      <c r="S734" s="173"/>
      <c r="T734" s="173"/>
      <c r="U734" s="173"/>
      <c r="V734" s="173"/>
      <c r="W734" s="173"/>
      <c r="X734" s="173"/>
      <c r="Y734" s="173"/>
      <c r="Z734" s="173"/>
    </row>
    <row r="735" spans="3:26" ht="14.4">
      <c r="C735" s="173"/>
      <c r="D735" s="173"/>
      <c r="E735" s="173"/>
      <c r="F735" s="173"/>
      <c r="G735" s="173"/>
      <c r="H735" s="173"/>
      <c r="I735" s="173"/>
      <c r="J735" s="173"/>
      <c r="K735" s="173"/>
      <c r="L735" s="173"/>
      <c r="M735" s="173"/>
      <c r="N735" s="173"/>
      <c r="O735" s="173"/>
      <c r="P735" s="173"/>
      <c r="Q735" s="173"/>
      <c r="R735" s="173"/>
      <c r="S735" s="173"/>
      <c r="T735" s="173"/>
      <c r="U735" s="173"/>
      <c r="V735" s="173"/>
      <c r="W735" s="173"/>
      <c r="X735" s="173"/>
      <c r="Y735" s="173"/>
      <c r="Z735" s="173"/>
    </row>
    <row r="736" spans="3:26" ht="14.4">
      <c r="C736" s="173"/>
      <c r="D736" s="173"/>
      <c r="E736" s="173"/>
      <c r="F736" s="173"/>
      <c r="G736" s="173"/>
      <c r="H736" s="173"/>
      <c r="I736" s="173"/>
      <c r="J736" s="173"/>
      <c r="K736" s="173"/>
      <c r="L736" s="173"/>
      <c r="M736" s="173"/>
      <c r="N736" s="173"/>
      <c r="O736" s="173"/>
      <c r="P736" s="173"/>
      <c r="Q736" s="173"/>
      <c r="R736" s="173"/>
      <c r="S736" s="173"/>
      <c r="T736" s="173"/>
      <c r="U736" s="173"/>
      <c r="V736" s="173"/>
      <c r="W736" s="173"/>
      <c r="X736" s="173"/>
      <c r="Y736" s="173"/>
      <c r="Z736" s="173"/>
    </row>
    <row r="737" spans="3:26" ht="14.4">
      <c r="C737" s="173"/>
      <c r="D737" s="173"/>
      <c r="E737" s="173"/>
      <c r="F737" s="173"/>
      <c r="G737" s="173"/>
      <c r="H737" s="173"/>
      <c r="I737" s="173"/>
      <c r="J737" s="173"/>
      <c r="K737" s="173"/>
      <c r="L737" s="173"/>
      <c r="M737" s="173"/>
      <c r="N737" s="173"/>
      <c r="O737" s="173"/>
      <c r="P737" s="173"/>
      <c r="Q737" s="173"/>
      <c r="R737" s="173"/>
      <c r="S737" s="173"/>
      <c r="T737" s="173"/>
      <c r="U737" s="173"/>
      <c r="V737" s="173"/>
      <c r="W737" s="173"/>
      <c r="X737" s="173"/>
      <c r="Y737" s="173"/>
      <c r="Z737" s="173"/>
    </row>
    <row r="738" spans="3:26" ht="14.4">
      <c r="C738" s="173"/>
      <c r="D738" s="173"/>
      <c r="E738" s="173"/>
      <c r="F738" s="173"/>
      <c r="G738" s="173"/>
      <c r="H738" s="173"/>
      <c r="I738" s="173"/>
      <c r="J738" s="173"/>
      <c r="K738" s="173"/>
      <c r="L738" s="173"/>
      <c r="M738" s="173"/>
      <c r="N738" s="173"/>
      <c r="O738" s="173"/>
      <c r="P738" s="173"/>
      <c r="Q738" s="173"/>
      <c r="R738" s="173"/>
      <c r="S738" s="173"/>
      <c r="T738" s="173"/>
      <c r="U738" s="173"/>
      <c r="V738" s="173"/>
      <c r="W738" s="173"/>
      <c r="X738" s="173"/>
      <c r="Y738" s="173"/>
      <c r="Z738" s="173"/>
    </row>
    <row r="739" spans="3:26" ht="14.4">
      <c r="C739" s="173"/>
      <c r="D739" s="173"/>
      <c r="E739" s="173"/>
      <c r="F739" s="173"/>
      <c r="G739" s="173"/>
      <c r="H739" s="173"/>
      <c r="I739" s="173"/>
      <c r="J739" s="173"/>
      <c r="K739" s="173"/>
      <c r="L739" s="173"/>
      <c r="M739" s="173"/>
      <c r="N739" s="173"/>
      <c r="O739" s="173"/>
      <c r="P739" s="173"/>
      <c r="Q739" s="173"/>
      <c r="R739" s="173"/>
      <c r="S739" s="173"/>
      <c r="T739" s="173"/>
      <c r="U739" s="173"/>
      <c r="V739" s="173"/>
      <c r="W739" s="173"/>
      <c r="X739" s="173"/>
      <c r="Y739" s="173"/>
      <c r="Z739" s="173"/>
    </row>
    <row r="740" spans="3:26" ht="14.4">
      <c r="C740" s="173"/>
      <c r="D740" s="173"/>
      <c r="E740" s="173"/>
      <c r="F740" s="173"/>
      <c r="G740" s="173"/>
      <c r="H740" s="173"/>
      <c r="I740" s="173"/>
      <c r="J740" s="173"/>
      <c r="K740" s="173"/>
      <c r="L740" s="173"/>
      <c r="M740" s="173"/>
      <c r="N740" s="173"/>
      <c r="O740" s="173"/>
      <c r="P740" s="173"/>
      <c r="Q740" s="173"/>
      <c r="R740" s="173"/>
      <c r="S740" s="173"/>
      <c r="T740" s="173"/>
      <c r="U740" s="173"/>
      <c r="V740" s="173"/>
      <c r="W740" s="173"/>
      <c r="X740" s="173"/>
      <c r="Y740" s="173"/>
      <c r="Z740" s="173"/>
    </row>
    <row r="741" spans="3:26" ht="14.4">
      <c r="C741" s="173"/>
      <c r="D741" s="173"/>
      <c r="E741" s="173"/>
      <c r="F741" s="173"/>
      <c r="G741" s="173"/>
      <c r="H741" s="173"/>
      <c r="I741" s="173"/>
      <c r="J741" s="173"/>
      <c r="K741" s="173"/>
      <c r="L741" s="173"/>
      <c r="M741" s="173"/>
      <c r="N741" s="173"/>
      <c r="O741" s="173"/>
      <c r="P741" s="173"/>
      <c r="Q741" s="173"/>
      <c r="R741" s="173"/>
      <c r="S741" s="173"/>
      <c r="T741" s="173"/>
      <c r="U741" s="173"/>
      <c r="V741" s="173"/>
      <c r="W741" s="173"/>
      <c r="X741" s="173"/>
      <c r="Y741" s="173"/>
      <c r="Z741" s="173"/>
    </row>
    <row r="742" spans="3:26" ht="14.4">
      <c r="C742" s="173"/>
      <c r="D742" s="173"/>
      <c r="E742" s="173"/>
      <c r="F742" s="173"/>
      <c r="G742" s="173"/>
      <c r="H742" s="173"/>
      <c r="I742" s="173"/>
      <c r="J742" s="173"/>
      <c r="K742" s="173"/>
      <c r="L742" s="173"/>
      <c r="M742" s="173"/>
      <c r="N742" s="173"/>
      <c r="O742" s="173"/>
      <c r="P742" s="173"/>
      <c r="Q742" s="173"/>
      <c r="R742" s="173"/>
      <c r="S742" s="173"/>
      <c r="T742" s="173"/>
      <c r="U742" s="173"/>
      <c r="V742" s="173"/>
      <c r="W742" s="173"/>
      <c r="X742" s="173"/>
      <c r="Y742" s="173"/>
      <c r="Z742" s="173"/>
    </row>
    <row r="743" spans="3:26" ht="14.4">
      <c r="C743" s="173"/>
      <c r="D743" s="173"/>
      <c r="E743" s="173"/>
      <c r="F743" s="173"/>
      <c r="G743" s="173"/>
      <c r="H743" s="173"/>
      <c r="I743" s="173"/>
      <c r="J743" s="173"/>
      <c r="K743" s="173"/>
      <c r="L743" s="173"/>
      <c r="M743" s="173"/>
      <c r="N743" s="173"/>
      <c r="O743" s="173"/>
      <c r="P743" s="173"/>
      <c r="Q743" s="173"/>
      <c r="R743" s="173"/>
      <c r="S743" s="173"/>
      <c r="T743" s="173"/>
      <c r="U743" s="173"/>
      <c r="V743" s="173"/>
      <c r="W743" s="173"/>
      <c r="X743" s="173"/>
      <c r="Y743" s="173"/>
      <c r="Z743" s="173"/>
    </row>
    <row r="744" spans="3:26" ht="14.4">
      <c r="C744" s="173"/>
      <c r="D744" s="173"/>
      <c r="E744" s="173"/>
      <c r="F744" s="173"/>
      <c r="G744" s="173"/>
      <c r="H744" s="173"/>
      <c r="I744" s="173"/>
      <c r="J744" s="173"/>
      <c r="K744" s="173"/>
      <c r="L744" s="173"/>
      <c r="M744" s="173"/>
      <c r="N744" s="173"/>
      <c r="O744" s="173"/>
      <c r="P744" s="173"/>
      <c r="Q744" s="173"/>
      <c r="R744" s="173"/>
      <c r="S744" s="173"/>
      <c r="T744" s="173"/>
      <c r="U744" s="173"/>
      <c r="V744" s="173"/>
      <c r="W744" s="173"/>
      <c r="X744" s="173"/>
      <c r="Y744" s="173"/>
      <c r="Z744" s="173"/>
    </row>
    <row r="745" spans="3:26" ht="14.4">
      <c r="C745" s="173"/>
      <c r="D745" s="173"/>
      <c r="E745" s="173"/>
      <c r="F745" s="173"/>
      <c r="G745" s="173"/>
      <c r="H745" s="173"/>
      <c r="I745" s="173"/>
      <c r="J745" s="173"/>
      <c r="K745" s="173"/>
      <c r="L745" s="173"/>
      <c r="M745" s="173"/>
      <c r="N745" s="173"/>
      <c r="O745" s="173"/>
      <c r="P745" s="173"/>
      <c r="Q745" s="173"/>
      <c r="R745" s="173"/>
      <c r="S745" s="173"/>
      <c r="T745" s="173"/>
      <c r="U745" s="173"/>
      <c r="V745" s="173"/>
      <c r="W745" s="173"/>
      <c r="X745" s="173"/>
      <c r="Y745" s="173"/>
      <c r="Z745" s="173"/>
    </row>
    <row r="746" spans="3:26" ht="14.4">
      <c r="C746" s="173"/>
      <c r="D746" s="173"/>
      <c r="E746" s="173"/>
      <c r="F746" s="173"/>
      <c r="G746" s="173"/>
      <c r="H746" s="173"/>
      <c r="I746" s="173"/>
      <c r="J746" s="173"/>
      <c r="K746" s="173"/>
      <c r="L746" s="173"/>
      <c r="M746" s="173"/>
      <c r="N746" s="173"/>
      <c r="O746" s="173"/>
      <c r="P746" s="173"/>
      <c r="Q746" s="173"/>
      <c r="R746" s="173"/>
      <c r="S746" s="173"/>
      <c r="T746" s="173"/>
      <c r="U746" s="173"/>
      <c r="V746" s="173"/>
      <c r="W746" s="173"/>
      <c r="X746" s="173"/>
      <c r="Y746" s="173"/>
      <c r="Z746" s="173"/>
    </row>
    <row r="747" spans="3:26" ht="14.4">
      <c r="C747" s="173"/>
      <c r="D747" s="173"/>
      <c r="E747" s="173"/>
      <c r="F747" s="173"/>
      <c r="G747" s="173"/>
      <c r="H747" s="173"/>
      <c r="I747" s="173"/>
      <c r="J747" s="173"/>
      <c r="K747" s="173"/>
      <c r="L747" s="173"/>
      <c r="M747" s="173"/>
      <c r="N747" s="173"/>
      <c r="O747" s="173"/>
      <c r="P747" s="173"/>
      <c r="Q747" s="173"/>
      <c r="R747" s="173"/>
      <c r="S747" s="173"/>
      <c r="T747" s="173"/>
      <c r="U747" s="173"/>
      <c r="V747" s="173"/>
      <c r="W747" s="173"/>
      <c r="X747" s="173"/>
      <c r="Y747" s="173"/>
      <c r="Z747" s="173"/>
    </row>
    <row r="748" spans="3:26" ht="14.4">
      <c r="C748" s="173"/>
      <c r="D748" s="173"/>
      <c r="E748" s="173"/>
      <c r="F748" s="173"/>
      <c r="G748" s="173"/>
      <c r="H748" s="173"/>
      <c r="I748" s="173"/>
      <c r="J748" s="173"/>
      <c r="K748" s="173"/>
      <c r="L748" s="173"/>
      <c r="M748" s="173"/>
      <c r="N748" s="173"/>
      <c r="O748" s="173"/>
      <c r="P748" s="173"/>
      <c r="Q748" s="173"/>
      <c r="R748" s="173"/>
      <c r="S748" s="173"/>
      <c r="T748" s="173"/>
      <c r="U748" s="173"/>
      <c r="V748" s="173"/>
      <c r="W748" s="173"/>
      <c r="X748" s="173"/>
      <c r="Y748" s="173"/>
      <c r="Z748" s="173"/>
    </row>
    <row r="749" spans="3:26" ht="14.4">
      <c r="C749" s="173"/>
      <c r="D749" s="173"/>
      <c r="E749" s="173"/>
      <c r="F749" s="173"/>
      <c r="G749" s="173"/>
      <c r="H749" s="173"/>
      <c r="I749" s="173"/>
      <c r="J749" s="173"/>
      <c r="K749" s="173"/>
      <c r="L749" s="173"/>
      <c r="M749" s="173"/>
      <c r="N749" s="173"/>
      <c r="O749" s="173"/>
      <c r="P749" s="173"/>
      <c r="Q749" s="173"/>
      <c r="R749" s="173"/>
      <c r="S749" s="173"/>
      <c r="T749" s="173"/>
      <c r="U749" s="173"/>
      <c r="V749" s="173"/>
      <c r="W749" s="173"/>
      <c r="X749" s="173"/>
      <c r="Y749" s="173"/>
      <c r="Z749" s="173"/>
    </row>
    <row r="750" spans="3:26" ht="14.4">
      <c r="C750" s="173"/>
      <c r="D750" s="173"/>
      <c r="E750" s="173"/>
      <c r="F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  <c r="Q750" s="173"/>
      <c r="R750" s="173"/>
      <c r="S750" s="173"/>
      <c r="T750" s="173"/>
      <c r="U750" s="173"/>
      <c r="V750" s="173"/>
      <c r="W750" s="173"/>
      <c r="X750" s="173"/>
      <c r="Y750" s="173"/>
      <c r="Z750" s="173"/>
    </row>
    <row r="751" spans="3:26" ht="14.4">
      <c r="C751" s="173"/>
      <c r="D751" s="173"/>
      <c r="E751" s="173"/>
      <c r="F751" s="173"/>
      <c r="G751" s="173"/>
      <c r="H751" s="173"/>
      <c r="I751" s="173"/>
      <c r="J751" s="173"/>
      <c r="K751" s="173"/>
      <c r="L751" s="173"/>
      <c r="M751" s="173"/>
      <c r="N751" s="173"/>
      <c r="O751" s="173"/>
      <c r="P751" s="173"/>
      <c r="Q751" s="173"/>
      <c r="R751" s="173"/>
      <c r="S751" s="173"/>
      <c r="T751" s="173"/>
      <c r="U751" s="173"/>
      <c r="V751" s="173"/>
      <c r="W751" s="173"/>
      <c r="X751" s="173"/>
      <c r="Y751" s="173"/>
      <c r="Z751" s="173"/>
    </row>
    <row r="752" spans="3:26" ht="14.4">
      <c r="C752" s="173"/>
      <c r="D752" s="173"/>
      <c r="E752" s="173"/>
      <c r="F752" s="173"/>
      <c r="G752" s="173"/>
      <c r="H752" s="173"/>
      <c r="I752" s="173"/>
      <c r="J752" s="173"/>
      <c r="K752" s="173"/>
      <c r="L752" s="173"/>
      <c r="M752" s="173"/>
      <c r="N752" s="173"/>
      <c r="O752" s="173"/>
      <c r="P752" s="173"/>
      <c r="Q752" s="173"/>
      <c r="R752" s="173"/>
      <c r="S752" s="173"/>
      <c r="T752" s="173"/>
      <c r="U752" s="173"/>
      <c r="V752" s="173"/>
      <c r="W752" s="173"/>
      <c r="X752" s="173"/>
      <c r="Y752" s="173"/>
      <c r="Z752" s="173"/>
    </row>
    <row r="753" spans="3:26" ht="14.4">
      <c r="C753" s="173"/>
      <c r="D753" s="173"/>
      <c r="E753" s="173"/>
      <c r="F753" s="173"/>
      <c r="G753" s="173"/>
      <c r="H753" s="173"/>
      <c r="I753" s="173"/>
      <c r="J753" s="173"/>
      <c r="K753" s="173"/>
      <c r="L753" s="173"/>
      <c r="M753" s="173"/>
      <c r="N753" s="173"/>
      <c r="O753" s="173"/>
      <c r="P753" s="173"/>
      <c r="Q753" s="173"/>
      <c r="R753" s="173"/>
      <c r="S753" s="173"/>
      <c r="T753" s="173"/>
      <c r="U753" s="173"/>
      <c r="V753" s="173"/>
      <c r="W753" s="173"/>
      <c r="X753" s="173"/>
      <c r="Y753" s="173"/>
      <c r="Z753" s="173"/>
    </row>
    <row r="754" spans="3:26" ht="14.4">
      <c r="C754" s="173"/>
      <c r="D754" s="173"/>
      <c r="E754" s="173"/>
      <c r="F754" s="173"/>
      <c r="G754" s="173"/>
      <c r="H754" s="173"/>
      <c r="I754" s="173"/>
      <c r="J754" s="173"/>
      <c r="K754" s="173"/>
      <c r="L754" s="173"/>
      <c r="M754" s="173"/>
      <c r="N754" s="173"/>
      <c r="O754" s="173"/>
      <c r="P754" s="173"/>
      <c r="Q754" s="173"/>
      <c r="R754" s="173"/>
      <c r="S754" s="173"/>
      <c r="T754" s="173"/>
      <c r="U754" s="173"/>
      <c r="V754" s="173"/>
      <c r="W754" s="173"/>
      <c r="X754" s="173"/>
      <c r="Y754" s="173"/>
      <c r="Z754" s="173"/>
    </row>
    <row r="755" spans="3:26" ht="14.4">
      <c r="C755" s="173"/>
      <c r="D755" s="173"/>
      <c r="E755" s="173"/>
      <c r="F755" s="173"/>
      <c r="G755" s="173"/>
      <c r="H755" s="173"/>
      <c r="I755" s="173"/>
      <c r="J755" s="173"/>
      <c r="K755" s="173"/>
      <c r="L755" s="173"/>
      <c r="M755" s="173"/>
      <c r="N755" s="173"/>
      <c r="O755" s="173"/>
      <c r="P755" s="173"/>
      <c r="Q755" s="173"/>
      <c r="R755" s="173"/>
      <c r="S755" s="173"/>
      <c r="T755" s="173"/>
      <c r="U755" s="173"/>
      <c r="V755" s="173"/>
      <c r="W755" s="173"/>
      <c r="X755" s="173"/>
      <c r="Y755" s="173"/>
      <c r="Z755" s="173"/>
    </row>
    <row r="756" spans="3:26" ht="14.4">
      <c r="C756" s="173"/>
      <c r="D756" s="173"/>
      <c r="E756" s="173"/>
      <c r="F756" s="173"/>
      <c r="G756" s="173"/>
      <c r="H756" s="173"/>
      <c r="I756" s="173"/>
      <c r="J756" s="173"/>
      <c r="K756" s="173"/>
      <c r="L756" s="173"/>
      <c r="M756" s="173"/>
      <c r="N756" s="173"/>
      <c r="O756" s="173"/>
      <c r="P756" s="173"/>
      <c r="Q756" s="173"/>
      <c r="R756" s="173"/>
      <c r="S756" s="173"/>
      <c r="T756" s="173"/>
      <c r="U756" s="173"/>
      <c r="V756" s="173"/>
      <c r="W756" s="173"/>
      <c r="X756" s="173"/>
      <c r="Y756" s="173"/>
      <c r="Z756" s="173"/>
    </row>
    <row r="757" spans="3:26" ht="14.4">
      <c r="C757" s="173"/>
      <c r="D757" s="173"/>
      <c r="E757" s="173"/>
      <c r="F757" s="173"/>
      <c r="G757" s="173"/>
      <c r="H757" s="173"/>
      <c r="I757" s="173"/>
      <c r="J757" s="173"/>
      <c r="K757" s="173"/>
      <c r="L757" s="173"/>
      <c r="M757" s="173"/>
      <c r="N757" s="173"/>
      <c r="O757" s="173"/>
      <c r="P757" s="173"/>
      <c r="Q757" s="173"/>
      <c r="R757" s="173"/>
      <c r="S757" s="173"/>
      <c r="T757" s="173"/>
      <c r="U757" s="173"/>
      <c r="V757" s="173"/>
      <c r="W757" s="173"/>
      <c r="X757" s="173"/>
      <c r="Y757" s="173"/>
      <c r="Z757" s="173"/>
    </row>
    <row r="758" spans="3:26" ht="14.4">
      <c r="C758" s="173"/>
      <c r="D758" s="173"/>
      <c r="E758" s="173"/>
      <c r="F758" s="173"/>
      <c r="G758" s="173"/>
      <c r="H758" s="173"/>
      <c r="I758" s="173"/>
      <c r="J758" s="173"/>
      <c r="K758" s="173"/>
      <c r="L758" s="173"/>
      <c r="M758" s="173"/>
      <c r="N758" s="173"/>
      <c r="O758" s="173"/>
      <c r="P758" s="173"/>
      <c r="Q758" s="173"/>
      <c r="R758" s="173"/>
      <c r="S758" s="173"/>
      <c r="T758" s="173"/>
      <c r="U758" s="173"/>
      <c r="V758" s="173"/>
      <c r="W758" s="173"/>
      <c r="X758" s="173"/>
      <c r="Y758" s="173"/>
      <c r="Z758" s="173"/>
    </row>
    <row r="759" spans="3:26" ht="14.4">
      <c r="C759" s="173"/>
      <c r="D759" s="173"/>
      <c r="E759" s="173"/>
      <c r="F759" s="173"/>
      <c r="G759" s="173"/>
      <c r="H759" s="173"/>
      <c r="I759" s="173"/>
      <c r="J759" s="173"/>
      <c r="K759" s="173"/>
      <c r="L759" s="173"/>
      <c r="M759" s="173"/>
      <c r="N759" s="173"/>
      <c r="O759" s="173"/>
      <c r="P759" s="173"/>
      <c r="Q759" s="173"/>
      <c r="R759" s="173"/>
      <c r="S759" s="173"/>
      <c r="T759" s="173"/>
      <c r="U759" s="173"/>
      <c r="V759" s="173"/>
      <c r="W759" s="173"/>
      <c r="X759" s="173"/>
      <c r="Y759" s="173"/>
      <c r="Z759" s="173"/>
    </row>
    <row r="760" spans="3:26" ht="14.4">
      <c r="C760" s="173"/>
      <c r="D760" s="173"/>
      <c r="E760" s="173"/>
      <c r="F760" s="173"/>
      <c r="G760" s="173"/>
      <c r="H760" s="173"/>
      <c r="I760" s="173"/>
      <c r="J760" s="173"/>
      <c r="K760" s="173"/>
      <c r="L760" s="173"/>
      <c r="M760" s="173"/>
      <c r="N760" s="173"/>
      <c r="O760" s="173"/>
      <c r="P760" s="173"/>
      <c r="Q760" s="173"/>
      <c r="R760" s="173"/>
      <c r="S760" s="173"/>
      <c r="T760" s="173"/>
      <c r="U760" s="173"/>
      <c r="V760" s="173"/>
      <c r="W760" s="173"/>
      <c r="X760" s="173"/>
      <c r="Y760" s="173"/>
      <c r="Z760" s="173"/>
    </row>
    <row r="761" spans="3:26" ht="14.4">
      <c r="C761" s="173"/>
      <c r="D761" s="173"/>
      <c r="E761" s="173"/>
      <c r="F761" s="173"/>
      <c r="G761" s="173"/>
      <c r="H761" s="173"/>
      <c r="I761" s="173"/>
      <c r="J761" s="173"/>
      <c r="K761" s="173"/>
      <c r="L761" s="173"/>
      <c r="M761" s="173"/>
      <c r="N761" s="173"/>
      <c r="O761" s="173"/>
      <c r="P761" s="173"/>
      <c r="Q761" s="173"/>
      <c r="R761" s="173"/>
      <c r="S761" s="173"/>
      <c r="T761" s="173"/>
      <c r="U761" s="173"/>
      <c r="V761" s="173"/>
      <c r="W761" s="173"/>
      <c r="X761" s="173"/>
      <c r="Y761" s="173"/>
      <c r="Z761" s="173"/>
    </row>
    <row r="762" spans="3:26" ht="14.4">
      <c r="C762" s="173"/>
      <c r="D762" s="173"/>
      <c r="E762" s="173"/>
      <c r="F762" s="173"/>
      <c r="G762" s="173"/>
      <c r="H762" s="173"/>
      <c r="I762" s="173"/>
      <c r="J762" s="173"/>
      <c r="K762" s="173"/>
      <c r="L762" s="173"/>
      <c r="M762" s="173"/>
      <c r="N762" s="173"/>
      <c r="O762" s="173"/>
      <c r="P762" s="173"/>
      <c r="Q762" s="173"/>
      <c r="R762" s="173"/>
      <c r="S762" s="173"/>
      <c r="T762" s="173"/>
      <c r="U762" s="173"/>
      <c r="V762" s="173"/>
      <c r="W762" s="173"/>
      <c r="X762" s="173"/>
      <c r="Y762" s="173"/>
      <c r="Z762" s="173"/>
    </row>
    <row r="763" spans="3:26" ht="14.4">
      <c r="C763" s="173"/>
      <c r="D763" s="173"/>
      <c r="E763" s="173"/>
      <c r="F763" s="173"/>
      <c r="G763" s="173"/>
      <c r="H763" s="173"/>
      <c r="I763" s="173"/>
      <c r="J763" s="173"/>
      <c r="K763" s="173"/>
      <c r="L763" s="173"/>
      <c r="M763" s="173"/>
      <c r="N763" s="173"/>
      <c r="O763" s="173"/>
      <c r="P763" s="173"/>
      <c r="Q763" s="173"/>
      <c r="R763" s="173"/>
      <c r="S763" s="173"/>
      <c r="T763" s="173"/>
      <c r="U763" s="173"/>
      <c r="V763" s="173"/>
      <c r="W763" s="173"/>
      <c r="X763" s="173"/>
      <c r="Y763" s="173"/>
      <c r="Z763" s="173"/>
    </row>
    <row r="764" spans="3:26" ht="14.4">
      <c r="C764" s="173"/>
      <c r="D764" s="173"/>
      <c r="E764" s="173"/>
      <c r="F764" s="173"/>
      <c r="G764" s="173"/>
      <c r="H764" s="173"/>
      <c r="I764" s="173"/>
      <c r="J764" s="173"/>
      <c r="K764" s="173"/>
      <c r="L764" s="173"/>
      <c r="M764" s="173"/>
      <c r="N764" s="173"/>
      <c r="O764" s="173"/>
      <c r="P764" s="173"/>
      <c r="Q764" s="173"/>
      <c r="R764" s="173"/>
      <c r="S764" s="173"/>
      <c r="T764" s="173"/>
      <c r="U764" s="173"/>
      <c r="V764" s="173"/>
      <c r="W764" s="173"/>
      <c r="X764" s="173"/>
      <c r="Y764" s="173"/>
      <c r="Z764" s="173"/>
    </row>
    <row r="765" spans="3:26" ht="14.4">
      <c r="C765" s="173"/>
      <c r="D765" s="173"/>
      <c r="E765" s="173"/>
      <c r="F765" s="173"/>
      <c r="G765" s="173"/>
      <c r="H765" s="173"/>
      <c r="I765" s="173"/>
      <c r="J765" s="173"/>
      <c r="K765" s="173"/>
      <c r="L765" s="173"/>
      <c r="M765" s="173"/>
      <c r="N765" s="173"/>
      <c r="O765" s="173"/>
      <c r="P765" s="173"/>
      <c r="Q765" s="173"/>
      <c r="R765" s="173"/>
      <c r="S765" s="173"/>
      <c r="T765" s="173"/>
      <c r="U765" s="173"/>
      <c r="V765" s="173"/>
      <c r="W765" s="173"/>
      <c r="X765" s="173"/>
      <c r="Y765" s="173"/>
      <c r="Z765" s="173"/>
    </row>
    <row r="766" spans="3:26" ht="14.4">
      <c r="C766" s="173"/>
      <c r="D766" s="173"/>
      <c r="E766" s="173"/>
      <c r="F766" s="173"/>
      <c r="G766" s="173"/>
      <c r="H766" s="173"/>
      <c r="I766" s="173"/>
      <c r="J766" s="173"/>
      <c r="K766" s="173"/>
      <c r="L766" s="173"/>
      <c r="M766" s="173"/>
      <c r="N766" s="173"/>
      <c r="O766" s="173"/>
      <c r="P766" s="173"/>
      <c r="Q766" s="173"/>
      <c r="R766" s="173"/>
      <c r="S766" s="173"/>
      <c r="T766" s="173"/>
      <c r="U766" s="173"/>
      <c r="V766" s="173"/>
      <c r="W766" s="173"/>
      <c r="X766" s="173"/>
      <c r="Y766" s="173"/>
      <c r="Z766" s="173"/>
    </row>
    <row r="767" spans="3:26" ht="14.4">
      <c r="C767" s="173"/>
      <c r="D767" s="173"/>
      <c r="E767" s="173"/>
      <c r="F767" s="173"/>
      <c r="G767" s="173"/>
      <c r="H767" s="173"/>
      <c r="I767" s="173"/>
      <c r="J767" s="173"/>
      <c r="K767" s="173"/>
      <c r="L767" s="173"/>
      <c r="M767" s="173"/>
      <c r="N767" s="173"/>
      <c r="O767" s="173"/>
      <c r="P767" s="173"/>
      <c r="Q767" s="173"/>
      <c r="R767" s="173"/>
      <c r="S767" s="173"/>
      <c r="T767" s="173"/>
      <c r="U767" s="173"/>
      <c r="V767" s="173"/>
      <c r="W767" s="173"/>
      <c r="X767" s="173"/>
      <c r="Y767" s="173"/>
      <c r="Z767" s="173"/>
    </row>
    <row r="768" spans="3:26" ht="14.4">
      <c r="C768" s="173"/>
      <c r="D768" s="173"/>
      <c r="E768" s="173"/>
      <c r="F768" s="173"/>
      <c r="G768" s="173"/>
      <c r="H768" s="173"/>
      <c r="I768" s="173"/>
      <c r="J768" s="173"/>
      <c r="K768" s="173"/>
      <c r="L768" s="173"/>
      <c r="M768" s="173"/>
      <c r="N768" s="173"/>
      <c r="O768" s="173"/>
      <c r="P768" s="173"/>
      <c r="Q768" s="173"/>
      <c r="R768" s="173"/>
      <c r="S768" s="173"/>
      <c r="T768" s="173"/>
      <c r="U768" s="173"/>
      <c r="V768" s="173"/>
      <c r="W768" s="173"/>
      <c r="X768" s="173"/>
      <c r="Y768" s="173"/>
      <c r="Z768" s="173"/>
    </row>
    <row r="769" spans="3:26" ht="14.4">
      <c r="C769" s="173"/>
      <c r="D769" s="173"/>
      <c r="E769" s="173"/>
      <c r="F769" s="173"/>
      <c r="G769" s="173"/>
      <c r="H769" s="173"/>
      <c r="I769" s="173"/>
      <c r="J769" s="173"/>
      <c r="K769" s="173"/>
      <c r="L769" s="173"/>
      <c r="M769" s="173"/>
      <c r="N769" s="173"/>
      <c r="O769" s="173"/>
      <c r="P769" s="173"/>
      <c r="Q769" s="173"/>
      <c r="R769" s="173"/>
      <c r="S769" s="173"/>
      <c r="T769" s="173"/>
      <c r="U769" s="173"/>
      <c r="V769" s="173"/>
      <c r="W769" s="173"/>
      <c r="X769" s="173"/>
      <c r="Y769" s="173"/>
      <c r="Z769" s="173"/>
    </row>
    <row r="770" spans="3:26" ht="14.4">
      <c r="C770" s="173"/>
      <c r="D770" s="173"/>
      <c r="E770" s="173"/>
      <c r="F770" s="173"/>
      <c r="G770" s="173"/>
      <c r="H770" s="173"/>
      <c r="I770" s="173"/>
      <c r="J770" s="173"/>
      <c r="K770" s="173"/>
      <c r="L770" s="173"/>
      <c r="M770" s="173"/>
      <c r="N770" s="173"/>
      <c r="O770" s="173"/>
      <c r="P770" s="173"/>
      <c r="Q770" s="173"/>
      <c r="R770" s="173"/>
      <c r="S770" s="173"/>
      <c r="T770" s="173"/>
      <c r="U770" s="173"/>
      <c r="V770" s="173"/>
      <c r="W770" s="173"/>
      <c r="X770" s="173"/>
      <c r="Y770" s="173"/>
      <c r="Z770" s="173"/>
    </row>
    <row r="771" spans="3:26" ht="14.4">
      <c r="C771" s="173"/>
      <c r="D771" s="173"/>
      <c r="E771" s="173"/>
      <c r="F771" s="173"/>
      <c r="G771" s="173"/>
      <c r="H771" s="173"/>
      <c r="I771" s="173"/>
      <c r="J771" s="173"/>
      <c r="K771" s="173"/>
      <c r="L771" s="173"/>
      <c r="M771" s="173"/>
      <c r="N771" s="173"/>
      <c r="O771" s="173"/>
      <c r="P771" s="173"/>
      <c r="Q771" s="173"/>
      <c r="R771" s="173"/>
      <c r="S771" s="173"/>
      <c r="T771" s="173"/>
      <c r="U771" s="173"/>
      <c r="V771" s="173"/>
      <c r="W771" s="173"/>
      <c r="X771" s="173"/>
      <c r="Y771" s="173"/>
      <c r="Z771" s="173"/>
    </row>
    <row r="772" spans="3:26" ht="14.4">
      <c r="C772" s="173"/>
      <c r="D772" s="173"/>
      <c r="E772" s="173"/>
      <c r="F772" s="173"/>
      <c r="G772" s="173"/>
      <c r="H772" s="173"/>
      <c r="I772" s="173"/>
      <c r="J772" s="173"/>
      <c r="K772" s="173"/>
      <c r="L772" s="173"/>
      <c r="M772" s="173"/>
      <c r="N772" s="173"/>
      <c r="O772" s="173"/>
      <c r="P772" s="173"/>
      <c r="Q772" s="173"/>
      <c r="R772" s="173"/>
      <c r="S772" s="173"/>
      <c r="T772" s="173"/>
      <c r="U772" s="173"/>
      <c r="V772" s="173"/>
      <c r="W772" s="173"/>
      <c r="X772" s="173"/>
      <c r="Y772" s="173"/>
      <c r="Z772" s="173"/>
    </row>
    <row r="773" spans="3:26" ht="14.4">
      <c r="C773" s="173"/>
      <c r="D773" s="173"/>
      <c r="E773" s="173"/>
      <c r="F773" s="173"/>
      <c r="G773" s="173"/>
      <c r="H773" s="173"/>
      <c r="I773" s="173"/>
      <c r="J773" s="173"/>
      <c r="K773" s="173"/>
      <c r="L773" s="173"/>
      <c r="M773" s="173"/>
      <c r="N773" s="173"/>
      <c r="O773" s="173"/>
      <c r="P773" s="173"/>
      <c r="Q773" s="173"/>
      <c r="R773" s="173"/>
      <c r="S773" s="173"/>
      <c r="T773" s="173"/>
      <c r="U773" s="173"/>
      <c r="V773" s="173"/>
      <c r="W773" s="173"/>
      <c r="X773" s="173"/>
      <c r="Y773" s="173"/>
      <c r="Z773" s="173"/>
    </row>
    <row r="774" spans="3:26" ht="14.4">
      <c r="C774" s="173"/>
      <c r="D774" s="173"/>
      <c r="E774" s="173"/>
      <c r="F774" s="173"/>
      <c r="G774" s="173"/>
      <c r="H774" s="173"/>
      <c r="I774" s="173"/>
      <c r="J774" s="173"/>
      <c r="K774" s="173"/>
      <c r="L774" s="173"/>
      <c r="M774" s="173"/>
      <c r="N774" s="173"/>
      <c r="O774" s="173"/>
      <c r="P774" s="173"/>
      <c r="Q774" s="173"/>
      <c r="R774" s="173"/>
      <c r="S774" s="173"/>
      <c r="T774" s="173"/>
      <c r="U774" s="173"/>
      <c r="V774" s="173"/>
      <c r="W774" s="173"/>
      <c r="X774" s="173"/>
      <c r="Y774" s="173"/>
      <c r="Z774" s="173"/>
    </row>
    <row r="775" spans="3:26" ht="14.4">
      <c r="C775" s="173"/>
      <c r="D775" s="173"/>
      <c r="E775" s="173"/>
      <c r="F775" s="173"/>
      <c r="G775" s="173"/>
      <c r="H775" s="173"/>
      <c r="I775" s="173"/>
      <c r="J775" s="173"/>
      <c r="K775" s="173"/>
      <c r="L775" s="173"/>
      <c r="M775" s="173"/>
      <c r="N775" s="173"/>
      <c r="O775" s="173"/>
      <c r="P775" s="173"/>
      <c r="Q775" s="173"/>
      <c r="R775" s="173"/>
      <c r="S775" s="173"/>
      <c r="T775" s="173"/>
      <c r="U775" s="173"/>
      <c r="V775" s="173"/>
      <c r="W775" s="173"/>
      <c r="X775" s="173"/>
      <c r="Y775" s="173"/>
      <c r="Z775" s="173"/>
    </row>
    <row r="776" spans="3:26" ht="14.4">
      <c r="C776" s="173"/>
      <c r="D776" s="173"/>
      <c r="E776" s="173"/>
      <c r="F776" s="173"/>
      <c r="G776" s="173"/>
      <c r="H776" s="173"/>
      <c r="I776" s="173"/>
      <c r="J776" s="173"/>
      <c r="K776" s="173"/>
      <c r="L776" s="173"/>
      <c r="M776" s="173"/>
      <c r="N776" s="173"/>
      <c r="O776" s="173"/>
      <c r="P776" s="173"/>
      <c r="Q776" s="173"/>
      <c r="R776" s="173"/>
      <c r="S776" s="173"/>
      <c r="T776" s="173"/>
      <c r="U776" s="173"/>
      <c r="V776" s="173"/>
      <c r="W776" s="173"/>
      <c r="X776" s="173"/>
      <c r="Y776" s="173"/>
      <c r="Z776" s="173"/>
    </row>
    <row r="777" spans="3:26" ht="14.4">
      <c r="C777" s="173"/>
      <c r="D777" s="173"/>
      <c r="E777" s="173"/>
      <c r="F777" s="173"/>
      <c r="G777" s="173"/>
      <c r="H777" s="173"/>
      <c r="I777" s="173"/>
      <c r="J777" s="173"/>
      <c r="K777" s="173"/>
      <c r="L777" s="173"/>
      <c r="M777" s="173"/>
      <c r="N777" s="173"/>
      <c r="O777" s="173"/>
      <c r="P777" s="173"/>
      <c r="Q777" s="173"/>
      <c r="R777" s="173"/>
      <c r="S777" s="173"/>
      <c r="T777" s="173"/>
      <c r="U777" s="173"/>
      <c r="V777" s="173"/>
      <c r="W777" s="173"/>
      <c r="X777" s="173"/>
      <c r="Y777" s="173"/>
      <c r="Z777" s="173"/>
    </row>
    <row r="778" spans="3:26" ht="14.4">
      <c r="C778" s="173"/>
      <c r="D778" s="173"/>
      <c r="E778" s="173"/>
      <c r="F778" s="173"/>
      <c r="G778" s="173"/>
      <c r="H778" s="173"/>
      <c r="I778" s="173"/>
      <c r="J778" s="173"/>
      <c r="K778" s="173"/>
      <c r="L778" s="173"/>
      <c r="M778" s="173"/>
      <c r="N778" s="173"/>
      <c r="O778" s="173"/>
      <c r="P778" s="173"/>
      <c r="Q778" s="173"/>
      <c r="R778" s="173"/>
      <c r="S778" s="173"/>
      <c r="T778" s="173"/>
      <c r="U778" s="173"/>
      <c r="V778" s="173"/>
      <c r="W778" s="173"/>
      <c r="X778" s="173"/>
      <c r="Y778" s="173"/>
      <c r="Z778" s="173"/>
    </row>
    <row r="779" spans="3:26" ht="14.4">
      <c r="C779" s="173"/>
      <c r="D779" s="173"/>
      <c r="E779" s="173"/>
      <c r="F779" s="173"/>
      <c r="G779" s="173"/>
      <c r="H779" s="173"/>
      <c r="I779" s="173"/>
      <c r="J779" s="173"/>
      <c r="K779" s="173"/>
      <c r="L779" s="173"/>
      <c r="M779" s="173"/>
      <c r="N779" s="173"/>
      <c r="O779" s="173"/>
      <c r="P779" s="173"/>
      <c r="Q779" s="173"/>
      <c r="R779" s="173"/>
      <c r="S779" s="173"/>
      <c r="T779" s="173"/>
      <c r="U779" s="173"/>
      <c r="V779" s="173"/>
      <c r="W779" s="173"/>
      <c r="X779" s="173"/>
      <c r="Y779" s="173"/>
      <c r="Z779" s="173"/>
    </row>
    <row r="780" spans="3:26" ht="14.4">
      <c r="C780" s="173"/>
      <c r="D780" s="173"/>
      <c r="E780" s="173"/>
      <c r="F780" s="173"/>
      <c r="G780" s="173"/>
      <c r="H780" s="173"/>
      <c r="I780" s="173"/>
      <c r="J780" s="173"/>
      <c r="K780" s="173"/>
      <c r="L780" s="173"/>
      <c r="M780" s="173"/>
      <c r="N780" s="173"/>
      <c r="O780" s="173"/>
      <c r="P780" s="173"/>
      <c r="Q780" s="173"/>
      <c r="R780" s="173"/>
      <c r="S780" s="173"/>
      <c r="T780" s="173"/>
      <c r="U780" s="173"/>
      <c r="V780" s="173"/>
      <c r="W780" s="173"/>
      <c r="X780" s="173"/>
      <c r="Y780" s="173"/>
      <c r="Z780" s="173"/>
    </row>
    <row r="781" spans="3:26" ht="14.4">
      <c r="C781" s="173"/>
      <c r="D781" s="173"/>
      <c r="E781" s="173"/>
      <c r="F781" s="173"/>
      <c r="G781" s="173"/>
      <c r="H781" s="173"/>
      <c r="I781" s="173"/>
      <c r="J781" s="173"/>
      <c r="K781" s="173"/>
      <c r="L781" s="173"/>
      <c r="M781" s="173"/>
      <c r="N781" s="173"/>
      <c r="O781" s="173"/>
      <c r="P781" s="173"/>
      <c r="Q781" s="173"/>
      <c r="R781" s="173"/>
      <c r="S781" s="173"/>
      <c r="T781" s="173"/>
      <c r="U781" s="173"/>
      <c r="V781" s="173"/>
      <c r="W781" s="173"/>
      <c r="X781" s="173"/>
      <c r="Y781" s="173"/>
      <c r="Z781" s="173"/>
    </row>
    <row r="782" spans="3:26" ht="14.4">
      <c r="C782" s="173"/>
      <c r="D782" s="173"/>
      <c r="E782" s="173"/>
      <c r="F782" s="173"/>
      <c r="G782" s="173"/>
      <c r="H782" s="173"/>
      <c r="I782" s="173"/>
      <c r="J782" s="173"/>
      <c r="K782" s="173"/>
      <c r="L782" s="173"/>
      <c r="M782" s="173"/>
      <c r="N782" s="173"/>
      <c r="O782" s="173"/>
      <c r="P782" s="173"/>
      <c r="Q782" s="173"/>
      <c r="R782" s="173"/>
      <c r="S782" s="173"/>
      <c r="T782" s="173"/>
      <c r="U782" s="173"/>
      <c r="V782" s="173"/>
      <c r="W782" s="173"/>
      <c r="X782" s="173"/>
      <c r="Y782" s="173"/>
      <c r="Z782" s="173"/>
    </row>
    <row r="783" spans="3:26" ht="14.4">
      <c r="C783" s="173"/>
      <c r="D783" s="173"/>
      <c r="E783" s="173"/>
      <c r="F783" s="173"/>
      <c r="G783" s="173"/>
      <c r="H783" s="173"/>
      <c r="I783" s="173"/>
      <c r="J783" s="173"/>
      <c r="K783" s="173"/>
      <c r="L783" s="173"/>
      <c r="M783" s="173"/>
      <c r="N783" s="173"/>
      <c r="O783" s="173"/>
      <c r="P783" s="173"/>
      <c r="Q783" s="173"/>
      <c r="R783" s="173"/>
      <c r="S783" s="173"/>
      <c r="T783" s="173"/>
      <c r="U783" s="173"/>
      <c r="V783" s="173"/>
      <c r="W783" s="173"/>
      <c r="X783" s="173"/>
      <c r="Y783" s="173"/>
      <c r="Z783" s="173"/>
    </row>
    <row r="784" spans="3:26" ht="14.4">
      <c r="C784" s="173"/>
      <c r="D784" s="173"/>
      <c r="E784" s="173"/>
      <c r="F784" s="173"/>
      <c r="G784" s="173"/>
      <c r="H784" s="173"/>
      <c r="I784" s="173"/>
      <c r="J784" s="173"/>
      <c r="K784" s="173"/>
      <c r="L784" s="173"/>
      <c r="M784" s="173"/>
      <c r="N784" s="173"/>
      <c r="O784" s="173"/>
      <c r="P784" s="173"/>
      <c r="Q784" s="173"/>
      <c r="R784" s="173"/>
      <c r="S784" s="173"/>
      <c r="T784" s="173"/>
      <c r="U784" s="173"/>
      <c r="V784" s="173"/>
      <c r="W784" s="173"/>
      <c r="X784" s="173"/>
      <c r="Y784" s="173"/>
      <c r="Z784" s="173"/>
    </row>
    <row r="785" spans="3:26" ht="14.4">
      <c r="C785" s="173"/>
      <c r="D785" s="173"/>
      <c r="E785" s="173"/>
      <c r="F785" s="173"/>
      <c r="G785" s="173"/>
      <c r="H785" s="173"/>
      <c r="I785" s="173"/>
      <c r="J785" s="173"/>
      <c r="K785" s="173"/>
      <c r="L785" s="173"/>
      <c r="M785" s="173"/>
      <c r="N785" s="173"/>
      <c r="O785" s="173"/>
      <c r="P785" s="173"/>
      <c r="Q785" s="173"/>
      <c r="R785" s="173"/>
      <c r="S785" s="173"/>
      <c r="T785" s="173"/>
      <c r="U785" s="173"/>
      <c r="V785" s="173"/>
      <c r="W785" s="173"/>
      <c r="X785" s="173"/>
      <c r="Y785" s="173"/>
      <c r="Z785" s="173"/>
    </row>
    <row r="786" spans="3:26" ht="14.4">
      <c r="C786" s="173"/>
      <c r="D786" s="173"/>
      <c r="E786" s="173"/>
      <c r="F786" s="173"/>
      <c r="G786" s="173"/>
      <c r="H786" s="173"/>
      <c r="I786" s="173"/>
      <c r="J786" s="173"/>
      <c r="K786" s="173"/>
      <c r="L786" s="173"/>
      <c r="M786" s="173"/>
      <c r="N786" s="173"/>
      <c r="O786" s="173"/>
      <c r="P786" s="173"/>
      <c r="Q786" s="173"/>
      <c r="R786" s="173"/>
      <c r="S786" s="173"/>
      <c r="T786" s="173"/>
      <c r="U786" s="173"/>
      <c r="V786" s="173"/>
      <c r="W786" s="173"/>
      <c r="X786" s="173"/>
      <c r="Y786" s="173"/>
      <c r="Z786" s="173"/>
    </row>
    <row r="787" spans="3:26" ht="14.4">
      <c r="C787" s="173"/>
      <c r="D787" s="173"/>
      <c r="E787" s="173"/>
      <c r="F787" s="173"/>
      <c r="G787" s="173"/>
      <c r="H787" s="173"/>
      <c r="I787" s="173"/>
      <c r="J787" s="173"/>
      <c r="K787" s="173"/>
      <c r="L787" s="173"/>
      <c r="M787" s="173"/>
      <c r="N787" s="173"/>
      <c r="O787" s="173"/>
      <c r="P787" s="173"/>
      <c r="Q787" s="173"/>
      <c r="R787" s="173"/>
      <c r="S787" s="173"/>
      <c r="T787" s="173"/>
      <c r="U787" s="173"/>
      <c r="V787" s="173"/>
      <c r="W787" s="173"/>
      <c r="X787" s="173"/>
      <c r="Y787" s="173"/>
      <c r="Z787" s="173"/>
    </row>
    <row r="788" spans="3:26" ht="14.4">
      <c r="C788" s="173"/>
      <c r="D788" s="173"/>
      <c r="E788" s="173"/>
      <c r="F788" s="173"/>
      <c r="G788" s="173"/>
      <c r="H788" s="173"/>
      <c r="I788" s="173"/>
      <c r="J788" s="173"/>
      <c r="K788" s="173"/>
      <c r="L788" s="173"/>
      <c r="M788" s="173"/>
      <c r="N788" s="173"/>
      <c r="O788" s="173"/>
      <c r="P788" s="173"/>
      <c r="Q788" s="173"/>
      <c r="R788" s="173"/>
      <c r="S788" s="173"/>
      <c r="T788" s="173"/>
      <c r="U788" s="173"/>
      <c r="V788" s="173"/>
      <c r="W788" s="173"/>
      <c r="X788" s="173"/>
      <c r="Y788" s="173"/>
      <c r="Z788" s="173"/>
    </row>
    <row r="789" spans="3:26" ht="14.4">
      <c r="C789" s="173"/>
      <c r="D789" s="173"/>
      <c r="E789" s="173"/>
      <c r="F789" s="173"/>
      <c r="G789" s="173"/>
      <c r="H789" s="173"/>
      <c r="I789" s="173"/>
      <c r="J789" s="173"/>
      <c r="K789" s="173"/>
      <c r="L789" s="173"/>
      <c r="M789" s="173"/>
      <c r="N789" s="173"/>
      <c r="O789" s="173"/>
      <c r="P789" s="173"/>
      <c r="Q789" s="173"/>
      <c r="R789" s="173"/>
      <c r="S789" s="173"/>
      <c r="T789" s="173"/>
      <c r="U789" s="173"/>
      <c r="V789" s="173"/>
      <c r="W789" s="173"/>
      <c r="X789" s="173"/>
      <c r="Y789" s="173"/>
      <c r="Z789" s="173"/>
    </row>
    <row r="790" spans="3:26" ht="14.4">
      <c r="C790" s="173"/>
      <c r="D790" s="173"/>
      <c r="E790" s="173"/>
      <c r="F790" s="173"/>
      <c r="G790" s="173"/>
      <c r="H790" s="173"/>
      <c r="I790" s="173"/>
      <c r="J790" s="173"/>
      <c r="K790" s="173"/>
      <c r="L790" s="173"/>
      <c r="M790" s="173"/>
      <c r="N790" s="173"/>
      <c r="O790" s="173"/>
      <c r="P790" s="173"/>
      <c r="Q790" s="173"/>
      <c r="R790" s="173"/>
      <c r="S790" s="173"/>
      <c r="T790" s="173"/>
      <c r="U790" s="173"/>
      <c r="V790" s="173"/>
      <c r="W790" s="173"/>
      <c r="X790" s="173"/>
      <c r="Y790" s="173"/>
      <c r="Z790" s="173"/>
    </row>
    <row r="791" spans="3:26" ht="14.4">
      <c r="C791" s="173"/>
      <c r="D791" s="173"/>
      <c r="E791" s="173"/>
      <c r="F791" s="173"/>
      <c r="G791" s="173"/>
      <c r="H791" s="173"/>
      <c r="I791" s="173"/>
      <c r="J791" s="173"/>
      <c r="K791" s="173"/>
      <c r="L791" s="173"/>
      <c r="M791" s="173"/>
      <c r="N791" s="173"/>
      <c r="O791" s="173"/>
      <c r="P791" s="173"/>
      <c r="Q791" s="173"/>
      <c r="R791" s="173"/>
      <c r="S791" s="173"/>
      <c r="T791" s="173"/>
      <c r="U791" s="173"/>
      <c r="V791" s="173"/>
      <c r="W791" s="173"/>
      <c r="X791" s="173"/>
      <c r="Y791" s="173"/>
      <c r="Z791" s="173"/>
    </row>
    <row r="792" spans="3:26" ht="14.4">
      <c r="C792" s="173"/>
      <c r="D792" s="173"/>
      <c r="E792" s="173"/>
      <c r="F792" s="173"/>
      <c r="G792" s="173"/>
      <c r="H792" s="173"/>
      <c r="I792" s="173"/>
      <c r="J792" s="173"/>
      <c r="K792" s="173"/>
      <c r="L792" s="173"/>
      <c r="M792" s="173"/>
      <c r="N792" s="173"/>
      <c r="O792" s="173"/>
      <c r="P792" s="173"/>
      <c r="Q792" s="173"/>
      <c r="R792" s="173"/>
      <c r="S792" s="173"/>
      <c r="T792" s="173"/>
      <c r="U792" s="173"/>
      <c r="V792" s="173"/>
      <c r="W792" s="173"/>
      <c r="X792" s="173"/>
      <c r="Y792" s="173"/>
      <c r="Z792" s="173"/>
    </row>
    <row r="793" spans="3:26" ht="14.4">
      <c r="C793" s="173"/>
      <c r="D793" s="173"/>
      <c r="E793" s="173"/>
      <c r="F793" s="173"/>
      <c r="G793" s="173"/>
      <c r="H793" s="173"/>
      <c r="I793" s="173"/>
      <c r="J793" s="173"/>
      <c r="K793" s="173"/>
      <c r="L793" s="173"/>
      <c r="M793" s="173"/>
      <c r="N793" s="173"/>
      <c r="O793" s="173"/>
      <c r="P793" s="173"/>
      <c r="Q793" s="173"/>
      <c r="R793" s="173"/>
      <c r="S793" s="173"/>
      <c r="T793" s="173"/>
      <c r="U793" s="173"/>
      <c r="V793" s="173"/>
      <c r="W793" s="173"/>
      <c r="X793" s="173"/>
      <c r="Y793" s="173"/>
      <c r="Z793" s="173"/>
    </row>
    <row r="794" spans="3:26" ht="14.4">
      <c r="C794" s="173"/>
      <c r="D794" s="173"/>
      <c r="E794" s="173"/>
      <c r="F794" s="173"/>
      <c r="G794" s="173"/>
      <c r="H794" s="173"/>
      <c r="I794" s="173"/>
      <c r="J794" s="173"/>
      <c r="K794" s="173"/>
      <c r="L794" s="173"/>
      <c r="M794" s="173"/>
      <c r="N794" s="173"/>
      <c r="O794" s="173"/>
      <c r="P794" s="173"/>
      <c r="Q794" s="173"/>
      <c r="R794" s="173"/>
      <c r="S794" s="173"/>
      <c r="T794" s="173"/>
      <c r="U794" s="173"/>
      <c r="V794" s="173"/>
      <c r="W794" s="173"/>
      <c r="X794" s="173"/>
      <c r="Y794" s="173"/>
      <c r="Z794" s="173"/>
    </row>
    <row r="795" spans="3:26" ht="14.4">
      <c r="C795" s="173"/>
      <c r="D795" s="173"/>
      <c r="E795" s="173"/>
      <c r="F795" s="173"/>
      <c r="G795" s="173"/>
      <c r="H795" s="173"/>
      <c r="I795" s="173"/>
      <c r="J795" s="173"/>
      <c r="K795" s="173"/>
      <c r="L795" s="173"/>
      <c r="M795" s="173"/>
      <c r="N795" s="173"/>
      <c r="O795" s="173"/>
      <c r="P795" s="173"/>
      <c r="Q795" s="173"/>
      <c r="R795" s="173"/>
      <c r="S795" s="173"/>
      <c r="T795" s="173"/>
      <c r="U795" s="173"/>
      <c r="V795" s="173"/>
      <c r="W795" s="173"/>
      <c r="X795" s="173"/>
      <c r="Y795" s="173"/>
      <c r="Z795" s="173"/>
    </row>
    <row r="796" spans="3:26" ht="14.4">
      <c r="C796" s="173"/>
      <c r="D796" s="173"/>
      <c r="E796" s="173"/>
      <c r="F796" s="173"/>
      <c r="G796" s="173"/>
      <c r="H796" s="173"/>
      <c r="I796" s="173"/>
      <c r="J796" s="173"/>
      <c r="K796" s="173"/>
      <c r="L796" s="173"/>
      <c r="M796" s="173"/>
      <c r="N796" s="173"/>
      <c r="O796" s="173"/>
      <c r="P796" s="173"/>
      <c r="Q796" s="173"/>
      <c r="R796" s="173"/>
      <c r="S796" s="173"/>
      <c r="T796" s="173"/>
      <c r="U796" s="173"/>
      <c r="V796" s="173"/>
      <c r="W796" s="173"/>
      <c r="X796" s="173"/>
      <c r="Y796" s="173"/>
      <c r="Z796" s="173"/>
    </row>
    <row r="797" spans="3:26" ht="14.4">
      <c r="C797" s="173"/>
      <c r="D797" s="173"/>
      <c r="E797" s="173"/>
      <c r="F797" s="173"/>
      <c r="G797" s="173"/>
      <c r="H797" s="173"/>
      <c r="I797" s="173"/>
      <c r="J797" s="173"/>
      <c r="K797" s="173"/>
      <c r="L797" s="173"/>
      <c r="M797" s="173"/>
      <c r="N797" s="173"/>
      <c r="O797" s="173"/>
      <c r="P797" s="173"/>
      <c r="Q797" s="173"/>
      <c r="R797" s="173"/>
      <c r="S797" s="173"/>
      <c r="T797" s="173"/>
      <c r="U797" s="173"/>
      <c r="V797" s="173"/>
      <c r="W797" s="173"/>
      <c r="X797" s="173"/>
      <c r="Y797" s="173"/>
      <c r="Z797" s="173"/>
    </row>
    <row r="798" spans="3:26" ht="14.4">
      <c r="C798" s="173"/>
      <c r="D798" s="173"/>
      <c r="E798" s="173"/>
      <c r="F798" s="173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</row>
    <row r="799" spans="3:26" ht="14.4">
      <c r="C799" s="173"/>
      <c r="D799" s="173"/>
      <c r="E799" s="173"/>
      <c r="F799" s="173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  <c r="Q799" s="173"/>
      <c r="R799" s="173"/>
      <c r="S799" s="173"/>
      <c r="T799" s="173"/>
      <c r="U799" s="173"/>
      <c r="V799" s="173"/>
      <c r="W799" s="173"/>
      <c r="X799" s="173"/>
      <c r="Y799" s="173"/>
      <c r="Z799" s="173"/>
    </row>
    <row r="800" spans="3:26" ht="14.4">
      <c r="C800" s="173"/>
      <c r="D800" s="173"/>
      <c r="E800" s="173"/>
      <c r="F800" s="173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  <c r="Q800" s="173"/>
      <c r="R800" s="173"/>
      <c r="S800" s="173"/>
      <c r="T800" s="173"/>
      <c r="U800" s="173"/>
      <c r="V800" s="173"/>
      <c r="W800" s="173"/>
      <c r="X800" s="173"/>
      <c r="Y800" s="173"/>
      <c r="Z800" s="173"/>
    </row>
    <row r="801" spans="3:26" ht="14.4">
      <c r="C801" s="173"/>
      <c r="D801" s="173"/>
      <c r="E801" s="173"/>
      <c r="F801" s="173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  <c r="Q801" s="173"/>
      <c r="R801" s="173"/>
      <c r="S801" s="173"/>
      <c r="T801" s="173"/>
      <c r="U801" s="173"/>
      <c r="V801" s="173"/>
      <c r="W801" s="173"/>
      <c r="X801" s="173"/>
      <c r="Y801" s="173"/>
      <c r="Z801" s="173"/>
    </row>
    <row r="802" spans="3:26" ht="14.4">
      <c r="C802" s="173"/>
      <c r="D802" s="173"/>
      <c r="E802" s="173"/>
      <c r="F802" s="173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  <c r="Q802" s="173"/>
      <c r="R802" s="173"/>
      <c r="S802" s="173"/>
      <c r="T802" s="173"/>
      <c r="U802" s="173"/>
      <c r="V802" s="173"/>
      <c r="W802" s="173"/>
      <c r="X802" s="173"/>
      <c r="Y802" s="173"/>
      <c r="Z802" s="173"/>
    </row>
    <row r="803" spans="3:26" ht="14.4">
      <c r="C803" s="173"/>
      <c r="D803" s="173"/>
      <c r="E803" s="173"/>
      <c r="F803" s="173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  <c r="Q803" s="173"/>
      <c r="R803" s="173"/>
      <c r="S803" s="173"/>
      <c r="T803" s="173"/>
      <c r="U803" s="173"/>
      <c r="V803" s="173"/>
      <c r="W803" s="173"/>
      <c r="X803" s="173"/>
      <c r="Y803" s="173"/>
      <c r="Z803" s="173"/>
    </row>
    <row r="804" spans="3:26" ht="14.4">
      <c r="C804" s="173"/>
      <c r="D804" s="173"/>
      <c r="E804" s="173"/>
      <c r="F804" s="173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  <c r="Q804" s="173"/>
      <c r="R804" s="173"/>
      <c r="S804" s="173"/>
      <c r="T804" s="173"/>
      <c r="U804" s="173"/>
      <c r="V804" s="173"/>
      <c r="W804" s="173"/>
      <c r="X804" s="173"/>
      <c r="Y804" s="173"/>
      <c r="Z804" s="173"/>
    </row>
    <row r="805" spans="3:26" ht="14.4">
      <c r="C805" s="173"/>
      <c r="D805" s="173"/>
      <c r="E805" s="173"/>
      <c r="F805" s="173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  <c r="Q805" s="173"/>
      <c r="R805" s="173"/>
      <c r="S805" s="173"/>
      <c r="T805" s="173"/>
      <c r="U805" s="173"/>
      <c r="V805" s="173"/>
      <c r="W805" s="173"/>
      <c r="X805" s="173"/>
      <c r="Y805" s="173"/>
      <c r="Z805" s="173"/>
    </row>
    <row r="806" spans="3:26" ht="14.4">
      <c r="C806" s="173"/>
      <c r="D806" s="173"/>
      <c r="E806" s="173"/>
      <c r="F806" s="173"/>
      <c r="G806" s="173"/>
      <c r="H806" s="173"/>
      <c r="I806" s="173"/>
      <c r="J806" s="173"/>
      <c r="K806" s="173"/>
      <c r="L806" s="173"/>
      <c r="M806" s="173"/>
      <c r="N806" s="173"/>
      <c r="O806" s="173"/>
      <c r="P806" s="173"/>
      <c r="Q806" s="173"/>
      <c r="R806" s="173"/>
      <c r="S806" s="173"/>
      <c r="T806" s="173"/>
      <c r="U806" s="173"/>
      <c r="V806" s="173"/>
      <c r="W806" s="173"/>
      <c r="X806" s="173"/>
      <c r="Y806" s="173"/>
      <c r="Z806" s="173"/>
    </row>
    <row r="807" spans="3:26" ht="14.4">
      <c r="C807" s="173"/>
      <c r="D807" s="173"/>
      <c r="E807" s="173"/>
      <c r="F807" s="173"/>
      <c r="G807" s="173"/>
      <c r="H807" s="173"/>
      <c r="I807" s="173"/>
      <c r="J807" s="173"/>
      <c r="K807" s="173"/>
      <c r="L807" s="173"/>
      <c r="M807" s="173"/>
      <c r="N807" s="173"/>
      <c r="O807" s="173"/>
      <c r="P807" s="173"/>
      <c r="Q807" s="173"/>
      <c r="R807" s="173"/>
      <c r="S807" s="173"/>
      <c r="T807" s="173"/>
      <c r="U807" s="173"/>
      <c r="V807" s="173"/>
      <c r="W807" s="173"/>
      <c r="X807" s="173"/>
      <c r="Y807" s="173"/>
      <c r="Z807" s="173"/>
    </row>
    <row r="808" spans="3:26" ht="14.4">
      <c r="C808" s="173"/>
      <c r="D808" s="173"/>
      <c r="E808" s="173"/>
      <c r="F808" s="173"/>
      <c r="G808" s="173"/>
      <c r="H808" s="173"/>
      <c r="I808" s="173"/>
      <c r="J808" s="173"/>
      <c r="K808" s="173"/>
      <c r="L808" s="173"/>
      <c r="M808" s="173"/>
      <c r="N808" s="173"/>
      <c r="O808" s="173"/>
      <c r="P808" s="173"/>
      <c r="Q808" s="173"/>
      <c r="R808" s="173"/>
      <c r="S808" s="173"/>
      <c r="T808" s="173"/>
      <c r="U808" s="173"/>
      <c r="V808" s="173"/>
      <c r="W808" s="173"/>
      <c r="X808" s="173"/>
      <c r="Y808" s="173"/>
      <c r="Z808" s="173"/>
    </row>
    <row r="809" spans="3:26" ht="14.4">
      <c r="C809" s="173"/>
      <c r="D809" s="173"/>
      <c r="E809" s="173"/>
      <c r="F809" s="173"/>
      <c r="G809" s="173"/>
      <c r="H809" s="173"/>
      <c r="I809" s="173"/>
      <c r="J809" s="173"/>
      <c r="K809" s="173"/>
      <c r="L809" s="173"/>
      <c r="M809" s="173"/>
      <c r="N809" s="173"/>
      <c r="O809" s="173"/>
      <c r="P809" s="173"/>
      <c r="Q809" s="173"/>
      <c r="R809" s="173"/>
      <c r="S809" s="173"/>
      <c r="T809" s="173"/>
      <c r="U809" s="173"/>
      <c r="V809" s="173"/>
      <c r="W809" s="173"/>
      <c r="X809" s="173"/>
      <c r="Y809" s="173"/>
      <c r="Z809" s="173"/>
    </row>
    <row r="810" spans="3:26" ht="14.4">
      <c r="C810" s="173"/>
      <c r="D810" s="173"/>
      <c r="E810" s="173"/>
      <c r="F810" s="173"/>
      <c r="G810" s="173"/>
      <c r="H810" s="173"/>
      <c r="I810" s="173"/>
      <c r="J810" s="173"/>
      <c r="K810" s="173"/>
      <c r="L810" s="173"/>
      <c r="M810" s="173"/>
      <c r="N810" s="173"/>
      <c r="O810" s="173"/>
      <c r="P810" s="173"/>
      <c r="Q810" s="173"/>
      <c r="R810" s="173"/>
      <c r="S810" s="173"/>
      <c r="T810" s="173"/>
      <c r="U810" s="173"/>
      <c r="V810" s="173"/>
      <c r="W810" s="173"/>
      <c r="X810" s="173"/>
      <c r="Y810" s="173"/>
      <c r="Z810" s="173"/>
    </row>
    <row r="811" spans="3:26" ht="14.4">
      <c r="C811" s="173"/>
      <c r="D811" s="173"/>
      <c r="E811" s="173"/>
      <c r="F811" s="173"/>
      <c r="G811" s="173"/>
      <c r="H811" s="173"/>
      <c r="I811" s="173"/>
      <c r="J811" s="173"/>
      <c r="K811" s="173"/>
      <c r="L811" s="173"/>
      <c r="M811" s="173"/>
      <c r="N811" s="173"/>
      <c r="O811" s="173"/>
      <c r="P811" s="173"/>
      <c r="Q811" s="173"/>
      <c r="R811" s="173"/>
      <c r="S811" s="173"/>
      <c r="T811" s="173"/>
      <c r="U811" s="173"/>
      <c r="V811" s="173"/>
      <c r="W811" s="173"/>
      <c r="X811" s="173"/>
      <c r="Y811" s="173"/>
      <c r="Z811" s="173"/>
    </row>
    <row r="812" spans="3:26" ht="14.4">
      <c r="C812" s="173"/>
      <c r="D812" s="173"/>
      <c r="E812" s="173"/>
      <c r="F812" s="173"/>
      <c r="G812" s="173"/>
      <c r="H812" s="173"/>
      <c r="I812" s="173"/>
      <c r="J812" s="173"/>
      <c r="K812" s="173"/>
      <c r="L812" s="173"/>
      <c r="M812" s="173"/>
      <c r="N812" s="173"/>
      <c r="O812" s="173"/>
      <c r="P812" s="173"/>
      <c r="Q812" s="173"/>
      <c r="R812" s="173"/>
      <c r="S812" s="173"/>
      <c r="T812" s="173"/>
      <c r="U812" s="173"/>
      <c r="V812" s="173"/>
      <c r="W812" s="173"/>
      <c r="X812" s="173"/>
      <c r="Y812" s="173"/>
      <c r="Z812" s="173"/>
    </row>
    <row r="813" spans="3:26" ht="14.4">
      <c r="C813" s="173"/>
      <c r="D813" s="173"/>
      <c r="E813" s="173"/>
      <c r="F813" s="173"/>
      <c r="G813" s="173"/>
      <c r="H813" s="173"/>
      <c r="I813" s="173"/>
      <c r="J813" s="173"/>
      <c r="K813" s="173"/>
      <c r="L813" s="173"/>
      <c r="M813" s="173"/>
      <c r="N813" s="173"/>
      <c r="O813" s="173"/>
      <c r="P813" s="173"/>
      <c r="Q813" s="173"/>
      <c r="R813" s="173"/>
      <c r="S813" s="173"/>
      <c r="T813" s="173"/>
      <c r="U813" s="173"/>
      <c r="V813" s="173"/>
      <c r="W813" s="173"/>
      <c r="X813" s="173"/>
      <c r="Y813" s="173"/>
      <c r="Z813" s="173"/>
    </row>
    <row r="814" spans="3:26" ht="14.4">
      <c r="C814" s="173"/>
      <c r="D814" s="173"/>
      <c r="E814" s="173"/>
      <c r="F814" s="173"/>
      <c r="G814" s="173"/>
      <c r="H814" s="173"/>
      <c r="I814" s="173"/>
      <c r="J814" s="173"/>
      <c r="K814" s="173"/>
      <c r="L814" s="173"/>
      <c r="M814" s="173"/>
      <c r="N814" s="173"/>
      <c r="O814" s="173"/>
      <c r="P814" s="173"/>
      <c r="Q814" s="173"/>
      <c r="R814" s="173"/>
      <c r="S814" s="173"/>
      <c r="T814" s="173"/>
      <c r="U814" s="173"/>
      <c r="V814" s="173"/>
      <c r="W814" s="173"/>
      <c r="X814" s="173"/>
      <c r="Y814" s="173"/>
      <c r="Z814" s="173"/>
    </row>
    <row r="815" spans="3:26" ht="14.4">
      <c r="C815" s="173"/>
      <c r="D815" s="173"/>
      <c r="E815" s="173"/>
      <c r="F815" s="173"/>
      <c r="G815" s="173"/>
      <c r="H815" s="173"/>
      <c r="I815" s="173"/>
      <c r="J815" s="173"/>
      <c r="K815" s="173"/>
      <c r="L815" s="173"/>
      <c r="M815" s="173"/>
      <c r="N815" s="173"/>
      <c r="O815" s="173"/>
      <c r="P815" s="173"/>
      <c r="Q815" s="173"/>
      <c r="R815" s="173"/>
      <c r="S815" s="173"/>
      <c r="T815" s="173"/>
      <c r="U815" s="173"/>
      <c r="V815" s="173"/>
      <c r="W815" s="173"/>
      <c r="X815" s="173"/>
      <c r="Y815" s="173"/>
      <c r="Z815" s="173"/>
    </row>
    <row r="816" spans="3:26" ht="14.4">
      <c r="C816" s="173"/>
      <c r="D816" s="173"/>
      <c r="E816" s="173"/>
      <c r="F816" s="173"/>
      <c r="G816" s="173"/>
      <c r="H816" s="173"/>
      <c r="I816" s="173"/>
      <c r="J816" s="173"/>
      <c r="K816" s="173"/>
      <c r="L816" s="173"/>
      <c r="M816" s="173"/>
      <c r="N816" s="173"/>
      <c r="O816" s="173"/>
      <c r="P816" s="173"/>
      <c r="Q816" s="173"/>
      <c r="R816" s="173"/>
      <c r="S816" s="173"/>
      <c r="T816" s="173"/>
      <c r="U816" s="173"/>
      <c r="V816" s="173"/>
      <c r="W816" s="173"/>
      <c r="X816" s="173"/>
      <c r="Y816" s="173"/>
      <c r="Z816" s="173"/>
    </row>
    <row r="817" spans="3:26" ht="14.4">
      <c r="C817" s="173"/>
      <c r="D817" s="173"/>
      <c r="E817" s="173"/>
      <c r="F817" s="173"/>
      <c r="G817" s="173"/>
      <c r="H817" s="173"/>
      <c r="I817" s="173"/>
      <c r="J817" s="173"/>
      <c r="K817" s="173"/>
      <c r="L817" s="173"/>
      <c r="M817" s="173"/>
      <c r="N817" s="173"/>
      <c r="O817" s="173"/>
      <c r="P817" s="173"/>
      <c r="Q817" s="173"/>
      <c r="R817" s="173"/>
      <c r="S817" s="173"/>
      <c r="T817" s="173"/>
      <c r="U817" s="173"/>
      <c r="V817" s="173"/>
      <c r="W817" s="173"/>
      <c r="X817" s="173"/>
      <c r="Y817" s="173"/>
      <c r="Z817" s="173"/>
    </row>
    <row r="818" spans="3:26" ht="14.4">
      <c r="C818" s="173"/>
      <c r="D818" s="173"/>
      <c r="E818" s="173"/>
      <c r="F818" s="173"/>
      <c r="G818" s="173"/>
      <c r="H818" s="173"/>
      <c r="I818" s="173"/>
      <c r="J818" s="173"/>
      <c r="K818" s="173"/>
      <c r="L818" s="173"/>
      <c r="M818" s="173"/>
      <c r="N818" s="173"/>
      <c r="O818" s="173"/>
      <c r="P818" s="173"/>
      <c r="Q818" s="173"/>
      <c r="R818" s="173"/>
      <c r="S818" s="173"/>
      <c r="T818" s="173"/>
      <c r="U818" s="173"/>
      <c r="V818" s="173"/>
      <c r="W818" s="173"/>
      <c r="X818" s="173"/>
      <c r="Y818" s="173"/>
      <c r="Z818" s="173"/>
    </row>
    <row r="819" spans="3:26" ht="14.4">
      <c r="C819" s="173"/>
      <c r="D819" s="173"/>
      <c r="E819" s="173"/>
      <c r="F819" s="173"/>
      <c r="G819" s="173"/>
      <c r="H819" s="173"/>
      <c r="I819" s="173"/>
      <c r="J819" s="173"/>
      <c r="K819" s="173"/>
      <c r="L819" s="173"/>
      <c r="M819" s="173"/>
      <c r="N819" s="173"/>
      <c r="O819" s="173"/>
      <c r="P819" s="173"/>
      <c r="Q819" s="173"/>
      <c r="R819" s="173"/>
      <c r="S819" s="173"/>
      <c r="T819" s="173"/>
      <c r="U819" s="173"/>
      <c r="V819" s="173"/>
      <c r="W819" s="173"/>
      <c r="X819" s="173"/>
      <c r="Y819" s="173"/>
      <c r="Z819" s="173"/>
    </row>
    <row r="820" spans="3:26" ht="14.4">
      <c r="C820" s="173"/>
      <c r="D820" s="173"/>
      <c r="E820" s="173"/>
      <c r="F820" s="173"/>
      <c r="G820" s="173"/>
      <c r="H820" s="173"/>
      <c r="I820" s="173"/>
      <c r="J820" s="173"/>
      <c r="K820" s="173"/>
      <c r="L820" s="173"/>
      <c r="M820" s="173"/>
      <c r="N820" s="173"/>
      <c r="O820" s="173"/>
      <c r="P820" s="173"/>
      <c r="Q820" s="173"/>
      <c r="R820" s="173"/>
      <c r="S820" s="173"/>
      <c r="T820" s="173"/>
      <c r="U820" s="173"/>
      <c r="V820" s="173"/>
      <c r="W820" s="173"/>
      <c r="X820" s="173"/>
      <c r="Y820" s="173"/>
      <c r="Z820" s="173"/>
    </row>
    <row r="821" spans="3:26" ht="14.4">
      <c r="C821" s="173"/>
      <c r="D821" s="173"/>
      <c r="E821" s="173"/>
      <c r="F821" s="173"/>
      <c r="G821" s="173"/>
      <c r="H821" s="173"/>
      <c r="I821" s="173"/>
      <c r="J821" s="173"/>
      <c r="K821" s="173"/>
      <c r="L821" s="173"/>
      <c r="M821" s="173"/>
      <c r="N821" s="173"/>
      <c r="O821" s="173"/>
      <c r="P821" s="173"/>
      <c r="Q821" s="173"/>
      <c r="R821" s="173"/>
      <c r="S821" s="173"/>
      <c r="T821" s="173"/>
      <c r="U821" s="173"/>
      <c r="V821" s="173"/>
      <c r="W821" s="173"/>
      <c r="X821" s="173"/>
      <c r="Y821" s="173"/>
      <c r="Z821" s="173"/>
    </row>
    <row r="822" spans="3:26" ht="14.4">
      <c r="C822" s="173"/>
      <c r="D822" s="173"/>
      <c r="E822" s="173"/>
      <c r="F822" s="173"/>
      <c r="G822" s="173"/>
      <c r="H822" s="173"/>
      <c r="I822" s="173"/>
      <c r="J822" s="173"/>
      <c r="K822" s="173"/>
      <c r="L822" s="173"/>
      <c r="M822" s="173"/>
      <c r="N822" s="173"/>
      <c r="O822" s="173"/>
      <c r="P822" s="173"/>
      <c r="Q822" s="173"/>
      <c r="R822" s="173"/>
      <c r="S822" s="173"/>
      <c r="T822" s="173"/>
      <c r="U822" s="173"/>
      <c r="V822" s="173"/>
      <c r="W822" s="173"/>
      <c r="X822" s="173"/>
      <c r="Y822" s="173"/>
      <c r="Z822" s="173"/>
    </row>
    <row r="823" spans="3:26" ht="14.4">
      <c r="C823" s="173"/>
      <c r="D823" s="173"/>
      <c r="E823" s="173"/>
      <c r="F823" s="173"/>
      <c r="G823" s="173"/>
      <c r="H823" s="173"/>
      <c r="I823" s="173"/>
      <c r="J823" s="173"/>
      <c r="K823" s="173"/>
      <c r="L823" s="173"/>
      <c r="M823" s="173"/>
      <c r="N823" s="173"/>
      <c r="O823" s="173"/>
      <c r="P823" s="173"/>
      <c r="Q823" s="173"/>
      <c r="R823" s="173"/>
      <c r="S823" s="173"/>
      <c r="T823" s="173"/>
      <c r="U823" s="173"/>
      <c r="V823" s="173"/>
      <c r="W823" s="173"/>
      <c r="X823" s="173"/>
      <c r="Y823" s="173"/>
      <c r="Z823" s="173"/>
    </row>
    <row r="824" spans="3:26" ht="14.4">
      <c r="C824" s="173"/>
      <c r="D824" s="173"/>
      <c r="E824" s="173"/>
      <c r="F824" s="173"/>
      <c r="G824" s="173"/>
      <c r="H824" s="173"/>
      <c r="I824" s="173"/>
      <c r="J824" s="173"/>
      <c r="K824" s="173"/>
      <c r="L824" s="173"/>
      <c r="M824" s="173"/>
      <c r="N824" s="173"/>
      <c r="O824" s="173"/>
      <c r="P824" s="173"/>
      <c r="Q824" s="173"/>
      <c r="R824" s="173"/>
      <c r="S824" s="173"/>
      <c r="T824" s="173"/>
      <c r="U824" s="173"/>
      <c r="V824" s="173"/>
      <c r="W824" s="173"/>
      <c r="X824" s="173"/>
      <c r="Y824" s="173"/>
      <c r="Z824" s="173"/>
    </row>
    <row r="825" spans="3:26" ht="14.4">
      <c r="C825" s="173"/>
      <c r="D825" s="173"/>
      <c r="E825" s="173"/>
      <c r="F825" s="173"/>
      <c r="G825" s="173"/>
      <c r="H825" s="173"/>
      <c r="I825" s="173"/>
      <c r="J825" s="173"/>
      <c r="K825" s="173"/>
      <c r="L825" s="173"/>
      <c r="M825" s="173"/>
      <c r="N825" s="173"/>
      <c r="O825" s="173"/>
      <c r="P825" s="173"/>
      <c r="Q825" s="173"/>
      <c r="R825" s="173"/>
      <c r="S825" s="173"/>
      <c r="T825" s="173"/>
      <c r="U825" s="173"/>
      <c r="V825" s="173"/>
      <c r="W825" s="173"/>
      <c r="X825" s="173"/>
      <c r="Y825" s="173"/>
      <c r="Z825" s="173"/>
    </row>
    <row r="826" spans="3:26" ht="14.4">
      <c r="C826" s="173"/>
      <c r="D826" s="173"/>
      <c r="E826" s="173"/>
      <c r="F826" s="173"/>
      <c r="G826" s="173"/>
      <c r="H826" s="173"/>
      <c r="I826" s="173"/>
      <c r="J826" s="173"/>
      <c r="K826" s="173"/>
      <c r="L826" s="173"/>
      <c r="M826" s="173"/>
      <c r="N826" s="173"/>
      <c r="O826" s="173"/>
      <c r="P826" s="173"/>
      <c r="Q826" s="173"/>
      <c r="R826" s="173"/>
      <c r="S826" s="173"/>
      <c r="T826" s="173"/>
      <c r="U826" s="173"/>
      <c r="V826" s="173"/>
      <c r="W826" s="173"/>
      <c r="X826" s="173"/>
      <c r="Y826" s="173"/>
      <c r="Z826" s="173"/>
    </row>
    <row r="827" spans="3:26" ht="14.4">
      <c r="C827" s="173"/>
      <c r="D827" s="173"/>
      <c r="E827" s="173"/>
      <c r="F827" s="173"/>
      <c r="G827" s="173"/>
      <c r="H827" s="173"/>
      <c r="I827" s="173"/>
      <c r="J827" s="173"/>
      <c r="K827" s="173"/>
      <c r="L827" s="173"/>
      <c r="M827" s="173"/>
      <c r="N827" s="173"/>
      <c r="O827" s="173"/>
      <c r="P827" s="173"/>
      <c r="Q827" s="173"/>
      <c r="R827" s="173"/>
      <c r="S827" s="173"/>
      <c r="T827" s="173"/>
      <c r="U827" s="173"/>
      <c r="V827" s="173"/>
      <c r="W827" s="173"/>
      <c r="X827" s="173"/>
      <c r="Y827" s="173"/>
      <c r="Z827" s="173"/>
    </row>
    <row r="828" spans="3:26" ht="14.4">
      <c r="C828" s="173"/>
      <c r="D828" s="173"/>
      <c r="E828" s="173"/>
      <c r="F828" s="173"/>
      <c r="G828" s="173"/>
      <c r="H828" s="173"/>
      <c r="I828" s="173"/>
      <c r="J828" s="173"/>
      <c r="K828" s="173"/>
      <c r="L828" s="173"/>
      <c r="M828" s="173"/>
      <c r="N828" s="173"/>
      <c r="O828" s="173"/>
      <c r="P828" s="173"/>
      <c r="Q828" s="173"/>
      <c r="R828" s="173"/>
      <c r="S828" s="173"/>
      <c r="T828" s="173"/>
      <c r="U828" s="173"/>
      <c r="V828" s="173"/>
      <c r="W828" s="173"/>
      <c r="X828" s="173"/>
      <c r="Y828" s="173"/>
      <c r="Z828" s="173"/>
    </row>
    <row r="829" spans="3:26" ht="14.4">
      <c r="C829" s="173"/>
      <c r="D829" s="173"/>
      <c r="E829" s="173"/>
      <c r="F829" s="173"/>
      <c r="G829" s="173"/>
      <c r="H829" s="173"/>
      <c r="I829" s="173"/>
      <c r="J829" s="173"/>
      <c r="K829" s="173"/>
      <c r="L829" s="173"/>
      <c r="M829" s="173"/>
      <c r="N829" s="173"/>
      <c r="O829" s="173"/>
      <c r="P829" s="173"/>
      <c r="Q829" s="173"/>
      <c r="R829" s="173"/>
      <c r="S829" s="173"/>
      <c r="T829" s="173"/>
      <c r="U829" s="173"/>
      <c r="V829" s="173"/>
      <c r="W829" s="173"/>
      <c r="X829" s="173"/>
      <c r="Y829" s="173"/>
      <c r="Z829" s="173"/>
    </row>
    <row r="830" spans="3:26" ht="14.4">
      <c r="C830" s="173"/>
      <c r="D830" s="173"/>
      <c r="E830" s="173"/>
      <c r="F830" s="173"/>
      <c r="G830" s="173"/>
      <c r="H830" s="173"/>
      <c r="I830" s="173"/>
      <c r="J830" s="173"/>
      <c r="K830" s="173"/>
      <c r="L830" s="173"/>
      <c r="M830" s="173"/>
      <c r="N830" s="173"/>
      <c r="O830" s="173"/>
      <c r="P830" s="173"/>
      <c r="Q830" s="173"/>
      <c r="R830" s="173"/>
      <c r="S830" s="173"/>
      <c r="T830" s="173"/>
      <c r="U830" s="173"/>
      <c r="V830" s="173"/>
      <c r="W830" s="173"/>
      <c r="X830" s="173"/>
      <c r="Y830" s="173"/>
      <c r="Z830" s="173"/>
    </row>
    <row r="831" spans="3:26" ht="14.4">
      <c r="C831" s="173"/>
      <c r="D831" s="173"/>
      <c r="E831" s="173"/>
      <c r="F831" s="173"/>
      <c r="G831" s="173"/>
      <c r="H831" s="173"/>
      <c r="I831" s="173"/>
      <c r="J831" s="173"/>
      <c r="K831" s="173"/>
      <c r="L831" s="173"/>
      <c r="M831" s="173"/>
      <c r="N831" s="173"/>
      <c r="O831" s="173"/>
      <c r="P831" s="173"/>
      <c r="Q831" s="173"/>
      <c r="R831" s="173"/>
      <c r="S831" s="173"/>
      <c r="T831" s="173"/>
      <c r="U831" s="173"/>
      <c r="V831" s="173"/>
      <c r="W831" s="173"/>
      <c r="X831" s="173"/>
      <c r="Y831" s="173"/>
      <c r="Z831" s="173"/>
    </row>
    <row r="832" spans="3:26" ht="14.4">
      <c r="C832" s="173"/>
      <c r="D832" s="173"/>
      <c r="E832" s="173"/>
      <c r="F832" s="173"/>
      <c r="G832" s="173"/>
      <c r="H832" s="173"/>
      <c r="I832" s="173"/>
      <c r="J832" s="173"/>
      <c r="K832" s="173"/>
      <c r="L832" s="173"/>
      <c r="M832" s="173"/>
      <c r="N832" s="173"/>
      <c r="O832" s="173"/>
      <c r="P832" s="173"/>
      <c r="Q832" s="173"/>
      <c r="R832" s="173"/>
      <c r="S832" s="173"/>
      <c r="T832" s="173"/>
      <c r="U832" s="173"/>
      <c r="V832" s="173"/>
      <c r="W832" s="173"/>
      <c r="X832" s="173"/>
      <c r="Y832" s="173"/>
      <c r="Z832" s="173"/>
    </row>
    <row r="833" spans="3:26" ht="14.4">
      <c r="C833" s="173"/>
      <c r="D833" s="173"/>
      <c r="E833" s="173"/>
      <c r="F833" s="173"/>
      <c r="G833" s="173"/>
      <c r="H833" s="173"/>
      <c r="I833" s="173"/>
      <c r="J833" s="173"/>
      <c r="K833" s="173"/>
      <c r="L833" s="173"/>
      <c r="M833" s="173"/>
      <c r="N833" s="173"/>
      <c r="O833" s="173"/>
      <c r="P833" s="173"/>
      <c r="Q833" s="173"/>
      <c r="R833" s="173"/>
      <c r="S833" s="173"/>
      <c r="T833" s="173"/>
      <c r="U833" s="173"/>
      <c r="V833" s="173"/>
      <c r="W833" s="173"/>
      <c r="X833" s="173"/>
      <c r="Y833" s="173"/>
      <c r="Z833" s="173"/>
    </row>
    <row r="834" spans="3:26" ht="14.4">
      <c r="C834" s="173"/>
      <c r="D834" s="173"/>
      <c r="E834" s="173"/>
      <c r="F834" s="173"/>
      <c r="G834" s="173"/>
      <c r="H834" s="173"/>
      <c r="I834" s="173"/>
      <c r="J834" s="173"/>
      <c r="K834" s="173"/>
      <c r="L834" s="173"/>
      <c r="M834" s="173"/>
      <c r="N834" s="173"/>
      <c r="O834" s="173"/>
      <c r="P834" s="173"/>
      <c r="Q834" s="173"/>
      <c r="R834" s="173"/>
      <c r="S834" s="173"/>
      <c r="T834" s="173"/>
      <c r="U834" s="173"/>
      <c r="V834" s="173"/>
      <c r="W834" s="173"/>
      <c r="X834" s="173"/>
      <c r="Y834" s="173"/>
      <c r="Z834" s="173"/>
    </row>
    <row r="835" spans="3:26" ht="14.4">
      <c r="C835" s="173"/>
      <c r="D835" s="173"/>
      <c r="E835" s="173"/>
      <c r="F835" s="173"/>
      <c r="G835" s="173"/>
      <c r="H835" s="173"/>
      <c r="I835" s="173"/>
      <c r="J835" s="173"/>
      <c r="K835" s="173"/>
      <c r="L835" s="173"/>
      <c r="M835" s="173"/>
      <c r="N835" s="173"/>
      <c r="O835" s="173"/>
      <c r="P835" s="173"/>
      <c r="Q835" s="173"/>
      <c r="R835" s="173"/>
      <c r="S835" s="173"/>
      <c r="T835" s="173"/>
      <c r="U835" s="173"/>
      <c r="V835" s="173"/>
      <c r="W835" s="173"/>
      <c r="X835" s="173"/>
      <c r="Y835" s="173"/>
      <c r="Z835" s="173"/>
    </row>
    <row r="836" spans="3:26" ht="14.4">
      <c r="C836" s="173"/>
      <c r="D836" s="173"/>
      <c r="E836" s="173"/>
      <c r="F836" s="173"/>
      <c r="G836" s="173"/>
      <c r="H836" s="173"/>
      <c r="I836" s="173"/>
      <c r="J836" s="173"/>
      <c r="K836" s="173"/>
      <c r="L836" s="173"/>
      <c r="M836" s="173"/>
      <c r="N836" s="173"/>
      <c r="O836" s="173"/>
      <c r="P836" s="173"/>
      <c r="Q836" s="173"/>
      <c r="R836" s="173"/>
      <c r="S836" s="173"/>
      <c r="T836" s="173"/>
      <c r="U836" s="173"/>
      <c r="V836" s="173"/>
      <c r="W836" s="173"/>
      <c r="X836" s="173"/>
      <c r="Y836" s="173"/>
      <c r="Z836" s="173"/>
    </row>
    <row r="837" spans="3:26" ht="14.4">
      <c r="C837" s="173"/>
      <c r="D837" s="173"/>
      <c r="E837" s="173"/>
      <c r="F837" s="173"/>
      <c r="G837" s="173"/>
      <c r="H837" s="173"/>
      <c r="I837" s="173"/>
      <c r="J837" s="173"/>
      <c r="K837" s="173"/>
      <c r="L837" s="173"/>
      <c r="M837" s="173"/>
      <c r="N837" s="173"/>
      <c r="O837" s="173"/>
      <c r="P837" s="173"/>
      <c r="Q837" s="173"/>
      <c r="R837" s="173"/>
      <c r="S837" s="173"/>
      <c r="T837" s="173"/>
      <c r="U837" s="173"/>
      <c r="V837" s="173"/>
      <c r="W837" s="173"/>
      <c r="X837" s="173"/>
      <c r="Y837" s="173"/>
      <c r="Z837" s="173"/>
    </row>
    <row r="838" spans="3:26" ht="14.4">
      <c r="C838" s="173"/>
      <c r="D838" s="173"/>
      <c r="E838" s="173"/>
      <c r="F838" s="173"/>
      <c r="G838" s="173"/>
      <c r="H838" s="173"/>
      <c r="I838" s="173"/>
      <c r="J838" s="173"/>
      <c r="K838" s="173"/>
      <c r="L838" s="173"/>
      <c r="M838" s="173"/>
      <c r="N838" s="173"/>
      <c r="O838" s="173"/>
      <c r="P838" s="173"/>
      <c r="Q838" s="173"/>
      <c r="R838" s="173"/>
      <c r="S838" s="173"/>
      <c r="T838" s="173"/>
      <c r="U838" s="173"/>
      <c r="V838" s="173"/>
      <c r="W838" s="173"/>
      <c r="X838" s="173"/>
      <c r="Y838" s="173"/>
      <c r="Z838" s="173"/>
    </row>
    <row r="839" spans="3:26" ht="14.4">
      <c r="C839" s="173"/>
      <c r="D839" s="173"/>
      <c r="E839" s="173"/>
      <c r="F839" s="173"/>
      <c r="G839" s="173"/>
      <c r="H839" s="173"/>
      <c r="I839" s="173"/>
      <c r="J839" s="173"/>
      <c r="K839" s="173"/>
      <c r="L839" s="173"/>
      <c r="M839" s="173"/>
      <c r="N839" s="173"/>
      <c r="O839" s="173"/>
      <c r="P839" s="173"/>
      <c r="Q839" s="173"/>
      <c r="R839" s="173"/>
      <c r="S839" s="173"/>
      <c r="T839" s="173"/>
      <c r="U839" s="173"/>
      <c r="V839" s="173"/>
      <c r="W839" s="173"/>
      <c r="X839" s="173"/>
      <c r="Y839" s="173"/>
      <c r="Z839" s="173"/>
    </row>
    <row r="840" spans="3:26" ht="14.4">
      <c r="C840" s="173"/>
      <c r="D840" s="173"/>
      <c r="E840" s="173"/>
      <c r="F840" s="173"/>
      <c r="G840" s="173"/>
      <c r="H840" s="173"/>
      <c r="I840" s="173"/>
      <c r="J840" s="173"/>
      <c r="K840" s="173"/>
      <c r="L840" s="173"/>
      <c r="M840" s="173"/>
      <c r="N840" s="173"/>
      <c r="O840" s="173"/>
      <c r="P840" s="173"/>
      <c r="Q840" s="173"/>
      <c r="R840" s="173"/>
      <c r="S840" s="173"/>
      <c r="T840" s="173"/>
      <c r="U840" s="173"/>
      <c r="V840" s="173"/>
      <c r="W840" s="173"/>
      <c r="X840" s="173"/>
      <c r="Y840" s="173"/>
      <c r="Z840" s="173"/>
    </row>
    <row r="841" spans="3:26" ht="14.4">
      <c r="C841" s="173"/>
      <c r="D841" s="173"/>
      <c r="E841" s="173"/>
      <c r="F841" s="173"/>
      <c r="G841" s="173"/>
      <c r="H841" s="173"/>
      <c r="I841" s="173"/>
      <c r="J841" s="173"/>
      <c r="K841" s="173"/>
      <c r="L841" s="173"/>
      <c r="M841" s="173"/>
      <c r="N841" s="173"/>
      <c r="O841" s="173"/>
      <c r="P841" s="173"/>
      <c r="Q841" s="173"/>
      <c r="R841" s="173"/>
      <c r="S841" s="173"/>
      <c r="T841" s="173"/>
      <c r="U841" s="173"/>
      <c r="V841" s="173"/>
      <c r="W841" s="173"/>
      <c r="X841" s="173"/>
      <c r="Y841" s="173"/>
      <c r="Z841" s="173"/>
    </row>
    <row r="842" spans="3:26" ht="14.4">
      <c r="C842" s="173"/>
      <c r="D842" s="173"/>
      <c r="E842" s="173"/>
      <c r="F842" s="173"/>
      <c r="G842" s="173"/>
      <c r="H842" s="173"/>
      <c r="I842" s="173"/>
      <c r="J842" s="173"/>
      <c r="K842" s="173"/>
      <c r="L842" s="173"/>
      <c r="M842" s="173"/>
      <c r="N842" s="173"/>
      <c r="O842" s="173"/>
      <c r="P842" s="173"/>
      <c r="Q842" s="173"/>
      <c r="R842" s="173"/>
      <c r="S842" s="173"/>
      <c r="T842" s="173"/>
      <c r="U842" s="173"/>
      <c r="V842" s="173"/>
      <c r="W842" s="173"/>
      <c r="X842" s="173"/>
      <c r="Y842" s="173"/>
      <c r="Z842" s="173"/>
    </row>
    <row r="843" spans="3:26" ht="14.4">
      <c r="C843" s="173"/>
      <c r="D843" s="173"/>
      <c r="E843" s="173"/>
      <c r="F843" s="173"/>
      <c r="G843" s="173"/>
      <c r="H843" s="173"/>
      <c r="I843" s="173"/>
      <c r="J843" s="173"/>
      <c r="K843" s="173"/>
      <c r="L843" s="173"/>
      <c r="M843" s="173"/>
      <c r="N843" s="173"/>
      <c r="O843" s="173"/>
      <c r="P843" s="173"/>
      <c r="Q843" s="173"/>
      <c r="R843" s="173"/>
      <c r="S843" s="173"/>
      <c r="T843" s="173"/>
      <c r="U843" s="173"/>
      <c r="V843" s="173"/>
      <c r="W843" s="173"/>
      <c r="X843" s="173"/>
      <c r="Y843" s="173"/>
      <c r="Z843" s="173"/>
    </row>
    <row r="844" spans="3:26" ht="14.4">
      <c r="C844" s="173"/>
      <c r="D844" s="173"/>
      <c r="E844" s="173"/>
      <c r="F844" s="173"/>
      <c r="G844" s="173"/>
      <c r="H844" s="173"/>
      <c r="I844" s="173"/>
      <c r="J844" s="173"/>
      <c r="K844" s="173"/>
      <c r="L844" s="173"/>
      <c r="M844" s="173"/>
      <c r="N844" s="173"/>
      <c r="O844" s="173"/>
      <c r="P844" s="173"/>
      <c r="Q844" s="173"/>
      <c r="R844" s="173"/>
      <c r="S844" s="173"/>
      <c r="T844" s="173"/>
      <c r="U844" s="173"/>
      <c r="V844" s="173"/>
      <c r="W844" s="173"/>
      <c r="X844" s="173"/>
      <c r="Y844" s="173"/>
      <c r="Z844" s="173"/>
    </row>
    <row r="845" spans="3:26" ht="14.4">
      <c r="C845" s="173"/>
      <c r="D845" s="173"/>
      <c r="E845" s="173"/>
      <c r="F845" s="173"/>
      <c r="G845" s="173"/>
      <c r="H845" s="173"/>
      <c r="I845" s="173"/>
      <c r="J845" s="173"/>
      <c r="K845" s="173"/>
      <c r="L845" s="173"/>
      <c r="M845" s="173"/>
      <c r="N845" s="173"/>
      <c r="O845" s="173"/>
      <c r="P845" s="173"/>
      <c r="Q845" s="173"/>
      <c r="R845" s="173"/>
      <c r="S845" s="173"/>
      <c r="T845" s="173"/>
      <c r="U845" s="173"/>
      <c r="V845" s="173"/>
      <c r="W845" s="173"/>
      <c r="X845" s="173"/>
      <c r="Y845" s="173"/>
      <c r="Z845" s="173"/>
    </row>
    <row r="846" spans="3:26" ht="14.4">
      <c r="C846" s="173"/>
      <c r="D846" s="173"/>
      <c r="E846" s="173"/>
      <c r="F846" s="173"/>
      <c r="G846" s="173"/>
      <c r="H846" s="173"/>
      <c r="I846" s="173"/>
      <c r="J846" s="173"/>
      <c r="K846" s="173"/>
      <c r="L846" s="173"/>
      <c r="M846" s="173"/>
      <c r="N846" s="173"/>
      <c r="O846" s="173"/>
      <c r="P846" s="173"/>
      <c r="Q846" s="173"/>
      <c r="R846" s="173"/>
      <c r="S846" s="173"/>
      <c r="T846" s="173"/>
      <c r="U846" s="173"/>
      <c r="V846" s="173"/>
      <c r="W846" s="173"/>
      <c r="X846" s="173"/>
      <c r="Y846" s="173"/>
      <c r="Z846" s="173"/>
    </row>
    <row r="847" spans="3:26" ht="14.4">
      <c r="C847" s="173"/>
      <c r="D847" s="173"/>
      <c r="E847" s="173"/>
      <c r="F847" s="173"/>
      <c r="G847" s="173"/>
      <c r="H847" s="173"/>
      <c r="I847" s="173"/>
      <c r="J847" s="173"/>
      <c r="K847" s="173"/>
      <c r="L847" s="173"/>
      <c r="M847" s="173"/>
      <c r="N847" s="173"/>
      <c r="O847" s="173"/>
      <c r="P847" s="173"/>
      <c r="Q847" s="173"/>
      <c r="R847" s="173"/>
      <c r="S847" s="173"/>
      <c r="T847" s="173"/>
      <c r="U847" s="173"/>
      <c r="V847" s="173"/>
      <c r="W847" s="173"/>
      <c r="X847" s="173"/>
      <c r="Y847" s="173"/>
      <c r="Z847" s="173"/>
    </row>
    <row r="848" spans="3:26" ht="14.4">
      <c r="C848" s="173"/>
      <c r="D848" s="173"/>
      <c r="E848" s="173"/>
      <c r="F848" s="173"/>
      <c r="G848" s="173"/>
      <c r="H848" s="173"/>
      <c r="I848" s="173"/>
      <c r="J848" s="173"/>
      <c r="K848" s="173"/>
      <c r="L848" s="173"/>
      <c r="M848" s="173"/>
      <c r="N848" s="173"/>
      <c r="O848" s="173"/>
      <c r="P848" s="173"/>
      <c r="Q848" s="173"/>
      <c r="R848" s="173"/>
      <c r="S848" s="173"/>
      <c r="T848" s="173"/>
      <c r="U848" s="173"/>
      <c r="V848" s="173"/>
      <c r="W848" s="173"/>
      <c r="X848" s="173"/>
      <c r="Y848" s="173"/>
      <c r="Z848" s="173"/>
    </row>
    <row r="849" spans="3:26" ht="14.4">
      <c r="C849" s="173"/>
      <c r="D849" s="173"/>
      <c r="E849" s="173"/>
      <c r="F849" s="173"/>
      <c r="G849" s="173"/>
      <c r="H849" s="173"/>
      <c r="I849" s="173"/>
      <c r="J849" s="173"/>
      <c r="K849" s="173"/>
      <c r="L849" s="173"/>
      <c r="M849" s="173"/>
      <c r="N849" s="173"/>
      <c r="O849" s="173"/>
      <c r="P849" s="173"/>
      <c r="Q849" s="173"/>
      <c r="R849" s="173"/>
      <c r="S849" s="173"/>
      <c r="T849" s="173"/>
      <c r="U849" s="173"/>
      <c r="V849" s="173"/>
      <c r="W849" s="173"/>
      <c r="X849" s="173"/>
      <c r="Y849" s="173"/>
      <c r="Z849" s="173"/>
    </row>
    <row r="850" spans="3:26" ht="14.4">
      <c r="C850" s="173"/>
      <c r="D850" s="173"/>
      <c r="E850" s="173"/>
      <c r="F850" s="173"/>
      <c r="G850" s="173"/>
      <c r="H850" s="173"/>
      <c r="I850" s="173"/>
      <c r="J850" s="173"/>
      <c r="K850" s="173"/>
      <c r="L850" s="173"/>
      <c r="M850" s="173"/>
      <c r="N850" s="173"/>
      <c r="O850" s="173"/>
      <c r="P850" s="173"/>
      <c r="Q850" s="173"/>
      <c r="R850" s="173"/>
      <c r="S850" s="173"/>
      <c r="T850" s="173"/>
      <c r="U850" s="173"/>
      <c r="V850" s="173"/>
      <c r="W850" s="173"/>
      <c r="X850" s="173"/>
      <c r="Y850" s="173"/>
      <c r="Z850" s="173"/>
    </row>
    <row r="851" spans="3:26" ht="14.4">
      <c r="C851" s="173"/>
      <c r="D851" s="173"/>
      <c r="E851" s="173"/>
      <c r="F851" s="173"/>
      <c r="G851" s="173"/>
      <c r="H851" s="173"/>
      <c r="I851" s="173"/>
      <c r="J851" s="173"/>
      <c r="K851" s="173"/>
      <c r="L851" s="173"/>
      <c r="M851" s="173"/>
      <c r="N851" s="173"/>
      <c r="O851" s="173"/>
      <c r="P851" s="173"/>
      <c r="Q851" s="173"/>
      <c r="R851" s="173"/>
      <c r="S851" s="173"/>
      <c r="T851" s="173"/>
      <c r="U851" s="173"/>
      <c r="V851" s="173"/>
      <c r="W851" s="173"/>
      <c r="X851" s="173"/>
      <c r="Y851" s="173"/>
      <c r="Z851" s="173"/>
    </row>
    <row r="852" spans="3:26" ht="14.4">
      <c r="C852" s="173"/>
      <c r="D852" s="173"/>
      <c r="E852" s="173"/>
      <c r="F852" s="173"/>
      <c r="G852" s="173"/>
      <c r="H852" s="173"/>
      <c r="I852" s="173"/>
      <c r="J852" s="173"/>
      <c r="K852" s="173"/>
      <c r="L852" s="173"/>
      <c r="M852" s="173"/>
      <c r="N852" s="173"/>
      <c r="O852" s="173"/>
      <c r="P852" s="173"/>
      <c r="Q852" s="173"/>
      <c r="R852" s="173"/>
      <c r="S852" s="173"/>
      <c r="T852" s="173"/>
      <c r="U852" s="173"/>
      <c r="V852" s="173"/>
      <c r="W852" s="173"/>
      <c r="X852" s="173"/>
      <c r="Y852" s="173"/>
      <c r="Z852" s="173"/>
    </row>
    <row r="853" spans="3:26" ht="14.4">
      <c r="C853" s="173"/>
      <c r="D853" s="173"/>
      <c r="E853" s="173"/>
      <c r="F853" s="173"/>
      <c r="G853" s="173"/>
      <c r="H853" s="173"/>
      <c r="I853" s="173"/>
      <c r="J853" s="173"/>
      <c r="K853" s="173"/>
      <c r="L853" s="173"/>
      <c r="M853" s="173"/>
      <c r="N853" s="173"/>
      <c r="O853" s="173"/>
      <c r="P853" s="173"/>
      <c r="Q853" s="173"/>
      <c r="R853" s="173"/>
      <c r="S853" s="173"/>
      <c r="T853" s="173"/>
      <c r="U853" s="173"/>
      <c r="V853" s="173"/>
      <c r="W853" s="173"/>
      <c r="X853" s="173"/>
      <c r="Y853" s="173"/>
      <c r="Z853" s="173"/>
    </row>
    <row r="854" spans="3:26" ht="14.4">
      <c r="C854" s="173"/>
      <c r="D854" s="173"/>
      <c r="E854" s="173"/>
      <c r="F854" s="173"/>
      <c r="G854" s="173"/>
      <c r="H854" s="173"/>
      <c r="I854" s="173"/>
      <c r="J854" s="173"/>
      <c r="K854" s="173"/>
      <c r="L854" s="173"/>
      <c r="M854" s="173"/>
      <c r="N854" s="173"/>
      <c r="O854" s="173"/>
      <c r="P854" s="173"/>
      <c r="Q854" s="173"/>
      <c r="R854" s="173"/>
      <c r="S854" s="173"/>
      <c r="T854" s="173"/>
      <c r="U854" s="173"/>
      <c r="V854" s="173"/>
      <c r="W854" s="173"/>
      <c r="X854" s="173"/>
      <c r="Y854" s="173"/>
      <c r="Z854" s="173"/>
    </row>
    <row r="855" spans="3:26" ht="14.4">
      <c r="C855" s="173"/>
      <c r="D855" s="173"/>
      <c r="E855" s="173"/>
      <c r="F855" s="173"/>
      <c r="G855" s="173"/>
      <c r="H855" s="173"/>
      <c r="I855" s="173"/>
      <c r="J855" s="173"/>
      <c r="K855" s="173"/>
      <c r="L855" s="173"/>
      <c r="M855" s="173"/>
      <c r="N855" s="173"/>
      <c r="O855" s="173"/>
      <c r="P855" s="173"/>
      <c r="Q855" s="173"/>
      <c r="R855" s="173"/>
      <c r="S855" s="173"/>
      <c r="T855" s="173"/>
      <c r="U855" s="173"/>
      <c r="V855" s="173"/>
      <c r="W855" s="173"/>
      <c r="X855" s="173"/>
      <c r="Y855" s="173"/>
      <c r="Z855" s="173"/>
    </row>
    <row r="856" spans="3:26" ht="14.4">
      <c r="C856" s="173"/>
      <c r="D856" s="173"/>
      <c r="E856" s="173"/>
      <c r="F856" s="173"/>
      <c r="G856" s="173"/>
      <c r="H856" s="173"/>
      <c r="I856" s="173"/>
      <c r="J856" s="173"/>
      <c r="K856" s="173"/>
      <c r="L856" s="173"/>
      <c r="M856" s="173"/>
      <c r="N856" s="173"/>
      <c r="O856" s="173"/>
      <c r="P856" s="173"/>
      <c r="Q856" s="173"/>
      <c r="R856" s="173"/>
      <c r="S856" s="173"/>
      <c r="T856" s="173"/>
      <c r="U856" s="173"/>
      <c r="V856" s="173"/>
      <c r="W856" s="173"/>
      <c r="X856" s="173"/>
      <c r="Y856" s="173"/>
      <c r="Z856" s="173"/>
    </row>
    <row r="857" spans="3:26" ht="14.4">
      <c r="C857" s="173"/>
      <c r="D857" s="173"/>
      <c r="E857" s="173"/>
      <c r="F857" s="173"/>
      <c r="G857" s="173"/>
      <c r="H857" s="173"/>
      <c r="I857" s="173"/>
      <c r="J857" s="173"/>
      <c r="K857" s="173"/>
      <c r="L857" s="173"/>
      <c r="M857" s="173"/>
      <c r="N857" s="173"/>
      <c r="O857" s="173"/>
      <c r="P857" s="173"/>
      <c r="Q857" s="173"/>
      <c r="R857" s="173"/>
      <c r="S857" s="173"/>
      <c r="T857" s="173"/>
      <c r="U857" s="173"/>
      <c r="V857" s="173"/>
      <c r="W857" s="173"/>
      <c r="X857" s="173"/>
      <c r="Y857" s="173"/>
      <c r="Z857" s="173"/>
    </row>
    <row r="858" spans="3:26" ht="14.4">
      <c r="C858" s="173"/>
      <c r="D858" s="173"/>
      <c r="E858" s="173"/>
      <c r="F858" s="173"/>
      <c r="G858" s="173"/>
      <c r="H858" s="173"/>
      <c r="I858" s="173"/>
      <c r="J858" s="173"/>
      <c r="K858" s="173"/>
      <c r="L858" s="173"/>
      <c r="M858" s="173"/>
      <c r="N858" s="173"/>
      <c r="O858" s="173"/>
      <c r="P858" s="173"/>
      <c r="Q858" s="173"/>
      <c r="R858" s="173"/>
      <c r="S858" s="173"/>
      <c r="T858" s="173"/>
      <c r="U858" s="173"/>
      <c r="V858" s="173"/>
      <c r="W858" s="173"/>
      <c r="X858" s="173"/>
      <c r="Y858" s="173"/>
      <c r="Z858" s="173"/>
    </row>
    <row r="859" spans="3:26" ht="14.4">
      <c r="C859" s="173"/>
      <c r="D859" s="173"/>
      <c r="E859" s="173"/>
      <c r="F859" s="173"/>
      <c r="G859" s="173"/>
      <c r="H859" s="173"/>
      <c r="I859" s="173"/>
      <c r="J859" s="173"/>
      <c r="K859" s="173"/>
      <c r="L859" s="173"/>
      <c r="M859" s="173"/>
      <c r="N859" s="173"/>
      <c r="O859" s="173"/>
      <c r="P859" s="173"/>
      <c r="Q859" s="173"/>
      <c r="R859" s="173"/>
      <c r="S859" s="173"/>
      <c r="T859" s="173"/>
      <c r="U859" s="173"/>
      <c r="V859" s="173"/>
      <c r="W859" s="173"/>
      <c r="X859" s="173"/>
      <c r="Y859" s="173"/>
      <c r="Z859" s="173"/>
    </row>
    <row r="860" spans="3:26" ht="14.4">
      <c r="C860" s="173"/>
      <c r="D860" s="173"/>
      <c r="E860" s="173"/>
      <c r="F860" s="173"/>
      <c r="G860" s="173"/>
      <c r="H860" s="173"/>
      <c r="I860" s="173"/>
      <c r="J860" s="173"/>
      <c r="K860" s="173"/>
      <c r="L860" s="173"/>
      <c r="M860" s="173"/>
      <c r="N860" s="173"/>
      <c r="O860" s="173"/>
      <c r="P860" s="173"/>
      <c r="Q860" s="173"/>
      <c r="R860" s="173"/>
      <c r="S860" s="173"/>
      <c r="T860" s="173"/>
      <c r="U860" s="173"/>
      <c r="V860" s="173"/>
      <c r="W860" s="173"/>
      <c r="X860" s="173"/>
      <c r="Y860" s="173"/>
      <c r="Z860" s="173"/>
    </row>
    <row r="861" spans="3:26" ht="14.4">
      <c r="C861" s="173"/>
      <c r="D861" s="173"/>
      <c r="E861" s="173"/>
      <c r="F861" s="173"/>
      <c r="G861" s="173"/>
      <c r="H861" s="173"/>
      <c r="I861" s="173"/>
      <c r="J861" s="173"/>
      <c r="K861" s="173"/>
      <c r="L861" s="173"/>
      <c r="M861" s="173"/>
      <c r="N861" s="173"/>
      <c r="O861" s="173"/>
      <c r="P861" s="173"/>
      <c r="Q861" s="173"/>
      <c r="R861" s="173"/>
      <c r="S861" s="173"/>
      <c r="T861" s="173"/>
      <c r="U861" s="173"/>
      <c r="V861" s="173"/>
      <c r="W861" s="173"/>
      <c r="X861" s="173"/>
      <c r="Y861" s="173"/>
      <c r="Z861" s="173"/>
    </row>
    <row r="862" spans="3:26" ht="14.4">
      <c r="C862" s="173"/>
      <c r="D862" s="173"/>
      <c r="E862" s="173"/>
      <c r="F862" s="173"/>
      <c r="G862" s="173"/>
      <c r="H862" s="173"/>
      <c r="I862" s="173"/>
      <c r="J862" s="173"/>
      <c r="K862" s="173"/>
      <c r="L862" s="173"/>
      <c r="M862" s="173"/>
      <c r="N862" s="173"/>
      <c r="O862" s="173"/>
      <c r="P862" s="173"/>
      <c r="Q862" s="173"/>
      <c r="R862" s="173"/>
      <c r="S862" s="173"/>
      <c r="T862" s="173"/>
      <c r="U862" s="173"/>
      <c r="V862" s="173"/>
      <c r="W862" s="173"/>
      <c r="X862" s="173"/>
      <c r="Y862" s="173"/>
      <c r="Z862" s="173"/>
    </row>
    <row r="863" spans="3:26" ht="14.4">
      <c r="C863" s="173"/>
      <c r="D863" s="173"/>
      <c r="E863" s="173"/>
      <c r="F863" s="173"/>
      <c r="G863" s="173"/>
      <c r="H863" s="173"/>
      <c r="I863" s="173"/>
      <c r="J863" s="173"/>
      <c r="K863" s="173"/>
      <c r="L863" s="173"/>
      <c r="M863" s="173"/>
      <c r="N863" s="173"/>
      <c r="O863" s="173"/>
      <c r="P863" s="173"/>
      <c r="Q863" s="173"/>
      <c r="R863" s="173"/>
      <c r="S863" s="173"/>
      <c r="T863" s="173"/>
      <c r="U863" s="173"/>
      <c r="V863" s="173"/>
      <c r="W863" s="173"/>
      <c r="X863" s="173"/>
      <c r="Y863" s="173"/>
      <c r="Z863" s="173"/>
    </row>
    <row r="864" spans="3:26" ht="14.4">
      <c r="C864" s="173"/>
      <c r="D864" s="173"/>
      <c r="E864" s="173"/>
      <c r="F864" s="173"/>
      <c r="G864" s="173"/>
      <c r="H864" s="173"/>
      <c r="I864" s="173"/>
      <c r="J864" s="173"/>
      <c r="K864" s="173"/>
      <c r="L864" s="173"/>
      <c r="M864" s="173"/>
      <c r="N864" s="173"/>
      <c r="O864" s="173"/>
      <c r="P864" s="173"/>
      <c r="Q864" s="173"/>
      <c r="R864" s="173"/>
      <c r="S864" s="173"/>
      <c r="T864" s="173"/>
      <c r="U864" s="173"/>
      <c r="V864" s="173"/>
      <c r="W864" s="173"/>
      <c r="X864" s="173"/>
      <c r="Y864" s="173"/>
      <c r="Z864" s="173"/>
    </row>
    <row r="865" spans="3:26" ht="14.4">
      <c r="C865" s="173"/>
      <c r="D865" s="173"/>
      <c r="E865" s="173"/>
      <c r="F865" s="173"/>
      <c r="G865" s="173"/>
      <c r="H865" s="173"/>
      <c r="I865" s="173"/>
      <c r="J865" s="173"/>
      <c r="K865" s="173"/>
      <c r="L865" s="173"/>
      <c r="M865" s="173"/>
      <c r="N865" s="173"/>
      <c r="O865" s="173"/>
      <c r="P865" s="173"/>
      <c r="Q865" s="173"/>
      <c r="R865" s="173"/>
      <c r="S865" s="173"/>
      <c r="T865" s="173"/>
      <c r="U865" s="173"/>
      <c r="V865" s="173"/>
      <c r="W865" s="173"/>
      <c r="X865" s="173"/>
      <c r="Y865" s="173"/>
      <c r="Z865" s="173"/>
    </row>
    <row r="866" spans="3:26" ht="14.4">
      <c r="C866" s="173"/>
      <c r="D866" s="173"/>
      <c r="E866" s="173"/>
      <c r="F866" s="173"/>
      <c r="G866" s="173"/>
      <c r="H866" s="173"/>
      <c r="I866" s="173"/>
      <c r="J866" s="173"/>
      <c r="K866" s="173"/>
      <c r="L866" s="173"/>
      <c r="M866" s="173"/>
      <c r="N866" s="173"/>
      <c r="O866" s="173"/>
      <c r="P866" s="173"/>
      <c r="Q866" s="173"/>
      <c r="R866" s="173"/>
      <c r="S866" s="173"/>
      <c r="T866" s="173"/>
      <c r="U866" s="173"/>
      <c r="V866" s="173"/>
      <c r="W866" s="173"/>
      <c r="X866" s="173"/>
      <c r="Y866" s="173"/>
      <c r="Z866" s="173"/>
    </row>
    <row r="867" spans="3:26" ht="14.4">
      <c r="C867" s="173"/>
      <c r="D867" s="173"/>
      <c r="E867" s="173"/>
      <c r="F867" s="173"/>
      <c r="G867" s="173"/>
      <c r="H867" s="173"/>
      <c r="I867" s="173"/>
      <c r="J867" s="173"/>
      <c r="K867" s="173"/>
      <c r="L867" s="173"/>
      <c r="M867" s="173"/>
      <c r="N867" s="173"/>
      <c r="O867" s="173"/>
      <c r="P867" s="173"/>
      <c r="Q867" s="173"/>
      <c r="R867" s="173"/>
      <c r="S867" s="173"/>
      <c r="T867" s="173"/>
      <c r="U867" s="173"/>
      <c r="V867" s="173"/>
      <c r="W867" s="173"/>
      <c r="X867" s="173"/>
      <c r="Y867" s="173"/>
      <c r="Z867" s="173"/>
    </row>
    <row r="868" spans="3:26" ht="14.4">
      <c r="C868" s="173"/>
      <c r="D868" s="173"/>
      <c r="E868" s="173"/>
      <c r="F868" s="173"/>
      <c r="G868" s="173"/>
      <c r="H868" s="173"/>
      <c r="I868" s="173"/>
      <c r="J868" s="173"/>
      <c r="K868" s="173"/>
      <c r="L868" s="173"/>
      <c r="M868" s="173"/>
      <c r="N868" s="173"/>
      <c r="O868" s="173"/>
      <c r="P868" s="173"/>
      <c r="Q868" s="173"/>
      <c r="R868" s="173"/>
      <c r="S868" s="173"/>
      <c r="T868" s="173"/>
      <c r="U868" s="173"/>
      <c r="V868" s="173"/>
      <c r="W868" s="173"/>
      <c r="X868" s="173"/>
      <c r="Y868" s="173"/>
      <c r="Z868" s="173"/>
    </row>
    <row r="869" spans="3:26" ht="14.4">
      <c r="C869" s="173"/>
      <c r="D869" s="173"/>
      <c r="E869" s="173"/>
      <c r="F869" s="173"/>
      <c r="G869" s="173"/>
      <c r="H869" s="173"/>
      <c r="I869" s="173"/>
      <c r="J869" s="173"/>
      <c r="K869" s="173"/>
      <c r="L869" s="173"/>
      <c r="M869" s="173"/>
      <c r="N869" s="173"/>
      <c r="O869" s="173"/>
      <c r="P869" s="173"/>
      <c r="Q869" s="173"/>
      <c r="R869" s="173"/>
      <c r="S869" s="173"/>
      <c r="T869" s="173"/>
      <c r="U869" s="173"/>
      <c r="V869" s="173"/>
      <c r="W869" s="173"/>
      <c r="X869" s="173"/>
      <c r="Y869" s="173"/>
      <c r="Z869" s="173"/>
    </row>
    <row r="870" spans="3:26" ht="14.4">
      <c r="C870" s="173"/>
      <c r="D870" s="173"/>
      <c r="E870" s="173"/>
      <c r="F870" s="173"/>
      <c r="G870" s="173"/>
      <c r="H870" s="173"/>
      <c r="I870" s="173"/>
      <c r="J870" s="173"/>
      <c r="K870" s="173"/>
      <c r="L870" s="173"/>
      <c r="M870" s="173"/>
      <c r="N870" s="173"/>
      <c r="O870" s="173"/>
      <c r="P870" s="173"/>
      <c r="Q870" s="173"/>
      <c r="R870" s="173"/>
      <c r="S870" s="173"/>
      <c r="T870" s="173"/>
      <c r="U870" s="173"/>
      <c r="V870" s="173"/>
      <c r="W870" s="173"/>
      <c r="X870" s="173"/>
      <c r="Y870" s="173"/>
      <c r="Z870" s="173"/>
    </row>
    <row r="871" spans="3:26" ht="14.4">
      <c r="C871" s="173"/>
      <c r="D871" s="173"/>
      <c r="E871" s="173"/>
      <c r="F871" s="173"/>
      <c r="G871" s="173"/>
      <c r="H871" s="173"/>
      <c r="I871" s="173"/>
      <c r="J871" s="173"/>
      <c r="K871" s="173"/>
      <c r="L871" s="173"/>
      <c r="M871" s="173"/>
      <c r="N871" s="173"/>
      <c r="O871" s="173"/>
      <c r="P871" s="173"/>
      <c r="Q871" s="173"/>
      <c r="R871" s="173"/>
      <c r="S871" s="173"/>
      <c r="T871" s="173"/>
      <c r="U871" s="173"/>
      <c r="V871" s="173"/>
      <c r="W871" s="173"/>
      <c r="X871" s="173"/>
      <c r="Y871" s="173"/>
      <c r="Z871" s="173"/>
    </row>
    <row r="872" spans="3:26" ht="14.4">
      <c r="C872" s="173"/>
      <c r="D872" s="173"/>
      <c r="E872" s="173"/>
      <c r="F872" s="173"/>
      <c r="G872" s="173"/>
      <c r="H872" s="173"/>
      <c r="I872" s="173"/>
      <c r="J872" s="173"/>
      <c r="K872" s="173"/>
      <c r="L872" s="173"/>
      <c r="M872" s="173"/>
      <c r="N872" s="173"/>
      <c r="O872" s="173"/>
      <c r="P872" s="173"/>
      <c r="Q872" s="173"/>
      <c r="R872" s="173"/>
      <c r="S872" s="173"/>
      <c r="T872" s="173"/>
      <c r="U872" s="173"/>
      <c r="V872" s="173"/>
      <c r="W872" s="173"/>
      <c r="X872" s="173"/>
      <c r="Y872" s="173"/>
      <c r="Z872" s="173"/>
    </row>
    <row r="873" spans="3:26" ht="14.4">
      <c r="C873" s="173"/>
      <c r="D873" s="173"/>
      <c r="E873" s="173"/>
      <c r="F873" s="173"/>
      <c r="G873" s="173"/>
      <c r="H873" s="173"/>
      <c r="I873" s="173"/>
      <c r="J873" s="173"/>
      <c r="K873" s="173"/>
      <c r="L873" s="173"/>
      <c r="M873" s="173"/>
      <c r="N873" s="173"/>
      <c r="O873" s="173"/>
      <c r="P873" s="173"/>
      <c r="Q873" s="173"/>
      <c r="R873" s="173"/>
      <c r="S873" s="173"/>
      <c r="T873" s="173"/>
      <c r="U873" s="173"/>
      <c r="V873" s="173"/>
      <c r="W873" s="173"/>
      <c r="X873" s="173"/>
      <c r="Y873" s="173"/>
      <c r="Z873" s="173"/>
    </row>
    <row r="874" spans="3:26" ht="14.4">
      <c r="C874" s="173"/>
      <c r="D874" s="173"/>
      <c r="E874" s="173"/>
      <c r="F874" s="173"/>
      <c r="G874" s="173"/>
      <c r="H874" s="173"/>
      <c r="I874" s="173"/>
      <c r="J874" s="173"/>
      <c r="K874" s="173"/>
      <c r="L874" s="173"/>
      <c r="M874" s="173"/>
      <c r="N874" s="173"/>
      <c r="O874" s="173"/>
      <c r="P874" s="173"/>
      <c r="Q874" s="173"/>
      <c r="R874" s="173"/>
      <c r="S874" s="173"/>
      <c r="T874" s="173"/>
      <c r="U874" s="173"/>
      <c r="V874" s="173"/>
      <c r="W874" s="173"/>
      <c r="X874" s="173"/>
      <c r="Y874" s="173"/>
      <c r="Z874" s="173"/>
    </row>
    <row r="875" spans="3:26" ht="14.4">
      <c r="C875" s="173"/>
      <c r="D875" s="173"/>
      <c r="E875" s="173"/>
      <c r="F875" s="173"/>
      <c r="G875" s="173"/>
      <c r="H875" s="173"/>
      <c r="I875" s="173"/>
      <c r="J875" s="173"/>
      <c r="K875" s="173"/>
      <c r="L875" s="173"/>
      <c r="M875" s="173"/>
      <c r="N875" s="173"/>
      <c r="O875" s="173"/>
      <c r="P875" s="173"/>
      <c r="Q875" s="173"/>
      <c r="R875" s="173"/>
      <c r="S875" s="173"/>
      <c r="T875" s="173"/>
      <c r="U875" s="173"/>
      <c r="V875" s="173"/>
      <c r="W875" s="173"/>
      <c r="X875" s="173"/>
      <c r="Y875" s="173"/>
      <c r="Z875" s="173"/>
    </row>
    <row r="876" spans="3:26" ht="14.4">
      <c r="C876" s="173"/>
      <c r="D876" s="173"/>
      <c r="E876" s="173"/>
      <c r="F876" s="173"/>
      <c r="G876" s="173"/>
      <c r="H876" s="173"/>
      <c r="I876" s="173"/>
      <c r="J876" s="173"/>
      <c r="K876" s="173"/>
      <c r="L876" s="173"/>
      <c r="M876" s="173"/>
      <c r="N876" s="173"/>
      <c r="O876" s="173"/>
      <c r="P876" s="173"/>
      <c r="Q876" s="173"/>
      <c r="R876" s="173"/>
      <c r="S876" s="173"/>
      <c r="T876" s="173"/>
      <c r="U876" s="173"/>
      <c r="V876" s="173"/>
      <c r="W876" s="173"/>
      <c r="X876" s="173"/>
      <c r="Y876" s="173"/>
      <c r="Z876" s="173"/>
    </row>
    <row r="877" spans="3:26" ht="14.4">
      <c r="C877" s="173"/>
      <c r="D877" s="173"/>
      <c r="E877" s="173"/>
      <c r="F877" s="173"/>
      <c r="G877" s="173"/>
      <c r="H877" s="173"/>
      <c r="I877" s="173"/>
      <c r="J877" s="173"/>
      <c r="K877" s="173"/>
      <c r="L877" s="173"/>
      <c r="M877" s="173"/>
      <c r="N877" s="173"/>
      <c r="O877" s="173"/>
      <c r="P877" s="173"/>
      <c r="Q877" s="173"/>
      <c r="R877" s="173"/>
      <c r="S877" s="173"/>
      <c r="T877" s="173"/>
      <c r="U877" s="173"/>
      <c r="V877" s="173"/>
      <c r="W877" s="173"/>
      <c r="X877" s="173"/>
      <c r="Y877" s="173"/>
      <c r="Z877" s="173"/>
    </row>
    <row r="878" spans="3:26" ht="14.4">
      <c r="C878" s="173"/>
      <c r="D878" s="173"/>
      <c r="E878" s="173"/>
      <c r="F878" s="173"/>
      <c r="G878" s="173"/>
      <c r="H878" s="173"/>
      <c r="I878" s="173"/>
      <c r="J878" s="173"/>
      <c r="K878" s="173"/>
      <c r="L878" s="173"/>
      <c r="M878" s="173"/>
      <c r="N878" s="173"/>
      <c r="O878" s="173"/>
      <c r="P878" s="173"/>
      <c r="Q878" s="173"/>
      <c r="R878" s="173"/>
      <c r="S878" s="173"/>
      <c r="T878" s="173"/>
      <c r="U878" s="173"/>
      <c r="V878" s="173"/>
      <c r="W878" s="173"/>
      <c r="X878" s="173"/>
      <c r="Y878" s="173"/>
      <c r="Z878" s="173"/>
    </row>
    <row r="879" spans="3:26" ht="14.4">
      <c r="C879" s="173"/>
      <c r="D879" s="173"/>
      <c r="E879" s="173"/>
      <c r="F879" s="173"/>
      <c r="G879" s="173"/>
      <c r="H879" s="173"/>
      <c r="I879" s="173"/>
      <c r="J879" s="173"/>
      <c r="K879" s="173"/>
      <c r="L879" s="173"/>
      <c r="M879" s="173"/>
      <c r="N879" s="173"/>
      <c r="O879" s="173"/>
      <c r="P879" s="173"/>
      <c r="Q879" s="173"/>
      <c r="R879" s="173"/>
      <c r="S879" s="173"/>
      <c r="T879" s="173"/>
      <c r="U879" s="173"/>
      <c r="V879" s="173"/>
      <c r="W879" s="173"/>
      <c r="X879" s="173"/>
      <c r="Y879" s="173"/>
      <c r="Z879" s="173"/>
    </row>
    <row r="880" spans="3:26" ht="14.4">
      <c r="C880" s="173"/>
      <c r="D880" s="173"/>
      <c r="E880" s="173"/>
      <c r="F880" s="173"/>
      <c r="G880" s="173"/>
      <c r="H880" s="173"/>
      <c r="I880" s="173"/>
      <c r="J880" s="173"/>
      <c r="K880" s="173"/>
      <c r="L880" s="173"/>
      <c r="M880" s="173"/>
      <c r="N880" s="173"/>
      <c r="O880" s="173"/>
      <c r="P880" s="173"/>
      <c r="Q880" s="173"/>
      <c r="R880" s="173"/>
      <c r="S880" s="173"/>
      <c r="T880" s="173"/>
      <c r="U880" s="173"/>
      <c r="V880" s="173"/>
      <c r="W880" s="173"/>
      <c r="X880" s="173"/>
      <c r="Y880" s="173"/>
      <c r="Z880" s="173"/>
    </row>
    <row r="881" spans="3:26" ht="14.4">
      <c r="C881" s="173"/>
      <c r="D881" s="173"/>
      <c r="E881" s="173"/>
      <c r="F881" s="173"/>
      <c r="G881" s="173"/>
      <c r="H881" s="173"/>
      <c r="I881" s="173"/>
      <c r="J881" s="173"/>
      <c r="K881" s="173"/>
      <c r="L881" s="173"/>
      <c r="M881" s="173"/>
      <c r="N881" s="173"/>
      <c r="O881" s="173"/>
      <c r="P881" s="173"/>
      <c r="Q881" s="173"/>
      <c r="R881" s="173"/>
      <c r="S881" s="173"/>
      <c r="T881" s="173"/>
      <c r="U881" s="173"/>
      <c r="V881" s="173"/>
      <c r="W881" s="173"/>
      <c r="X881" s="173"/>
      <c r="Y881" s="173"/>
      <c r="Z881" s="173"/>
    </row>
    <row r="882" spans="3:26" ht="14.4">
      <c r="C882" s="173"/>
      <c r="D882" s="173"/>
      <c r="E882" s="173"/>
      <c r="F882" s="173"/>
      <c r="G882" s="173"/>
      <c r="H882" s="173"/>
      <c r="I882" s="173"/>
      <c r="J882" s="173"/>
      <c r="K882" s="173"/>
      <c r="L882" s="173"/>
      <c r="M882" s="173"/>
      <c r="N882" s="173"/>
      <c r="O882" s="173"/>
      <c r="P882" s="173"/>
      <c r="Q882" s="173"/>
      <c r="R882" s="173"/>
      <c r="S882" s="173"/>
      <c r="T882" s="173"/>
      <c r="U882" s="173"/>
      <c r="V882" s="173"/>
      <c r="W882" s="173"/>
      <c r="X882" s="173"/>
      <c r="Y882" s="173"/>
      <c r="Z882" s="173"/>
    </row>
    <row r="883" spans="3:26" ht="14.4">
      <c r="C883" s="173"/>
      <c r="D883" s="173"/>
      <c r="E883" s="173"/>
      <c r="F883" s="173"/>
      <c r="G883" s="173"/>
      <c r="H883" s="173"/>
      <c r="I883" s="173"/>
      <c r="J883" s="173"/>
      <c r="K883" s="173"/>
      <c r="L883" s="173"/>
      <c r="M883" s="173"/>
      <c r="N883" s="173"/>
      <c r="O883" s="173"/>
      <c r="P883" s="173"/>
      <c r="Q883" s="173"/>
      <c r="R883" s="173"/>
      <c r="S883" s="173"/>
      <c r="T883" s="173"/>
      <c r="U883" s="173"/>
      <c r="V883" s="173"/>
      <c r="W883" s="173"/>
      <c r="X883" s="173"/>
      <c r="Y883" s="173"/>
      <c r="Z883" s="173"/>
    </row>
    <row r="884" spans="3:26" ht="14.4">
      <c r="C884" s="173"/>
      <c r="D884" s="173"/>
      <c r="E884" s="173"/>
      <c r="F884" s="173"/>
      <c r="G884" s="173"/>
      <c r="H884" s="173"/>
      <c r="I884" s="173"/>
      <c r="J884" s="173"/>
      <c r="K884" s="173"/>
      <c r="L884" s="173"/>
      <c r="M884" s="173"/>
      <c r="N884" s="173"/>
      <c r="O884" s="173"/>
      <c r="P884" s="173"/>
      <c r="Q884" s="173"/>
      <c r="R884" s="173"/>
      <c r="S884" s="173"/>
      <c r="T884" s="173"/>
      <c r="U884" s="173"/>
      <c r="V884" s="173"/>
      <c r="W884" s="173"/>
      <c r="X884" s="173"/>
      <c r="Y884" s="173"/>
      <c r="Z884" s="173"/>
    </row>
    <row r="885" spans="3:26" ht="14.4">
      <c r="C885" s="173"/>
      <c r="D885" s="173"/>
      <c r="E885" s="173"/>
      <c r="F885" s="173"/>
      <c r="G885" s="173"/>
      <c r="H885" s="173"/>
      <c r="I885" s="173"/>
      <c r="J885" s="173"/>
      <c r="K885" s="173"/>
      <c r="L885" s="173"/>
      <c r="M885" s="173"/>
      <c r="N885" s="173"/>
      <c r="O885" s="173"/>
      <c r="P885" s="173"/>
      <c r="Q885" s="173"/>
      <c r="R885" s="173"/>
      <c r="S885" s="173"/>
      <c r="T885" s="173"/>
      <c r="U885" s="173"/>
      <c r="V885" s="173"/>
      <c r="W885" s="173"/>
      <c r="X885" s="173"/>
      <c r="Y885" s="173"/>
      <c r="Z885" s="173"/>
    </row>
    <row r="886" spans="3:26" ht="14.4">
      <c r="C886" s="173"/>
      <c r="D886" s="173"/>
      <c r="E886" s="173"/>
      <c r="F886" s="173"/>
      <c r="G886" s="173"/>
      <c r="H886" s="173"/>
      <c r="I886" s="173"/>
      <c r="J886" s="173"/>
      <c r="K886" s="173"/>
      <c r="L886" s="173"/>
      <c r="M886" s="173"/>
      <c r="N886" s="173"/>
      <c r="O886" s="173"/>
      <c r="P886" s="173"/>
      <c r="Q886" s="173"/>
      <c r="R886" s="173"/>
      <c r="S886" s="173"/>
      <c r="T886" s="173"/>
      <c r="U886" s="173"/>
      <c r="V886" s="173"/>
      <c r="W886" s="173"/>
      <c r="X886" s="173"/>
      <c r="Y886" s="173"/>
      <c r="Z886" s="173"/>
    </row>
    <row r="887" spans="3:26" ht="14.4">
      <c r="C887" s="173"/>
      <c r="D887" s="173"/>
      <c r="E887" s="173"/>
      <c r="F887" s="173"/>
      <c r="G887" s="173"/>
      <c r="H887" s="173"/>
      <c r="I887" s="173"/>
      <c r="J887" s="173"/>
      <c r="K887" s="173"/>
      <c r="L887" s="173"/>
      <c r="M887" s="173"/>
      <c r="N887" s="173"/>
      <c r="O887" s="173"/>
      <c r="P887" s="173"/>
      <c r="Q887" s="173"/>
      <c r="R887" s="173"/>
      <c r="S887" s="173"/>
      <c r="T887" s="173"/>
      <c r="U887" s="173"/>
      <c r="V887" s="173"/>
      <c r="W887" s="173"/>
      <c r="X887" s="173"/>
      <c r="Y887" s="173"/>
      <c r="Z887" s="173"/>
    </row>
    <row r="888" spans="3:26" ht="14.4">
      <c r="C888" s="173"/>
      <c r="D888" s="173"/>
      <c r="E888" s="173"/>
      <c r="F888" s="173"/>
      <c r="G888" s="173"/>
      <c r="H888" s="173"/>
      <c r="I888" s="173"/>
      <c r="J888" s="173"/>
      <c r="K888" s="173"/>
      <c r="L888" s="173"/>
      <c r="M888" s="173"/>
      <c r="N888" s="173"/>
      <c r="O888" s="173"/>
      <c r="P888" s="173"/>
      <c r="Q888" s="173"/>
      <c r="R888" s="173"/>
      <c r="S888" s="173"/>
      <c r="T888" s="173"/>
      <c r="U888" s="173"/>
      <c r="V888" s="173"/>
      <c r="W888" s="173"/>
      <c r="X888" s="173"/>
      <c r="Y888" s="173"/>
      <c r="Z888" s="173"/>
    </row>
    <row r="889" spans="3:26" ht="14.4">
      <c r="C889" s="173"/>
      <c r="D889" s="173"/>
      <c r="E889" s="173"/>
      <c r="F889" s="173"/>
      <c r="G889" s="173"/>
      <c r="H889" s="173"/>
      <c r="I889" s="173"/>
      <c r="J889" s="173"/>
      <c r="K889" s="173"/>
      <c r="L889" s="173"/>
      <c r="M889" s="173"/>
      <c r="N889" s="173"/>
      <c r="O889" s="173"/>
      <c r="P889" s="173"/>
      <c r="Q889" s="173"/>
      <c r="R889" s="173"/>
      <c r="S889" s="173"/>
      <c r="T889" s="173"/>
      <c r="U889" s="173"/>
      <c r="V889" s="173"/>
      <c r="W889" s="173"/>
      <c r="X889" s="173"/>
      <c r="Y889" s="173"/>
      <c r="Z889" s="173"/>
    </row>
    <row r="890" spans="3:26" ht="14.4">
      <c r="C890" s="173"/>
      <c r="D890" s="173"/>
      <c r="E890" s="173"/>
      <c r="F890" s="173"/>
      <c r="G890" s="173"/>
      <c r="H890" s="173"/>
      <c r="I890" s="173"/>
      <c r="J890" s="173"/>
      <c r="K890" s="173"/>
      <c r="L890" s="173"/>
      <c r="M890" s="173"/>
      <c r="N890" s="173"/>
      <c r="O890" s="173"/>
      <c r="P890" s="173"/>
      <c r="Q890" s="173"/>
      <c r="R890" s="173"/>
      <c r="S890" s="173"/>
      <c r="T890" s="173"/>
      <c r="U890" s="173"/>
      <c r="V890" s="173"/>
      <c r="W890" s="173"/>
      <c r="X890" s="173"/>
      <c r="Y890" s="173"/>
      <c r="Z890" s="173"/>
    </row>
    <row r="891" spans="3:26" ht="14.4">
      <c r="C891" s="173"/>
      <c r="D891" s="173"/>
      <c r="E891" s="173"/>
      <c r="F891" s="173"/>
      <c r="G891" s="173"/>
      <c r="H891" s="173"/>
      <c r="I891" s="173"/>
      <c r="J891" s="173"/>
      <c r="K891" s="173"/>
      <c r="L891" s="173"/>
      <c r="M891" s="173"/>
      <c r="N891" s="173"/>
      <c r="O891" s="173"/>
      <c r="P891" s="173"/>
      <c r="Q891" s="173"/>
      <c r="R891" s="173"/>
      <c r="S891" s="173"/>
      <c r="T891" s="173"/>
      <c r="U891" s="173"/>
      <c r="V891" s="173"/>
      <c r="W891" s="173"/>
      <c r="X891" s="173"/>
      <c r="Y891" s="173"/>
      <c r="Z891" s="173"/>
    </row>
    <row r="892" spans="3:26" ht="14.4">
      <c r="C892" s="173"/>
      <c r="D892" s="173"/>
      <c r="E892" s="173"/>
      <c r="F892" s="173"/>
      <c r="G892" s="173"/>
      <c r="H892" s="173"/>
      <c r="I892" s="173"/>
      <c r="J892" s="173"/>
      <c r="K892" s="173"/>
      <c r="L892" s="173"/>
      <c r="M892" s="173"/>
      <c r="N892" s="173"/>
      <c r="O892" s="173"/>
      <c r="P892" s="173"/>
      <c r="Q892" s="173"/>
      <c r="R892" s="173"/>
      <c r="S892" s="173"/>
      <c r="T892" s="173"/>
      <c r="U892" s="173"/>
      <c r="V892" s="173"/>
      <c r="W892" s="173"/>
      <c r="X892" s="173"/>
      <c r="Y892" s="173"/>
      <c r="Z892" s="173"/>
    </row>
    <row r="893" spans="3:26" ht="14.4">
      <c r="C893" s="173"/>
      <c r="D893" s="173"/>
      <c r="E893" s="173"/>
      <c r="F893" s="173"/>
      <c r="G893" s="173"/>
      <c r="H893" s="173"/>
      <c r="I893" s="173"/>
      <c r="J893" s="173"/>
      <c r="K893" s="173"/>
      <c r="L893" s="173"/>
      <c r="M893" s="173"/>
      <c r="N893" s="173"/>
      <c r="O893" s="173"/>
      <c r="P893" s="173"/>
      <c r="Q893" s="173"/>
      <c r="R893" s="173"/>
      <c r="S893" s="173"/>
      <c r="T893" s="173"/>
      <c r="U893" s="173"/>
      <c r="V893" s="173"/>
      <c r="W893" s="173"/>
      <c r="X893" s="173"/>
      <c r="Y893" s="173"/>
      <c r="Z893" s="173"/>
    </row>
    <row r="894" spans="3:26" ht="14.4">
      <c r="C894" s="173"/>
      <c r="D894" s="173"/>
      <c r="E894" s="173"/>
      <c r="F894" s="173"/>
      <c r="G894" s="173"/>
      <c r="H894" s="173"/>
      <c r="I894" s="173"/>
      <c r="J894" s="173"/>
      <c r="K894" s="173"/>
      <c r="L894" s="173"/>
      <c r="M894" s="173"/>
      <c r="N894" s="173"/>
      <c r="O894" s="173"/>
      <c r="P894" s="173"/>
      <c r="Q894" s="173"/>
      <c r="R894" s="173"/>
      <c r="S894" s="173"/>
      <c r="T894" s="173"/>
      <c r="U894" s="173"/>
      <c r="V894" s="173"/>
      <c r="W894" s="173"/>
      <c r="X894" s="173"/>
      <c r="Y894" s="173"/>
      <c r="Z894" s="173"/>
    </row>
    <row r="895" spans="3:26" ht="14.4">
      <c r="C895" s="173"/>
      <c r="D895" s="173"/>
      <c r="E895" s="173"/>
      <c r="F895" s="173"/>
      <c r="G895" s="173"/>
      <c r="H895" s="173"/>
      <c r="I895" s="173"/>
      <c r="J895" s="173"/>
      <c r="K895" s="173"/>
      <c r="L895" s="173"/>
      <c r="M895" s="173"/>
      <c r="N895" s="173"/>
      <c r="O895" s="173"/>
      <c r="P895" s="173"/>
      <c r="Q895" s="173"/>
      <c r="R895" s="173"/>
      <c r="S895" s="173"/>
      <c r="T895" s="173"/>
      <c r="U895" s="173"/>
      <c r="V895" s="173"/>
      <c r="W895" s="173"/>
      <c r="X895" s="173"/>
      <c r="Y895" s="173"/>
      <c r="Z895" s="173"/>
    </row>
    <row r="896" spans="3:26" ht="14.4">
      <c r="C896" s="173"/>
      <c r="D896" s="173"/>
      <c r="E896" s="173"/>
      <c r="F896" s="173"/>
      <c r="G896" s="173"/>
      <c r="H896" s="173"/>
      <c r="I896" s="173"/>
      <c r="J896" s="173"/>
      <c r="K896" s="173"/>
      <c r="L896" s="173"/>
      <c r="M896" s="173"/>
      <c r="N896" s="173"/>
      <c r="O896" s="173"/>
      <c r="P896" s="173"/>
      <c r="Q896" s="173"/>
      <c r="R896" s="173"/>
      <c r="S896" s="173"/>
      <c r="T896" s="173"/>
      <c r="U896" s="173"/>
      <c r="V896" s="173"/>
      <c r="W896" s="173"/>
      <c r="X896" s="173"/>
      <c r="Y896" s="173"/>
      <c r="Z896" s="173"/>
    </row>
    <row r="897" spans="3:26" ht="14.4">
      <c r="C897" s="173"/>
      <c r="D897" s="173"/>
      <c r="E897" s="173"/>
      <c r="F897" s="173"/>
      <c r="G897" s="173"/>
      <c r="H897" s="173"/>
      <c r="I897" s="173"/>
      <c r="J897" s="173"/>
      <c r="K897" s="173"/>
      <c r="L897" s="173"/>
      <c r="M897" s="173"/>
      <c r="N897" s="173"/>
      <c r="O897" s="173"/>
      <c r="P897" s="173"/>
      <c r="Q897" s="173"/>
      <c r="R897" s="173"/>
      <c r="S897" s="173"/>
      <c r="T897" s="173"/>
      <c r="U897" s="173"/>
      <c r="V897" s="173"/>
      <c r="W897" s="173"/>
      <c r="X897" s="173"/>
      <c r="Y897" s="173"/>
      <c r="Z897" s="173"/>
    </row>
    <row r="898" spans="3:26" ht="14.4">
      <c r="C898" s="173"/>
      <c r="D898" s="173"/>
      <c r="E898" s="173"/>
      <c r="F898" s="173"/>
      <c r="G898" s="173"/>
      <c r="H898" s="173"/>
      <c r="I898" s="173"/>
      <c r="J898" s="173"/>
      <c r="K898" s="173"/>
      <c r="L898" s="173"/>
      <c r="M898" s="173"/>
      <c r="N898" s="173"/>
      <c r="O898" s="173"/>
      <c r="P898" s="173"/>
      <c r="Q898" s="173"/>
      <c r="R898" s="173"/>
      <c r="S898" s="173"/>
      <c r="T898" s="173"/>
      <c r="U898" s="173"/>
      <c r="V898" s="173"/>
      <c r="W898" s="173"/>
      <c r="X898" s="173"/>
      <c r="Y898" s="173"/>
      <c r="Z898" s="173"/>
    </row>
    <row r="899" spans="3:26" ht="14.4">
      <c r="C899" s="173"/>
      <c r="D899" s="173"/>
      <c r="E899" s="173"/>
      <c r="F899" s="173"/>
      <c r="G899" s="173"/>
      <c r="H899" s="173"/>
      <c r="I899" s="173"/>
      <c r="J899" s="173"/>
      <c r="K899" s="173"/>
      <c r="L899" s="173"/>
      <c r="M899" s="173"/>
      <c r="N899" s="173"/>
      <c r="O899" s="173"/>
      <c r="P899" s="173"/>
      <c r="Q899" s="173"/>
      <c r="R899" s="173"/>
      <c r="S899" s="173"/>
      <c r="T899" s="173"/>
      <c r="U899" s="173"/>
      <c r="V899" s="173"/>
      <c r="W899" s="173"/>
      <c r="X899" s="173"/>
      <c r="Y899" s="173"/>
      <c r="Z899" s="173"/>
    </row>
    <row r="900" spans="3:26" ht="14.4">
      <c r="C900" s="173"/>
      <c r="D900" s="173"/>
      <c r="E900" s="173"/>
      <c r="F900" s="173"/>
      <c r="G900" s="173"/>
      <c r="H900" s="173"/>
      <c r="I900" s="173"/>
      <c r="J900" s="173"/>
      <c r="K900" s="173"/>
      <c r="L900" s="173"/>
      <c r="M900" s="173"/>
      <c r="N900" s="173"/>
      <c r="O900" s="173"/>
      <c r="P900" s="173"/>
      <c r="Q900" s="173"/>
      <c r="R900" s="173"/>
      <c r="S900" s="173"/>
      <c r="T900" s="173"/>
      <c r="U900" s="173"/>
      <c r="V900" s="173"/>
      <c r="W900" s="173"/>
      <c r="X900" s="173"/>
      <c r="Y900" s="173"/>
      <c r="Z900" s="173"/>
    </row>
    <row r="901" spans="3:26" ht="14.4">
      <c r="C901" s="173"/>
      <c r="D901" s="173"/>
      <c r="E901" s="173"/>
      <c r="F901" s="173"/>
      <c r="G901" s="173"/>
      <c r="H901" s="173"/>
      <c r="I901" s="173"/>
      <c r="J901" s="173"/>
      <c r="K901" s="173"/>
      <c r="L901" s="173"/>
      <c r="M901" s="173"/>
      <c r="N901" s="173"/>
      <c r="O901" s="173"/>
      <c r="P901" s="173"/>
      <c r="Q901" s="173"/>
      <c r="R901" s="173"/>
      <c r="S901" s="173"/>
      <c r="T901" s="173"/>
      <c r="U901" s="173"/>
      <c r="V901" s="173"/>
      <c r="W901" s="173"/>
      <c r="X901" s="173"/>
      <c r="Y901" s="173"/>
      <c r="Z901" s="173"/>
    </row>
    <row r="902" spans="3:26" ht="14.4">
      <c r="C902" s="173"/>
      <c r="D902" s="173"/>
      <c r="E902" s="173"/>
      <c r="F902" s="173"/>
      <c r="G902" s="173"/>
      <c r="H902" s="173"/>
      <c r="I902" s="173"/>
      <c r="J902" s="173"/>
      <c r="K902" s="173"/>
      <c r="L902" s="173"/>
      <c r="M902" s="173"/>
      <c r="N902" s="173"/>
      <c r="O902" s="173"/>
      <c r="P902" s="173"/>
      <c r="Q902" s="173"/>
      <c r="R902" s="173"/>
      <c r="S902" s="173"/>
      <c r="T902" s="173"/>
      <c r="U902" s="173"/>
      <c r="V902" s="173"/>
      <c r="W902" s="173"/>
      <c r="X902" s="173"/>
      <c r="Y902" s="173"/>
      <c r="Z902" s="173"/>
    </row>
    <row r="903" spans="3:26" ht="14.4">
      <c r="C903" s="173"/>
      <c r="D903" s="173"/>
      <c r="E903" s="173"/>
      <c r="F903" s="173"/>
      <c r="G903" s="173"/>
      <c r="H903" s="173"/>
      <c r="I903" s="173"/>
      <c r="J903" s="173"/>
      <c r="K903" s="173"/>
      <c r="L903" s="173"/>
      <c r="M903" s="173"/>
      <c r="N903" s="173"/>
      <c r="O903" s="173"/>
      <c r="P903" s="173"/>
      <c r="Q903" s="173"/>
      <c r="R903" s="173"/>
      <c r="S903" s="173"/>
      <c r="T903" s="173"/>
      <c r="U903" s="173"/>
      <c r="V903" s="173"/>
      <c r="W903" s="173"/>
      <c r="X903" s="173"/>
      <c r="Y903" s="173"/>
      <c r="Z903" s="173"/>
    </row>
    <row r="904" spans="3:26" ht="14.4">
      <c r="C904" s="173"/>
      <c r="D904" s="173"/>
      <c r="E904" s="173"/>
      <c r="F904" s="173"/>
      <c r="G904" s="173"/>
      <c r="H904" s="173"/>
      <c r="I904" s="173"/>
      <c r="J904" s="173"/>
      <c r="K904" s="173"/>
      <c r="L904" s="173"/>
      <c r="M904" s="173"/>
      <c r="N904" s="173"/>
      <c r="O904" s="173"/>
      <c r="P904" s="173"/>
      <c r="Q904" s="173"/>
      <c r="R904" s="173"/>
      <c r="S904" s="173"/>
      <c r="T904" s="173"/>
      <c r="U904" s="173"/>
      <c r="V904" s="173"/>
      <c r="W904" s="173"/>
      <c r="X904" s="173"/>
      <c r="Y904" s="173"/>
      <c r="Z904" s="173"/>
    </row>
    <row r="905" spans="3:26" ht="14.4">
      <c r="C905" s="173"/>
      <c r="D905" s="173"/>
      <c r="E905" s="173"/>
      <c r="F905" s="173"/>
      <c r="G905" s="173"/>
      <c r="H905" s="173"/>
      <c r="I905" s="173"/>
      <c r="J905" s="173"/>
      <c r="K905" s="173"/>
      <c r="L905" s="173"/>
      <c r="M905" s="173"/>
      <c r="N905" s="173"/>
      <c r="O905" s="173"/>
      <c r="P905" s="173"/>
      <c r="Q905" s="173"/>
      <c r="R905" s="173"/>
      <c r="S905" s="173"/>
      <c r="T905" s="173"/>
      <c r="U905" s="173"/>
      <c r="V905" s="173"/>
      <c r="W905" s="173"/>
      <c r="X905" s="173"/>
      <c r="Y905" s="173"/>
      <c r="Z905" s="173"/>
    </row>
    <row r="906" spans="3:26" ht="14.4">
      <c r="C906" s="173"/>
      <c r="D906" s="173"/>
      <c r="E906" s="173"/>
      <c r="F906" s="173"/>
      <c r="G906" s="173"/>
      <c r="H906" s="173"/>
      <c r="I906" s="173"/>
      <c r="J906" s="173"/>
      <c r="K906" s="173"/>
      <c r="L906" s="173"/>
      <c r="M906" s="173"/>
      <c r="N906" s="173"/>
      <c r="O906" s="173"/>
      <c r="P906" s="173"/>
      <c r="Q906" s="173"/>
      <c r="R906" s="173"/>
      <c r="S906" s="173"/>
      <c r="T906" s="173"/>
      <c r="U906" s="173"/>
      <c r="V906" s="173"/>
      <c r="W906" s="173"/>
      <c r="X906" s="173"/>
      <c r="Y906" s="173"/>
      <c r="Z906" s="173"/>
    </row>
    <row r="907" spans="3:26" ht="14.4">
      <c r="C907" s="173"/>
      <c r="D907" s="173"/>
      <c r="E907" s="173"/>
      <c r="F907" s="173"/>
      <c r="G907" s="173"/>
      <c r="H907" s="173"/>
      <c r="I907" s="173"/>
      <c r="J907" s="173"/>
      <c r="K907" s="173"/>
      <c r="L907" s="173"/>
      <c r="M907" s="173"/>
      <c r="N907" s="173"/>
      <c r="O907" s="173"/>
      <c r="P907" s="173"/>
      <c r="Q907" s="173"/>
      <c r="R907" s="173"/>
      <c r="S907" s="173"/>
      <c r="T907" s="173"/>
      <c r="U907" s="173"/>
      <c r="V907" s="173"/>
      <c r="W907" s="173"/>
      <c r="X907" s="173"/>
      <c r="Y907" s="173"/>
      <c r="Z907" s="173"/>
    </row>
    <row r="908" spans="3:26" ht="14.4">
      <c r="C908" s="173"/>
      <c r="D908" s="173"/>
      <c r="E908" s="173"/>
      <c r="F908" s="173"/>
      <c r="G908" s="173"/>
      <c r="H908" s="173"/>
      <c r="I908" s="173"/>
      <c r="J908" s="173"/>
      <c r="K908" s="173"/>
      <c r="L908" s="173"/>
      <c r="M908" s="173"/>
      <c r="N908" s="173"/>
      <c r="O908" s="173"/>
      <c r="P908" s="173"/>
      <c r="Q908" s="173"/>
      <c r="R908" s="173"/>
      <c r="S908" s="173"/>
      <c r="T908" s="173"/>
      <c r="U908" s="173"/>
      <c r="V908" s="173"/>
      <c r="W908" s="173"/>
      <c r="X908" s="173"/>
      <c r="Y908" s="173"/>
      <c r="Z908" s="173"/>
    </row>
    <row r="909" spans="3:26" ht="14.4">
      <c r="C909" s="173"/>
      <c r="D909" s="173"/>
      <c r="E909" s="173"/>
      <c r="F909" s="173"/>
      <c r="G909" s="173"/>
      <c r="H909" s="173"/>
      <c r="I909" s="173"/>
      <c r="J909" s="173"/>
      <c r="K909" s="173"/>
      <c r="L909" s="173"/>
      <c r="M909" s="173"/>
      <c r="N909" s="173"/>
      <c r="O909" s="173"/>
      <c r="P909" s="173"/>
      <c r="Q909" s="173"/>
      <c r="R909" s="173"/>
      <c r="S909" s="173"/>
      <c r="T909" s="173"/>
      <c r="U909" s="173"/>
      <c r="V909" s="173"/>
      <c r="W909" s="173"/>
      <c r="X909" s="173"/>
      <c r="Y909" s="173"/>
      <c r="Z909" s="173"/>
    </row>
    <row r="910" spans="3:26" ht="14.4">
      <c r="C910" s="173"/>
      <c r="D910" s="173"/>
      <c r="E910" s="173"/>
      <c r="F910" s="173"/>
      <c r="G910" s="173"/>
      <c r="H910" s="173"/>
      <c r="I910" s="173"/>
      <c r="J910" s="173"/>
      <c r="K910" s="173"/>
      <c r="L910" s="173"/>
      <c r="M910" s="173"/>
      <c r="N910" s="173"/>
      <c r="O910" s="173"/>
      <c r="P910" s="173"/>
      <c r="Q910" s="173"/>
      <c r="R910" s="173"/>
      <c r="S910" s="173"/>
      <c r="T910" s="173"/>
      <c r="U910" s="173"/>
      <c r="V910" s="173"/>
      <c r="W910" s="173"/>
      <c r="X910" s="173"/>
      <c r="Y910" s="173"/>
      <c r="Z910" s="173"/>
    </row>
    <row r="911" spans="3:26" ht="14.4">
      <c r="C911" s="173"/>
      <c r="D911" s="173"/>
      <c r="E911" s="173"/>
      <c r="F911" s="173"/>
      <c r="G911" s="173"/>
      <c r="H911" s="173"/>
      <c r="I911" s="173"/>
      <c r="J911" s="173"/>
      <c r="K911" s="173"/>
      <c r="L911" s="173"/>
      <c r="M911" s="173"/>
      <c r="N911" s="173"/>
      <c r="O911" s="173"/>
      <c r="P911" s="173"/>
      <c r="Q911" s="173"/>
      <c r="R911" s="173"/>
      <c r="S911" s="173"/>
      <c r="T911" s="173"/>
      <c r="U911" s="173"/>
      <c r="V911" s="173"/>
      <c r="W911" s="173"/>
      <c r="X911" s="173"/>
      <c r="Y911" s="173"/>
      <c r="Z911" s="173"/>
    </row>
    <row r="912" spans="3:26" ht="14.4">
      <c r="C912" s="173"/>
      <c r="D912" s="173"/>
      <c r="E912" s="173"/>
      <c r="F912" s="173"/>
      <c r="G912" s="173"/>
      <c r="H912" s="173"/>
      <c r="I912" s="173"/>
      <c r="J912" s="173"/>
      <c r="K912" s="173"/>
      <c r="L912" s="173"/>
      <c r="M912" s="173"/>
      <c r="N912" s="173"/>
      <c r="O912" s="173"/>
      <c r="P912" s="173"/>
      <c r="Q912" s="173"/>
      <c r="R912" s="173"/>
      <c r="S912" s="173"/>
      <c r="T912" s="173"/>
      <c r="U912" s="173"/>
      <c r="V912" s="173"/>
      <c r="W912" s="173"/>
      <c r="X912" s="173"/>
      <c r="Y912" s="173"/>
      <c r="Z912" s="173"/>
    </row>
    <row r="913" spans="3:26" ht="14.4">
      <c r="C913" s="173"/>
      <c r="D913" s="173"/>
      <c r="E913" s="173"/>
      <c r="F913" s="173"/>
      <c r="G913" s="173"/>
      <c r="H913" s="173"/>
      <c r="I913" s="173"/>
      <c r="J913" s="173"/>
      <c r="K913" s="173"/>
      <c r="L913" s="173"/>
      <c r="M913" s="173"/>
      <c r="N913" s="173"/>
      <c r="O913" s="173"/>
      <c r="P913" s="173"/>
      <c r="Q913" s="173"/>
      <c r="R913" s="173"/>
      <c r="S913" s="173"/>
      <c r="T913" s="173"/>
      <c r="U913" s="173"/>
      <c r="V913" s="173"/>
      <c r="W913" s="173"/>
      <c r="X913" s="173"/>
      <c r="Y913" s="173"/>
      <c r="Z913" s="173"/>
    </row>
    <row r="914" spans="3:26" ht="14.4">
      <c r="C914" s="173"/>
      <c r="D914" s="173"/>
      <c r="E914" s="173"/>
      <c r="F914" s="173"/>
      <c r="G914" s="173"/>
      <c r="H914" s="173"/>
      <c r="I914" s="173"/>
      <c r="J914" s="173"/>
      <c r="K914" s="173"/>
      <c r="L914" s="173"/>
      <c r="M914" s="173"/>
      <c r="N914" s="173"/>
      <c r="O914" s="173"/>
      <c r="P914" s="173"/>
      <c r="Q914" s="173"/>
      <c r="R914" s="173"/>
      <c r="S914" s="173"/>
      <c r="T914" s="173"/>
      <c r="U914" s="173"/>
      <c r="V914" s="173"/>
      <c r="W914" s="173"/>
      <c r="X914" s="173"/>
      <c r="Y914" s="173"/>
      <c r="Z914" s="173"/>
    </row>
    <row r="915" spans="3:26" ht="14.4">
      <c r="C915" s="173"/>
      <c r="D915" s="173"/>
      <c r="E915" s="173"/>
      <c r="F915" s="173"/>
      <c r="G915" s="173"/>
      <c r="H915" s="173"/>
      <c r="I915" s="173"/>
      <c r="J915" s="173"/>
      <c r="K915" s="173"/>
      <c r="L915" s="173"/>
      <c r="M915" s="173"/>
      <c r="N915" s="173"/>
      <c r="O915" s="173"/>
      <c r="P915" s="173"/>
      <c r="Q915" s="173"/>
      <c r="R915" s="173"/>
      <c r="S915" s="173"/>
      <c r="T915" s="173"/>
      <c r="U915" s="173"/>
      <c r="V915" s="173"/>
      <c r="W915" s="173"/>
      <c r="X915" s="173"/>
      <c r="Y915" s="173"/>
      <c r="Z915" s="173"/>
    </row>
    <row r="916" spans="3:26" ht="14.4">
      <c r="C916" s="173"/>
      <c r="D916" s="173"/>
      <c r="E916" s="173"/>
      <c r="F916" s="173"/>
      <c r="G916" s="173"/>
      <c r="H916" s="173"/>
      <c r="I916" s="173"/>
      <c r="J916" s="173"/>
      <c r="K916" s="173"/>
      <c r="L916" s="173"/>
      <c r="M916" s="173"/>
      <c r="N916" s="173"/>
      <c r="O916" s="173"/>
      <c r="P916" s="173"/>
      <c r="Q916" s="173"/>
      <c r="R916" s="173"/>
      <c r="S916" s="173"/>
      <c r="T916" s="173"/>
      <c r="U916" s="173"/>
      <c r="V916" s="173"/>
      <c r="W916" s="173"/>
      <c r="X916" s="173"/>
      <c r="Y916" s="173"/>
      <c r="Z916" s="173"/>
    </row>
    <row r="917" spans="3:26" ht="14.4">
      <c r="C917" s="173"/>
      <c r="D917" s="173"/>
      <c r="E917" s="173"/>
      <c r="F917" s="173"/>
      <c r="G917" s="173"/>
      <c r="H917" s="173"/>
      <c r="I917" s="173"/>
      <c r="J917" s="173"/>
      <c r="K917" s="173"/>
      <c r="L917" s="173"/>
      <c r="M917" s="173"/>
      <c r="N917" s="173"/>
      <c r="O917" s="173"/>
      <c r="P917" s="173"/>
      <c r="Q917" s="173"/>
      <c r="R917" s="173"/>
      <c r="S917" s="173"/>
      <c r="T917" s="173"/>
      <c r="U917" s="173"/>
      <c r="V917" s="173"/>
      <c r="W917" s="173"/>
      <c r="X917" s="173"/>
      <c r="Y917" s="173"/>
      <c r="Z917" s="173"/>
    </row>
    <row r="918" spans="3:26" ht="14.4">
      <c r="C918" s="173"/>
      <c r="D918" s="173"/>
      <c r="E918" s="173"/>
      <c r="F918" s="173"/>
      <c r="G918" s="173"/>
      <c r="H918" s="173"/>
      <c r="I918" s="173"/>
      <c r="J918" s="173"/>
      <c r="K918" s="173"/>
      <c r="L918" s="173"/>
      <c r="M918" s="173"/>
      <c r="N918" s="173"/>
      <c r="O918" s="173"/>
      <c r="P918" s="173"/>
      <c r="Q918" s="173"/>
      <c r="R918" s="173"/>
      <c r="S918" s="173"/>
      <c r="T918" s="173"/>
      <c r="U918" s="173"/>
      <c r="V918" s="173"/>
      <c r="W918" s="173"/>
      <c r="X918" s="173"/>
      <c r="Y918" s="173"/>
      <c r="Z918" s="173"/>
    </row>
    <row r="919" spans="3:26" ht="14.4">
      <c r="C919" s="173"/>
      <c r="D919" s="173"/>
      <c r="E919" s="173"/>
      <c r="F919" s="173"/>
      <c r="G919" s="173"/>
      <c r="H919" s="173"/>
      <c r="I919" s="173"/>
      <c r="J919" s="173"/>
      <c r="K919" s="173"/>
      <c r="L919" s="173"/>
      <c r="M919" s="173"/>
      <c r="N919" s="173"/>
      <c r="O919" s="173"/>
      <c r="P919" s="173"/>
      <c r="Q919" s="173"/>
      <c r="R919" s="173"/>
      <c r="S919" s="173"/>
      <c r="T919" s="173"/>
      <c r="U919" s="173"/>
      <c r="V919" s="173"/>
      <c r="W919" s="173"/>
      <c r="X919" s="173"/>
      <c r="Y919" s="173"/>
      <c r="Z919" s="173"/>
    </row>
    <row r="920" spans="3:26" ht="14.4">
      <c r="C920" s="173"/>
      <c r="D920" s="173"/>
      <c r="E920" s="173"/>
      <c r="F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  <c r="Q920" s="173"/>
      <c r="R920" s="173"/>
      <c r="S920" s="173"/>
      <c r="T920" s="173"/>
      <c r="U920" s="173"/>
      <c r="V920" s="173"/>
      <c r="W920" s="173"/>
      <c r="X920" s="173"/>
      <c r="Y920" s="173"/>
      <c r="Z920" s="173"/>
    </row>
    <row r="921" spans="3:26" ht="14.4">
      <c r="C921" s="173"/>
      <c r="D921" s="173"/>
      <c r="E921" s="173"/>
      <c r="F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  <c r="Q921" s="173"/>
      <c r="R921" s="173"/>
      <c r="S921" s="173"/>
      <c r="T921" s="173"/>
      <c r="U921" s="173"/>
      <c r="V921" s="173"/>
      <c r="W921" s="173"/>
      <c r="X921" s="173"/>
      <c r="Y921" s="173"/>
      <c r="Z921" s="173"/>
    </row>
    <row r="922" spans="3:26" ht="14.4">
      <c r="C922" s="173"/>
      <c r="D922" s="173"/>
      <c r="E922" s="173"/>
      <c r="F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  <c r="Q922" s="173"/>
      <c r="R922" s="173"/>
      <c r="S922" s="173"/>
      <c r="T922" s="173"/>
      <c r="U922" s="173"/>
      <c r="V922" s="173"/>
      <c r="W922" s="173"/>
      <c r="X922" s="173"/>
      <c r="Y922" s="173"/>
      <c r="Z922" s="173"/>
    </row>
    <row r="923" spans="3:26" ht="14.4">
      <c r="C923" s="173"/>
      <c r="D923" s="173"/>
      <c r="E923" s="173"/>
      <c r="F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  <c r="Q923" s="173"/>
      <c r="R923" s="173"/>
      <c r="S923" s="173"/>
      <c r="T923" s="173"/>
      <c r="U923" s="173"/>
      <c r="V923" s="173"/>
      <c r="W923" s="173"/>
      <c r="X923" s="173"/>
      <c r="Y923" s="173"/>
      <c r="Z923" s="173"/>
    </row>
    <row r="924" spans="3:26" ht="14.4">
      <c r="C924" s="173"/>
      <c r="D924" s="173"/>
      <c r="E924" s="173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3"/>
      <c r="S924" s="173"/>
      <c r="T924" s="173"/>
      <c r="U924" s="173"/>
      <c r="V924" s="173"/>
      <c r="W924" s="173"/>
      <c r="X924" s="173"/>
      <c r="Y924" s="173"/>
      <c r="Z924" s="173"/>
    </row>
    <row r="925" spans="3:26" ht="14.4">
      <c r="C925" s="173"/>
      <c r="D925" s="173"/>
      <c r="E925" s="173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3"/>
      <c r="S925" s="173"/>
      <c r="T925" s="173"/>
      <c r="U925" s="173"/>
      <c r="V925" s="173"/>
      <c r="W925" s="173"/>
      <c r="X925" s="173"/>
      <c r="Y925" s="173"/>
      <c r="Z925" s="173"/>
    </row>
    <row r="926" spans="3:26" ht="14.4">
      <c r="C926" s="173"/>
      <c r="D926" s="173"/>
      <c r="E926" s="173"/>
      <c r="F926" s="173"/>
      <c r="G926" s="173"/>
      <c r="H926" s="173"/>
      <c r="I926" s="173"/>
      <c r="J926" s="173"/>
      <c r="K926" s="173"/>
      <c r="L926" s="173"/>
      <c r="M926" s="173"/>
      <c r="N926" s="173"/>
      <c r="O926" s="173"/>
      <c r="P926" s="173"/>
      <c r="Q926" s="173"/>
      <c r="R926" s="173"/>
      <c r="S926" s="173"/>
      <c r="T926" s="173"/>
      <c r="U926" s="173"/>
      <c r="V926" s="173"/>
      <c r="W926" s="173"/>
      <c r="X926" s="173"/>
      <c r="Y926" s="173"/>
      <c r="Z926" s="173"/>
    </row>
    <row r="927" spans="3:26" ht="14.4">
      <c r="C927" s="173"/>
      <c r="D927" s="173"/>
      <c r="E927" s="173"/>
      <c r="F927" s="173"/>
      <c r="G927" s="173"/>
      <c r="H927" s="173"/>
      <c r="I927" s="173"/>
      <c r="J927" s="173"/>
      <c r="K927" s="173"/>
      <c r="L927" s="173"/>
      <c r="M927" s="173"/>
      <c r="N927" s="173"/>
      <c r="O927" s="173"/>
      <c r="P927" s="173"/>
      <c r="Q927" s="173"/>
      <c r="R927" s="173"/>
      <c r="S927" s="173"/>
      <c r="T927" s="173"/>
      <c r="U927" s="173"/>
      <c r="V927" s="173"/>
      <c r="W927" s="173"/>
      <c r="X927" s="173"/>
      <c r="Y927" s="173"/>
      <c r="Z927" s="173"/>
    </row>
    <row r="928" spans="3:26" ht="14.4">
      <c r="C928" s="173"/>
      <c r="D928" s="173"/>
      <c r="E928" s="173"/>
      <c r="F928" s="173"/>
      <c r="G928" s="173"/>
      <c r="H928" s="173"/>
      <c r="I928" s="173"/>
      <c r="J928" s="173"/>
      <c r="K928" s="173"/>
      <c r="L928" s="173"/>
      <c r="M928" s="173"/>
      <c r="N928" s="173"/>
      <c r="O928" s="173"/>
      <c r="P928" s="173"/>
      <c r="Q928" s="173"/>
      <c r="R928" s="173"/>
      <c r="S928" s="173"/>
      <c r="T928" s="173"/>
      <c r="U928" s="173"/>
      <c r="V928" s="173"/>
      <c r="W928" s="173"/>
      <c r="X928" s="173"/>
      <c r="Y928" s="173"/>
      <c r="Z928" s="173"/>
    </row>
    <row r="929" spans="3:26" ht="14.4">
      <c r="C929" s="173"/>
      <c r="D929" s="173"/>
      <c r="E929" s="173"/>
      <c r="F929" s="173"/>
      <c r="G929" s="173"/>
      <c r="H929" s="173"/>
      <c r="I929" s="173"/>
      <c r="J929" s="173"/>
      <c r="K929" s="173"/>
      <c r="L929" s="173"/>
      <c r="M929" s="173"/>
      <c r="N929" s="173"/>
      <c r="O929" s="173"/>
      <c r="P929" s="173"/>
      <c r="Q929" s="173"/>
      <c r="R929" s="173"/>
      <c r="S929" s="173"/>
      <c r="T929" s="173"/>
      <c r="U929" s="173"/>
      <c r="V929" s="173"/>
      <c r="W929" s="173"/>
      <c r="X929" s="173"/>
      <c r="Y929" s="173"/>
      <c r="Z929" s="173"/>
    </row>
    <row r="930" spans="3:26" ht="14.4">
      <c r="C930" s="173"/>
      <c r="D930" s="173"/>
      <c r="E930" s="173"/>
      <c r="F930" s="173"/>
      <c r="G930" s="173"/>
      <c r="H930" s="173"/>
      <c r="I930" s="173"/>
      <c r="J930" s="173"/>
      <c r="K930" s="173"/>
      <c r="L930" s="173"/>
      <c r="M930" s="173"/>
      <c r="N930" s="173"/>
      <c r="O930" s="173"/>
      <c r="P930" s="173"/>
      <c r="Q930" s="173"/>
      <c r="R930" s="173"/>
      <c r="S930" s="173"/>
      <c r="T930" s="173"/>
      <c r="U930" s="173"/>
      <c r="V930" s="173"/>
      <c r="W930" s="173"/>
      <c r="X930" s="173"/>
      <c r="Y930" s="173"/>
      <c r="Z930" s="173"/>
    </row>
    <row r="931" spans="3:26" ht="14.4">
      <c r="C931" s="173"/>
      <c r="D931" s="173"/>
      <c r="E931" s="173"/>
      <c r="F931" s="173"/>
      <c r="G931" s="173"/>
      <c r="H931" s="173"/>
      <c r="I931" s="173"/>
      <c r="J931" s="173"/>
      <c r="K931" s="173"/>
      <c r="L931" s="173"/>
      <c r="M931" s="173"/>
      <c r="N931" s="173"/>
      <c r="O931" s="173"/>
      <c r="P931" s="173"/>
      <c r="Q931" s="173"/>
      <c r="R931" s="173"/>
      <c r="S931" s="173"/>
      <c r="T931" s="173"/>
      <c r="U931" s="173"/>
      <c r="V931" s="173"/>
      <c r="W931" s="173"/>
      <c r="X931" s="173"/>
      <c r="Y931" s="173"/>
      <c r="Z931" s="173"/>
    </row>
    <row r="932" spans="3:26" ht="14.4">
      <c r="C932" s="173"/>
      <c r="D932" s="173"/>
      <c r="E932" s="173"/>
      <c r="F932" s="173"/>
      <c r="G932" s="173"/>
      <c r="H932" s="173"/>
      <c r="I932" s="173"/>
      <c r="J932" s="173"/>
      <c r="K932" s="173"/>
      <c r="L932" s="173"/>
      <c r="M932" s="173"/>
      <c r="N932" s="173"/>
      <c r="O932" s="173"/>
      <c r="P932" s="173"/>
      <c r="Q932" s="173"/>
      <c r="R932" s="173"/>
      <c r="S932" s="173"/>
      <c r="T932" s="173"/>
      <c r="U932" s="173"/>
      <c r="V932" s="173"/>
      <c r="W932" s="173"/>
      <c r="X932" s="173"/>
      <c r="Y932" s="173"/>
      <c r="Z932" s="173"/>
    </row>
    <row r="933" spans="3:26" ht="14.4">
      <c r="C933" s="173"/>
      <c r="D933" s="173"/>
      <c r="E933" s="173"/>
      <c r="F933" s="173"/>
      <c r="G933" s="173"/>
      <c r="H933" s="173"/>
      <c r="I933" s="173"/>
      <c r="J933" s="173"/>
      <c r="K933" s="173"/>
      <c r="L933" s="173"/>
      <c r="M933" s="173"/>
      <c r="N933" s="173"/>
      <c r="O933" s="173"/>
      <c r="P933" s="173"/>
      <c r="Q933" s="173"/>
      <c r="R933" s="173"/>
      <c r="S933" s="173"/>
      <c r="T933" s="173"/>
      <c r="U933" s="173"/>
      <c r="V933" s="173"/>
      <c r="W933" s="173"/>
      <c r="X933" s="173"/>
      <c r="Y933" s="173"/>
      <c r="Z933" s="173"/>
    </row>
    <row r="934" spans="3:26" ht="14.4">
      <c r="C934" s="173"/>
      <c r="D934" s="173"/>
      <c r="E934" s="173"/>
      <c r="F934" s="173"/>
      <c r="G934" s="173"/>
      <c r="H934" s="173"/>
      <c r="I934" s="173"/>
      <c r="J934" s="173"/>
      <c r="K934" s="173"/>
      <c r="L934" s="173"/>
      <c r="M934" s="173"/>
      <c r="N934" s="173"/>
      <c r="O934" s="173"/>
      <c r="P934" s="173"/>
      <c r="Q934" s="173"/>
      <c r="R934" s="173"/>
      <c r="S934" s="173"/>
      <c r="T934" s="173"/>
      <c r="U934" s="173"/>
      <c r="V934" s="173"/>
      <c r="W934" s="173"/>
      <c r="X934" s="173"/>
      <c r="Y934" s="173"/>
      <c r="Z934" s="173"/>
    </row>
    <row r="935" spans="3:26" ht="14.4">
      <c r="C935" s="173"/>
      <c r="D935" s="173"/>
      <c r="E935" s="173"/>
      <c r="F935" s="173"/>
      <c r="G935" s="173"/>
      <c r="H935" s="173"/>
      <c r="I935" s="173"/>
      <c r="J935" s="173"/>
      <c r="K935" s="173"/>
      <c r="L935" s="173"/>
      <c r="M935" s="173"/>
      <c r="N935" s="173"/>
      <c r="O935" s="173"/>
      <c r="P935" s="173"/>
      <c r="Q935" s="173"/>
      <c r="R935" s="173"/>
      <c r="S935" s="173"/>
      <c r="T935" s="173"/>
      <c r="U935" s="173"/>
      <c r="V935" s="173"/>
      <c r="W935" s="173"/>
      <c r="X935" s="173"/>
      <c r="Y935" s="173"/>
      <c r="Z935" s="173"/>
    </row>
    <row r="936" spans="3:26" ht="14.4">
      <c r="C936" s="173"/>
      <c r="D936" s="173"/>
      <c r="E936" s="173"/>
      <c r="F936" s="173"/>
      <c r="G936" s="173"/>
      <c r="H936" s="173"/>
      <c r="I936" s="173"/>
      <c r="J936" s="173"/>
      <c r="K936" s="173"/>
      <c r="L936" s="173"/>
      <c r="M936" s="173"/>
      <c r="N936" s="173"/>
      <c r="O936" s="173"/>
      <c r="P936" s="173"/>
      <c r="Q936" s="173"/>
      <c r="R936" s="173"/>
      <c r="S936" s="173"/>
      <c r="T936" s="173"/>
      <c r="U936" s="173"/>
      <c r="V936" s="173"/>
      <c r="W936" s="173"/>
      <c r="X936" s="173"/>
      <c r="Y936" s="173"/>
      <c r="Z936" s="173"/>
    </row>
    <row r="937" spans="3:26" ht="14.4">
      <c r="C937" s="173"/>
      <c r="D937" s="173"/>
      <c r="E937" s="173"/>
      <c r="F937" s="173"/>
      <c r="G937" s="173"/>
      <c r="H937" s="173"/>
      <c r="I937" s="173"/>
      <c r="J937" s="173"/>
      <c r="K937" s="173"/>
      <c r="L937" s="173"/>
      <c r="M937" s="173"/>
      <c r="N937" s="173"/>
      <c r="O937" s="173"/>
      <c r="P937" s="173"/>
      <c r="Q937" s="173"/>
      <c r="R937" s="173"/>
      <c r="S937" s="173"/>
      <c r="T937" s="173"/>
      <c r="U937" s="173"/>
      <c r="V937" s="173"/>
      <c r="W937" s="173"/>
      <c r="X937" s="173"/>
      <c r="Y937" s="173"/>
      <c r="Z937" s="173"/>
    </row>
    <row r="938" spans="3:26" ht="14.4">
      <c r="C938" s="173"/>
      <c r="D938" s="173"/>
      <c r="E938" s="173"/>
      <c r="F938" s="173"/>
      <c r="G938" s="173"/>
      <c r="H938" s="173"/>
      <c r="I938" s="173"/>
      <c r="J938" s="173"/>
      <c r="K938" s="173"/>
      <c r="L938" s="173"/>
      <c r="M938" s="173"/>
      <c r="N938" s="173"/>
      <c r="O938" s="173"/>
      <c r="P938" s="173"/>
      <c r="Q938" s="173"/>
      <c r="R938" s="173"/>
      <c r="S938" s="173"/>
      <c r="T938" s="173"/>
      <c r="U938" s="173"/>
      <c r="V938" s="173"/>
      <c r="W938" s="173"/>
      <c r="X938" s="173"/>
      <c r="Y938" s="173"/>
      <c r="Z938" s="173"/>
    </row>
    <row r="939" spans="3:26" ht="14.4">
      <c r="C939" s="173"/>
      <c r="D939" s="173"/>
      <c r="E939" s="173"/>
      <c r="F939" s="173"/>
      <c r="G939" s="173"/>
      <c r="H939" s="173"/>
      <c r="I939" s="173"/>
      <c r="J939" s="173"/>
      <c r="K939" s="173"/>
      <c r="L939" s="173"/>
      <c r="M939" s="173"/>
      <c r="N939" s="173"/>
      <c r="O939" s="173"/>
      <c r="P939" s="173"/>
      <c r="Q939" s="173"/>
      <c r="R939" s="173"/>
      <c r="S939" s="173"/>
      <c r="T939" s="173"/>
      <c r="U939" s="173"/>
      <c r="V939" s="173"/>
      <c r="W939" s="173"/>
      <c r="X939" s="173"/>
      <c r="Y939" s="173"/>
      <c r="Z939" s="173"/>
    </row>
    <row r="940" spans="3:26" ht="14.4">
      <c r="C940" s="173"/>
      <c r="D940" s="173"/>
      <c r="E940" s="173"/>
      <c r="F940" s="173"/>
      <c r="G940" s="173"/>
      <c r="H940" s="173"/>
      <c r="I940" s="173"/>
      <c r="J940" s="173"/>
      <c r="K940" s="173"/>
      <c r="L940" s="173"/>
      <c r="M940" s="173"/>
      <c r="N940" s="173"/>
      <c r="O940" s="173"/>
      <c r="P940" s="173"/>
      <c r="Q940" s="173"/>
      <c r="R940" s="173"/>
      <c r="S940" s="173"/>
      <c r="T940" s="173"/>
      <c r="U940" s="173"/>
      <c r="V940" s="173"/>
      <c r="W940" s="173"/>
      <c r="X940" s="173"/>
      <c r="Y940" s="173"/>
      <c r="Z940" s="173"/>
    </row>
    <row r="941" spans="3:26" ht="14.4">
      <c r="C941" s="173"/>
      <c r="D941" s="173"/>
      <c r="E941" s="173"/>
      <c r="F941" s="173"/>
      <c r="G941" s="173"/>
      <c r="H941" s="173"/>
      <c r="I941" s="173"/>
      <c r="J941" s="173"/>
      <c r="K941" s="173"/>
      <c r="L941" s="173"/>
      <c r="M941" s="173"/>
      <c r="N941" s="173"/>
      <c r="O941" s="173"/>
      <c r="P941" s="173"/>
      <c r="Q941" s="173"/>
      <c r="R941" s="173"/>
      <c r="S941" s="173"/>
      <c r="T941" s="173"/>
      <c r="U941" s="173"/>
      <c r="V941" s="173"/>
      <c r="W941" s="173"/>
      <c r="X941" s="173"/>
      <c r="Y941" s="173"/>
      <c r="Z941" s="173"/>
    </row>
    <row r="942" spans="3:26" ht="14.4">
      <c r="C942" s="173"/>
      <c r="D942" s="173"/>
      <c r="E942" s="173"/>
      <c r="F942" s="173"/>
      <c r="G942" s="173"/>
      <c r="H942" s="173"/>
      <c r="I942" s="173"/>
      <c r="J942" s="173"/>
      <c r="K942" s="173"/>
      <c r="L942" s="173"/>
      <c r="M942" s="173"/>
      <c r="N942" s="173"/>
      <c r="O942" s="173"/>
      <c r="P942" s="173"/>
      <c r="Q942" s="173"/>
      <c r="R942" s="173"/>
      <c r="S942" s="173"/>
      <c r="T942" s="173"/>
      <c r="U942" s="173"/>
      <c r="V942" s="173"/>
      <c r="W942" s="173"/>
      <c r="X942" s="173"/>
      <c r="Y942" s="173"/>
      <c r="Z942" s="173"/>
    </row>
    <row r="943" spans="3:26" ht="14.4">
      <c r="C943" s="173"/>
      <c r="D943" s="173"/>
      <c r="E943" s="173"/>
      <c r="F943" s="173"/>
      <c r="G943" s="173"/>
      <c r="H943" s="173"/>
      <c r="I943" s="173"/>
      <c r="J943" s="173"/>
      <c r="K943" s="173"/>
      <c r="L943" s="173"/>
      <c r="M943" s="173"/>
      <c r="N943" s="173"/>
      <c r="O943" s="173"/>
      <c r="P943" s="173"/>
      <c r="Q943" s="173"/>
      <c r="R943" s="173"/>
      <c r="S943" s="173"/>
      <c r="T943" s="173"/>
      <c r="U943" s="173"/>
      <c r="V943" s="173"/>
      <c r="W943" s="173"/>
      <c r="X943" s="173"/>
      <c r="Y943" s="173"/>
      <c r="Z943" s="173"/>
    </row>
    <row r="944" spans="3:26" ht="14.4">
      <c r="C944" s="173"/>
      <c r="D944" s="173"/>
      <c r="E944" s="173"/>
      <c r="F944" s="173"/>
      <c r="G944" s="173"/>
      <c r="H944" s="173"/>
      <c r="I944" s="173"/>
      <c r="J944" s="173"/>
      <c r="K944" s="173"/>
      <c r="L944" s="173"/>
      <c r="M944" s="173"/>
      <c r="N944" s="173"/>
      <c r="O944" s="173"/>
      <c r="P944" s="173"/>
      <c r="Q944" s="173"/>
      <c r="R944" s="173"/>
      <c r="S944" s="173"/>
      <c r="T944" s="173"/>
      <c r="U944" s="173"/>
      <c r="V944" s="173"/>
      <c r="W944" s="173"/>
      <c r="X944" s="173"/>
      <c r="Y944" s="173"/>
      <c r="Z944" s="173"/>
    </row>
    <row r="945" spans="3:26" ht="14.4">
      <c r="C945" s="173"/>
      <c r="D945" s="173"/>
      <c r="E945" s="173"/>
      <c r="F945" s="173"/>
      <c r="G945" s="173"/>
      <c r="H945" s="173"/>
      <c r="I945" s="173"/>
      <c r="J945" s="173"/>
      <c r="K945" s="173"/>
      <c r="L945" s="173"/>
      <c r="M945" s="173"/>
      <c r="N945" s="173"/>
      <c r="O945" s="173"/>
      <c r="P945" s="173"/>
      <c r="Q945" s="173"/>
      <c r="R945" s="173"/>
      <c r="S945" s="173"/>
      <c r="T945" s="173"/>
      <c r="U945" s="173"/>
      <c r="V945" s="173"/>
      <c r="W945" s="173"/>
      <c r="X945" s="173"/>
      <c r="Y945" s="173"/>
      <c r="Z945" s="173"/>
    </row>
    <row r="946" spans="3:26" ht="14.4">
      <c r="C946" s="173"/>
      <c r="D946" s="173"/>
      <c r="E946" s="173"/>
      <c r="F946" s="173"/>
      <c r="G946" s="173"/>
      <c r="H946" s="173"/>
      <c r="I946" s="173"/>
      <c r="J946" s="173"/>
      <c r="K946" s="173"/>
      <c r="L946" s="173"/>
      <c r="M946" s="173"/>
      <c r="N946" s="173"/>
      <c r="O946" s="173"/>
      <c r="P946" s="173"/>
      <c r="Q946" s="173"/>
      <c r="R946" s="173"/>
      <c r="S946" s="173"/>
      <c r="T946" s="173"/>
      <c r="U946" s="173"/>
      <c r="V946" s="173"/>
      <c r="W946" s="173"/>
      <c r="X946" s="173"/>
      <c r="Y946" s="173"/>
      <c r="Z946" s="173"/>
    </row>
    <row r="947" spans="3:26" ht="14.4">
      <c r="C947" s="173"/>
      <c r="D947" s="173"/>
      <c r="E947" s="173"/>
      <c r="F947" s="173"/>
      <c r="G947" s="173"/>
      <c r="H947" s="173"/>
      <c r="I947" s="173"/>
      <c r="J947" s="173"/>
      <c r="K947" s="173"/>
      <c r="L947" s="173"/>
      <c r="M947" s="173"/>
      <c r="N947" s="173"/>
      <c r="O947" s="173"/>
      <c r="P947" s="173"/>
      <c r="Q947" s="173"/>
      <c r="R947" s="173"/>
      <c r="S947" s="173"/>
      <c r="T947" s="173"/>
      <c r="U947" s="173"/>
      <c r="V947" s="173"/>
      <c r="W947" s="173"/>
      <c r="X947" s="173"/>
      <c r="Y947" s="173"/>
      <c r="Z947" s="173"/>
    </row>
    <row r="948" spans="3:26" ht="14.4">
      <c r="C948" s="173"/>
      <c r="D948" s="173"/>
      <c r="E948" s="173"/>
      <c r="F948" s="173"/>
      <c r="G948" s="173"/>
      <c r="H948" s="173"/>
      <c r="I948" s="173"/>
      <c r="J948" s="173"/>
      <c r="K948" s="173"/>
      <c r="L948" s="173"/>
      <c r="M948" s="173"/>
      <c r="N948" s="173"/>
      <c r="O948" s="173"/>
      <c r="P948" s="173"/>
      <c r="Q948" s="173"/>
      <c r="R948" s="173"/>
      <c r="S948" s="173"/>
      <c r="T948" s="173"/>
      <c r="U948" s="173"/>
      <c r="V948" s="173"/>
      <c r="W948" s="173"/>
      <c r="X948" s="173"/>
      <c r="Y948" s="173"/>
      <c r="Z948" s="173"/>
    </row>
    <row r="949" spans="3:26" ht="14.4">
      <c r="C949" s="173"/>
      <c r="D949" s="173"/>
      <c r="E949" s="173"/>
      <c r="F949" s="173"/>
      <c r="G949" s="173"/>
      <c r="H949" s="173"/>
      <c r="I949" s="173"/>
      <c r="J949" s="173"/>
      <c r="K949" s="173"/>
      <c r="L949" s="173"/>
      <c r="M949" s="173"/>
      <c r="N949" s="173"/>
      <c r="O949" s="173"/>
      <c r="P949" s="173"/>
      <c r="Q949" s="173"/>
      <c r="R949" s="173"/>
      <c r="S949" s="173"/>
      <c r="T949" s="173"/>
      <c r="U949" s="173"/>
      <c r="V949" s="173"/>
      <c r="W949" s="173"/>
      <c r="X949" s="173"/>
      <c r="Y949" s="173"/>
      <c r="Z949" s="173"/>
    </row>
    <row r="950" spans="3:26" ht="14.4">
      <c r="C950" s="173"/>
      <c r="D950" s="173"/>
      <c r="E950" s="173"/>
      <c r="F950" s="173"/>
      <c r="G950" s="173"/>
      <c r="H950" s="173"/>
      <c r="I950" s="173"/>
      <c r="J950" s="173"/>
      <c r="K950" s="173"/>
      <c r="L950" s="173"/>
      <c r="M950" s="173"/>
      <c r="N950" s="173"/>
      <c r="O950" s="173"/>
      <c r="P950" s="173"/>
      <c r="Q950" s="173"/>
      <c r="R950" s="173"/>
      <c r="S950" s="173"/>
      <c r="T950" s="173"/>
      <c r="U950" s="173"/>
      <c r="V950" s="173"/>
      <c r="W950" s="173"/>
      <c r="X950" s="173"/>
      <c r="Y950" s="173"/>
      <c r="Z950" s="173"/>
    </row>
    <row r="951" spans="3:26" ht="14.4">
      <c r="C951" s="173"/>
      <c r="D951" s="173"/>
      <c r="E951" s="173"/>
      <c r="F951" s="173"/>
      <c r="G951" s="173"/>
      <c r="H951" s="173"/>
      <c r="I951" s="173"/>
      <c r="J951" s="173"/>
      <c r="K951" s="173"/>
      <c r="L951" s="173"/>
      <c r="M951" s="173"/>
      <c r="N951" s="173"/>
      <c r="O951" s="173"/>
      <c r="P951" s="173"/>
      <c r="Q951" s="173"/>
      <c r="R951" s="173"/>
      <c r="S951" s="173"/>
      <c r="T951" s="173"/>
      <c r="U951" s="173"/>
      <c r="V951" s="173"/>
      <c r="W951" s="173"/>
      <c r="X951" s="173"/>
      <c r="Y951" s="173"/>
      <c r="Z951" s="173"/>
    </row>
    <row r="952" spans="3:26" ht="14.4">
      <c r="C952" s="173"/>
      <c r="D952" s="173"/>
      <c r="E952" s="173"/>
      <c r="F952" s="173"/>
      <c r="G952" s="173"/>
      <c r="H952" s="173"/>
      <c r="I952" s="173"/>
      <c r="J952" s="173"/>
      <c r="K952" s="173"/>
      <c r="L952" s="173"/>
      <c r="M952" s="173"/>
      <c r="N952" s="173"/>
      <c r="O952" s="173"/>
      <c r="P952" s="173"/>
      <c r="Q952" s="173"/>
      <c r="R952" s="173"/>
      <c r="S952" s="173"/>
      <c r="T952" s="173"/>
      <c r="U952" s="173"/>
      <c r="V952" s="173"/>
      <c r="W952" s="173"/>
      <c r="X952" s="173"/>
      <c r="Y952" s="173"/>
      <c r="Z952" s="173"/>
    </row>
    <row r="953" spans="3:26" ht="14.4">
      <c r="C953" s="173"/>
      <c r="D953" s="173"/>
      <c r="E953" s="173"/>
      <c r="F953" s="173"/>
      <c r="G953" s="173"/>
      <c r="H953" s="173"/>
      <c r="I953" s="173"/>
      <c r="J953" s="173"/>
      <c r="K953" s="173"/>
      <c r="L953" s="173"/>
      <c r="M953" s="173"/>
      <c r="N953" s="173"/>
      <c r="O953" s="173"/>
      <c r="P953" s="173"/>
      <c r="Q953" s="173"/>
      <c r="R953" s="173"/>
      <c r="S953" s="173"/>
      <c r="T953" s="173"/>
      <c r="U953" s="173"/>
      <c r="V953" s="173"/>
      <c r="W953" s="173"/>
      <c r="X953" s="173"/>
      <c r="Y953" s="173"/>
      <c r="Z953" s="173"/>
    </row>
    <row r="954" spans="3:26" ht="14.4">
      <c r="C954" s="173"/>
      <c r="D954" s="173"/>
      <c r="E954" s="173"/>
      <c r="F954" s="173"/>
      <c r="G954" s="173"/>
      <c r="H954" s="173"/>
      <c r="I954" s="173"/>
      <c r="J954" s="173"/>
      <c r="K954" s="173"/>
      <c r="L954" s="173"/>
      <c r="M954" s="173"/>
      <c r="N954" s="173"/>
      <c r="O954" s="173"/>
      <c r="P954" s="173"/>
      <c r="Q954" s="173"/>
      <c r="R954" s="173"/>
      <c r="S954" s="173"/>
      <c r="T954" s="173"/>
      <c r="U954" s="173"/>
      <c r="V954" s="173"/>
      <c r="W954" s="173"/>
      <c r="X954" s="173"/>
      <c r="Y954" s="173"/>
      <c r="Z954" s="173"/>
    </row>
    <row r="955" spans="3:26" ht="14.4">
      <c r="C955" s="173"/>
      <c r="D955" s="173"/>
      <c r="E955" s="173"/>
      <c r="F955" s="173"/>
      <c r="G955" s="173"/>
      <c r="H955" s="173"/>
      <c r="I955" s="173"/>
      <c r="J955" s="173"/>
      <c r="K955" s="173"/>
      <c r="L955" s="173"/>
      <c r="M955" s="173"/>
      <c r="N955" s="173"/>
      <c r="O955" s="173"/>
      <c r="P955" s="173"/>
      <c r="Q955" s="173"/>
      <c r="R955" s="173"/>
      <c r="S955" s="173"/>
      <c r="T955" s="173"/>
      <c r="U955" s="173"/>
      <c r="V955" s="173"/>
      <c r="W955" s="173"/>
      <c r="X955" s="173"/>
      <c r="Y955" s="173"/>
      <c r="Z955" s="173"/>
    </row>
    <row r="956" spans="3:26" ht="14.4">
      <c r="C956" s="173"/>
      <c r="D956" s="173"/>
      <c r="E956" s="173"/>
      <c r="F956" s="173"/>
      <c r="G956" s="173"/>
      <c r="H956" s="173"/>
      <c r="I956" s="173"/>
      <c r="J956" s="173"/>
      <c r="K956" s="173"/>
      <c r="L956" s="173"/>
      <c r="M956" s="173"/>
      <c r="N956" s="173"/>
      <c r="O956" s="173"/>
      <c r="P956" s="173"/>
      <c r="Q956" s="173"/>
      <c r="R956" s="173"/>
      <c r="S956" s="173"/>
      <c r="T956" s="173"/>
      <c r="U956" s="173"/>
      <c r="V956" s="173"/>
      <c r="W956" s="173"/>
      <c r="X956" s="173"/>
      <c r="Y956" s="173"/>
      <c r="Z956" s="173"/>
    </row>
    <row r="957" spans="3:26" ht="14.4">
      <c r="C957" s="173"/>
      <c r="D957" s="173"/>
      <c r="E957" s="173"/>
      <c r="F957" s="173"/>
      <c r="G957" s="173"/>
      <c r="H957" s="173"/>
      <c r="I957" s="173"/>
      <c r="J957" s="173"/>
      <c r="K957" s="173"/>
      <c r="L957" s="173"/>
      <c r="M957" s="173"/>
      <c r="N957" s="173"/>
      <c r="O957" s="173"/>
      <c r="P957" s="173"/>
      <c r="Q957" s="173"/>
      <c r="R957" s="173"/>
      <c r="S957" s="173"/>
      <c r="T957" s="173"/>
      <c r="U957" s="173"/>
      <c r="V957" s="173"/>
      <c r="W957" s="173"/>
      <c r="X957" s="173"/>
      <c r="Y957" s="173"/>
      <c r="Z957" s="173"/>
    </row>
    <row r="958" spans="3:26" ht="14.4">
      <c r="C958" s="173"/>
      <c r="D958" s="173"/>
      <c r="E958" s="173"/>
      <c r="F958" s="173"/>
      <c r="G958" s="173"/>
      <c r="H958" s="173"/>
      <c r="I958" s="173"/>
      <c r="J958" s="173"/>
      <c r="K958" s="173"/>
      <c r="L958" s="173"/>
      <c r="M958" s="173"/>
      <c r="N958" s="173"/>
      <c r="O958" s="173"/>
      <c r="P958" s="173"/>
      <c r="Q958" s="173"/>
      <c r="R958" s="173"/>
      <c r="S958" s="173"/>
      <c r="T958" s="173"/>
      <c r="U958" s="173"/>
      <c r="V958" s="173"/>
      <c r="W958" s="173"/>
      <c r="X958" s="173"/>
      <c r="Y958" s="173"/>
      <c r="Z958" s="173"/>
    </row>
    <row r="959" spans="3:26" ht="14.4">
      <c r="C959" s="173"/>
      <c r="D959" s="173"/>
      <c r="E959" s="173"/>
      <c r="F959" s="173"/>
      <c r="G959" s="173"/>
      <c r="H959" s="173"/>
      <c r="I959" s="173"/>
      <c r="J959" s="173"/>
      <c r="K959" s="173"/>
      <c r="L959" s="173"/>
      <c r="M959" s="173"/>
      <c r="N959" s="173"/>
      <c r="O959" s="173"/>
      <c r="P959" s="173"/>
      <c r="Q959" s="173"/>
      <c r="R959" s="173"/>
      <c r="S959" s="173"/>
      <c r="T959" s="173"/>
      <c r="U959" s="173"/>
      <c r="V959" s="173"/>
      <c r="W959" s="173"/>
      <c r="X959" s="173"/>
      <c r="Y959" s="173"/>
      <c r="Z959" s="173"/>
    </row>
    <row r="960" spans="3:26" ht="14.4">
      <c r="C960" s="173"/>
      <c r="D960" s="173"/>
      <c r="E960" s="173"/>
      <c r="F960" s="173"/>
      <c r="G960" s="173"/>
      <c r="H960" s="173"/>
      <c r="I960" s="173"/>
      <c r="J960" s="173"/>
      <c r="K960" s="173"/>
      <c r="L960" s="173"/>
      <c r="M960" s="173"/>
      <c r="N960" s="173"/>
      <c r="O960" s="173"/>
      <c r="P960" s="173"/>
      <c r="Q960" s="173"/>
      <c r="R960" s="173"/>
      <c r="S960" s="173"/>
      <c r="T960" s="173"/>
      <c r="U960" s="173"/>
      <c r="V960" s="173"/>
      <c r="W960" s="173"/>
      <c r="X960" s="173"/>
      <c r="Y960" s="173"/>
      <c r="Z960" s="173"/>
    </row>
    <row r="961" spans="3:26" ht="14.4">
      <c r="C961" s="173"/>
      <c r="D961" s="173"/>
      <c r="E961" s="173"/>
      <c r="F961" s="173"/>
      <c r="G961" s="173"/>
      <c r="H961" s="173"/>
      <c r="I961" s="173"/>
      <c r="J961" s="173"/>
      <c r="K961" s="173"/>
      <c r="L961" s="173"/>
      <c r="M961" s="173"/>
      <c r="N961" s="173"/>
      <c r="O961" s="173"/>
      <c r="P961" s="173"/>
      <c r="Q961" s="173"/>
      <c r="R961" s="173"/>
      <c r="S961" s="173"/>
      <c r="T961" s="173"/>
      <c r="U961" s="173"/>
      <c r="V961" s="173"/>
      <c r="W961" s="173"/>
      <c r="X961" s="173"/>
      <c r="Y961" s="173"/>
      <c r="Z961" s="173"/>
    </row>
    <row r="962" spans="3:26" ht="14.4">
      <c r="C962" s="173"/>
      <c r="D962" s="173"/>
      <c r="E962" s="173"/>
      <c r="F962" s="173"/>
      <c r="G962" s="173"/>
      <c r="H962" s="173"/>
      <c r="I962" s="173"/>
      <c r="J962" s="173"/>
      <c r="K962" s="173"/>
      <c r="L962" s="173"/>
      <c r="M962" s="173"/>
      <c r="N962" s="173"/>
      <c r="O962" s="173"/>
      <c r="P962" s="173"/>
      <c r="Q962" s="173"/>
      <c r="R962" s="173"/>
      <c r="S962" s="173"/>
      <c r="T962" s="173"/>
      <c r="U962" s="173"/>
      <c r="V962" s="173"/>
      <c r="W962" s="173"/>
      <c r="X962" s="173"/>
      <c r="Y962" s="173"/>
      <c r="Z962" s="173"/>
    </row>
    <row r="963" spans="3:26" ht="14.4">
      <c r="C963" s="173"/>
      <c r="D963" s="173"/>
      <c r="E963" s="173"/>
      <c r="F963" s="173"/>
      <c r="G963" s="173"/>
      <c r="H963" s="173"/>
      <c r="I963" s="173"/>
      <c r="J963" s="173"/>
      <c r="K963" s="173"/>
      <c r="L963" s="173"/>
      <c r="M963" s="173"/>
      <c r="N963" s="173"/>
      <c r="O963" s="173"/>
      <c r="P963" s="173"/>
      <c r="Q963" s="173"/>
      <c r="R963" s="173"/>
      <c r="S963" s="173"/>
      <c r="T963" s="173"/>
      <c r="U963" s="173"/>
      <c r="V963" s="173"/>
      <c r="W963" s="173"/>
      <c r="X963" s="173"/>
      <c r="Y963" s="173"/>
      <c r="Z963" s="173"/>
    </row>
    <row r="964" spans="3:26" ht="14.4">
      <c r="C964" s="173"/>
      <c r="D964" s="173"/>
      <c r="E964" s="173"/>
      <c r="F964" s="173"/>
      <c r="G964" s="173"/>
      <c r="H964" s="173"/>
      <c r="I964" s="173"/>
      <c r="J964" s="173"/>
      <c r="K964" s="173"/>
      <c r="L964" s="173"/>
      <c r="M964" s="173"/>
      <c r="N964" s="173"/>
      <c r="O964" s="173"/>
      <c r="P964" s="173"/>
      <c r="Q964" s="173"/>
      <c r="R964" s="173"/>
      <c r="S964" s="173"/>
      <c r="T964" s="173"/>
      <c r="U964" s="173"/>
      <c r="V964" s="173"/>
      <c r="W964" s="173"/>
      <c r="X964" s="173"/>
      <c r="Y964" s="173"/>
      <c r="Z964" s="173"/>
    </row>
    <row r="965" spans="3:26" ht="14.4">
      <c r="C965" s="173"/>
      <c r="D965" s="173"/>
      <c r="E965" s="173"/>
      <c r="F965" s="173"/>
      <c r="G965" s="173"/>
      <c r="H965" s="173"/>
      <c r="I965" s="173"/>
      <c r="J965" s="173"/>
      <c r="K965" s="173"/>
      <c r="L965" s="173"/>
      <c r="M965" s="173"/>
      <c r="N965" s="173"/>
      <c r="O965" s="173"/>
      <c r="P965" s="173"/>
      <c r="Q965" s="173"/>
      <c r="R965" s="173"/>
      <c r="S965" s="173"/>
      <c r="T965" s="173"/>
      <c r="U965" s="173"/>
      <c r="V965" s="173"/>
      <c r="W965" s="173"/>
      <c r="X965" s="173"/>
      <c r="Y965" s="173"/>
      <c r="Z965" s="173"/>
    </row>
    <row r="966" spans="3:26" ht="14.4">
      <c r="C966" s="173"/>
      <c r="D966" s="173"/>
      <c r="E966" s="173"/>
      <c r="F966" s="173"/>
      <c r="G966" s="173"/>
      <c r="H966" s="173"/>
      <c r="I966" s="173"/>
      <c r="J966" s="173"/>
      <c r="K966" s="173"/>
      <c r="L966" s="173"/>
      <c r="M966" s="173"/>
      <c r="N966" s="173"/>
      <c r="O966" s="173"/>
      <c r="P966" s="173"/>
      <c r="Q966" s="173"/>
      <c r="R966" s="173"/>
      <c r="S966" s="173"/>
      <c r="T966" s="173"/>
      <c r="U966" s="173"/>
      <c r="V966" s="173"/>
      <c r="W966" s="173"/>
      <c r="X966" s="173"/>
      <c r="Y966" s="173"/>
      <c r="Z966" s="173"/>
    </row>
    <row r="967" spans="3:26" ht="14.4">
      <c r="C967" s="173"/>
      <c r="D967" s="173"/>
      <c r="E967" s="173"/>
      <c r="F967" s="173"/>
      <c r="G967" s="173"/>
      <c r="H967" s="173"/>
      <c r="I967" s="173"/>
      <c r="J967" s="173"/>
      <c r="K967" s="173"/>
      <c r="L967" s="173"/>
      <c r="M967" s="173"/>
      <c r="N967" s="173"/>
      <c r="O967" s="173"/>
      <c r="P967" s="173"/>
      <c r="Q967" s="173"/>
      <c r="R967" s="173"/>
      <c r="S967" s="173"/>
      <c r="T967" s="173"/>
      <c r="U967" s="173"/>
      <c r="V967" s="173"/>
      <c r="W967" s="173"/>
      <c r="X967" s="173"/>
      <c r="Y967" s="173"/>
      <c r="Z967" s="173"/>
    </row>
    <row r="968" spans="3:26" ht="14.4">
      <c r="C968" s="173"/>
      <c r="D968" s="173"/>
      <c r="E968" s="173"/>
      <c r="F968" s="173"/>
      <c r="G968" s="173"/>
      <c r="H968" s="173"/>
      <c r="I968" s="173"/>
      <c r="J968" s="173"/>
      <c r="K968" s="173"/>
      <c r="L968" s="173"/>
      <c r="M968" s="173"/>
      <c r="N968" s="173"/>
      <c r="O968" s="173"/>
      <c r="P968" s="173"/>
      <c r="Q968" s="173"/>
      <c r="R968" s="173"/>
      <c r="S968" s="173"/>
      <c r="T968" s="173"/>
      <c r="U968" s="173"/>
      <c r="V968" s="173"/>
      <c r="W968" s="173"/>
      <c r="X968" s="173"/>
      <c r="Y968" s="173"/>
      <c r="Z968" s="173"/>
    </row>
    <row r="969" spans="3:26" ht="14.4">
      <c r="C969" s="173"/>
      <c r="D969" s="173"/>
      <c r="E969" s="173"/>
      <c r="F969" s="173"/>
      <c r="G969" s="173"/>
      <c r="H969" s="173"/>
      <c r="I969" s="173"/>
      <c r="J969" s="173"/>
      <c r="K969" s="173"/>
      <c r="L969" s="173"/>
      <c r="M969" s="173"/>
      <c r="N969" s="173"/>
      <c r="O969" s="173"/>
      <c r="P969" s="173"/>
      <c r="Q969" s="173"/>
      <c r="R969" s="173"/>
      <c r="S969" s="173"/>
      <c r="T969" s="173"/>
      <c r="U969" s="173"/>
      <c r="V969" s="173"/>
      <c r="W969" s="173"/>
      <c r="X969" s="173"/>
      <c r="Y969" s="173"/>
      <c r="Z969" s="173"/>
    </row>
    <row r="970" spans="3:26" ht="14.4">
      <c r="C970" s="173"/>
      <c r="D970" s="173"/>
      <c r="E970" s="173"/>
      <c r="F970" s="173"/>
      <c r="G970" s="173"/>
      <c r="H970" s="173"/>
      <c r="I970" s="173"/>
      <c r="J970" s="173"/>
      <c r="K970" s="173"/>
      <c r="L970" s="173"/>
      <c r="M970" s="173"/>
      <c r="N970" s="173"/>
      <c r="O970" s="173"/>
      <c r="P970" s="173"/>
      <c r="Q970" s="173"/>
      <c r="R970" s="173"/>
      <c r="S970" s="173"/>
      <c r="T970" s="173"/>
      <c r="U970" s="173"/>
      <c r="V970" s="173"/>
      <c r="W970" s="173"/>
      <c r="X970" s="173"/>
      <c r="Y970" s="173"/>
      <c r="Z970" s="173"/>
    </row>
    <row r="971" spans="3:26" ht="14.4">
      <c r="C971" s="173"/>
      <c r="D971" s="173"/>
      <c r="E971" s="173"/>
      <c r="F971" s="173"/>
      <c r="G971" s="173"/>
      <c r="H971" s="173"/>
      <c r="I971" s="173"/>
      <c r="J971" s="173"/>
      <c r="K971" s="173"/>
      <c r="L971" s="173"/>
      <c r="M971" s="173"/>
      <c r="N971" s="173"/>
      <c r="O971" s="173"/>
      <c r="P971" s="173"/>
      <c r="Q971" s="173"/>
      <c r="R971" s="173"/>
      <c r="S971" s="173"/>
      <c r="T971" s="173"/>
      <c r="U971" s="173"/>
      <c r="V971" s="173"/>
      <c r="W971" s="173"/>
      <c r="X971" s="173"/>
      <c r="Y971" s="173"/>
      <c r="Z971" s="173"/>
    </row>
    <row r="972" spans="3:26" ht="14.4">
      <c r="C972" s="173"/>
      <c r="D972" s="173"/>
      <c r="E972" s="173"/>
      <c r="F972" s="173"/>
      <c r="G972" s="173"/>
      <c r="H972" s="173"/>
      <c r="I972" s="173"/>
      <c r="J972" s="173"/>
      <c r="K972" s="173"/>
      <c r="L972" s="173"/>
      <c r="M972" s="173"/>
      <c r="N972" s="173"/>
      <c r="O972" s="173"/>
      <c r="P972" s="173"/>
      <c r="Q972" s="173"/>
      <c r="R972" s="173"/>
      <c r="S972" s="173"/>
      <c r="T972" s="173"/>
      <c r="U972" s="173"/>
      <c r="V972" s="173"/>
      <c r="W972" s="173"/>
      <c r="X972" s="173"/>
      <c r="Y972" s="173"/>
      <c r="Z972" s="173"/>
    </row>
    <row r="973" spans="3:26" ht="14.4">
      <c r="C973" s="173"/>
      <c r="D973" s="173"/>
      <c r="E973" s="173"/>
      <c r="F973" s="173"/>
      <c r="G973" s="173"/>
      <c r="H973" s="173"/>
      <c r="I973" s="173"/>
      <c r="J973" s="173"/>
      <c r="K973" s="173"/>
      <c r="L973" s="173"/>
      <c r="M973" s="173"/>
      <c r="N973" s="173"/>
      <c r="O973" s="173"/>
      <c r="P973" s="173"/>
      <c r="Q973" s="173"/>
      <c r="R973" s="173"/>
      <c r="S973" s="173"/>
      <c r="T973" s="173"/>
      <c r="U973" s="173"/>
      <c r="V973" s="173"/>
      <c r="W973" s="173"/>
      <c r="X973" s="173"/>
      <c r="Y973" s="173"/>
      <c r="Z973" s="173"/>
    </row>
    <row r="974" spans="3:26" ht="14.4">
      <c r="C974" s="173"/>
      <c r="D974" s="173"/>
      <c r="E974" s="173"/>
      <c r="F974" s="173"/>
      <c r="G974" s="173"/>
      <c r="H974" s="173"/>
      <c r="I974" s="173"/>
      <c r="J974" s="173"/>
      <c r="K974" s="173"/>
      <c r="L974" s="173"/>
      <c r="M974" s="173"/>
      <c r="N974" s="173"/>
      <c r="O974" s="173"/>
      <c r="P974" s="173"/>
      <c r="Q974" s="173"/>
      <c r="R974" s="173"/>
      <c r="S974" s="173"/>
      <c r="T974" s="173"/>
      <c r="U974" s="173"/>
      <c r="V974" s="173"/>
      <c r="W974" s="173"/>
      <c r="X974" s="173"/>
      <c r="Y974" s="173"/>
      <c r="Z974" s="173"/>
    </row>
    <row r="975" spans="3:26" ht="14.4">
      <c r="C975" s="173"/>
      <c r="D975" s="173"/>
      <c r="E975" s="173"/>
      <c r="F975" s="173"/>
      <c r="G975" s="173"/>
      <c r="H975" s="173"/>
      <c r="I975" s="173"/>
      <c r="J975" s="173"/>
      <c r="K975" s="173"/>
      <c r="L975" s="173"/>
      <c r="M975" s="173"/>
      <c r="N975" s="173"/>
      <c r="O975" s="173"/>
      <c r="P975" s="173"/>
      <c r="Q975" s="173"/>
      <c r="R975" s="173"/>
      <c r="S975" s="173"/>
      <c r="T975" s="173"/>
      <c r="U975" s="173"/>
      <c r="V975" s="173"/>
      <c r="W975" s="173"/>
      <c r="X975" s="173"/>
      <c r="Y975" s="173"/>
      <c r="Z975" s="173"/>
    </row>
    <row r="976" spans="3:26" ht="14.4">
      <c r="C976" s="173"/>
      <c r="D976" s="173"/>
      <c r="E976" s="173"/>
      <c r="F976" s="173"/>
      <c r="G976" s="173"/>
      <c r="H976" s="173"/>
      <c r="I976" s="173"/>
      <c r="J976" s="173"/>
      <c r="K976" s="173"/>
      <c r="L976" s="173"/>
      <c r="M976" s="173"/>
      <c r="N976" s="173"/>
      <c r="O976" s="173"/>
      <c r="P976" s="173"/>
      <c r="Q976" s="173"/>
      <c r="R976" s="173"/>
      <c r="S976" s="173"/>
      <c r="T976" s="173"/>
      <c r="U976" s="173"/>
      <c r="V976" s="173"/>
      <c r="W976" s="173"/>
      <c r="X976" s="173"/>
      <c r="Y976" s="173"/>
      <c r="Z976" s="173"/>
    </row>
    <row r="977" spans="3:26" ht="14.4">
      <c r="C977" s="173"/>
      <c r="D977" s="173"/>
      <c r="E977" s="173"/>
      <c r="F977" s="173"/>
      <c r="G977" s="173"/>
      <c r="H977" s="173"/>
      <c r="I977" s="173"/>
      <c r="J977" s="173"/>
      <c r="K977" s="173"/>
      <c r="L977" s="173"/>
      <c r="M977" s="173"/>
      <c r="N977" s="173"/>
      <c r="O977" s="173"/>
      <c r="P977" s="173"/>
      <c r="Q977" s="173"/>
      <c r="R977" s="173"/>
      <c r="S977" s="173"/>
      <c r="T977" s="173"/>
      <c r="U977" s="173"/>
      <c r="V977" s="173"/>
      <c r="W977" s="173"/>
      <c r="X977" s="173"/>
      <c r="Y977" s="173"/>
      <c r="Z977" s="173"/>
    </row>
    <row r="978" spans="3:26" ht="14.4">
      <c r="C978" s="173"/>
      <c r="D978" s="173"/>
      <c r="E978" s="173"/>
      <c r="F978" s="173"/>
      <c r="G978" s="173"/>
      <c r="H978" s="173"/>
      <c r="I978" s="173"/>
      <c r="J978" s="173"/>
      <c r="K978" s="173"/>
      <c r="L978" s="173"/>
      <c r="M978" s="173"/>
      <c r="N978" s="173"/>
      <c r="O978" s="173"/>
      <c r="P978" s="173"/>
      <c r="Q978" s="173"/>
      <c r="R978" s="173"/>
      <c r="S978" s="173"/>
      <c r="T978" s="173"/>
      <c r="U978" s="173"/>
      <c r="V978" s="173"/>
      <c r="W978" s="173"/>
      <c r="X978" s="173"/>
      <c r="Y978" s="173"/>
      <c r="Z978" s="173"/>
    </row>
    <row r="979" spans="3:26" ht="14.4">
      <c r="C979" s="173"/>
      <c r="D979" s="173"/>
      <c r="E979" s="173"/>
      <c r="F979" s="173"/>
      <c r="G979" s="173"/>
      <c r="H979" s="173"/>
      <c r="I979" s="173"/>
      <c r="J979" s="173"/>
      <c r="K979" s="173"/>
      <c r="L979" s="173"/>
      <c r="M979" s="173"/>
      <c r="N979" s="173"/>
      <c r="O979" s="173"/>
      <c r="P979" s="173"/>
      <c r="Q979" s="173"/>
      <c r="R979" s="173"/>
      <c r="S979" s="173"/>
      <c r="T979" s="173"/>
      <c r="U979" s="173"/>
      <c r="V979" s="173"/>
      <c r="W979" s="173"/>
      <c r="X979" s="173"/>
      <c r="Y979" s="173"/>
      <c r="Z979" s="173"/>
    </row>
    <row r="980" spans="3:26" ht="14.4">
      <c r="C980" s="173"/>
      <c r="D980" s="173"/>
      <c r="E980" s="173"/>
      <c r="F980" s="173"/>
      <c r="G980" s="173"/>
      <c r="H980" s="173"/>
      <c r="I980" s="173"/>
      <c r="J980" s="173"/>
      <c r="K980" s="173"/>
      <c r="L980" s="173"/>
      <c r="M980" s="173"/>
      <c r="N980" s="173"/>
      <c r="O980" s="173"/>
      <c r="P980" s="173"/>
      <c r="Q980" s="173"/>
      <c r="R980" s="173"/>
      <c r="S980" s="173"/>
      <c r="T980" s="173"/>
      <c r="U980" s="173"/>
      <c r="V980" s="173"/>
      <c r="W980" s="173"/>
      <c r="X980" s="173"/>
      <c r="Y980" s="173"/>
      <c r="Z980" s="173"/>
    </row>
    <row r="981" spans="3:26" ht="14.4">
      <c r="C981" s="173"/>
      <c r="D981" s="173"/>
      <c r="E981" s="173"/>
      <c r="F981" s="173"/>
      <c r="G981" s="173"/>
      <c r="H981" s="173"/>
      <c r="I981" s="173"/>
      <c r="J981" s="173"/>
      <c r="K981" s="173"/>
      <c r="L981" s="173"/>
      <c r="M981" s="173"/>
      <c r="N981" s="173"/>
      <c r="O981" s="173"/>
      <c r="P981" s="173"/>
      <c r="Q981" s="173"/>
      <c r="R981" s="173"/>
      <c r="S981" s="173"/>
      <c r="T981" s="173"/>
      <c r="U981" s="173"/>
      <c r="V981" s="173"/>
      <c r="W981" s="173"/>
      <c r="X981" s="173"/>
      <c r="Y981" s="173"/>
      <c r="Z981" s="173"/>
    </row>
    <row r="982" spans="3:26" ht="14.4">
      <c r="C982" s="173"/>
      <c r="D982" s="173"/>
      <c r="E982" s="173"/>
      <c r="F982" s="173"/>
      <c r="G982" s="173"/>
      <c r="H982" s="173"/>
      <c r="I982" s="173"/>
      <c r="J982" s="173"/>
      <c r="K982" s="173"/>
      <c r="L982" s="173"/>
      <c r="M982" s="173"/>
      <c r="N982" s="173"/>
      <c r="O982" s="173"/>
      <c r="P982" s="173"/>
      <c r="Q982" s="173"/>
      <c r="R982" s="173"/>
      <c r="S982" s="173"/>
      <c r="T982" s="173"/>
      <c r="U982" s="173"/>
      <c r="V982" s="173"/>
      <c r="W982" s="173"/>
      <c r="X982" s="173"/>
      <c r="Y982" s="173"/>
      <c r="Z982" s="173"/>
    </row>
    <row r="983" spans="3:26" ht="14.4">
      <c r="C983" s="173"/>
      <c r="D983" s="173"/>
      <c r="E983" s="173"/>
      <c r="F983" s="173"/>
      <c r="G983" s="173"/>
      <c r="H983" s="173"/>
      <c r="I983" s="173"/>
      <c r="J983" s="173"/>
      <c r="K983" s="173"/>
      <c r="L983" s="173"/>
      <c r="M983" s="173"/>
      <c r="N983" s="173"/>
      <c r="O983" s="173"/>
      <c r="P983" s="173"/>
      <c r="Q983" s="173"/>
      <c r="R983" s="173"/>
      <c r="S983" s="173"/>
      <c r="T983" s="173"/>
      <c r="U983" s="173"/>
      <c r="V983" s="173"/>
      <c r="W983" s="173"/>
      <c r="X983" s="173"/>
      <c r="Y983" s="173"/>
      <c r="Z983" s="173"/>
    </row>
    <row r="984" spans="3:26" ht="14.4">
      <c r="C984" s="173"/>
      <c r="D984" s="173"/>
      <c r="E984" s="173"/>
      <c r="F984" s="173"/>
      <c r="G984" s="173"/>
      <c r="H984" s="173"/>
      <c r="I984" s="173"/>
      <c r="J984" s="173"/>
      <c r="K984" s="173"/>
      <c r="L984" s="173"/>
      <c r="M984" s="173"/>
      <c r="N984" s="173"/>
      <c r="O984" s="173"/>
      <c r="P984" s="173"/>
      <c r="Q984" s="173"/>
      <c r="R984" s="173"/>
      <c r="S984" s="173"/>
      <c r="T984" s="173"/>
      <c r="U984" s="173"/>
      <c r="V984" s="173"/>
      <c r="W984" s="173"/>
      <c r="X984" s="173"/>
      <c r="Y984" s="173"/>
      <c r="Z984" s="173"/>
    </row>
    <row r="985" spans="3:26" ht="14.4">
      <c r="C985" s="173"/>
      <c r="D985" s="173"/>
      <c r="E985" s="173"/>
      <c r="F985" s="173"/>
      <c r="G985" s="173"/>
      <c r="H985" s="173"/>
      <c r="I985" s="173"/>
      <c r="J985" s="173"/>
      <c r="K985" s="173"/>
      <c r="L985" s="173"/>
      <c r="M985" s="173"/>
      <c r="N985" s="173"/>
      <c r="O985" s="173"/>
      <c r="P985" s="173"/>
      <c r="Q985" s="173"/>
      <c r="R985" s="173"/>
      <c r="S985" s="173"/>
      <c r="T985" s="173"/>
      <c r="U985" s="173"/>
      <c r="V985" s="173"/>
      <c r="W985" s="173"/>
      <c r="X985" s="173"/>
      <c r="Y985" s="173"/>
      <c r="Z985" s="173"/>
    </row>
    <row r="986" spans="3:26" ht="14.4">
      <c r="C986" s="173"/>
      <c r="D986" s="173"/>
      <c r="E986" s="173"/>
      <c r="F986" s="173"/>
      <c r="G986" s="173"/>
      <c r="H986" s="173"/>
      <c r="I986" s="173"/>
      <c r="J986" s="173"/>
      <c r="K986" s="173"/>
      <c r="L986" s="173"/>
      <c r="M986" s="173"/>
      <c r="N986" s="173"/>
      <c r="O986" s="173"/>
      <c r="P986" s="173"/>
      <c r="Q986" s="173"/>
      <c r="R986" s="173"/>
      <c r="S986" s="173"/>
      <c r="T986" s="173"/>
      <c r="U986" s="173"/>
      <c r="V986" s="173"/>
      <c r="W986" s="173"/>
      <c r="X986" s="173"/>
      <c r="Y986" s="173"/>
      <c r="Z986" s="173"/>
    </row>
    <row r="987" spans="3:26" ht="14.4">
      <c r="C987" s="173"/>
      <c r="D987" s="173"/>
      <c r="E987" s="173"/>
      <c r="F987" s="173"/>
      <c r="G987" s="173"/>
      <c r="H987" s="173"/>
      <c r="I987" s="173"/>
      <c r="J987" s="173"/>
      <c r="K987" s="173"/>
      <c r="L987" s="173"/>
      <c r="M987" s="173"/>
      <c r="N987" s="173"/>
      <c r="O987" s="173"/>
      <c r="P987" s="173"/>
      <c r="Q987" s="173"/>
      <c r="R987" s="173"/>
      <c r="S987" s="173"/>
      <c r="T987" s="173"/>
      <c r="U987" s="173"/>
      <c r="V987" s="173"/>
      <c r="W987" s="173"/>
      <c r="X987" s="173"/>
      <c r="Y987" s="173"/>
      <c r="Z987" s="173"/>
    </row>
    <row r="988" spans="3:26" ht="14.4">
      <c r="C988" s="173"/>
      <c r="D988" s="173"/>
      <c r="E988" s="173"/>
      <c r="F988" s="173"/>
      <c r="G988" s="173"/>
      <c r="H988" s="173"/>
      <c r="I988" s="173"/>
      <c r="J988" s="173"/>
      <c r="K988" s="173"/>
      <c r="L988" s="173"/>
      <c r="M988" s="173"/>
      <c r="N988" s="173"/>
      <c r="O988" s="173"/>
      <c r="P988" s="173"/>
      <c r="Q988" s="173"/>
      <c r="R988" s="173"/>
      <c r="S988" s="173"/>
      <c r="T988" s="173"/>
      <c r="U988" s="173"/>
      <c r="V988" s="173"/>
      <c r="W988" s="173"/>
      <c r="X988" s="173"/>
      <c r="Y988" s="173"/>
      <c r="Z988" s="173"/>
    </row>
    <row r="989" spans="3:26" ht="14.4">
      <c r="C989" s="173"/>
      <c r="D989" s="173"/>
      <c r="E989" s="173"/>
      <c r="F989" s="173"/>
      <c r="G989" s="173"/>
      <c r="H989" s="173"/>
      <c r="I989" s="173"/>
      <c r="J989" s="173"/>
      <c r="K989" s="173"/>
      <c r="L989" s="173"/>
      <c r="M989" s="173"/>
      <c r="N989" s="173"/>
      <c r="O989" s="173"/>
      <c r="P989" s="173"/>
      <c r="Q989" s="173"/>
      <c r="R989" s="173"/>
      <c r="S989" s="173"/>
      <c r="T989" s="173"/>
      <c r="U989" s="173"/>
      <c r="V989" s="173"/>
      <c r="W989" s="173"/>
      <c r="X989" s="173"/>
      <c r="Y989" s="173"/>
      <c r="Z989" s="173"/>
    </row>
    <row r="990" spans="3:26" ht="14.4">
      <c r="C990" s="173"/>
      <c r="D990" s="173"/>
      <c r="E990" s="173"/>
      <c r="F990" s="173"/>
      <c r="G990" s="173"/>
      <c r="H990" s="173"/>
      <c r="I990" s="173"/>
      <c r="J990" s="173"/>
      <c r="K990" s="173"/>
      <c r="L990" s="173"/>
      <c r="M990" s="173"/>
      <c r="N990" s="173"/>
      <c r="O990" s="173"/>
      <c r="P990" s="173"/>
      <c r="Q990" s="173"/>
      <c r="R990" s="173"/>
      <c r="S990" s="173"/>
      <c r="T990" s="173"/>
      <c r="U990" s="173"/>
      <c r="V990" s="173"/>
      <c r="W990" s="173"/>
      <c r="X990" s="173"/>
      <c r="Y990" s="173"/>
      <c r="Z990" s="173"/>
    </row>
    <row r="991" spans="3:26" ht="14.4">
      <c r="C991" s="173"/>
      <c r="D991" s="173"/>
      <c r="E991" s="173"/>
      <c r="F991" s="173"/>
      <c r="G991" s="173"/>
      <c r="H991" s="173"/>
      <c r="I991" s="173"/>
      <c r="J991" s="173"/>
      <c r="K991" s="173"/>
      <c r="L991" s="173"/>
      <c r="M991" s="173"/>
      <c r="N991" s="173"/>
      <c r="O991" s="173"/>
      <c r="P991" s="173"/>
      <c r="Q991" s="173"/>
      <c r="R991" s="173"/>
      <c r="S991" s="173"/>
      <c r="T991" s="173"/>
      <c r="U991" s="173"/>
      <c r="V991" s="173"/>
      <c r="W991" s="173"/>
      <c r="X991" s="173"/>
      <c r="Y991" s="173"/>
      <c r="Z991" s="173"/>
    </row>
    <row r="992" spans="3:26" ht="14.4">
      <c r="C992" s="173"/>
      <c r="D992" s="173"/>
      <c r="E992" s="173"/>
      <c r="F992" s="173"/>
      <c r="G992" s="173"/>
      <c r="H992" s="173"/>
      <c r="I992" s="173"/>
      <c r="J992" s="173"/>
      <c r="K992" s="173"/>
      <c r="L992" s="173"/>
      <c r="M992" s="173"/>
      <c r="N992" s="173"/>
      <c r="O992" s="173"/>
      <c r="P992" s="173"/>
      <c r="Q992" s="173"/>
      <c r="R992" s="173"/>
      <c r="S992" s="173"/>
      <c r="T992" s="173"/>
      <c r="U992" s="173"/>
      <c r="V992" s="173"/>
      <c r="W992" s="173"/>
      <c r="X992" s="173"/>
      <c r="Y992" s="173"/>
      <c r="Z992" s="173"/>
    </row>
    <row r="993" spans="3:26" ht="14.4">
      <c r="C993" s="173"/>
      <c r="D993" s="173"/>
      <c r="E993" s="173"/>
      <c r="F993" s="173"/>
      <c r="G993" s="173"/>
      <c r="H993" s="173"/>
      <c r="I993" s="173"/>
      <c r="J993" s="173"/>
      <c r="K993" s="173"/>
      <c r="L993" s="173"/>
      <c r="M993" s="173"/>
      <c r="N993" s="173"/>
      <c r="O993" s="173"/>
      <c r="P993" s="173"/>
      <c r="Q993" s="173"/>
      <c r="R993" s="173"/>
      <c r="S993" s="173"/>
      <c r="T993" s="173"/>
      <c r="U993" s="173"/>
      <c r="V993" s="173"/>
      <c r="W993" s="173"/>
      <c r="X993" s="173"/>
      <c r="Y993" s="173"/>
      <c r="Z993" s="173"/>
    </row>
    <row r="994" spans="3:26" ht="14.4">
      <c r="C994" s="173"/>
      <c r="D994" s="173"/>
      <c r="E994" s="173"/>
      <c r="F994" s="173"/>
      <c r="G994" s="173"/>
      <c r="H994" s="173"/>
      <c r="I994" s="173"/>
      <c r="J994" s="173"/>
      <c r="K994" s="173"/>
      <c r="L994" s="173"/>
      <c r="M994" s="173"/>
      <c r="N994" s="173"/>
      <c r="O994" s="173"/>
      <c r="P994" s="173"/>
      <c r="Q994" s="173"/>
      <c r="R994" s="173"/>
      <c r="S994" s="173"/>
      <c r="T994" s="173"/>
      <c r="U994" s="173"/>
      <c r="V994" s="173"/>
      <c r="W994" s="173"/>
      <c r="X994" s="173"/>
      <c r="Y994" s="173"/>
      <c r="Z994" s="173"/>
    </row>
    <row r="995" spans="3:26" ht="14.4">
      <c r="C995" s="173"/>
      <c r="D995" s="173"/>
      <c r="E995" s="173"/>
      <c r="F995" s="173"/>
      <c r="G995" s="173"/>
      <c r="H995" s="173"/>
      <c r="I995" s="173"/>
      <c r="J995" s="173"/>
      <c r="K995" s="173"/>
      <c r="L995" s="173"/>
      <c r="M995" s="173"/>
      <c r="N995" s="173"/>
      <c r="O995" s="173"/>
      <c r="P995" s="173"/>
      <c r="Q995" s="173"/>
      <c r="R995" s="173"/>
      <c r="S995" s="173"/>
      <c r="T995" s="173"/>
      <c r="U995" s="173"/>
      <c r="V995" s="173"/>
      <c r="W995" s="173"/>
      <c r="X995" s="173"/>
      <c r="Y995" s="173"/>
      <c r="Z995" s="173"/>
    </row>
    <row r="996" spans="3:26" ht="14.4">
      <c r="C996" s="173"/>
      <c r="D996" s="173"/>
      <c r="E996" s="173"/>
      <c r="F996" s="173"/>
      <c r="G996" s="173"/>
      <c r="H996" s="173"/>
      <c r="I996" s="173"/>
      <c r="J996" s="173"/>
      <c r="K996" s="173"/>
      <c r="L996" s="173"/>
      <c r="M996" s="173"/>
      <c r="N996" s="173"/>
      <c r="O996" s="173"/>
      <c r="P996" s="173"/>
      <c r="Q996" s="173"/>
      <c r="R996" s="173"/>
      <c r="S996" s="173"/>
      <c r="T996" s="173"/>
      <c r="U996" s="173"/>
      <c r="V996" s="173"/>
      <c r="W996" s="173"/>
      <c r="X996" s="173"/>
      <c r="Y996" s="173"/>
      <c r="Z996" s="173"/>
    </row>
    <row r="997" spans="3:26" ht="14.4">
      <c r="C997" s="173"/>
      <c r="D997" s="173"/>
      <c r="E997" s="173"/>
      <c r="F997" s="173"/>
      <c r="G997" s="173"/>
      <c r="H997" s="173"/>
      <c r="I997" s="173"/>
      <c r="J997" s="173"/>
      <c r="K997" s="173"/>
      <c r="L997" s="173"/>
      <c r="M997" s="173"/>
      <c r="N997" s="173"/>
      <c r="O997" s="173"/>
      <c r="P997" s="173"/>
      <c r="Q997" s="173"/>
      <c r="R997" s="173"/>
      <c r="S997" s="173"/>
      <c r="T997" s="173"/>
      <c r="U997" s="173"/>
      <c r="V997" s="173"/>
      <c r="W997" s="173"/>
      <c r="X997" s="173"/>
      <c r="Y997" s="173"/>
      <c r="Z997" s="173"/>
    </row>
    <row r="998" spans="3:26" ht="14.4">
      <c r="C998" s="173"/>
      <c r="D998" s="173"/>
      <c r="E998" s="173"/>
      <c r="F998" s="173"/>
      <c r="G998" s="173"/>
      <c r="H998" s="173"/>
      <c r="I998" s="173"/>
      <c r="J998" s="173"/>
      <c r="K998" s="173"/>
      <c r="L998" s="173"/>
      <c r="M998" s="173"/>
      <c r="N998" s="173"/>
      <c r="O998" s="173"/>
      <c r="P998" s="173"/>
      <c r="Q998" s="173"/>
      <c r="R998" s="173"/>
      <c r="S998" s="173"/>
      <c r="T998" s="173"/>
      <c r="U998" s="173"/>
      <c r="V998" s="173"/>
      <c r="W998" s="173"/>
      <c r="X998" s="173"/>
      <c r="Y998" s="173"/>
      <c r="Z998" s="173"/>
    </row>
    <row r="999" spans="3:26" ht="14.4">
      <c r="C999" s="173"/>
      <c r="D999" s="173"/>
      <c r="E999" s="173"/>
      <c r="F999" s="173"/>
      <c r="G999" s="173"/>
      <c r="H999" s="173"/>
      <c r="I999" s="173"/>
      <c r="J999" s="173"/>
      <c r="K999" s="173"/>
      <c r="L999" s="173"/>
      <c r="M999" s="173"/>
      <c r="N999" s="173"/>
      <c r="O999" s="173"/>
      <c r="P999" s="173"/>
      <c r="Q999" s="173"/>
      <c r="R999" s="173"/>
      <c r="S999" s="173"/>
      <c r="T999" s="173"/>
      <c r="U999" s="173"/>
      <c r="V999" s="173"/>
      <c r="W999" s="173"/>
      <c r="X999" s="173"/>
      <c r="Y999" s="173"/>
      <c r="Z999" s="173"/>
    </row>
    <row r="1000" spans="3:26" ht="14.4">
      <c r="C1000" s="173"/>
      <c r="D1000" s="173"/>
      <c r="E1000" s="173"/>
      <c r="F1000" s="173"/>
      <c r="G1000" s="173"/>
      <c r="H1000" s="173"/>
      <c r="I1000" s="173"/>
      <c r="J1000" s="173"/>
      <c r="K1000" s="173"/>
      <c r="L1000" s="173"/>
      <c r="M1000" s="173"/>
      <c r="N1000" s="173"/>
      <c r="O1000" s="173"/>
      <c r="P1000" s="173"/>
      <c r="Q1000" s="173"/>
      <c r="R1000" s="173"/>
      <c r="S1000" s="173"/>
      <c r="T1000" s="173"/>
      <c r="U1000" s="173"/>
      <c r="V1000" s="173"/>
      <c r="W1000" s="173"/>
      <c r="X1000" s="173"/>
      <c r="Y1000" s="173"/>
      <c r="Z1000" s="173"/>
    </row>
    <row r="1001" spans="3:26" ht="14.4">
      <c r="C1001" s="173"/>
      <c r="D1001" s="173"/>
      <c r="E1001" s="173"/>
      <c r="F1001" s="173"/>
      <c r="G1001" s="173"/>
      <c r="H1001" s="173"/>
      <c r="I1001" s="173"/>
      <c r="J1001" s="173"/>
      <c r="K1001" s="173"/>
      <c r="L1001" s="173"/>
      <c r="M1001" s="173"/>
      <c r="N1001" s="173"/>
      <c r="O1001" s="173"/>
      <c r="P1001" s="173"/>
      <c r="Q1001" s="173"/>
      <c r="R1001" s="173"/>
      <c r="S1001" s="173"/>
      <c r="T1001" s="173"/>
      <c r="U1001" s="173"/>
      <c r="V1001" s="173"/>
      <c r="W1001" s="173"/>
      <c r="X1001" s="173"/>
      <c r="Y1001" s="173"/>
      <c r="Z1001" s="173"/>
    </row>
    <row r="1002" spans="3:26" ht="14.4">
      <c r="C1002" s="173"/>
      <c r="D1002" s="173"/>
      <c r="E1002" s="173"/>
      <c r="F1002" s="173"/>
      <c r="G1002" s="173"/>
      <c r="H1002" s="173"/>
      <c r="I1002" s="173"/>
      <c r="J1002" s="173"/>
      <c r="K1002" s="173"/>
      <c r="L1002" s="173"/>
      <c r="M1002" s="173"/>
      <c r="N1002" s="173"/>
      <c r="O1002" s="173"/>
      <c r="P1002" s="173"/>
      <c r="Q1002" s="173"/>
      <c r="R1002" s="173"/>
      <c r="S1002" s="173"/>
      <c r="T1002" s="173"/>
      <c r="U1002" s="173"/>
      <c r="V1002" s="173"/>
      <c r="W1002" s="173"/>
      <c r="X1002" s="173"/>
      <c r="Y1002" s="173"/>
      <c r="Z1002" s="173"/>
    </row>
    <row r="1003" spans="3:26" ht="14.4">
      <c r="C1003" s="173"/>
      <c r="D1003" s="173"/>
      <c r="E1003" s="173"/>
      <c r="F1003" s="173"/>
      <c r="G1003" s="173"/>
      <c r="H1003" s="173"/>
      <c r="I1003" s="173"/>
      <c r="J1003" s="173"/>
      <c r="K1003" s="173"/>
      <c r="L1003" s="173"/>
      <c r="M1003" s="173"/>
      <c r="N1003" s="173"/>
      <c r="O1003" s="173"/>
      <c r="P1003" s="173"/>
      <c r="Q1003" s="173"/>
      <c r="R1003" s="173"/>
      <c r="S1003" s="173"/>
      <c r="T1003" s="173"/>
      <c r="U1003" s="173"/>
      <c r="V1003" s="173"/>
      <c r="W1003" s="173"/>
      <c r="X1003" s="173"/>
      <c r="Y1003" s="173"/>
      <c r="Z1003" s="173"/>
    </row>
    <row r="1004" spans="3:26" ht="14.4">
      <c r="C1004" s="173"/>
      <c r="D1004" s="173"/>
      <c r="E1004" s="173"/>
      <c r="F1004" s="173"/>
      <c r="G1004" s="173"/>
      <c r="H1004" s="173"/>
      <c r="I1004" s="173"/>
      <c r="J1004" s="173"/>
      <c r="K1004" s="173"/>
      <c r="L1004" s="173"/>
      <c r="M1004" s="173"/>
      <c r="N1004" s="173"/>
      <c r="O1004" s="173"/>
      <c r="P1004" s="173"/>
      <c r="Q1004" s="173"/>
      <c r="R1004" s="173"/>
      <c r="S1004" s="173"/>
      <c r="T1004" s="173"/>
      <c r="U1004" s="173"/>
      <c r="V1004" s="173"/>
      <c r="W1004" s="173"/>
      <c r="X1004" s="173"/>
      <c r="Y1004" s="173"/>
      <c r="Z1004" s="173"/>
    </row>
    <row r="1005" spans="3:26" ht="14.4">
      <c r="C1005" s="173"/>
      <c r="D1005" s="173"/>
      <c r="E1005" s="173"/>
      <c r="F1005" s="173"/>
      <c r="G1005" s="173"/>
      <c r="H1005" s="173"/>
      <c r="I1005" s="173"/>
      <c r="J1005" s="173"/>
      <c r="K1005" s="173"/>
      <c r="L1005" s="173"/>
      <c r="M1005" s="173"/>
      <c r="N1005" s="173"/>
      <c r="O1005" s="173"/>
      <c r="P1005" s="173"/>
      <c r="Q1005" s="173"/>
      <c r="R1005" s="173"/>
      <c r="S1005" s="173"/>
      <c r="T1005" s="173"/>
      <c r="U1005" s="173"/>
      <c r="V1005" s="173"/>
      <c r="W1005" s="173"/>
      <c r="X1005" s="173"/>
      <c r="Y1005" s="173"/>
      <c r="Z1005" s="173"/>
    </row>
    <row r="1006" spans="3:26" ht="14.4">
      <c r="C1006" s="173"/>
      <c r="D1006" s="173"/>
      <c r="E1006" s="173"/>
      <c r="F1006" s="173"/>
      <c r="G1006" s="173"/>
      <c r="H1006" s="173"/>
      <c r="I1006" s="173"/>
      <c r="J1006" s="173"/>
      <c r="K1006" s="173"/>
      <c r="L1006" s="173"/>
      <c r="M1006" s="173"/>
      <c r="N1006" s="173"/>
      <c r="O1006" s="173"/>
      <c r="P1006" s="173"/>
      <c r="Q1006" s="173"/>
      <c r="R1006" s="173"/>
      <c r="S1006" s="173"/>
      <c r="T1006" s="173"/>
      <c r="U1006" s="173"/>
      <c r="V1006" s="173"/>
      <c r="W1006" s="173"/>
      <c r="X1006" s="173"/>
      <c r="Y1006" s="173"/>
      <c r="Z1006" s="173"/>
    </row>
    <row r="1007" spans="3:26" ht="14.4">
      <c r="C1007" s="173"/>
      <c r="D1007" s="173"/>
      <c r="E1007" s="173"/>
      <c r="F1007" s="173"/>
      <c r="G1007" s="173"/>
      <c r="H1007" s="173"/>
      <c r="I1007" s="173"/>
      <c r="J1007" s="173"/>
      <c r="K1007" s="173"/>
      <c r="L1007" s="173"/>
      <c r="M1007" s="173"/>
      <c r="N1007" s="173"/>
      <c r="O1007" s="173"/>
      <c r="P1007" s="173"/>
      <c r="Q1007" s="173"/>
      <c r="R1007" s="173"/>
      <c r="S1007" s="173"/>
      <c r="T1007" s="173"/>
      <c r="U1007" s="173"/>
      <c r="V1007" s="173"/>
      <c r="W1007" s="173"/>
      <c r="X1007" s="173"/>
      <c r="Y1007" s="173"/>
      <c r="Z1007" s="173"/>
    </row>
    <row r="1008" spans="3:26" ht="14.4">
      <c r="C1008" s="173"/>
      <c r="D1008" s="173"/>
      <c r="E1008" s="173"/>
      <c r="F1008" s="173"/>
      <c r="G1008" s="173"/>
      <c r="H1008" s="173"/>
      <c r="I1008" s="173"/>
      <c r="J1008" s="173"/>
      <c r="K1008" s="173"/>
      <c r="L1008" s="173"/>
      <c r="M1008" s="173"/>
      <c r="N1008" s="173"/>
      <c r="O1008" s="173"/>
      <c r="P1008" s="173"/>
      <c r="Q1008" s="173"/>
      <c r="R1008" s="173"/>
      <c r="S1008" s="173"/>
      <c r="T1008" s="173"/>
      <c r="U1008" s="173"/>
      <c r="V1008" s="173"/>
      <c r="W1008" s="173"/>
      <c r="X1008" s="173"/>
      <c r="Y1008" s="173"/>
      <c r="Z1008" s="173"/>
    </row>
    <row r="1009" spans="3:26" ht="14.4">
      <c r="C1009" s="173"/>
      <c r="D1009" s="173"/>
      <c r="E1009" s="173"/>
      <c r="F1009" s="173"/>
      <c r="G1009" s="173"/>
      <c r="H1009" s="173"/>
      <c r="I1009" s="173"/>
      <c r="J1009" s="173"/>
      <c r="K1009" s="173"/>
      <c r="L1009" s="173"/>
      <c r="M1009" s="173"/>
      <c r="N1009" s="173"/>
      <c r="O1009" s="173"/>
      <c r="P1009" s="173"/>
      <c r="Q1009" s="173"/>
      <c r="R1009" s="173"/>
      <c r="S1009" s="173"/>
      <c r="T1009" s="173"/>
      <c r="U1009" s="173"/>
      <c r="V1009" s="173"/>
      <c r="W1009" s="173"/>
      <c r="X1009" s="173"/>
      <c r="Y1009" s="173"/>
      <c r="Z1009" s="173"/>
    </row>
    <row r="1010" spans="3:26" ht="14.4">
      <c r="C1010" s="173"/>
      <c r="D1010" s="173"/>
      <c r="E1010" s="173"/>
      <c r="F1010" s="173"/>
      <c r="G1010" s="173"/>
      <c r="H1010" s="173"/>
      <c r="I1010" s="173"/>
      <c r="J1010" s="173"/>
      <c r="K1010" s="173"/>
      <c r="L1010" s="173"/>
      <c r="M1010" s="173"/>
      <c r="N1010" s="173"/>
      <c r="O1010" s="173"/>
      <c r="P1010" s="173"/>
      <c r="Q1010" s="173"/>
      <c r="R1010" s="173"/>
      <c r="S1010" s="173"/>
      <c r="T1010" s="173"/>
      <c r="U1010" s="173"/>
      <c r="V1010" s="173"/>
      <c r="W1010" s="173"/>
      <c r="X1010" s="173"/>
      <c r="Y1010" s="173"/>
      <c r="Z1010" s="173"/>
    </row>
    <row r="1011" spans="3:26" ht="14.4">
      <c r="C1011" s="173"/>
      <c r="D1011" s="173"/>
      <c r="E1011" s="173"/>
      <c r="F1011" s="173"/>
      <c r="G1011" s="173"/>
      <c r="H1011" s="173"/>
      <c r="I1011" s="173"/>
      <c r="J1011" s="173"/>
      <c r="K1011" s="173"/>
      <c r="L1011" s="173"/>
      <c r="M1011" s="173"/>
      <c r="N1011" s="173"/>
      <c r="O1011" s="173"/>
      <c r="P1011" s="173"/>
      <c r="Q1011" s="173"/>
      <c r="R1011" s="173"/>
      <c r="S1011" s="173"/>
      <c r="T1011" s="173"/>
      <c r="U1011" s="173"/>
      <c r="V1011" s="173"/>
      <c r="W1011" s="173"/>
      <c r="X1011" s="173"/>
      <c r="Y1011" s="173"/>
      <c r="Z1011" s="173"/>
    </row>
    <row r="1012" spans="3:26" ht="14.4">
      <c r="C1012" s="173"/>
      <c r="D1012" s="173"/>
      <c r="E1012" s="173"/>
      <c r="F1012" s="173"/>
      <c r="G1012" s="173"/>
      <c r="H1012" s="173"/>
      <c r="I1012" s="173"/>
      <c r="J1012" s="173"/>
      <c r="K1012" s="173"/>
      <c r="L1012" s="173"/>
      <c r="M1012" s="173"/>
      <c r="N1012" s="173"/>
      <c r="O1012" s="173"/>
      <c r="P1012" s="173"/>
      <c r="Q1012" s="173"/>
      <c r="R1012" s="173"/>
      <c r="S1012" s="173"/>
      <c r="T1012" s="173"/>
      <c r="U1012" s="173"/>
      <c r="V1012" s="173"/>
      <c r="W1012" s="173"/>
      <c r="X1012" s="173"/>
      <c r="Y1012" s="173"/>
      <c r="Z1012" s="173"/>
    </row>
    <row r="1013" spans="3:26" ht="14.4">
      <c r="C1013" s="173"/>
      <c r="D1013" s="173"/>
      <c r="E1013" s="173"/>
      <c r="F1013" s="173"/>
      <c r="G1013" s="173"/>
      <c r="H1013" s="173"/>
      <c r="I1013" s="173"/>
      <c r="J1013" s="173"/>
      <c r="K1013" s="173"/>
      <c r="L1013" s="173"/>
      <c r="M1013" s="173"/>
      <c r="N1013" s="173"/>
      <c r="O1013" s="173"/>
      <c r="P1013" s="173"/>
      <c r="Q1013" s="173"/>
      <c r="R1013" s="173"/>
      <c r="S1013" s="173"/>
      <c r="T1013" s="173"/>
      <c r="U1013" s="173"/>
      <c r="V1013" s="173"/>
      <c r="W1013" s="173"/>
      <c r="X1013" s="173"/>
      <c r="Y1013" s="173"/>
      <c r="Z1013" s="173"/>
    </row>
    <row r="1014" spans="3:26" ht="14.4">
      <c r="C1014" s="173"/>
      <c r="D1014" s="173"/>
      <c r="E1014" s="173"/>
      <c r="F1014" s="173"/>
      <c r="G1014" s="173"/>
      <c r="H1014" s="173"/>
      <c r="I1014" s="173"/>
      <c r="J1014" s="173"/>
      <c r="K1014" s="173"/>
      <c r="L1014" s="173"/>
      <c r="M1014" s="173"/>
      <c r="N1014" s="173"/>
      <c r="O1014" s="173"/>
      <c r="P1014" s="173"/>
      <c r="Q1014" s="173"/>
      <c r="R1014" s="173"/>
      <c r="S1014" s="173"/>
      <c r="T1014" s="173"/>
      <c r="U1014" s="173"/>
      <c r="V1014" s="173"/>
      <c r="W1014" s="173"/>
      <c r="X1014" s="173"/>
      <c r="Y1014" s="173"/>
      <c r="Z1014" s="173"/>
    </row>
    <row r="1015" spans="3:26" ht="14.4">
      <c r="C1015" s="173"/>
      <c r="D1015" s="173"/>
      <c r="E1015" s="173"/>
      <c r="F1015" s="173"/>
      <c r="G1015" s="173"/>
      <c r="H1015" s="173"/>
      <c r="I1015" s="173"/>
      <c r="J1015" s="173"/>
      <c r="K1015" s="173"/>
      <c r="L1015" s="173"/>
      <c r="M1015" s="173"/>
      <c r="N1015" s="173"/>
      <c r="O1015" s="173"/>
      <c r="P1015" s="173"/>
      <c r="Q1015" s="173"/>
      <c r="R1015" s="173"/>
      <c r="S1015" s="173"/>
      <c r="T1015" s="173"/>
      <c r="U1015" s="173"/>
      <c r="V1015" s="173"/>
      <c r="W1015" s="173"/>
      <c r="X1015" s="173"/>
      <c r="Y1015" s="173"/>
      <c r="Z1015" s="173"/>
    </row>
    <row r="1016" spans="3:26" ht="14.4">
      <c r="C1016" s="173"/>
      <c r="D1016" s="173"/>
      <c r="E1016" s="173"/>
      <c r="F1016" s="173"/>
      <c r="G1016" s="173"/>
      <c r="H1016" s="173"/>
      <c r="I1016" s="173"/>
      <c r="J1016" s="173"/>
      <c r="K1016" s="173"/>
      <c r="L1016" s="173"/>
      <c r="M1016" s="173"/>
      <c r="N1016" s="173"/>
      <c r="O1016" s="173"/>
      <c r="P1016" s="173"/>
      <c r="Q1016" s="173"/>
      <c r="R1016" s="173"/>
      <c r="S1016" s="173"/>
      <c r="T1016" s="173"/>
      <c r="U1016" s="173"/>
      <c r="V1016" s="173"/>
      <c r="W1016" s="173"/>
      <c r="X1016" s="173"/>
      <c r="Y1016" s="173"/>
      <c r="Z1016" s="173"/>
    </row>
    <row r="1017" spans="3:26" ht="14.4">
      <c r="C1017" s="173"/>
      <c r="D1017" s="173"/>
      <c r="E1017" s="173"/>
      <c r="F1017" s="173"/>
      <c r="G1017" s="173"/>
      <c r="H1017" s="173"/>
      <c r="I1017" s="173"/>
      <c r="J1017" s="173"/>
      <c r="K1017" s="173"/>
      <c r="L1017" s="173"/>
      <c r="M1017" s="173"/>
      <c r="N1017" s="173"/>
      <c r="O1017" s="173"/>
      <c r="P1017" s="173"/>
      <c r="Q1017" s="173"/>
      <c r="R1017" s="173"/>
      <c r="S1017" s="173"/>
      <c r="T1017" s="173"/>
      <c r="U1017" s="173"/>
      <c r="V1017" s="173"/>
      <c r="W1017" s="173"/>
      <c r="X1017" s="173"/>
      <c r="Y1017" s="173"/>
      <c r="Z1017" s="173"/>
    </row>
    <row r="1018" spans="3:26" ht="14.4">
      <c r="C1018" s="173"/>
      <c r="D1018" s="173"/>
      <c r="E1018" s="173"/>
      <c r="F1018" s="173"/>
      <c r="G1018" s="173"/>
      <c r="H1018" s="173"/>
      <c r="I1018" s="173"/>
      <c r="J1018" s="173"/>
      <c r="K1018" s="173"/>
      <c r="L1018" s="173"/>
      <c r="M1018" s="173"/>
      <c r="N1018" s="173"/>
      <c r="O1018" s="173"/>
      <c r="P1018" s="173"/>
      <c r="Q1018" s="173"/>
      <c r="R1018" s="173"/>
      <c r="S1018" s="173"/>
      <c r="T1018" s="173"/>
      <c r="U1018" s="173"/>
      <c r="V1018" s="173"/>
      <c r="W1018" s="173"/>
      <c r="X1018" s="173"/>
      <c r="Y1018" s="173"/>
      <c r="Z1018" s="173"/>
    </row>
    <row r="1019" spans="3:26" ht="14.4">
      <c r="C1019" s="173"/>
      <c r="D1019" s="173"/>
      <c r="E1019" s="173"/>
      <c r="F1019" s="173"/>
      <c r="G1019" s="173"/>
      <c r="H1019" s="173"/>
      <c r="I1019" s="173"/>
      <c r="J1019" s="173"/>
      <c r="K1019" s="173"/>
      <c r="L1019" s="173"/>
      <c r="M1019" s="173"/>
      <c r="N1019" s="173"/>
      <c r="O1019" s="173"/>
      <c r="P1019" s="173"/>
      <c r="Q1019" s="173"/>
      <c r="R1019" s="173"/>
      <c r="S1019" s="173"/>
      <c r="T1019" s="173"/>
      <c r="U1019" s="173"/>
      <c r="V1019" s="173"/>
      <c r="W1019" s="173"/>
      <c r="X1019" s="173"/>
      <c r="Y1019" s="173"/>
      <c r="Z1019" s="173"/>
    </row>
  </sheetData>
  <mergeCells count="9">
    <mergeCell ref="C30:C35"/>
    <mergeCell ref="C40:C44"/>
    <mergeCell ref="A4:A14"/>
    <mergeCell ref="C6:C14"/>
    <mergeCell ref="A16:A22"/>
    <mergeCell ref="C18:C22"/>
    <mergeCell ref="A24:A26"/>
    <mergeCell ref="A30:A35"/>
    <mergeCell ref="A38:A44"/>
  </mergeCells>
  <conditionalFormatting sqref="D4 E6:Y13 C6:C14 D14 D16 E16:Y21 C16:C22 E24:Y25 C24:D26 E28:Y34 C28:D35 E38:Y43 C38:D44 E46:Y47 C46:D48 D52 C52:C53 E52:Y53">
    <cfRule type="cellIs" dxfId="57" priority="1" operator="equal">
      <formula>1</formula>
    </cfRule>
    <cfRule type="cellIs" dxfId="56" priority="2" operator="equal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B24"/>
  <sheetViews>
    <sheetView topLeftCell="A34" workbookViewId="0">
      <selection activeCell="E2" sqref="E2"/>
    </sheetView>
  </sheetViews>
  <sheetFormatPr defaultColWidth="14.44140625" defaultRowHeight="15" customHeight="1"/>
  <cols>
    <col min="1" max="1" width="4.33203125" customWidth="1"/>
    <col min="2" max="2" width="4.109375" customWidth="1"/>
    <col min="6" max="6" width="19.44140625" customWidth="1"/>
    <col min="7" max="7" width="25.33203125" customWidth="1"/>
    <col min="8" max="8" width="28.88671875" customWidth="1"/>
  </cols>
  <sheetData>
    <row r="1" spans="1:28">
      <c r="A1" s="138"/>
      <c r="B1" s="138"/>
      <c r="C1" s="138"/>
      <c r="D1" s="138"/>
      <c r="E1" s="138"/>
      <c r="F1" s="138" t="s">
        <v>370</v>
      </c>
      <c r="G1" s="138" t="s">
        <v>371</v>
      </c>
      <c r="H1" s="138" t="s">
        <v>372</v>
      </c>
      <c r="I1" s="209" t="s">
        <v>373</v>
      </c>
      <c r="J1" s="209" t="s">
        <v>374</v>
      </c>
      <c r="K1" s="138" t="s">
        <v>375</v>
      </c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</row>
    <row r="2" spans="1:28">
      <c r="A2" s="1"/>
      <c r="B2" s="1"/>
      <c r="C2" s="1"/>
      <c r="D2" s="1"/>
      <c r="E2" s="1"/>
      <c r="F2" s="1"/>
      <c r="G2" s="1"/>
      <c r="H2" s="164"/>
    </row>
    <row r="3" spans="1:28">
      <c r="A3" s="1" t="s">
        <v>124</v>
      </c>
      <c r="B3" s="1" t="s">
        <v>125</v>
      </c>
      <c r="C3" s="1" t="s">
        <v>122</v>
      </c>
      <c r="D3" s="81" t="s">
        <v>123</v>
      </c>
      <c r="E3" s="1"/>
      <c r="F3" s="1" t="b">
        <v>0</v>
      </c>
      <c r="G3" s="1" t="b">
        <v>1</v>
      </c>
      <c r="H3" s="1" t="b">
        <v>1</v>
      </c>
      <c r="I3" s="210" t="b">
        <v>0</v>
      </c>
      <c r="J3" s="210" t="b">
        <v>1</v>
      </c>
      <c r="K3" s="210" t="b">
        <v>0</v>
      </c>
    </row>
    <row r="4" spans="1:28">
      <c r="A4" s="211" t="s">
        <v>128</v>
      </c>
      <c r="B4" s="211" t="s">
        <v>129</v>
      </c>
      <c r="C4" s="211" t="s">
        <v>127</v>
      </c>
      <c r="D4" s="211" t="s">
        <v>122</v>
      </c>
      <c r="E4" s="211"/>
      <c r="F4" s="211" t="b">
        <v>0</v>
      </c>
      <c r="G4" s="211" t="b">
        <v>0</v>
      </c>
      <c r="H4" s="211" t="b">
        <v>0</v>
      </c>
      <c r="I4" s="212" t="b">
        <v>0</v>
      </c>
      <c r="J4" s="212" t="b">
        <v>0</v>
      </c>
      <c r="K4" s="212" t="b">
        <v>1</v>
      </c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</row>
    <row r="5" spans="1:28">
      <c r="A5" s="1" t="s">
        <v>134</v>
      </c>
      <c r="B5" s="1" t="s">
        <v>135</v>
      </c>
      <c r="C5" s="81" t="s">
        <v>132</v>
      </c>
      <c r="D5" s="1" t="s">
        <v>133</v>
      </c>
      <c r="E5" s="1"/>
      <c r="F5" s="1" t="b">
        <v>1</v>
      </c>
      <c r="G5" s="1" t="b">
        <v>0</v>
      </c>
      <c r="H5" s="1" t="b">
        <v>0</v>
      </c>
      <c r="I5" s="210" t="b">
        <v>1</v>
      </c>
      <c r="J5" s="210" t="b">
        <v>0</v>
      </c>
      <c r="K5" s="210" t="b">
        <v>0</v>
      </c>
    </row>
    <row r="6" spans="1:28">
      <c r="A6" s="1" t="s">
        <v>139</v>
      </c>
      <c r="B6" s="1" t="s">
        <v>140</v>
      </c>
      <c r="C6" s="81" t="s">
        <v>138</v>
      </c>
      <c r="D6" s="1" t="s">
        <v>132</v>
      </c>
      <c r="E6" s="1"/>
      <c r="F6" s="1" t="b">
        <v>1</v>
      </c>
      <c r="G6" s="1" t="b">
        <v>1</v>
      </c>
      <c r="H6" s="1" t="b">
        <v>0</v>
      </c>
      <c r="I6" s="210" t="b">
        <v>0</v>
      </c>
      <c r="J6" s="210" t="b">
        <v>1</v>
      </c>
      <c r="K6" s="210" t="b">
        <v>0</v>
      </c>
    </row>
    <row r="7" spans="1:28">
      <c r="A7" s="213" t="s">
        <v>208</v>
      </c>
      <c r="B7" s="213" t="s">
        <v>211</v>
      </c>
      <c r="C7" s="213" t="s">
        <v>152</v>
      </c>
      <c r="D7" s="213" t="s">
        <v>132</v>
      </c>
      <c r="E7" s="213"/>
      <c r="F7" s="213" t="b">
        <v>0</v>
      </c>
      <c r="G7" s="213" t="b">
        <v>0</v>
      </c>
      <c r="H7" s="213" t="b">
        <v>0</v>
      </c>
      <c r="I7" s="214" t="b">
        <v>0</v>
      </c>
      <c r="J7" s="214" t="b">
        <v>0</v>
      </c>
      <c r="K7" s="214" t="b">
        <v>1</v>
      </c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</row>
    <row r="8" spans="1:28">
      <c r="A8" s="211" t="s">
        <v>144</v>
      </c>
      <c r="B8" s="211" t="s">
        <v>145</v>
      </c>
      <c r="C8" s="211" t="s">
        <v>142</v>
      </c>
      <c r="D8" s="211" t="s">
        <v>143</v>
      </c>
      <c r="E8" s="211"/>
      <c r="F8" s="211" t="b">
        <v>0</v>
      </c>
      <c r="G8" s="211" t="b">
        <v>0</v>
      </c>
      <c r="H8" s="211" t="b">
        <v>0</v>
      </c>
      <c r="I8" s="212" t="b">
        <v>0</v>
      </c>
      <c r="J8" s="212" t="b">
        <v>0</v>
      </c>
      <c r="K8" s="212" t="b">
        <v>1</v>
      </c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</row>
    <row r="9" spans="1:28">
      <c r="A9" s="1" t="s">
        <v>149</v>
      </c>
      <c r="B9" s="1" t="s">
        <v>150</v>
      </c>
      <c r="C9" s="1" t="s">
        <v>147</v>
      </c>
      <c r="D9" s="81" t="s">
        <v>148</v>
      </c>
      <c r="E9" s="1"/>
      <c r="F9" s="1" t="b">
        <v>0</v>
      </c>
      <c r="G9" s="1" t="b">
        <v>1</v>
      </c>
      <c r="H9" s="1" t="b">
        <v>1</v>
      </c>
      <c r="I9" s="210" t="b">
        <v>0</v>
      </c>
      <c r="J9" s="210" t="b">
        <v>1</v>
      </c>
      <c r="K9" s="210" t="b">
        <v>0</v>
      </c>
    </row>
    <row r="10" spans="1:28">
      <c r="A10" s="1" t="s">
        <v>153</v>
      </c>
      <c r="B10" s="1" t="s">
        <v>154</v>
      </c>
      <c r="C10" s="1" t="s">
        <v>127</v>
      </c>
      <c r="D10" s="81" t="s">
        <v>152</v>
      </c>
      <c r="E10" s="1"/>
      <c r="F10" s="1" t="b">
        <v>1</v>
      </c>
      <c r="G10" s="1" t="b">
        <v>1</v>
      </c>
      <c r="H10" s="1" t="b">
        <v>1</v>
      </c>
      <c r="I10" s="210" t="b">
        <v>0</v>
      </c>
      <c r="J10" s="210" t="b">
        <v>1</v>
      </c>
      <c r="K10" s="210" t="b">
        <v>0</v>
      </c>
    </row>
    <row r="11" spans="1:28">
      <c r="A11" s="1" t="s">
        <v>156</v>
      </c>
      <c r="B11" s="1" t="s">
        <v>157</v>
      </c>
      <c r="C11" s="1" t="s">
        <v>142</v>
      </c>
      <c r="D11" s="1" t="s">
        <v>143</v>
      </c>
      <c r="E11" s="81" t="s">
        <v>127</v>
      </c>
      <c r="F11" s="1" t="b">
        <v>0</v>
      </c>
      <c r="G11" s="1" t="b">
        <v>1</v>
      </c>
      <c r="H11" s="1" t="b">
        <v>1</v>
      </c>
      <c r="I11" s="210" t="b">
        <v>0</v>
      </c>
      <c r="J11" s="210" t="b">
        <v>0</v>
      </c>
      <c r="K11" s="210" t="b">
        <v>0</v>
      </c>
    </row>
    <row r="12" spans="1:28">
      <c r="A12" s="1" t="s">
        <v>160</v>
      </c>
      <c r="B12" s="1" t="s">
        <v>161</v>
      </c>
      <c r="C12" s="1" t="s">
        <v>122</v>
      </c>
      <c r="D12" s="81" t="s">
        <v>159</v>
      </c>
      <c r="E12" s="1"/>
      <c r="F12" s="1" t="b">
        <v>1</v>
      </c>
      <c r="G12" s="1" t="b">
        <v>0</v>
      </c>
      <c r="H12" s="1" t="b">
        <v>0</v>
      </c>
      <c r="I12" s="210" t="b">
        <v>0</v>
      </c>
      <c r="J12" s="210" t="b">
        <v>1</v>
      </c>
      <c r="K12" s="210" t="b">
        <v>0</v>
      </c>
    </row>
    <row r="13" spans="1:28">
      <c r="A13" s="1" t="s">
        <v>218</v>
      </c>
      <c r="B13" s="1" t="s">
        <v>220</v>
      </c>
      <c r="C13" s="1" t="s">
        <v>127</v>
      </c>
      <c r="D13" s="81" t="s">
        <v>138</v>
      </c>
      <c r="E13" s="1"/>
      <c r="F13" s="1" t="b">
        <v>0</v>
      </c>
      <c r="G13" s="1" t="b">
        <v>1</v>
      </c>
      <c r="H13" s="1" t="b">
        <v>1</v>
      </c>
      <c r="I13" s="210" t="b">
        <v>0</v>
      </c>
      <c r="J13" s="210" t="b">
        <v>0</v>
      </c>
      <c r="K13" s="210" t="b">
        <v>0</v>
      </c>
    </row>
    <row r="14" spans="1:28">
      <c r="A14" s="1" t="s">
        <v>163</v>
      </c>
      <c r="B14" s="1" t="s">
        <v>164</v>
      </c>
      <c r="C14" s="1" t="s">
        <v>127</v>
      </c>
      <c r="D14" s="81" t="s">
        <v>123</v>
      </c>
      <c r="E14" s="1"/>
      <c r="F14" s="1" t="b">
        <v>0</v>
      </c>
      <c r="G14" s="1" t="b">
        <v>1</v>
      </c>
      <c r="H14" s="1" t="b">
        <v>1</v>
      </c>
      <c r="I14" s="210" t="b">
        <v>0</v>
      </c>
      <c r="J14" s="210" t="b">
        <v>0</v>
      </c>
      <c r="K14" s="210" t="b">
        <v>1</v>
      </c>
    </row>
    <row r="15" spans="1:28">
      <c r="A15" s="211" t="s">
        <v>166</v>
      </c>
      <c r="B15" s="211" t="s">
        <v>167</v>
      </c>
      <c r="C15" s="211" t="s">
        <v>148</v>
      </c>
      <c r="D15" s="211" t="s">
        <v>143</v>
      </c>
      <c r="E15" s="211"/>
      <c r="F15" s="211" t="b">
        <v>0</v>
      </c>
      <c r="G15" s="211" t="b">
        <v>0</v>
      </c>
      <c r="H15" s="211" t="b">
        <v>0</v>
      </c>
      <c r="I15" s="212" t="b">
        <v>0</v>
      </c>
      <c r="J15" s="212" t="b">
        <v>0</v>
      </c>
      <c r="K15" s="212" t="b">
        <v>1</v>
      </c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</row>
    <row r="16" spans="1:28">
      <c r="A16" s="1" t="s">
        <v>169</v>
      </c>
      <c r="B16" s="1" t="s">
        <v>170</v>
      </c>
      <c r="C16" s="1" t="s">
        <v>127</v>
      </c>
      <c r="D16" s="1" t="s">
        <v>122</v>
      </c>
      <c r="E16" s="81" t="s">
        <v>152</v>
      </c>
      <c r="F16" s="1" t="b">
        <v>0</v>
      </c>
      <c r="G16" s="1" t="b">
        <v>0</v>
      </c>
      <c r="H16" s="1" t="b">
        <v>1</v>
      </c>
      <c r="I16" s="210" t="b">
        <v>0</v>
      </c>
      <c r="J16" s="210" t="b">
        <v>1</v>
      </c>
      <c r="K16" s="210" t="b">
        <v>0</v>
      </c>
    </row>
    <row r="17" spans="1:28">
      <c r="A17" s="1" t="s">
        <v>172</v>
      </c>
      <c r="B17" s="1" t="s">
        <v>173</v>
      </c>
      <c r="C17" s="1" t="s">
        <v>122</v>
      </c>
      <c r="D17" s="81" t="s">
        <v>127</v>
      </c>
      <c r="E17" s="1"/>
      <c r="F17" s="1" t="b">
        <v>1</v>
      </c>
      <c r="G17" s="1" t="b">
        <v>0</v>
      </c>
      <c r="H17" s="1" t="b">
        <v>0</v>
      </c>
      <c r="I17" s="210" t="b">
        <v>0</v>
      </c>
      <c r="J17" s="210" t="b">
        <v>0</v>
      </c>
      <c r="K17" s="210" t="b">
        <v>0</v>
      </c>
    </row>
    <row r="18" spans="1:28">
      <c r="A18" s="1" t="s">
        <v>175</v>
      </c>
      <c r="B18" s="1" t="s">
        <v>176</v>
      </c>
      <c r="C18" s="1" t="s">
        <v>147</v>
      </c>
      <c r="D18" s="81" t="s">
        <v>122</v>
      </c>
      <c r="E18" s="1"/>
      <c r="F18" s="1" t="b">
        <v>1</v>
      </c>
      <c r="G18" s="1" t="b">
        <v>0</v>
      </c>
      <c r="H18" s="1" t="b">
        <v>0</v>
      </c>
      <c r="I18" s="210" t="b">
        <v>0</v>
      </c>
      <c r="J18" s="210" t="b">
        <v>1</v>
      </c>
      <c r="K18" s="210" t="b">
        <v>0</v>
      </c>
    </row>
    <row r="19" spans="1:28">
      <c r="A19" s="1" t="s">
        <v>178</v>
      </c>
      <c r="B19" s="1" t="s">
        <v>179</v>
      </c>
      <c r="C19" s="81" t="s">
        <v>148</v>
      </c>
      <c r="D19" s="1" t="s">
        <v>127</v>
      </c>
      <c r="E19" s="1"/>
      <c r="F19" s="1" t="b">
        <v>0</v>
      </c>
      <c r="G19" s="1" t="b">
        <v>0</v>
      </c>
      <c r="H19" s="1" t="b">
        <v>0</v>
      </c>
      <c r="I19" s="210" t="b">
        <v>1</v>
      </c>
      <c r="J19" s="210" t="b">
        <v>0</v>
      </c>
      <c r="K19" s="210" t="b">
        <v>0</v>
      </c>
    </row>
    <row r="20" spans="1:28">
      <c r="A20" s="1" t="s">
        <v>181</v>
      </c>
      <c r="B20" s="1" t="s">
        <v>182</v>
      </c>
      <c r="C20" s="1" t="s">
        <v>132</v>
      </c>
      <c r="D20" s="81" t="s">
        <v>148</v>
      </c>
      <c r="E20" s="1"/>
      <c r="F20" s="1" t="b">
        <v>1</v>
      </c>
      <c r="G20" s="1" t="b">
        <v>0</v>
      </c>
      <c r="H20" s="1" t="b">
        <v>0</v>
      </c>
      <c r="I20" s="210" t="b">
        <v>1</v>
      </c>
      <c r="J20" s="210" t="b">
        <v>1</v>
      </c>
      <c r="K20" s="210" t="b">
        <v>0</v>
      </c>
    </row>
    <row r="21" spans="1:28">
      <c r="A21" s="1" t="s">
        <v>184</v>
      </c>
      <c r="B21" s="1" t="s">
        <v>185</v>
      </c>
      <c r="C21" s="81" t="s">
        <v>152</v>
      </c>
      <c r="D21" s="1" t="s">
        <v>159</v>
      </c>
      <c r="E21" s="1"/>
      <c r="F21" s="1" t="b">
        <v>0</v>
      </c>
      <c r="G21" s="1" t="b">
        <v>0</v>
      </c>
      <c r="H21" s="1" t="b">
        <v>1</v>
      </c>
      <c r="I21" s="210" t="b">
        <v>1</v>
      </c>
      <c r="J21" s="210" t="b">
        <v>0</v>
      </c>
      <c r="K21" s="210" t="b">
        <v>0</v>
      </c>
    </row>
    <row r="22" spans="1:28">
      <c r="A22" s="213" t="s">
        <v>187</v>
      </c>
      <c r="B22" s="213" t="s">
        <v>188</v>
      </c>
      <c r="C22" s="213" t="s">
        <v>138</v>
      </c>
      <c r="D22" s="213" t="s">
        <v>133</v>
      </c>
      <c r="E22" s="213"/>
      <c r="F22" s="213" t="b">
        <v>0</v>
      </c>
      <c r="G22" s="213" t="b">
        <v>0</v>
      </c>
      <c r="H22" s="213" t="b">
        <v>0</v>
      </c>
      <c r="I22" s="214" t="b">
        <v>0</v>
      </c>
      <c r="J22" s="214" t="b">
        <v>0</v>
      </c>
      <c r="K22" s="214" t="b">
        <v>1</v>
      </c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</row>
    <row r="23" spans="1:28">
      <c r="A23" s="211" t="s">
        <v>190</v>
      </c>
      <c r="B23" s="211" t="s">
        <v>191</v>
      </c>
      <c r="C23" s="211" t="s">
        <v>127</v>
      </c>
      <c r="D23" s="211" t="s">
        <v>152</v>
      </c>
      <c r="E23" s="211"/>
      <c r="F23" s="211" t="b">
        <v>0</v>
      </c>
      <c r="G23" s="211" t="b">
        <v>0</v>
      </c>
      <c r="H23" s="211" t="b">
        <v>0</v>
      </c>
      <c r="I23" s="212" t="b">
        <v>0</v>
      </c>
      <c r="J23" s="212" t="b">
        <v>0</v>
      </c>
      <c r="K23" s="212" t="b">
        <v>1</v>
      </c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</row>
    <row r="24" spans="1:28">
      <c r="A24" s="211" t="s">
        <v>195</v>
      </c>
      <c r="B24" s="211" t="s">
        <v>196</v>
      </c>
      <c r="C24" s="211" t="s">
        <v>193</v>
      </c>
      <c r="D24" s="211" t="s">
        <v>194</v>
      </c>
      <c r="E24" s="211"/>
      <c r="F24" s="211" t="b">
        <v>0</v>
      </c>
      <c r="G24" s="211" t="b">
        <v>0</v>
      </c>
      <c r="H24" s="211" t="b">
        <v>0</v>
      </c>
      <c r="I24" s="212" t="b">
        <v>0</v>
      </c>
      <c r="J24" s="212" t="b">
        <v>0</v>
      </c>
      <c r="K24" s="212" t="b">
        <v>1</v>
      </c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</row>
  </sheetData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E1002"/>
  <sheetViews>
    <sheetView topLeftCell="D2" workbookViewId="0"/>
  </sheetViews>
  <sheetFormatPr defaultColWidth="14.44140625" defaultRowHeight="15" customHeight="1"/>
  <cols>
    <col min="1" max="8" width="12.109375" customWidth="1"/>
    <col min="9" max="9" width="12" customWidth="1"/>
    <col min="10" max="31" width="5.33203125" customWidth="1"/>
    <col min="32" max="32" width="6.109375" customWidth="1"/>
    <col min="33" max="42" width="6.88671875" customWidth="1"/>
    <col min="43" max="83" width="5.33203125" customWidth="1"/>
  </cols>
  <sheetData>
    <row r="1" spans="1:83" ht="140.25" customHeight="1">
      <c r="A1" s="1"/>
      <c r="B1" s="1"/>
      <c r="C1" s="1"/>
      <c r="D1" s="1"/>
      <c r="E1" s="1"/>
      <c r="F1" s="1"/>
      <c r="G1" s="1"/>
      <c r="M1" s="265" t="s">
        <v>52</v>
      </c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3"/>
      <c r="AY1" s="296" t="s">
        <v>369</v>
      </c>
      <c r="AZ1" s="292"/>
      <c r="BA1" s="292"/>
      <c r="BB1" s="292"/>
      <c r="BC1" s="292"/>
      <c r="BD1" s="292"/>
      <c r="BE1" s="292"/>
      <c r="BF1" s="292"/>
      <c r="BG1" s="292"/>
      <c r="BH1" s="292"/>
      <c r="BI1" s="292"/>
      <c r="BJ1" s="292"/>
      <c r="BK1" s="292"/>
      <c r="BL1" s="292"/>
      <c r="BM1" s="292"/>
      <c r="BN1" s="292"/>
      <c r="BO1" s="292"/>
      <c r="BP1" s="292"/>
      <c r="BQ1" s="292"/>
      <c r="BR1" s="292"/>
      <c r="BS1" s="292"/>
      <c r="BT1" s="292"/>
      <c r="BU1" s="292"/>
      <c r="BV1" s="292"/>
      <c r="BW1" s="292"/>
      <c r="BX1" s="292"/>
      <c r="BY1" s="292"/>
      <c r="BZ1" s="292"/>
      <c r="CA1" s="292"/>
      <c r="CB1" s="292"/>
      <c r="CC1" s="292"/>
      <c r="CD1" s="292"/>
      <c r="CE1" s="16"/>
    </row>
    <row r="2" spans="1:83" ht="140.25" customHeight="1">
      <c r="A2" s="1"/>
      <c r="B2" s="1"/>
      <c r="C2" s="1"/>
      <c r="D2" s="1"/>
      <c r="E2" s="1"/>
      <c r="F2" s="1"/>
      <c r="G2" s="1"/>
      <c r="M2" s="265" t="s">
        <v>376</v>
      </c>
      <c r="N2" s="262"/>
      <c r="O2" s="262"/>
      <c r="P2" s="262"/>
      <c r="Q2" s="262"/>
      <c r="R2" s="262"/>
      <c r="S2" s="262"/>
      <c r="T2" s="262"/>
      <c r="U2" s="262"/>
      <c r="V2" s="262"/>
      <c r="W2" s="263"/>
      <c r="X2" s="270" t="s">
        <v>53</v>
      </c>
      <c r="Y2" s="262"/>
      <c r="Z2" s="262"/>
      <c r="AA2" s="262"/>
      <c r="AB2" s="262"/>
      <c r="AC2" s="262"/>
      <c r="AD2" s="262"/>
      <c r="AE2" s="262"/>
      <c r="AF2" s="263"/>
      <c r="AG2" s="265" t="s">
        <v>62</v>
      </c>
      <c r="AH2" s="262"/>
      <c r="AI2" s="262"/>
      <c r="AJ2" s="262"/>
      <c r="AK2" s="262"/>
      <c r="AL2" s="262"/>
      <c r="AM2" s="262"/>
      <c r="AN2" s="262"/>
      <c r="AO2" s="262"/>
      <c r="AP2" s="263"/>
      <c r="AQ2" s="266" t="s">
        <v>63</v>
      </c>
      <c r="AR2" s="262"/>
      <c r="AS2" s="262"/>
      <c r="AT2" s="262"/>
      <c r="AU2" s="262"/>
      <c r="AV2" s="262"/>
      <c r="AW2" s="262"/>
      <c r="AX2" s="263"/>
      <c r="AY2" s="266" t="s">
        <v>54</v>
      </c>
      <c r="AZ2" s="262"/>
      <c r="BA2" s="262"/>
      <c r="BB2" s="262"/>
      <c r="BC2" s="262"/>
      <c r="BD2" s="262"/>
      <c r="BE2" s="262"/>
      <c r="BF2" s="262"/>
      <c r="BG2" s="263"/>
      <c r="BH2" s="271" t="s">
        <v>55</v>
      </c>
      <c r="BI2" s="262"/>
      <c r="BJ2" s="262"/>
      <c r="BK2" s="262"/>
      <c r="BL2" s="263"/>
      <c r="BM2" s="297" t="s">
        <v>56</v>
      </c>
      <c r="BN2" s="263"/>
      <c r="BO2" s="272" t="s">
        <v>57</v>
      </c>
      <c r="BP2" s="262"/>
      <c r="BQ2" s="262"/>
      <c r="BR2" s="262"/>
      <c r="BS2" s="262"/>
      <c r="BT2" s="262"/>
      <c r="BU2" s="263"/>
      <c r="BV2" s="298" t="s">
        <v>58</v>
      </c>
      <c r="BW2" s="263"/>
      <c r="BX2" s="264" t="s">
        <v>59</v>
      </c>
      <c r="BY2" s="262"/>
      <c r="BZ2" s="262"/>
      <c r="CA2" s="262"/>
      <c r="CB2" s="263"/>
      <c r="CC2" s="295" t="s">
        <v>60</v>
      </c>
      <c r="CD2" s="263"/>
      <c r="CE2" s="16" t="s">
        <v>61</v>
      </c>
    </row>
    <row r="3" spans="1:83" ht="160.5" customHeight="1">
      <c r="A3" s="215">
        <f>'DTE-MBE'!B2</f>
        <v>0</v>
      </c>
      <c r="B3" s="215">
        <f>'DTE-MBE'!C2</f>
        <v>0</v>
      </c>
      <c r="C3" s="215">
        <f>'DTE-MBE'!E2</f>
        <v>0</v>
      </c>
      <c r="D3" s="215">
        <f>'DTE-MBE'!F2</f>
        <v>0</v>
      </c>
      <c r="E3" s="215">
        <f>'DTE-MBE'!G2</f>
        <v>0</v>
      </c>
      <c r="F3" s="215">
        <f>'DTE-MBE'!H2</f>
        <v>0</v>
      </c>
      <c r="G3" s="215">
        <f>'DTE-MBE'!I2</f>
        <v>0</v>
      </c>
      <c r="H3" s="19"/>
      <c r="I3" s="19"/>
      <c r="J3" s="19" t="s">
        <v>64</v>
      </c>
      <c r="K3" s="19" t="s">
        <v>65</v>
      </c>
      <c r="L3" s="19" t="s">
        <v>66</v>
      </c>
      <c r="M3" s="19" t="s">
        <v>0</v>
      </c>
      <c r="N3" s="19" t="s">
        <v>1</v>
      </c>
      <c r="O3" s="19" t="s">
        <v>2</v>
      </c>
      <c r="P3" s="19" t="s">
        <v>3</v>
      </c>
      <c r="Q3" s="19" t="s">
        <v>4</v>
      </c>
      <c r="R3" s="19" t="s">
        <v>5</v>
      </c>
      <c r="S3" s="19" t="s">
        <v>7</v>
      </c>
      <c r="T3" s="19" t="s">
        <v>8</v>
      </c>
      <c r="U3" s="19" t="s">
        <v>9</v>
      </c>
      <c r="V3" s="19" t="s">
        <v>10</v>
      </c>
      <c r="W3" s="19" t="s">
        <v>29</v>
      </c>
      <c r="X3" s="19" t="s">
        <v>11</v>
      </c>
      <c r="Y3" s="19" t="s">
        <v>12</v>
      </c>
      <c r="Z3" s="216" t="s">
        <v>67</v>
      </c>
      <c r="AA3" s="216" t="s">
        <v>68</v>
      </c>
      <c r="AB3" s="216" t="s">
        <v>377</v>
      </c>
      <c r="AC3" s="217" t="s">
        <v>69</v>
      </c>
      <c r="AD3" s="217" t="s">
        <v>70</v>
      </c>
      <c r="AE3" s="217" t="s">
        <v>71</v>
      </c>
      <c r="AF3" s="217" t="s">
        <v>72</v>
      </c>
      <c r="AG3" s="19" t="s">
        <v>6</v>
      </c>
      <c r="AH3" s="217" t="s">
        <v>99</v>
      </c>
      <c r="AI3" s="217" t="s">
        <v>100</v>
      </c>
      <c r="AJ3" s="217" t="s">
        <v>101</v>
      </c>
      <c r="AK3" s="217" t="s">
        <v>102</v>
      </c>
      <c r="AL3" s="217" t="s">
        <v>103</v>
      </c>
      <c r="AM3" s="217" t="s">
        <v>104</v>
      </c>
      <c r="AN3" s="217" t="s">
        <v>105</v>
      </c>
      <c r="AO3" s="217" t="s">
        <v>106</v>
      </c>
      <c r="AP3" s="216" t="s">
        <v>29</v>
      </c>
      <c r="AQ3" s="19" t="s">
        <v>107</v>
      </c>
      <c r="AR3" s="19" t="s">
        <v>108</v>
      </c>
      <c r="AS3" s="19" t="s">
        <v>109</v>
      </c>
      <c r="AT3" s="19" t="s">
        <v>110</v>
      </c>
      <c r="AU3" s="19" t="s">
        <v>111</v>
      </c>
      <c r="AV3" s="19" t="s">
        <v>112</v>
      </c>
      <c r="AW3" s="19" t="s">
        <v>113</v>
      </c>
      <c r="AX3" s="216" t="s">
        <v>29</v>
      </c>
      <c r="AY3" s="19" t="s">
        <v>74</v>
      </c>
      <c r="AZ3" s="19" t="s">
        <v>75</v>
      </c>
      <c r="BA3" s="19" t="s">
        <v>76</v>
      </c>
      <c r="BB3" s="19" t="s">
        <v>77</v>
      </c>
      <c r="BC3" s="19" t="s">
        <v>78</v>
      </c>
      <c r="BD3" s="19" t="s">
        <v>79</v>
      </c>
      <c r="BE3" s="19" t="s">
        <v>80</v>
      </c>
      <c r="BF3" s="19" t="s">
        <v>81</v>
      </c>
      <c r="BG3" s="216" t="s">
        <v>29</v>
      </c>
      <c r="BH3" s="19" t="s">
        <v>82</v>
      </c>
      <c r="BI3" s="19" t="s">
        <v>83</v>
      </c>
      <c r="BJ3" s="19" t="s">
        <v>84</v>
      </c>
      <c r="BK3" s="19" t="s">
        <v>85</v>
      </c>
      <c r="BL3" s="216" t="s">
        <v>29</v>
      </c>
      <c r="BM3" s="19" t="s">
        <v>86</v>
      </c>
      <c r="BN3" s="216" t="s">
        <v>29</v>
      </c>
      <c r="BO3" s="19" t="s">
        <v>87</v>
      </c>
      <c r="BP3" s="19" t="s">
        <v>88</v>
      </c>
      <c r="BQ3" s="19" t="s">
        <v>89</v>
      </c>
      <c r="BR3" s="19" t="s">
        <v>90</v>
      </c>
      <c r="BS3" s="19" t="s">
        <v>91</v>
      </c>
      <c r="BT3" s="19" t="s">
        <v>92</v>
      </c>
      <c r="BU3" s="216" t="s">
        <v>29</v>
      </c>
      <c r="BV3" s="19" t="s">
        <v>93</v>
      </c>
      <c r="BW3" s="216" t="s">
        <v>29</v>
      </c>
      <c r="BX3" s="19" t="s">
        <v>94</v>
      </c>
      <c r="BY3" s="19" t="s">
        <v>95</v>
      </c>
      <c r="BZ3" s="19" t="s">
        <v>96</v>
      </c>
      <c r="CA3" s="19" t="s">
        <v>97</v>
      </c>
      <c r="CB3" s="216"/>
      <c r="CC3" s="19" t="s">
        <v>60</v>
      </c>
      <c r="CD3" s="216" t="s">
        <v>29</v>
      </c>
      <c r="CE3" s="21" t="s">
        <v>98</v>
      </c>
    </row>
    <row r="4" spans="1:83" ht="14.25" customHeight="1">
      <c r="A4" s="215" t="str">
        <f>'DTE-MBE'!B3</f>
        <v>R1</v>
      </c>
      <c r="B4" s="215" t="str">
        <f>'DTE-MBE'!C3</f>
        <v>R2</v>
      </c>
      <c r="C4" s="215" t="str">
        <f>'DTE-MBE'!E3</f>
        <v>ID</v>
      </c>
      <c r="D4" s="215" t="str">
        <f>'DTE-MBE'!F3</f>
        <v>Name</v>
      </c>
      <c r="E4" s="215" t="str">
        <f>'DTE-MBE'!G3</f>
        <v>Year</v>
      </c>
      <c r="F4" s="215" t="str">
        <f>'DTE-MBE'!H3</f>
        <v>Title</v>
      </c>
      <c r="G4" s="215" t="str">
        <f>'DTE-MBE'!I3</f>
        <v>Type</v>
      </c>
      <c r="H4" s="215" t="str">
        <f>'DTE-MBE'!J3</f>
        <v>Scopus</v>
      </c>
      <c r="I4" s="215" t="str">
        <f>'DTE-MBE'!K3</f>
        <v>Length</v>
      </c>
      <c r="J4" s="215">
        <f>'DTE-MBE'!L3</f>
        <v>21</v>
      </c>
      <c r="M4" s="25" t="e">
        <f t="shared" ref="M4:BK4" si="0">SUM(M$5:M$27)/$J$4</f>
        <v>#REF!</v>
      </c>
      <c r="N4" s="25" t="e">
        <f t="shared" si="0"/>
        <v>#REF!</v>
      </c>
      <c r="O4" s="25" t="e">
        <f t="shared" si="0"/>
        <v>#REF!</v>
      </c>
      <c r="P4" s="25" t="e">
        <f t="shared" si="0"/>
        <v>#REF!</v>
      </c>
      <c r="Q4" s="25" t="e">
        <f t="shared" si="0"/>
        <v>#REF!</v>
      </c>
      <c r="R4" s="25" t="e">
        <f t="shared" si="0"/>
        <v>#REF!</v>
      </c>
      <c r="S4" s="25" t="e">
        <f t="shared" si="0"/>
        <v>#REF!</v>
      </c>
      <c r="T4" s="25" t="e">
        <f t="shared" si="0"/>
        <v>#REF!</v>
      </c>
      <c r="U4" s="25" t="e">
        <f t="shared" si="0"/>
        <v>#REF!</v>
      </c>
      <c r="V4" s="25" t="e">
        <f t="shared" si="0"/>
        <v>#REF!</v>
      </c>
      <c r="W4" s="218" t="e">
        <f t="shared" si="0"/>
        <v>#REF!</v>
      </c>
      <c r="X4" s="25" t="e">
        <f t="shared" si="0"/>
        <v>#REF!</v>
      </c>
      <c r="Y4" s="25" t="e">
        <f t="shared" si="0"/>
        <v>#REF!</v>
      </c>
      <c r="Z4" s="219" t="e">
        <f t="shared" si="0"/>
        <v>#REF!</v>
      </c>
      <c r="AA4" s="219" t="e">
        <f t="shared" si="0"/>
        <v>#REF!</v>
      </c>
      <c r="AB4" s="219" t="e">
        <f t="shared" si="0"/>
        <v>#REF!</v>
      </c>
      <c r="AC4" s="220" t="e">
        <f t="shared" si="0"/>
        <v>#REF!</v>
      </c>
      <c r="AD4" s="220" t="e">
        <f t="shared" si="0"/>
        <v>#REF!</v>
      </c>
      <c r="AE4" s="220" t="e">
        <f t="shared" si="0"/>
        <v>#REF!</v>
      </c>
      <c r="AF4" s="220" t="e">
        <f t="shared" si="0"/>
        <v>#REF!</v>
      </c>
      <c r="AG4" s="25" t="e">
        <f t="shared" si="0"/>
        <v>#REF!</v>
      </c>
      <c r="AH4" s="220" t="e">
        <f t="shared" si="0"/>
        <v>#REF!</v>
      </c>
      <c r="AI4" s="220" t="e">
        <f t="shared" si="0"/>
        <v>#REF!</v>
      </c>
      <c r="AJ4" s="220" t="e">
        <f t="shared" si="0"/>
        <v>#REF!</v>
      </c>
      <c r="AK4" s="220" t="e">
        <f t="shared" si="0"/>
        <v>#REF!</v>
      </c>
      <c r="AL4" s="220" t="e">
        <f t="shared" si="0"/>
        <v>#REF!</v>
      </c>
      <c r="AM4" s="220" t="e">
        <f t="shared" si="0"/>
        <v>#REF!</v>
      </c>
      <c r="AN4" s="220" t="e">
        <f t="shared" si="0"/>
        <v>#REF!</v>
      </c>
      <c r="AO4" s="220" t="e">
        <f t="shared" si="0"/>
        <v>#REF!</v>
      </c>
      <c r="AP4" s="219" t="e">
        <f t="shared" si="0"/>
        <v>#REF!</v>
      </c>
      <c r="AQ4" s="25" t="e">
        <f t="shared" si="0"/>
        <v>#REF!</v>
      </c>
      <c r="AR4" s="25" t="e">
        <f t="shared" si="0"/>
        <v>#REF!</v>
      </c>
      <c r="AS4" s="25" t="e">
        <f t="shared" si="0"/>
        <v>#REF!</v>
      </c>
      <c r="AT4" s="25" t="e">
        <f t="shared" si="0"/>
        <v>#REF!</v>
      </c>
      <c r="AU4" s="25" t="e">
        <f t="shared" si="0"/>
        <v>#REF!</v>
      </c>
      <c r="AV4" s="25" t="e">
        <f t="shared" si="0"/>
        <v>#REF!</v>
      </c>
      <c r="AW4" s="25" t="e">
        <f t="shared" si="0"/>
        <v>#REF!</v>
      </c>
      <c r="AX4" s="219" t="e">
        <f t="shared" si="0"/>
        <v>#REF!</v>
      </c>
      <c r="AY4" s="25" t="e">
        <f t="shared" si="0"/>
        <v>#REF!</v>
      </c>
      <c r="AZ4" s="25" t="e">
        <f t="shared" si="0"/>
        <v>#REF!</v>
      </c>
      <c r="BA4" s="25" t="e">
        <f t="shared" si="0"/>
        <v>#REF!</v>
      </c>
      <c r="BB4" s="25" t="e">
        <f t="shared" si="0"/>
        <v>#REF!</v>
      </c>
      <c r="BC4" s="25" t="e">
        <f t="shared" si="0"/>
        <v>#REF!</v>
      </c>
      <c r="BD4" s="25" t="e">
        <f t="shared" si="0"/>
        <v>#REF!</v>
      </c>
      <c r="BE4" s="25" t="e">
        <f t="shared" si="0"/>
        <v>#REF!</v>
      </c>
      <c r="BF4" s="25" t="e">
        <f t="shared" si="0"/>
        <v>#REF!</v>
      </c>
      <c r="BG4" s="219" t="e">
        <f t="shared" si="0"/>
        <v>#REF!</v>
      </c>
      <c r="BH4" s="25" t="e">
        <f t="shared" si="0"/>
        <v>#REF!</v>
      </c>
      <c r="BI4" s="25" t="e">
        <f t="shared" si="0"/>
        <v>#REF!</v>
      </c>
      <c r="BJ4" s="25" t="e">
        <f t="shared" si="0"/>
        <v>#REF!</v>
      </c>
      <c r="BK4" s="25" t="e">
        <f t="shared" si="0"/>
        <v>#REF!</v>
      </c>
      <c r="BL4" s="219"/>
      <c r="BM4" s="25" t="e">
        <f>SUM(BM$5:BM$27)/$J$4</f>
        <v>#REF!</v>
      </c>
      <c r="BN4" s="219"/>
      <c r="BO4" s="25" t="e">
        <f t="shared" ref="BO4:BT4" si="1">SUM(BO$5:BO$27)/$J$4</f>
        <v>#REF!</v>
      </c>
      <c r="BP4" s="25" t="e">
        <f t="shared" si="1"/>
        <v>#REF!</v>
      </c>
      <c r="BQ4" s="25" t="e">
        <f t="shared" si="1"/>
        <v>#REF!</v>
      </c>
      <c r="BR4" s="25" t="e">
        <f t="shared" si="1"/>
        <v>#REF!</v>
      </c>
      <c r="BS4" s="25" t="e">
        <f t="shared" si="1"/>
        <v>#REF!</v>
      </c>
      <c r="BT4" s="25" t="e">
        <f t="shared" si="1"/>
        <v>#REF!</v>
      </c>
      <c r="BU4" s="219"/>
      <c r="BV4" s="25" t="e">
        <f>SUM(BV$5:BV$27)/$J$4</f>
        <v>#REF!</v>
      </c>
      <c r="BW4" s="219"/>
      <c r="BX4" s="25" t="e">
        <f t="shared" ref="BX4:CA4" si="2">SUM(BX$5:BX$27)/$J$4</f>
        <v>#REF!</v>
      </c>
      <c r="BY4" s="25" t="e">
        <f t="shared" si="2"/>
        <v>#REF!</v>
      </c>
      <c r="BZ4" s="25" t="e">
        <f t="shared" si="2"/>
        <v>#REF!</v>
      </c>
      <c r="CA4" s="25" t="e">
        <f t="shared" si="2"/>
        <v>#REF!</v>
      </c>
      <c r="CB4" s="219"/>
      <c r="CC4" s="25" t="e">
        <f>SUM(CC$5:CC$27)/$J$4</f>
        <v>#REF!</v>
      </c>
      <c r="CD4" s="219"/>
      <c r="CE4" s="25" t="e">
        <f>SUM(CE$5:CE$27)/$J$4</f>
        <v>#REF!</v>
      </c>
    </row>
    <row r="5" spans="1:83" ht="14.25" customHeight="1">
      <c r="A5" s="215">
        <f>'DTE-MBE'!B4</f>
        <v>0</v>
      </c>
      <c r="B5" s="215">
        <f>'DTE-MBE'!C4</f>
        <v>0</v>
      </c>
      <c r="C5" s="215">
        <f>'DTE-MBE'!E4</f>
        <v>0</v>
      </c>
      <c r="D5" s="215">
        <f>'DTE-MBE'!F4</f>
        <v>0</v>
      </c>
      <c r="E5" s="215">
        <f>'DTE-MBE'!G4</f>
        <v>0</v>
      </c>
      <c r="F5" s="215">
        <f>'DTE-MBE'!H4</f>
        <v>0</v>
      </c>
      <c r="G5" s="215">
        <f>'DTE-MBE'!I4</f>
        <v>0</v>
      </c>
      <c r="H5" s="1"/>
      <c r="I5" s="1"/>
      <c r="J5" s="1"/>
      <c r="K5" s="1"/>
      <c r="M5" s="1"/>
      <c r="N5" s="1"/>
      <c r="O5" s="1"/>
      <c r="P5" s="1"/>
      <c r="Q5" s="1"/>
      <c r="R5" s="1"/>
      <c r="S5" s="1"/>
      <c r="T5" s="1"/>
      <c r="U5" s="1"/>
      <c r="V5" s="1"/>
      <c r="W5" s="138"/>
      <c r="X5" s="1"/>
      <c r="Y5" s="1"/>
      <c r="Z5" s="221"/>
      <c r="AA5" s="221"/>
      <c r="AB5" s="221"/>
      <c r="AC5" s="222"/>
      <c r="AD5" s="222"/>
      <c r="AE5" s="222"/>
      <c r="AF5" s="222"/>
      <c r="AH5" s="222"/>
      <c r="AI5" s="222"/>
      <c r="AJ5" s="222"/>
      <c r="AK5" s="222"/>
      <c r="AL5" s="222"/>
      <c r="AM5" s="222"/>
      <c r="AN5" s="222"/>
      <c r="AO5" s="222"/>
      <c r="AP5" s="223"/>
      <c r="AX5" s="223"/>
      <c r="AY5" s="1"/>
      <c r="AZ5" s="1"/>
      <c r="BA5" s="1"/>
      <c r="BB5" s="1"/>
      <c r="BC5" s="1"/>
      <c r="BD5" s="1"/>
      <c r="BE5" s="1"/>
      <c r="BF5" s="1"/>
      <c r="BG5" s="223"/>
      <c r="BH5" s="1"/>
      <c r="BI5" s="1"/>
      <c r="BJ5" s="1"/>
      <c r="BK5" s="1"/>
      <c r="BL5" s="223"/>
      <c r="BM5" s="1"/>
      <c r="BN5" s="223"/>
      <c r="BO5" s="1"/>
      <c r="BP5" s="1"/>
      <c r="BQ5" s="1"/>
      <c r="BR5" s="1"/>
      <c r="BS5" s="1"/>
      <c r="BT5" s="1"/>
      <c r="BU5" s="223"/>
      <c r="BV5" s="1"/>
      <c r="BW5" s="223"/>
      <c r="BX5" s="1"/>
      <c r="BY5" s="1"/>
      <c r="BZ5" s="1"/>
      <c r="CA5" s="1"/>
      <c r="CB5" s="223"/>
      <c r="CC5" s="1"/>
      <c r="CD5" s="223"/>
    </row>
    <row r="6" spans="1:83" ht="14.25" customHeight="1">
      <c r="A6" s="215" t="str">
        <f>'DTE-MBE'!B5</f>
        <v>Hermawan</v>
      </c>
      <c r="B6" s="215" t="str">
        <f>'DTE-MBE'!C5</f>
        <v>Gritsch</v>
      </c>
      <c r="C6" s="215" t="str">
        <f>'DTE-MBE'!E5</f>
        <v>S01</v>
      </c>
      <c r="D6" s="215" t="str">
        <f>'DTE-MBE'!F5</f>
        <v>L14</v>
      </c>
      <c r="E6" s="215">
        <f>'DTE-MBE'!G5</f>
        <v>2020</v>
      </c>
      <c r="F6" s="215" t="str">
        <f>'DTE-MBE'!H5</f>
        <v>Characterising the Digital Twin: A systematic literature review</v>
      </c>
      <c r="G6" s="215" t="str">
        <f>'DTE-MBE'!I5</f>
        <v>J</v>
      </c>
      <c r="H6" s="215">
        <f>'DTE-MBE'!J5</f>
        <v>912</v>
      </c>
      <c r="I6" s="215">
        <f>'DTE-MBE'!K5</f>
        <v>17</v>
      </c>
      <c r="J6" s="224">
        <f>'DTE-MBE'!L5</f>
        <v>1</v>
      </c>
      <c r="K6" s="30" t="str">
        <f>'DTE-MBE'!M5</f>
        <v>S01</v>
      </c>
      <c r="L6" s="1" t="str">
        <f>'DTE-MBE'!N5</f>
        <v>L14</v>
      </c>
      <c r="M6" s="32">
        <f>IF('DTE-MBE'!O5&gt;0,1,0)</f>
        <v>1</v>
      </c>
      <c r="N6" s="32">
        <f>IF('DTE-MBE'!P5&gt;0,1,0)</f>
        <v>1</v>
      </c>
      <c r="O6" s="32">
        <f>IF('DTE-MBE'!Q5&gt;0,1,0)</f>
        <v>1</v>
      </c>
      <c r="P6" s="32">
        <f>IF('DTE-MBE'!R5&gt;0,1,0)</f>
        <v>1</v>
      </c>
      <c r="Q6" s="32">
        <f>IF('DTE-MBE'!S5&gt;0,1,0)</f>
        <v>1</v>
      </c>
      <c r="R6" s="32">
        <f>IF('DTE-MBE'!T5&gt;0,1,0)</f>
        <v>1</v>
      </c>
      <c r="S6" s="32">
        <f>IF('DTE-MBE'!U5&gt;0,1,0)</f>
        <v>1</v>
      </c>
      <c r="T6" s="32">
        <f>IF('DTE-MBE'!V5&gt;0,1,0)</f>
        <v>1</v>
      </c>
      <c r="U6" s="32">
        <f>IF('DTE-MBE'!W5&gt;0,1,0)</f>
        <v>1</v>
      </c>
      <c r="V6" s="32">
        <f>IF('DTE-MBE'!X5&gt;0,1,0)</f>
        <v>0</v>
      </c>
      <c r="W6" s="223">
        <f t="shared" ref="W6:W27" si="3">SUM(M6:V6)</f>
        <v>9</v>
      </c>
      <c r="X6" s="32">
        <f>IF('DTE-MBE'!Z5&gt;0,1,0)</f>
        <v>0</v>
      </c>
      <c r="Y6" s="32">
        <f>IF('DTE-MBE'!AA5&gt;0,1,0)</f>
        <v>0</v>
      </c>
      <c r="Z6" s="223">
        <f t="shared" ref="Z6:AA6" si="4">X6</f>
        <v>0</v>
      </c>
      <c r="AA6" s="223">
        <f t="shared" si="4"/>
        <v>0</v>
      </c>
      <c r="AB6" s="223">
        <f t="shared" ref="AB6:AB27" si="5">SUM(Z6:AA6)</f>
        <v>0</v>
      </c>
      <c r="AC6" s="222">
        <f>IF('DTE-MBE'!AE5&gt;0,1,0)</f>
        <v>0</v>
      </c>
      <c r="AD6" s="222">
        <f>IF('DTE-MBE'!AF5&gt;0,1,0)</f>
        <v>0</v>
      </c>
      <c r="AE6" s="222">
        <f>IF('DTE-MBE'!AG5&gt;0,1,0)</f>
        <v>0</v>
      </c>
      <c r="AF6" s="222">
        <f>IF('DTE-MBE'!AH5&gt;0,1,0)</f>
        <v>0</v>
      </c>
      <c r="AG6" s="32">
        <f>IF('DTE-MBE'!BK5&gt;0,1,0)</f>
        <v>1</v>
      </c>
      <c r="AH6" s="222">
        <f>IF('DTE-MBE'!BL5&gt;0,1,0)</f>
        <v>0</v>
      </c>
      <c r="AI6" s="222">
        <f>IF('DTE-MBE'!BM5&gt;0,1,0)</f>
        <v>0</v>
      </c>
      <c r="AJ6" s="222">
        <f>IF('DTE-MBE'!BN5&gt;0,1,0)</f>
        <v>1</v>
      </c>
      <c r="AK6" s="222">
        <f>IF('DTE-MBE'!BO5&gt;0,1,0)</f>
        <v>0</v>
      </c>
      <c r="AL6" s="222">
        <f>IF('DTE-MBE'!BP5&gt;0,1,0)</f>
        <v>1</v>
      </c>
      <c r="AM6" s="222">
        <f>IF('DTE-MBE'!BQ5&gt;0,1,0)</f>
        <v>1</v>
      </c>
      <c r="AN6" s="222">
        <f>IF('DTE-MBE'!BR5&gt;0,1,0)</f>
        <v>0</v>
      </c>
      <c r="AO6" s="222">
        <f>IF('DTE-MBE'!BS5&gt;0,1,0)</f>
        <v>0</v>
      </c>
      <c r="AP6" s="223">
        <f t="shared" ref="AP6:AP27" si="6">AG6</f>
        <v>1</v>
      </c>
      <c r="AQ6" s="32">
        <f>IF('DTE-MBE'!BU5&gt;0,1,0)</f>
        <v>0</v>
      </c>
      <c r="AR6" s="32">
        <f>IF('DTE-MBE'!BV5&gt;0,1,0)</f>
        <v>0</v>
      </c>
      <c r="AS6" s="32">
        <f>IF('DTE-MBE'!BW5&gt;0,1,0)</f>
        <v>0</v>
      </c>
      <c r="AT6" s="32">
        <f>IF('DTE-MBE'!BX5&gt;0,1,0)</f>
        <v>0</v>
      </c>
      <c r="AU6" s="32">
        <f>IF('DTE-MBE'!BY5&gt;0,1,0)</f>
        <v>0</v>
      </c>
      <c r="AV6" s="32">
        <f>IF('DTE-MBE'!BZ5&gt;0,1,0)</f>
        <v>0</v>
      </c>
      <c r="AW6" s="32">
        <f>IF('DTE-MBE'!CA5&gt;0,1,0)</f>
        <v>0</v>
      </c>
      <c r="AX6" s="223">
        <f t="shared" ref="AX6:AX27" si="7">SUM(AQ6:AW6)</f>
        <v>0</v>
      </c>
      <c r="AY6" s="32">
        <f>IF('DTE-MBE'!AJ5&gt;0,1,0)</f>
        <v>1</v>
      </c>
      <c r="AZ6" s="32">
        <f>IF('DTE-MBE'!AK5&gt;0,1,0)</f>
        <v>1</v>
      </c>
      <c r="BA6" s="32">
        <f>IF('DTE-MBE'!AL5&gt;0,1,0)</f>
        <v>1</v>
      </c>
      <c r="BB6" s="32">
        <f>IF('DTE-MBE'!AM5&gt;0,1,0)</f>
        <v>1</v>
      </c>
      <c r="BC6" s="32">
        <f>IF('DTE-MBE'!AN5&gt;0,1,0)</f>
        <v>1</v>
      </c>
      <c r="BD6" s="32">
        <f>IF('DTE-MBE'!AO5&gt;0,1,0)</f>
        <v>1</v>
      </c>
      <c r="BE6" s="32">
        <f>IF('DTE-MBE'!AP5&gt;0,1,0)</f>
        <v>1</v>
      </c>
      <c r="BF6" s="32">
        <f>IF('DTE-MBE'!AQ5&gt;0,1,0)</f>
        <v>0</v>
      </c>
      <c r="BG6" s="223">
        <f t="shared" ref="BG6:BG27" si="8">SUM(AY6:BF6)</f>
        <v>7</v>
      </c>
      <c r="BH6" s="32">
        <f>IF('DTE-MBE'!AS5&gt;0,1,0)</f>
        <v>0</v>
      </c>
      <c r="BI6" s="32">
        <f>IF('DTE-MBE'!AT5&gt;0,1,0)</f>
        <v>1</v>
      </c>
      <c r="BJ6" s="32">
        <f>IF('DTE-MBE'!AU5&gt;0,1,0)</f>
        <v>0</v>
      </c>
      <c r="BK6" s="32">
        <f>IF('DTE-MBE'!AV5&gt;0,1,0)</f>
        <v>1</v>
      </c>
      <c r="BL6" s="223">
        <f t="shared" ref="BL6:BL27" si="9">SUM(BH6:BK6)</f>
        <v>2</v>
      </c>
      <c r="BM6" s="32">
        <f>IF('DTE-MBE'!AW5&gt;0,1,0)</f>
        <v>0</v>
      </c>
      <c r="BN6" s="223">
        <f t="shared" ref="BN6:BN27" si="10">BM6</f>
        <v>0</v>
      </c>
      <c r="BO6" s="32">
        <f>IF('DTE-MBE'!AX5&gt;0,1,0)</f>
        <v>0</v>
      </c>
      <c r="BP6" s="32">
        <f>IF('DTE-MBE'!AY5&gt;0,1,0)</f>
        <v>0</v>
      </c>
      <c r="BQ6" s="32">
        <f>IF('DTE-MBE'!AZ5&gt;0,1,0)</f>
        <v>0</v>
      </c>
      <c r="BR6" s="32">
        <f>IF('DTE-MBE'!BA5&gt;0,1,0)</f>
        <v>1</v>
      </c>
      <c r="BS6" s="32">
        <f>IF('DTE-MBE'!BB5&gt;0,1,0)</f>
        <v>0</v>
      </c>
      <c r="BT6" s="32">
        <f>IF('DTE-MBE'!BC5&gt;0,1,0)</f>
        <v>1</v>
      </c>
      <c r="BU6" s="223">
        <f t="shared" ref="BU6:BU27" si="11">SUM(BO6:BT6)</f>
        <v>2</v>
      </c>
      <c r="BV6" s="32">
        <f>IF('DTE-MBE'!BD5&gt;0,1,0)</f>
        <v>0</v>
      </c>
      <c r="BW6" s="223">
        <f t="shared" ref="BW6:BW27" si="12">BV6</f>
        <v>0</v>
      </c>
      <c r="BX6" s="32">
        <f>IF('DTE-MBE'!BE5&gt;0,1,0)</f>
        <v>0</v>
      </c>
      <c r="BY6" s="32">
        <f>IF('DTE-MBE'!BF5&gt;0,1,0)</f>
        <v>0</v>
      </c>
      <c r="BZ6" s="32">
        <f>IF('DTE-MBE'!BG5&gt;0,1,0)</f>
        <v>0</v>
      </c>
      <c r="CA6" s="32">
        <f>IF('DTE-MBE'!BH5&gt;0,1,0)</f>
        <v>0</v>
      </c>
      <c r="CB6" s="223">
        <f t="shared" ref="CB6:CB27" si="13">SUM(BX6:CA6)</f>
        <v>0</v>
      </c>
      <c r="CC6" s="32">
        <f>IF('DTE-MBE'!BI5&gt;0,1,0)</f>
        <v>0</v>
      </c>
      <c r="CD6" s="223">
        <f t="shared" ref="CD6:CD27" si="14">CC6</f>
        <v>0</v>
      </c>
      <c r="CE6" s="1">
        <f t="shared" ref="CE6:CE27" si="15">BG6+BL6+BN6+BU6+BW6+CB6+CD6</f>
        <v>11</v>
      </c>
    </row>
    <row r="7" spans="1:83" ht="14.25" customHeight="1">
      <c r="A7" s="215" t="str">
        <f>'DTE-MBE'!B6</f>
        <v>Berardinelli</v>
      </c>
      <c r="B7" s="215" t="str">
        <f>'DTE-MBE'!C6</f>
        <v>Hermawan</v>
      </c>
      <c r="C7" s="215" t="str">
        <f>'DTE-MBE'!E6</f>
        <v>S02</v>
      </c>
      <c r="D7" s="215" t="str">
        <f>'DTE-MBE'!F6</f>
        <v>L18</v>
      </c>
      <c r="E7" s="215">
        <f>'DTE-MBE'!G6</f>
        <v>2019</v>
      </c>
      <c r="F7" s="215" t="str">
        <f>'DTE-MBE'!H6</f>
        <v>A survey on digital twin: Definitions, characteristics, applications, and design implications</v>
      </c>
      <c r="G7" s="215" t="str">
        <f>'DTE-MBE'!I6</f>
        <v>J</v>
      </c>
      <c r="H7" s="215">
        <f>'DTE-MBE'!J6</f>
        <v>841</v>
      </c>
      <c r="I7" s="215">
        <f>'DTE-MBE'!K6</f>
        <v>19</v>
      </c>
      <c r="J7" s="224">
        <f>'DTE-MBE'!L6</f>
        <v>1</v>
      </c>
      <c r="K7" s="30" t="s">
        <v>128</v>
      </c>
      <c r="L7" s="1" t="s">
        <v>131</v>
      </c>
      <c r="M7" s="32">
        <f>IF('DTE-MBE'!O6&gt;0,1,0)</f>
        <v>1</v>
      </c>
      <c r="N7" s="32">
        <f>IF('DTE-MBE'!P6&gt;0,1,0)</f>
        <v>1</v>
      </c>
      <c r="O7" s="32">
        <f>IF('DTE-MBE'!Q6&gt;0,1,0)</f>
        <v>1</v>
      </c>
      <c r="P7" s="32">
        <f>IF('DTE-MBE'!R6&gt;0,1,0)</f>
        <v>1</v>
      </c>
      <c r="Q7" s="32">
        <f>IF('DTE-MBE'!S6&gt;0,1,0)</f>
        <v>1</v>
      </c>
      <c r="R7" s="32">
        <f>IF('DTE-MBE'!T6&gt;0,1,0)</f>
        <v>1</v>
      </c>
      <c r="S7" s="32">
        <f>IF('DTE-MBE'!U6&gt;0,1,0)</f>
        <v>0</v>
      </c>
      <c r="T7" s="32">
        <f>IF('DTE-MBE'!V6&gt;0,1,0)</f>
        <v>0</v>
      </c>
      <c r="U7" s="32">
        <f>IF('DTE-MBE'!W6&gt;0,1,0)</f>
        <v>0</v>
      </c>
      <c r="V7" s="32">
        <f>IF('DTE-MBE'!X6&gt;0,1,0)</f>
        <v>1</v>
      </c>
      <c r="W7" s="223">
        <f t="shared" si="3"/>
        <v>7</v>
      </c>
      <c r="X7" s="32">
        <f>IF('DTE-MBE'!Z6&gt;0,1,0)</f>
        <v>0</v>
      </c>
      <c r="Y7" s="32">
        <f>IF('DTE-MBE'!AA6&gt;0,1,0)</f>
        <v>0</v>
      </c>
      <c r="Z7" s="223">
        <f t="shared" ref="Z7:AA7" si="16">X7</f>
        <v>0</v>
      </c>
      <c r="AA7" s="223">
        <f t="shared" si="16"/>
        <v>0</v>
      </c>
      <c r="AB7" s="223">
        <f t="shared" si="5"/>
        <v>0</v>
      </c>
      <c r="AC7" s="222">
        <f>IF('DTE-MBE'!AE6&gt;0,1,0)</f>
        <v>0</v>
      </c>
      <c r="AD7" s="222">
        <f>IF('DTE-MBE'!AF6&gt;0,1,0)</f>
        <v>0</v>
      </c>
      <c r="AE7" s="222">
        <f>IF('DTE-MBE'!AG6&gt;0,1,0)</f>
        <v>0</v>
      </c>
      <c r="AF7" s="222">
        <f>IF('DTE-MBE'!AH6&gt;0,1,0)</f>
        <v>0</v>
      </c>
      <c r="AG7" s="32">
        <f>IF('DTE-MBE'!BK6&gt;0,1,0)</f>
        <v>1</v>
      </c>
      <c r="AH7" s="222">
        <f>IF('DTE-MBE'!BL6&gt;0,1,0)</f>
        <v>0</v>
      </c>
      <c r="AI7" s="222">
        <f>IF('DTE-MBE'!BM6&gt;0,1,0)</f>
        <v>0</v>
      </c>
      <c r="AJ7" s="222">
        <f>IF('DTE-MBE'!BN6&gt;0,1,0)</f>
        <v>0</v>
      </c>
      <c r="AK7" s="222">
        <f>IF('DTE-MBE'!BO6&gt;0,1,0)</f>
        <v>1</v>
      </c>
      <c r="AL7" s="222">
        <f>IF('DTE-MBE'!BP6&gt;0,1,0)</f>
        <v>0</v>
      </c>
      <c r="AM7" s="222">
        <f>IF('DTE-MBE'!BQ6&gt;0,1,0)</f>
        <v>0</v>
      </c>
      <c r="AN7" s="222">
        <f>IF('DTE-MBE'!BR6&gt;0,1,0)</f>
        <v>0</v>
      </c>
      <c r="AO7" s="222">
        <f>IF('DTE-MBE'!BS6&gt;0,1,0)</f>
        <v>0</v>
      </c>
      <c r="AP7" s="223">
        <f t="shared" si="6"/>
        <v>1</v>
      </c>
      <c r="AQ7" s="32">
        <f>IF('DTE-MBE'!BU6&gt;0,1,0)</f>
        <v>0</v>
      </c>
      <c r="AR7" s="32">
        <f>IF('DTE-MBE'!BV6&gt;0,1,0)</f>
        <v>0</v>
      </c>
      <c r="AS7" s="32">
        <f>IF('DTE-MBE'!BW6&gt;0,1,0)</f>
        <v>0</v>
      </c>
      <c r="AT7" s="32">
        <f>IF('DTE-MBE'!BX6&gt;0,1,0)</f>
        <v>1</v>
      </c>
      <c r="AU7" s="32">
        <f>IF('DTE-MBE'!BY6&gt;0,1,0)</f>
        <v>0</v>
      </c>
      <c r="AV7" s="32">
        <f>IF('DTE-MBE'!BZ6&gt;0,1,0)</f>
        <v>0</v>
      </c>
      <c r="AW7" s="32">
        <f>IF('DTE-MBE'!CA6&gt;0,1,0)</f>
        <v>0</v>
      </c>
      <c r="AX7" s="223">
        <f t="shared" si="7"/>
        <v>1</v>
      </c>
      <c r="AY7" s="32">
        <f>IF('DTE-MBE'!AJ6&gt;0,1,0)</f>
        <v>0</v>
      </c>
      <c r="AZ7" s="32">
        <f>IF('DTE-MBE'!AK6&gt;0,1,0)</f>
        <v>0</v>
      </c>
      <c r="BA7" s="32">
        <f>IF('DTE-MBE'!AL6&gt;0,1,0)</f>
        <v>0</v>
      </c>
      <c r="BB7" s="32">
        <f>IF('DTE-MBE'!AM6&gt;0,1,0)</f>
        <v>0</v>
      </c>
      <c r="BC7" s="32">
        <f>IF('DTE-MBE'!AN6&gt;0,1,0)</f>
        <v>0</v>
      </c>
      <c r="BD7" s="32">
        <f>IF('DTE-MBE'!AO6&gt;0,1,0)</f>
        <v>0</v>
      </c>
      <c r="BE7" s="32">
        <f>IF('DTE-MBE'!AP6&gt;0,1,0)</f>
        <v>0</v>
      </c>
      <c r="BF7" s="32">
        <f>IF('DTE-MBE'!AQ6&gt;0,1,0)</f>
        <v>0</v>
      </c>
      <c r="BG7" s="223">
        <f t="shared" si="8"/>
        <v>0</v>
      </c>
      <c r="BH7" s="32">
        <f>IF('DTE-MBE'!AS6&gt;0,1,0)</f>
        <v>0</v>
      </c>
      <c r="BI7" s="32">
        <f>IF('DTE-MBE'!AT6&gt;0,1,0)</f>
        <v>0</v>
      </c>
      <c r="BJ7" s="32">
        <f>IF('DTE-MBE'!AU6&gt;0,1,0)</f>
        <v>0</v>
      </c>
      <c r="BK7" s="32">
        <f>IF('DTE-MBE'!AV6&gt;0,1,0)</f>
        <v>0</v>
      </c>
      <c r="BL7" s="223">
        <f t="shared" si="9"/>
        <v>0</v>
      </c>
      <c r="BM7" s="32">
        <f>IF('DTE-MBE'!AW6&gt;0,1,0)</f>
        <v>0</v>
      </c>
      <c r="BN7" s="223">
        <f t="shared" si="10"/>
        <v>0</v>
      </c>
      <c r="BO7" s="32">
        <f>IF('DTE-MBE'!AX6&gt;0,1,0)</f>
        <v>0</v>
      </c>
      <c r="BP7" s="32">
        <f>IF('DTE-MBE'!AY6&gt;0,1,0)</f>
        <v>0</v>
      </c>
      <c r="BQ7" s="32">
        <f>IF('DTE-MBE'!AZ6&gt;0,1,0)</f>
        <v>0</v>
      </c>
      <c r="BR7" s="32">
        <f>IF('DTE-MBE'!BA6&gt;0,1,0)</f>
        <v>1</v>
      </c>
      <c r="BS7" s="32">
        <f>IF('DTE-MBE'!BB6&gt;0,1,0)</f>
        <v>0</v>
      </c>
      <c r="BT7" s="32">
        <f>IF('DTE-MBE'!BC6&gt;0,1,0)</f>
        <v>1</v>
      </c>
      <c r="BU7" s="223">
        <f t="shared" si="11"/>
        <v>2</v>
      </c>
      <c r="BV7" s="32">
        <f>IF('DTE-MBE'!BD6&gt;0,1,0)</f>
        <v>0</v>
      </c>
      <c r="BW7" s="223">
        <f t="shared" si="12"/>
        <v>0</v>
      </c>
      <c r="BX7" s="32">
        <f>IF('DTE-MBE'!BE6&gt;0,1,0)</f>
        <v>0</v>
      </c>
      <c r="BY7" s="32">
        <f>IF('DTE-MBE'!BF6&gt;0,1,0)</f>
        <v>0</v>
      </c>
      <c r="BZ7" s="32">
        <f>IF('DTE-MBE'!BG6&gt;0,1,0)</f>
        <v>0</v>
      </c>
      <c r="CA7" s="32">
        <f>IF('DTE-MBE'!BH6&gt;0,1,0)</f>
        <v>0</v>
      </c>
      <c r="CB7" s="223">
        <f t="shared" si="13"/>
        <v>0</v>
      </c>
      <c r="CC7" s="32">
        <f>IF('DTE-MBE'!BI6&gt;0,1,0)</f>
        <v>1</v>
      </c>
      <c r="CD7" s="223">
        <f t="shared" si="14"/>
        <v>1</v>
      </c>
      <c r="CE7" s="1">
        <f t="shared" si="15"/>
        <v>3</v>
      </c>
    </row>
    <row r="8" spans="1:83" ht="14.25" customHeight="1">
      <c r="A8" s="215" t="str">
        <f>'DTE-MBE'!B7</f>
        <v>Bruneliere</v>
      </c>
      <c r="B8" s="215" t="str">
        <f>'DTE-MBE'!C7</f>
        <v>Carvalho</v>
      </c>
      <c r="C8" s="215" t="str">
        <f>'DTE-MBE'!E7</f>
        <v>S03</v>
      </c>
      <c r="D8" s="215" t="str">
        <f>'DTE-MBE'!F7</f>
        <v>L15</v>
      </c>
      <c r="E8" s="215">
        <f>'DTE-MBE'!G7</f>
        <v>2020</v>
      </c>
      <c r="F8" s="215" t="str">
        <f>'DTE-MBE'!H7</f>
        <v>Digital Twin in the IoT Context: A Survey on Technical Features, Scenarios, and Architectural Models</v>
      </c>
      <c r="G8" s="215" t="str">
        <f>'DTE-MBE'!I7</f>
        <v>J</v>
      </c>
      <c r="H8" s="215">
        <f>'DTE-MBE'!J7</f>
        <v>434</v>
      </c>
      <c r="I8" s="215">
        <f>'DTE-MBE'!K7</f>
        <v>40</v>
      </c>
      <c r="J8" s="224">
        <f>'DTE-MBE'!L7</f>
        <v>1</v>
      </c>
      <c r="K8" s="30" t="s">
        <v>134</v>
      </c>
      <c r="L8" s="1" t="s">
        <v>137</v>
      </c>
      <c r="M8" s="32">
        <f>IF('DTE-MBE'!O7&gt;0,1,0)</f>
        <v>1</v>
      </c>
      <c r="N8" s="32">
        <f>IF('DTE-MBE'!P7&gt;0,1,0)</f>
        <v>1</v>
      </c>
      <c r="O8" s="32">
        <f>IF('DTE-MBE'!Q7&gt;0,1,0)</f>
        <v>1</v>
      </c>
      <c r="P8" s="32">
        <f>IF('DTE-MBE'!R7&gt;0,1,0)</f>
        <v>1</v>
      </c>
      <c r="Q8" s="32">
        <f>IF('DTE-MBE'!S7&gt;0,1,0)</f>
        <v>1</v>
      </c>
      <c r="R8" s="32">
        <f>IF('DTE-MBE'!T7&gt;0,1,0)</f>
        <v>1</v>
      </c>
      <c r="S8" s="32">
        <f>IF('DTE-MBE'!U7&gt;0,1,0)</f>
        <v>1</v>
      </c>
      <c r="T8" s="32">
        <f>IF('DTE-MBE'!V7&gt;0,1,0)</f>
        <v>1</v>
      </c>
      <c r="U8" s="32">
        <f>IF('DTE-MBE'!W7&gt;0,1,0)</f>
        <v>1</v>
      </c>
      <c r="V8" s="32">
        <f>IF('DTE-MBE'!X7&gt;0,1,0)</f>
        <v>1</v>
      </c>
      <c r="W8" s="223">
        <f t="shared" si="3"/>
        <v>10</v>
      </c>
      <c r="X8" s="32">
        <f>IF('DTE-MBE'!Z7&gt;0,1,0)</f>
        <v>1</v>
      </c>
      <c r="Y8" s="32">
        <f>IF('DTE-MBE'!AA7&gt;0,1,0)</f>
        <v>0</v>
      </c>
      <c r="Z8" s="223">
        <f t="shared" ref="Z8:AA8" si="17">X8</f>
        <v>1</v>
      </c>
      <c r="AA8" s="223">
        <f t="shared" si="17"/>
        <v>0</v>
      </c>
      <c r="AB8" s="223">
        <f t="shared" si="5"/>
        <v>1</v>
      </c>
      <c r="AC8" s="222">
        <f>IF('DTE-MBE'!AE7&gt;0,1,0)</f>
        <v>1</v>
      </c>
      <c r="AD8" s="222">
        <f>IF('DTE-MBE'!AF7&gt;0,1,0)</f>
        <v>0</v>
      </c>
      <c r="AE8" s="222">
        <f>IF('DTE-MBE'!AG7&gt;0,1,0)</f>
        <v>0</v>
      </c>
      <c r="AF8" s="222">
        <f>IF('DTE-MBE'!AH7&gt;0,1,0)</f>
        <v>0</v>
      </c>
      <c r="AG8" s="32">
        <f>IF('DTE-MBE'!BK7&gt;0,1,0)</f>
        <v>1</v>
      </c>
      <c r="AH8" s="222">
        <f>IF('DTE-MBE'!BL7&gt;0,1,0)</f>
        <v>1</v>
      </c>
      <c r="AI8" s="222">
        <f>IF('DTE-MBE'!BM7&gt;0,1,0)</f>
        <v>1</v>
      </c>
      <c r="AJ8" s="222">
        <f>IF('DTE-MBE'!BN7&gt;0,1,0)</f>
        <v>1</v>
      </c>
      <c r="AK8" s="222">
        <f>IF('DTE-MBE'!BO7&gt;0,1,0)</f>
        <v>1</v>
      </c>
      <c r="AL8" s="222">
        <f>IF('DTE-MBE'!BP7&gt;0,1,0)</f>
        <v>0</v>
      </c>
      <c r="AM8" s="222">
        <f>IF('DTE-MBE'!BQ7&gt;0,1,0)</f>
        <v>0</v>
      </c>
      <c r="AN8" s="222">
        <f>IF('DTE-MBE'!BR7&gt;0,1,0)</f>
        <v>0</v>
      </c>
      <c r="AO8" s="222">
        <f>IF('DTE-MBE'!BS7&gt;0,1,0)</f>
        <v>0</v>
      </c>
      <c r="AP8" s="223">
        <f t="shared" si="6"/>
        <v>1</v>
      </c>
      <c r="AQ8" s="32">
        <f>IF('DTE-MBE'!BU7&gt;0,1,0)</f>
        <v>0</v>
      </c>
      <c r="AR8" s="32">
        <f>IF('DTE-MBE'!BV7&gt;0,1,0)</f>
        <v>1</v>
      </c>
      <c r="AS8" s="32">
        <f>IF('DTE-MBE'!BW7&gt;0,1,0)</f>
        <v>1</v>
      </c>
      <c r="AT8" s="32">
        <f>IF('DTE-MBE'!BX7&gt;0,1,0)</f>
        <v>1</v>
      </c>
      <c r="AU8" s="32">
        <f>IF('DTE-MBE'!BY7&gt;0,1,0)</f>
        <v>0</v>
      </c>
      <c r="AV8" s="32">
        <f>IF('DTE-MBE'!BZ7&gt;0,1,0)</f>
        <v>0</v>
      </c>
      <c r="AW8" s="32">
        <f>IF('DTE-MBE'!CA7&gt;0,1,0)</f>
        <v>1</v>
      </c>
      <c r="AX8" s="223">
        <f t="shared" si="7"/>
        <v>4</v>
      </c>
      <c r="AY8" s="32">
        <f>IF('DTE-MBE'!AJ7&gt;0,1,0)</f>
        <v>1</v>
      </c>
      <c r="AZ8" s="32">
        <f>IF('DTE-MBE'!AK7&gt;0,1,0)</f>
        <v>1</v>
      </c>
      <c r="BA8" s="32">
        <f>IF('DTE-MBE'!AL7&gt;0,1,0)</f>
        <v>0</v>
      </c>
      <c r="BB8" s="32">
        <f>IF('DTE-MBE'!AM7&gt;0,1,0)</f>
        <v>1</v>
      </c>
      <c r="BC8" s="32">
        <f>IF('DTE-MBE'!AN7&gt;0,1,0)</f>
        <v>1</v>
      </c>
      <c r="BD8" s="32">
        <f>IF('DTE-MBE'!AO7&gt;0,1,0)</f>
        <v>1</v>
      </c>
      <c r="BE8" s="32">
        <f>IF('DTE-MBE'!AP7&gt;0,1,0)</f>
        <v>1</v>
      </c>
      <c r="BF8" s="32">
        <f>IF('DTE-MBE'!AQ7&gt;0,1,0)</f>
        <v>0</v>
      </c>
      <c r="BG8" s="223">
        <f t="shared" si="8"/>
        <v>6</v>
      </c>
      <c r="BH8" s="32">
        <f>IF('DTE-MBE'!AS7&gt;0,1,0)</f>
        <v>0</v>
      </c>
      <c r="BI8" s="32">
        <f>IF('DTE-MBE'!AT7&gt;0,1,0)</f>
        <v>0</v>
      </c>
      <c r="BJ8" s="32">
        <f>IF('DTE-MBE'!AU7&gt;0,1,0)</f>
        <v>0</v>
      </c>
      <c r="BK8" s="32">
        <f>IF('DTE-MBE'!AV7&gt;0,1,0)</f>
        <v>0</v>
      </c>
      <c r="BL8" s="223">
        <f t="shared" si="9"/>
        <v>0</v>
      </c>
      <c r="BM8" s="32">
        <f>IF('DTE-MBE'!AW7&gt;0,1,0)</f>
        <v>0</v>
      </c>
      <c r="BN8" s="223">
        <f t="shared" si="10"/>
        <v>0</v>
      </c>
      <c r="BO8" s="32">
        <f>IF('DTE-MBE'!AX7&gt;0,1,0)</f>
        <v>0</v>
      </c>
      <c r="BP8" s="32">
        <f>IF('DTE-MBE'!AY7&gt;0,1,0)</f>
        <v>0</v>
      </c>
      <c r="BQ8" s="32">
        <f>IF('DTE-MBE'!AZ7&gt;0,1,0)</f>
        <v>0</v>
      </c>
      <c r="BR8" s="32">
        <f>IF('DTE-MBE'!BA7&gt;0,1,0)</f>
        <v>0</v>
      </c>
      <c r="BS8" s="32">
        <f>IF('DTE-MBE'!BB7&gt;0,1,0)</f>
        <v>0</v>
      </c>
      <c r="BT8" s="32">
        <f>IF('DTE-MBE'!BC7&gt;0,1,0)</f>
        <v>0</v>
      </c>
      <c r="BU8" s="223">
        <f t="shared" si="11"/>
        <v>0</v>
      </c>
      <c r="BV8" s="32">
        <f>IF('DTE-MBE'!BD7&gt;0,1,0)</f>
        <v>0</v>
      </c>
      <c r="BW8" s="223">
        <f t="shared" si="12"/>
        <v>0</v>
      </c>
      <c r="BX8" s="32">
        <f>IF('DTE-MBE'!BE7&gt;0,1,0)</f>
        <v>0</v>
      </c>
      <c r="BY8" s="32">
        <f>IF('DTE-MBE'!BF7&gt;0,1,0)</f>
        <v>0</v>
      </c>
      <c r="BZ8" s="32">
        <f>IF('DTE-MBE'!BG7&gt;0,1,0)</f>
        <v>0</v>
      </c>
      <c r="CA8" s="32">
        <f>IF('DTE-MBE'!BH7&gt;0,1,0)</f>
        <v>0</v>
      </c>
      <c r="CB8" s="223">
        <f t="shared" si="13"/>
        <v>0</v>
      </c>
      <c r="CC8" s="32">
        <f>IF('DTE-MBE'!BI7&gt;0,1,0)</f>
        <v>0</v>
      </c>
      <c r="CD8" s="223">
        <f t="shared" si="14"/>
        <v>0</v>
      </c>
      <c r="CE8" s="1">
        <f t="shared" si="15"/>
        <v>6</v>
      </c>
    </row>
    <row r="9" spans="1:83" ht="14.25" customHeight="1">
      <c r="A9" s="215" t="str">
        <f>'DTE-MBE'!B8</f>
        <v>Eramo</v>
      </c>
      <c r="B9" s="215" t="str">
        <f>'DTE-MBE'!C8</f>
        <v>Bruneliere</v>
      </c>
      <c r="C9" s="215" t="str">
        <f>'DTE-MBE'!E8</f>
        <v>S04</v>
      </c>
      <c r="D9" s="215" t="str">
        <f>'DTE-MBE'!F8</f>
        <v>L13</v>
      </c>
      <c r="E9" s="215">
        <f>'DTE-MBE'!G8</f>
        <v>2020</v>
      </c>
      <c r="F9" s="215" t="str">
        <f>'DTE-MBE'!H8</f>
        <v>A state-of-the-art survey of Digital Twin: techniques, engineering product lifecycle management and business innovation perspectives</v>
      </c>
      <c r="G9" s="215" t="str">
        <f>'DTE-MBE'!I8</f>
        <v>J</v>
      </c>
      <c r="H9" s="215">
        <f>'DTE-MBE'!J8</f>
        <v>432</v>
      </c>
      <c r="I9" s="215">
        <f>'DTE-MBE'!K8</f>
        <v>25</v>
      </c>
      <c r="J9" s="224">
        <f>'DTE-MBE'!L8</f>
        <v>1</v>
      </c>
      <c r="K9" s="30" t="s">
        <v>139</v>
      </c>
      <c r="L9" s="1" t="s">
        <v>140</v>
      </c>
      <c r="M9" s="32">
        <f>IF('DTE-MBE'!O8&gt;0,1,0)</f>
        <v>1</v>
      </c>
      <c r="N9" s="32">
        <f>IF('DTE-MBE'!P8&gt;0,1,0)</f>
        <v>1</v>
      </c>
      <c r="O9" s="32">
        <f>IF('DTE-MBE'!Q8&gt;0,1,0)</f>
        <v>1</v>
      </c>
      <c r="P9" s="32">
        <f>IF('DTE-MBE'!R8&gt;0,1,0)</f>
        <v>1</v>
      </c>
      <c r="Q9" s="32">
        <f>IF('DTE-MBE'!S8&gt;0,1,0)</f>
        <v>1</v>
      </c>
      <c r="R9" s="32">
        <f>IF('DTE-MBE'!T8&gt;0,1,0)</f>
        <v>1</v>
      </c>
      <c r="S9" s="32">
        <f>IF('DTE-MBE'!U8&gt;0,1,0)</f>
        <v>1</v>
      </c>
      <c r="T9" s="32">
        <f>IF('DTE-MBE'!V8&gt;0,1,0)</f>
        <v>1</v>
      </c>
      <c r="U9" s="32">
        <f>IF('DTE-MBE'!W8&gt;0,1,0)</f>
        <v>1</v>
      </c>
      <c r="V9" s="32">
        <f>IF('DTE-MBE'!X8&gt;0,1,0)</f>
        <v>1</v>
      </c>
      <c r="W9" s="223">
        <f t="shared" si="3"/>
        <v>10</v>
      </c>
      <c r="X9" s="32">
        <f>IF('DTE-MBE'!Z8&gt;0,1,0)</f>
        <v>0</v>
      </c>
      <c r="Y9" s="32">
        <f>IF('DTE-MBE'!AA8&gt;0,1,0)</f>
        <v>1</v>
      </c>
      <c r="Z9" s="223">
        <f t="shared" ref="Z9:AA9" si="18">X9</f>
        <v>0</v>
      </c>
      <c r="AA9" s="223">
        <f t="shared" si="18"/>
        <v>1</v>
      </c>
      <c r="AB9" s="223">
        <f t="shared" si="5"/>
        <v>1</v>
      </c>
      <c r="AC9" s="222">
        <f>IF('DTE-MBE'!AE8&gt;0,1,0)</f>
        <v>0</v>
      </c>
      <c r="AD9" s="222">
        <f>IF('DTE-MBE'!AF8&gt;0,1,0)</f>
        <v>0</v>
      </c>
      <c r="AE9" s="222">
        <f>IF('DTE-MBE'!AG8&gt;0,1,0)</f>
        <v>0</v>
      </c>
      <c r="AF9" s="222">
        <f>IF('DTE-MBE'!AH8&gt;0,1,0)</f>
        <v>0</v>
      </c>
      <c r="AG9" s="32">
        <f>IF('DTE-MBE'!BK8&gt;0,1,0)</f>
        <v>1</v>
      </c>
      <c r="AH9" s="222">
        <f>IF('DTE-MBE'!BL8&gt;0,1,0)</f>
        <v>0</v>
      </c>
      <c r="AI9" s="222">
        <f>IF('DTE-MBE'!BM8&gt;0,1,0)</f>
        <v>0</v>
      </c>
      <c r="AJ9" s="222">
        <f>IF('DTE-MBE'!BN8&gt;0,1,0)</f>
        <v>0</v>
      </c>
      <c r="AK9" s="222">
        <f>IF('DTE-MBE'!BO8&gt;0,1,0)</f>
        <v>1</v>
      </c>
      <c r="AL9" s="222">
        <f>IF('DTE-MBE'!BP8&gt;0,1,0)</f>
        <v>1</v>
      </c>
      <c r="AM9" s="222">
        <f>IF('DTE-MBE'!BQ8&gt;0,1,0)</f>
        <v>0</v>
      </c>
      <c r="AN9" s="222">
        <f>IF('DTE-MBE'!BR8&gt;0,1,0)</f>
        <v>0</v>
      </c>
      <c r="AO9" s="222">
        <f>IF('DTE-MBE'!BS8&gt;0,1,0)</f>
        <v>0</v>
      </c>
      <c r="AP9" s="223">
        <f t="shared" si="6"/>
        <v>1</v>
      </c>
      <c r="AQ9" s="32">
        <f>IF('DTE-MBE'!BU8&gt;0,1,0)</f>
        <v>0</v>
      </c>
      <c r="AR9" s="32">
        <f>IF('DTE-MBE'!BV8&gt;0,1,0)</f>
        <v>0</v>
      </c>
      <c r="AS9" s="32">
        <f>IF('DTE-MBE'!BW8&gt;0,1,0)</f>
        <v>0</v>
      </c>
      <c r="AT9" s="32">
        <f>IF('DTE-MBE'!BX8&gt;0,1,0)</f>
        <v>1</v>
      </c>
      <c r="AU9" s="32">
        <f>IF('DTE-MBE'!BY8&gt;0,1,0)</f>
        <v>0</v>
      </c>
      <c r="AV9" s="32">
        <f>IF('DTE-MBE'!BZ8&gt;0,1,0)</f>
        <v>0</v>
      </c>
      <c r="AW9" s="32">
        <f>IF('DTE-MBE'!CA8&gt;0,1,0)</f>
        <v>0</v>
      </c>
      <c r="AX9" s="223">
        <f t="shared" si="7"/>
        <v>1</v>
      </c>
      <c r="AY9" s="32">
        <f>IF('DTE-MBE'!AJ8&gt;0,1,0)</f>
        <v>0</v>
      </c>
      <c r="AZ9" s="32">
        <f>IF('DTE-MBE'!AK8&gt;0,1,0)</f>
        <v>0</v>
      </c>
      <c r="BA9" s="32">
        <f>IF('DTE-MBE'!AL8&gt;0,1,0)</f>
        <v>0</v>
      </c>
      <c r="BB9" s="32">
        <f>IF('DTE-MBE'!AM8&gt;0,1,0)</f>
        <v>0</v>
      </c>
      <c r="BC9" s="32">
        <f>IF('DTE-MBE'!AN8&gt;0,1,0)</f>
        <v>0</v>
      </c>
      <c r="BD9" s="32">
        <f>IF('DTE-MBE'!AO8&gt;0,1,0)</f>
        <v>0</v>
      </c>
      <c r="BE9" s="32">
        <f>IF('DTE-MBE'!AP8&gt;0,1,0)</f>
        <v>1</v>
      </c>
      <c r="BF9" s="32">
        <f>IF('DTE-MBE'!AQ8&gt;0,1,0)</f>
        <v>0</v>
      </c>
      <c r="BG9" s="223">
        <f t="shared" si="8"/>
        <v>1</v>
      </c>
      <c r="BH9" s="32">
        <f>IF('DTE-MBE'!AS8&gt;0,1,0)</f>
        <v>1</v>
      </c>
      <c r="BI9" s="32">
        <f>IF('DTE-MBE'!AT8&gt;0,1,0)</f>
        <v>1</v>
      </c>
      <c r="BJ9" s="32">
        <f>IF('DTE-MBE'!AU8&gt;0,1,0)</f>
        <v>0</v>
      </c>
      <c r="BK9" s="32">
        <f>IF('DTE-MBE'!AV8&gt;0,1,0)</f>
        <v>0</v>
      </c>
      <c r="BL9" s="223">
        <f t="shared" si="9"/>
        <v>2</v>
      </c>
      <c r="BM9" s="32">
        <f>IF('DTE-MBE'!AW8&gt;0,1,0)</f>
        <v>0</v>
      </c>
      <c r="BN9" s="223">
        <f t="shared" si="10"/>
        <v>0</v>
      </c>
      <c r="BO9" s="32">
        <f>IF('DTE-MBE'!AX8&gt;0,1,0)</f>
        <v>0</v>
      </c>
      <c r="BP9" s="32">
        <f>IF('DTE-MBE'!AY8&gt;0,1,0)</f>
        <v>0</v>
      </c>
      <c r="BQ9" s="32">
        <f>IF('DTE-MBE'!AZ8&gt;0,1,0)</f>
        <v>0</v>
      </c>
      <c r="BR9" s="32">
        <f>IF('DTE-MBE'!BA8&gt;0,1,0)</f>
        <v>1</v>
      </c>
      <c r="BS9" s="32">
        <f>IF('DTE-MBE'!BB8&gt;0,1,0)</f>
        <v>0</v>
      </c>
      <c r="BT9" s="32">
        <f>IF('DTE-MBE'!BC8&gt;0,1,0)</f>
        <v>0</v>
      </c>
      <c r="BU9" s="223">
        <f t="shared" si="11"/>
        <v>1</v>
      </c>
      <c r="BV9" s="32">
        <f>IF('DTE-MBE'!BD8&gt;0,1,0)</f>
        <v>0</v>
      </c>
      <c r="BW9" s="223">
        <f t="shared" si="12"/>
        <v>0</v>
      </c>
      <c r="BX9" s="32">
        <f>IF('DTE-MBE'!BE8&gt;0,1,0)</f>
        <v>0</v>
      </c>
      <c r="BY9" s="32">
        <f>IF('DTE-MBE'!BF8&gt;0,1,0)</f>
        <v>0</v>
      </c>
      <c r="BZ9" s="32">
        <f>IF('DTE-MBE'!BG8&gt;0,1,0)</f>
        <v>0</v>
      </c>
      <c r="CA9" s="32">
        <f>IF('DTE-MBE'!BH8&gt;0,1,0)</f>
        <v>0</v>
      </c>
      <c r="CB9" s="223">
        <f t="shared" si="13"/>
        <v>0</v>
      </c>
      <c r="CC9" s="32">
        <f>IF('DTE-MBE'!BI8&gt;0,1,0)</f>
        <v>0</v>
      </c>
      <c r="CD9" s="223">
        <f t="shared" si="14"/>
        <v>0</v>
      </c>
      <c r="CE9" s="1">
        <f t="shared" si="15"/>
        <v>4</v>
      </c>
    </row>
    <row r="10" spans="1:83" ht="14.25" customHeight="1">
      <c r="A10" s="215" t="str">
        <f>'DTE-MBE'!B9</f>
        <v>Duy</v>
      </c>
      <c r="B10" s="215" t="str">
        <f>'DTE-MBE'!C9</f>
        <v>Bruneliere</v>
      </c>
      <c r="C10" s="215" t="str">
        <f>'DTE-MBE'!E9</f>
        <v>S05</v>
      </c>
      <c r="D10" s="215" t="str">
        <f>'DTE-MBE'!F9</f>
        <v>L23</v>
      </c>
      <c r="E10" s="215">
        <f>'DTE-MBE'!G9</f>
        <v>2020</v>
      </c>
      <c r="F10" s="215" t="str">
        <f>'DTE-MBE'!H9</f>
        <v>The 'Digital Twin' to enable the vision of precision cardiology</v>
      </c>
      <c r="G10" s="215" t="str">
        <f>'DTE-MBE'!I9</f>
        <v>J</v>
      </c>
      <c r="H10" s="215">
        <f>'DTE-MBE'!J9</f>
        <v>383</v>
      </c>
      <c r="I10" s="215">
        <f>'DTE-MBE'!K9</f>
        <v>11</v>
      </c>
      <c r="J10" s="224">
        <f>'DTE-MBE'!L9</f>
        <v>0</v>
      </c>
      <c r="K10" s="30" t="s">
        <v>208</v>
      </c>
      <c r="L10" s="1" t="s">
        <v>211</v>
      </c>
      <c r="M10" s="32">
        <f>IF('DTE-MBE'!O9&gt;0,1,0)</f>
        <v>1</v>
      </c>
      <c r="N10" s="32">
        <f>IF('DTE-MBE'!P9&gt;0,1,0)</f>
        <v>1</v>
      </c>
      <c r="O10" s="32">
        <f>IF('DTE-MBE'!Q9&gt;0,1,0)</f>
        <v>1</v>
      </c>
      <c r="P10" s="32">
        <f>IF('DTE-MBE'!R9&gt;0,1,0)</f>
        <v>1</v>
      </c>
      <c r="Q10" s="32">
        <f>IF('DTE-MBE'!S9&gt;0,1,0)</f>
        <v>1</v>
      </c>
      <c r="R10" s="32">
        <f>IF('DTE-MBE'!T9&gt;0,1,0)</f>
        <v>1</v>
      </c>
      <c r="S10" s="32">
        <f>IF('DTE-MBE'!U9&gt;0,1,0)</f>
        <v>0</v>
      </c>
      <c r="T10" s="32">
        <f>IF('DTE-MBE'!V9&gt;0,1,0)</f>
        <v>0</v>
      </c>
      <c r="U10" s="32">
        <f>IF('DTE-MBE'!W9&gt;0,1,0)</f>
        <v>1</v>
      </c>
      <c r="V10" s="32">
        <f>IF('DTE-MBE'!X9&gt;0,1,0)</f>
        <v>1</v>
      </c>
      <c r="W10" s="223">
        <f t="shared" si="3"/>
        <v>8</v>
      </c>
      <c r="X10" s="32">
        <f>IF('DTE-MBE'!Z9&gt;0,1,0)</f>
        <v>0</v>
      </c>
      <c r="Y10" s="32">
        <f>IF('DTE-MBE'!AA9&gt;0,1,0)</f>
        <v>0</v>
      </c>
      <c r="Z10" s="223">
        <f t="shared" ref="Z10:AA10" si="19">X10</f>
        <v>0</v>
      </c>
      <c r="AA10" s="223">
        <f t="shared" si="19"/>
        <v>0</v>
      </c>
      <c r="AB10" s="223">
        <f t="shared" si="5"/>
        <v>0</v>
      </c>
      <c r="AC10" s="222">
        <f>IF('DTE-MBE'!AE9&gt;0,1,0)</f>
        <v>0</v>
      </c>
      <c r="AD10" s="222">
        <f>IF('DTE-MBE'!AF9&gt;0,1,0)</f>
        <v>0</v>
      </c>
      <c r="AE10" s="222">
        <f>IF('DTE-MBE'!AG9&gt;0,1,0)</f>
        <v>0</v>
      </c>
      <c r="AF10" s="222">
        <f>IF('DTE-MBE'!AH9&gt;0,1,0)</f>
        <v>0</v>
      </c>
      <c r="AG10" s="32">
        <f>IF('DTE-MBE'!BK9&gt;0,1,0)</f>
        <v>1</v>
      </c>
      <c r="AH10" s="222">
        <f>IF('DTE-MBE'!BL9&gt;0,1,0)</f>
        <v>0</v>
      </c>
      <c r="AI10" s="222">
        <f>IF('DTE-MBE'!BM9&gt;0,1,0)</f>
        <v>0</v>
      </c>
      <c r="AJ10" s="222">
        <f>IF('DTE-MBE'!BN9&gt;0,1,0)</f>
        <v>0</v>
      </c>
      <c r="AK10" s="222">
        <f>IF('DTE-MBE'!BO9&gt;0,1,0)</f>
        <v>0</v>
      </c>
      <c r="AL10" s="222">
        <f>IF('DTE-MBE'!BP9&gt;0,1,0)</f>
        <v>0</v>
      </c>
      <c r="AM10" s="222">
        <f>IF('DTE-MBE'!BQ9&gt;0,1,0)</f>
        <v>0</v>
      </c>
      <c r="AN10" s="222">
        <f>IF('DTE-MBE'!BR9&gt;0,1,0)</f>
        <v>0</v>
      </c>
      <c r="AO10" s="222">
        <f>IF('DTE-MBE'!BS9&gt;0,1,0)</f>
        <v>0</v>
      </c>
      <c r="AP10" s="223">
        <f t="shared" si="6"/>
        <v>1</v>
      </c>
      <c r="AQ10" s="32">
        <f>IF('DTE-MBE'!BU9&gt;0,1,0)</f>
        <v>0</v>
      </c>
      <c r="AR10" s="32">
        <f>IF('DTE-MBE'!BV9&gt;0,1,0)</f>
        <v>0</v>
      </c>
      <c r="AS10" s="32">
        <f>IF('DTE-MBE'!BW9&gt;0,1,0)</f>
        <v>0</v>
      </c>
      <c r="AT10" s="32">
        <f>IF('DTE-MBE'!BX9&gt;0,1,0)</f>
        <v>0</v>
      </c>
      <c r="AU10" s="32">
        <f>IF('DTE-MBE'!BY9&gt;0,1,0)</f>
        <v>0</v>
      </c>
      <c r="AV10" s="32">
        <f>IF('DTE-MBE'!BZ9&gt;0,1,0)</f>
        <v>0</v>
      </c>
      <c r="AW10" s="32">
        <f>IF('DTE-MBE'!CA9&gt;0,1,0)</f>
        <v>0</v>
      </c>
      <c r="AX10" s="223">
        <f t="shared" si="7"/>
        <v>0</v>
      </c>
      <c r="AY10" s="32">
        <f>IF('DTE-MBE'!AJ9&gt;0,1,0)</f>
        <v>0</v>
      </c>
      <c r="AZ10" s="32">
        <f>IF('DTE-MBE'!AK9&gt;0,1,0)</f>
        <v>0</v>
      </c>
      <c r="BA10" s="32">
        <f>IF('DTE-MBE'!AL9&gt;0,1,0)</f>
        <v>0</v>
      </c>
      <c r="BB10" s="32">
        <f>IF('DTE-MBE'!AM9&gt;0,1,0)</f>
        <v>1</v>
      </c>
      <c r="BC10" s="32">
        <f>IF('DTE-MBE'!AN9&gt;0,1,0)</f>
        <v>1</v>
      </c>
      <c r="BD10" s="32">
        <f>IF('DTE-MBE'!AO9&gt;0,1,0)</f>
        <v>1</v>
      </c>
      <c r="BE10" s="32">
        <f>IF('DTE-MBE'!AP9&gt;0,1,0)</f>
        <v>1</v>
      </c>
      <c r="BF10" s="32">
        <f>IF('DTE-MBE'!AQ9&gt;0,1,0)</f>
        <v>0</v>
      </c>
      <c r="BG10" s="223">
        <f t="shared" si="8"/>
        <v>4</v>
      </c>
      <c r="BH10" s="32">
        <f>IF('DTE-MBE'!AS9&gt;0,1,0)</f>
        <v>0</v>
      </c>
      <c r="BI10" s="32">
        <f>IF('DTE-MBE'!AT9&gt;0,1,0)</f>
        <v>1</v>
      </c>
      <c r="BJ10" s="32">
        <f>IF('DTE-MBE'!AU9&gt;0,1,0)</f>
        <v>0</v>
      </c>
      <c r="BK10" s="32">
        <f>IF('DTE-MBE'!AV9&gt;0,1,0)</f>
        <v>1</v>
      </c>
      <c r="BL10" s="223">
        <f t="shared" si="9"/>
        <v>2</v>
      </c>
      <c r="BM10" s="32">
        <f>IF('DTE-MBE'!AW9&gt;0,1,0)</f>
        <v>0</v>
      </c>
      <c r="BN10" s="223">
        <f t="shared" si="10"/>
        <v>0</v>
      </c>
      <c r="BO10" s="32">
        <f>IF('DTE-MBE'!AX9&gt;0,1,0)</f>
        <v>0</v>
      </c>
      <c r="BP10" s="32">
        <f>IF('DTE-MBE'!AY9&gt;0,1,0)</f>
        <v>0</v>
      </c>
      <c r="BQ10" s="32">
        <f>IF('DTE-MBE'!AZ9&gt;0,1,0)</f>
        <v>0</v>
      </c>
      <c r="BR10" s="32">
        <f>IF('DTE-MBE'!BA9&gt;0,1,0)</f>
        <v>0</v>
      </c>
      <c r="BS10" s="32">
        <f>IF('DTE-MBE'!BB9&gt;0,1,0)</f>
        <v>0</v>
      </c>
      <c r="BT10" s="32">
        <f>IF('DTE-MBE'!BC9&gt;0,1,0)</f>
        <v>0</v>
      </c>
      <c r="BU10" s="223">
        <f t="shared" si="11"/>
        <v>0</v>
      </c>
      <c r="BV10" s="32">
        <f>IF('DTE-MBE'!BD9&gt;0,1,0)</f>
        <v>0</v>
      </c>
      <c r="BW10" s="223">
        <f t="shared" si="12"/>
        <v>0</v>
      </c>
      <c r="BX10" s="32">
        <f>IF('DTE-MBE'!BE9&gt;0,1,0)</f>
        <v>0</v>
      </c>
      <c r="BY10" s="32">
        <f>IF('DTE-MBE'!BF9&gt;0,1,0)</f>
        <v>0</v>
      </c>
      <c r="BZ10" s="32">
        <f>IF('DTE-MBE'!BG9&gt;0,1,0)</f>
        <v>0</v>
      </c>
      <c r="CA10" s="32">
        <f>IF('DTE-MBE'!BH9&gt;0,1,0)</f>
        <v>0</v>
      </c>
      <c r="CB10" s="223">
        <f t="shared" si="13"/>
        <v>0</v>
      </c>
      <c r="CC10" s="32">
        <f>IF('DTE-MBE'!BI9&gt;0,1,0)</f>
        <v>0</v>
      </c>
      <c r="CD10" s="223">
        <f t="shared" si="14"/>
        <v>0</v>
      </c>
      <c r="CE10" s="1">
        <f t="shared" si="15"/>
        <v>6</v>
      </c>
    </row>
    <row r="11" spans="1:83" ht="14.25" customHeight="1">
      <c r="A11" s="215" t="str">
        <f>'DTE-MBE'!B10</f>
        <v>Abbas</v>
      </c>
      <c r="B11" s="215" t="str">
        <f>'DTE-MBE'!C10</f>
        <v>Ristov</v>
      </c>
      <c r="C11" s="215" t="str">
        <f>'DTE-MBE'!E10</f>
        <v>S06</v>
      </c>
      <c r="D11" s="215" t="str">
        <f>'DTE-MBE'!F10</f>
        <v>L19</v>
      </c>
      <c r="E11" s="215">
        <f>'DTE-MBE'!G10</f>
        <v>2021</v>
      </c>
      <c r="F11" s="215" t="str">
        <f>'DTE-MBE'!H10</f>
        <v>The Role of AI, Machine Learning, and Big Data in Digital Twinning: A Systematic Literature Review, Challenges, and Opportunities</v>
      </c>
      <c r="G11" s="215" t="str">
        <f>'DTE-MBE'!I10</f>
        <v>J</v>
      </c>
      <c r="H11" s="215">
        <f>'DTE-MBE'!J10</f>
        <v>267</v>
      </c>
      <c r="I11" s="215">
        <f>'DTE-MBE'!K10</f>
        <v>23</v>
      </c>
      <c r="J11" s="224">
        <f>'DTE-MBE'!L10</f>
        <v>1</v>
      </c>
      <c r="K11" s="30" t="s">
        <v>144</v>
      </c>
      <c r="L11" s="1" t="s">
        <v>145</v>
      </c>
      <c r="M11" s="32">
        <f>IF('DTE-MBE'!O10&gt;0,1,0)</f>
        <v>1</v>
      </c>
      <c r="N11" s="32">
        <f>IF('DTE-MBE'!P10&gt;0,1,0)</f>
        <v>1</v>
      </c>
      <c r="O11" s="32">
        <f>IF('DTE-MBE'!Q10&gt;0,1,0)</f>
        <v>1</v>
      </c>
      <c r="P11" s="32">
        <f>IF('DTE-MBE'!R10&gt;0,1,0)</f>
        <v>1</v>
      </c>
      <c r="Q11" s="32">
        <f>IF('DTE-MBE'!S10&gt;0,1,0)</f>
        <v>1</v>
      </c>
      <c r="R11" s="32">
        <f>IF('DTE-MBE'!T10&gt;0,1,0)</f>
        <v>1</v>
      </c>
      <c r="S11" s="32">
        <f>IF('DTE-MBE'!U10&gt;0,1,0)</f>
        <v>0</v>
      </c>
      <c r="T11" s="32">
        <f>IF('DTE-MBE'!V10&gt;0,1,0)</f>
        <v>1</v>
      </c>
      <c r="U11" s="32">
        <f>IF('DTE-MBE'!W10&gt;0,1,0)</f>
        <v>0</v>
      </c>
      <c r="V11" s="32">
        <f>IF('DTE-MBE'!X10&gt;0,1,0)</f>
        <v>1</v>
      </c>
      <c r="W11" s="223">
        <f t="shared" si="3"/>
        <v>8</v>
      </c>
      <c r="X11" s="32">
        <f>IF('DTE-MBE'!Z10&gt;0,1,0)</f>
        <v>0</v>
      </c>
      <c r="Y11" s="32">
        <f>IF('DTE-MBE'!AA10&gt;0,1,0)</f>
        <v>0</v>
      </c>
      <c r="Z11" s="223">
        <f t="shared" ref="Z11:AA11" si="20">X11</f>
        <v>0</v>
      </c>
      <c r="AA11" s="223">
        <f t="shared" si="20"/>
        <v>0</v>
      </c>
      <c r="AB11" s="223">
        <f t="shared" si="5"/>
        <v>0</v>
      </c>
      <c r="AC11" s="222">
        <f>IF('DTE-MBE'!AE10&gt;0,1,0)</f>
        <v>0</v>
      </c>
      <c r="AD11" s="222">
        <f>IF('DTE-MBE'!AF10&gt;0,1,0)</f>
        <v>0</v>
      </c>
      <c r="AE11" s="222">
        <f>IF('DTE-MBE'!AG10&gt;0,1,0)</f>
        <v>0</v>
      </c>
      <c r="AF11" s="222">
        <f>IF('DTE-MBE'!AH10&gt;0,1,0)</f>
        <v>0</v>
      </c>
      <c r="AG11" s="32">
        <f>IF('DTE-MBE'!BK10&gt;0,1,0)</f>
        <v>1</v>
      </c>
      <c r="AH11" s="222">
        <f>IF('DTE-MBE'!BL10&gt;0,1,0)</f>
        <v>0</v>
      </c>
      <c r="AI11" s="222">
        <f>IF('DTE-MBE'!BM10&gt;0,1,0)</f>
        <v>1</v>
      </c>
      <c r="AJ11" s="222">
        <f>IF('DTE-MBE'!BN10&gt;0,1,0)</f>
        <v>1</v>
      </c>
      <c r="AK11" s="222">
        <f>IF('DTE-MBE'!BO10&gt;0,1,0)</f>
        <v>0</v>
      </c>
      <c r="AL11" s="222">
        <f>IF('DTE-MBE'!BP10&gt;0,1,0)</f>
        <v>0</v>
      </c>
      <c r="AM11" s="222">
        <f>IF('DTE-MBE'!BQ10&gt;0,1,0)</f>
        <v>0</v>
      </c>
      <c r="AN11" s="222">
        <f>IF('DTE-MBE'!BR10&gt;0,1,0)</f>
        <v>0</v>
      </c>
      <c r="AO11" s="222">
        <f>IF('DTE-MBE'!BS10&gt;0,1,0)</f>
        <v>0</v>
      </c>
      <c r="AP11" s="223">
        <f t="shared" si="6"/>
        <v>1</v>
      </c>
      <c r="AQ11" s="32">
        <f>IF('DTE-MBE'!BU10&gt;0,1,0)</f>
        <v>1</v>
      </c>
      <c r="AR11" s="32">
        <f>IF('DTE-MBE'!BV10&gt;0,1,0)</f>
        <v>1</v>
      </c>
      <c r="AS11" s="32">
        <f>IF('DTE-MBE'!BW10&gt;0,1,0)</f>
        <v>1</v>
      </c>
      <c r="AT11" s="32">
        <f>IF('DTE-MBE'!BX10&gt;0,1,0)</f>
        <v>1</v>
      </c>
      <c r="AU11" s="32">
        <f>IF('DTE-MBE'!BY10&gt;0,1,0)</f>
        <v>1</v>
      </c>
      <c r="AV11" s="32">
        <f>IF('DTE-MBE'!BZ10&gt;0,1,0)</f>
        <v>0</v>
      </c>
      <c r="AW11" s="32">
        <f>IF('DTE-MBE'!CA10&gt;0,1,0)</f>
        <v>1</v>
      </c>
      <c r="AX11" s="223">
        <f t="shared" si="7"/>
        <v>6</v>
      </c>
      <c r="AY11" s="32">
        <f>IF('DTE-MBE'!AJ10&gt;0,1,0)</f>
        <v>0</v>
      </c>
      <c r="AZ11" s="32">
        <f>IF('DTE-MBE'!AK10&gt;0,1,0)</f>
        <v>0</v>
      </c>
      <c r="BA11" s="32">
        <f>IF('DTE-MBE'!AL10&gt;0,1,0)</f>
        <v>0</v>
      </c>
      <c r="BB11" s="32">
        <f>IF('DTE-MBE'!AM10&gt;0,1,0)</f>
        <v>0</v>
      </c>
      <c r="BC11" s="32">
        <f>IF('DTE-MBE'!AN10&gt;0,1,0)</f>
        <v>0</v>
      </c>
      <c r="BD11" s="32">
        <f>IF('DTE-MBE'!AO10&gt;0,1,0)</f>
        <v>0</v>
      </c>
      <c r="BE11" s="32">
        <f>IF('DTE-MBE'!AP10&gt;0,1,0)</f>
        <v>0</v>
      </c>
      <c r="BF11" s="32">
        <f>IF('DTE-MBE'!AQ10&gt;0,1,0)</f>
        <v>0</v>
      </c>
      <c r="BG11" s="223">
        <f t="shared" si="8"/>
        <v>0</v>
      </c>
      <c r="BH11" s="32">
        <f>IF('DTE-MBE'!AS10&gt;0,1,0)</f>
        <v>0</v>
      </c>
      <c r="BI11" s="32">
        <f>IF('DTE-MBE'!AT10&gt;0,1,0)</f>
        <v>0</v>
      </c>
      <c r="BJ11" s="32">
        <f>IF('DTE-MBE'!AU10&gt;0,1,0)</f>
        <v>0</v>
      </c>
      <c r="BK11" s="32">
        <f>IF('DTE-MBE'!AV10&gt;0,1,0)</f>
        <v>0</v>
      </c>
      <c r="BL11" s="223">
        <f t="shared" si="9"/>
        <v>0</v>
      </c>
      <c r="BM11" s="32">
        <f>IF('DTE-MBE'!AW10&gt;0,1,0)</f>
        <v>0</v>
      </c>
      <c r="BN11" s="223">
        <f t="shared" si="10"/>
        <v>0</v>
      </c>
      <c r="BO11" s="32">
        <f>IF('DTE-MBE'!AX10&gt;0,1,0)</f>
        <v>0</v>
      </c>
      <c r="BP11" s="32">
        <f>IF('DTE-MBE'!AY10&gt;0,1,0)</f>
        <v>0</v>
      </c>
      <c r="BQ11" s="32">
        <f>IF('DTE-MBE'!AZ10&gt;0,1,0)</f>
        <v>0</v>
      </c>
      <c r="BR11" s="32">
        <f>IF('DTE-MBE'!BA10&gt;0,1,0)</f>
        <v>1</v>
      </c>
      <c r="BS11" s="32">
        <f>IF('DTE-MBE'!BB10&gt;0,1,0)</f>
        <v>1</v>
      </c>
      <c r="BT11" s="32">
        <f>IF('DTE-MBE'!BC10&gt;0,1,0)</f>
        <v>1</v>
      </c>
      <c r="BU11" s="223">
        <f t="shared" si="11"/>
        <v>3</v>
      </c>
      <c r="BV11" s="32">
        <f>IF('DTE-MBE'!BD10&gt;0,1,0)</f>
        <v>0</v>
      </c>
      <c r="BW11" s="223">
        <f t="shared" si="12"/>
        <v>0</v>
      </c>
      <c r="BX11" s="32">
        <f>IF('DTE-MBE'!BE10&gt;0,1,0)</f>
        <v>0</v>
      </c>
      <c r="BY11" s="32">
        <f>IF('DTE-MBE'!BF10&gt;0,1,0)</f>
        <v>0</v>
      </c>
      <c r="BZ11" s="32">
        <f>IF('DTE-MBE'!BG10&gt;0,1,0)</f>
        <v>0</v>
      </c>
      <c r="CA11" s="32">
        <f>IF('DTE-MBE'!BH10&gt;0,1,0)</f>
        <v>0</v>
      </c>
      <c r="CB11" s="223">
        <f t="shared" si="13"/>
        <v>0</v>
      </c>
      <c r="CC11" s="32">
        <f>IF('DTE-MBE'!BI10&gt;0,1,0)</f>
        <v>0</v>
      </c>
      <c r="CD11" s="223">
        <f t="shared" si="14"/>
        <v>0</v>
      </c>
      <c r="CE11" s="1">
        <f t="shared" si="15"/>
        <v>3</v>
      </c>
    </row>
    <row r="12" spans="1:83" ht="14.25" customHeight="1">
      <c r="A12" s="215" t="str">
        <f>'DTE-MBE'!B11</f>
        <v>UGUR YAYAN</v>
      </c>
      <c r="B12" s="215" t="str">
        <f>'DTE-MBE'!C11</f>
        <v>Muttillo</v>
      </c>
      <c r="C12" s="215" t="str">
        <f>'DTE-MBE'!E11</f>
        <v>S07</v>
      </c>
      <c r="D12" s="215" t="str">
        <f>'DTE-MBE'!F11</f>
        <v>L17</v>
      </c>
      <c r="E12" s="215">
        <f>'DTE-MBE'!G11</f>
        <v>2020</v>
      </c>
      <c r="F12" s="215" t="str">
        <f>'DTE-MBE'!H11</f>
        <v>Modeling languages in Industry 4.0: an extended systematic mapping study</v>
      </c>
      <c r="G12" s="215" t="str">
        <f>'DTE-MBE'!I11</f>
        <v>J</v>
      </c>
      <c r="H12" s="215">
        <f>'DTE-MBE'!J11</f>
        <v>92</v>
      </c>
      <c r="I12" s="215">
        <f>'DTE-MBE'!K11</f>
        <v>28</v>
      </c>
      <c r="J12" s="224">
        <f>'DTE-MBE'!L11</f>
        <v>1</v>
      </c>
      <c r="K12" s="30" t="s">
        <v>149</v>
      </c>
      <c r="L12" s="1" t="s">
        <v>150</v>
      </c>
      <c r="M12" s="32">
        <f>IF('DTE-MBE'!O11&gt;0,1,0)</f>
        <v>1</v>
      </c>
      <c r="N12" s="32">
        <f>IF('DTE-MBE'!P11&gt;0,1,0)</f>
        <v>1</v>
      </c>
      <c r="O12" s="32">
        <f>IF('DTE-MBE'!Q11&gt;0,1,0)</f>
        <v>1</v>
      </c>
      <c r="P12" s="32">
        <f>IF('DTE-MBE'!R11&gt;0,1,0)</f>
        <v>0</v>
      </c>
      <c r="Q12" s="32">
        <f>IF('DTE-MBE'!S11&gt;0,1,0)</f>
        <v>0</v>
      </c>
      <c r="R12" s="32">
        <f>IF('DTE-MBE'!T11&gt;0,1,0)</f>
        <v>1</v>
      </c>
      <c r="S12" s="32">
        <f>IF('DTE-MBE'!U11&gt;0,1,0)</f>
        <v>0</v>
      </c>
      <c r="T12" s="32">
        <f>IF('DTE-MBE'!V11&gt;0,1,0)</f>
        <v>0</v>
      </c>
      <c r="U12" s="32">
        <f>IF('DTE-MBE'!W11&gt;0,1,0)</f>
        <v>1</v>
      </c>
      <c r="V12" s="32">
        <f>IF('DTE-MBE'!X11&gt;0,1,0)</f>
        <v>1</v>
      </c>
      <c r="W12" s="223">
        <f t="shared" si="3"/>
        <v>6</v>
      </c>
      <c r="X12" s="32">
        <f>IF('DTE-MBE'!Z11&gt;0,1,0)</f>
        <v>0</v>
      </c>
      <c r="Y12" s="32">
        <f>IF('DTE-MBE'!AA11&gt;0,1,0)</f>
        <v>1</v>
      </c>
      <c r="Z12" s="223">
        <f t="shared" ref="Z12:AA12" si="21">X12</f>
        <v>0</v>
      </c>
      <c r="AA12" s="223">
        <f t="shared" si="21"/>
        <v>1</v>
      </c>
      <c r="AB12" s="223">
        <f t="shared" si="5"/>
        <v>1</v>
      </c>
      <c r="AC12" s="222">
        <f>IF('DTE-MBE'!AE11&gt;0,1,0)</f>
        <v>0</v>
      </c>
      <c r="AD12" s="222">
        <f>IF('DTE-MBE'!AF11&gt;0,1,0)</f>
        <v>0</v>
      </c>
      <c r="AE12" s="222">
        <f>IF('DTE-MBE'!AG11&gt;0,1,0)</f>
        <v>0</v>
      </c>
      <c r="AF12" s="222">
        <f>IF('DTE-MBE'!AH11&gt;0,1,0)</f>
        <v>0</v>
      </c>
      <c r="AG12" s="32">
        <f>IF('DTE-MBE'!BK11&gt;0,1,0)</f>
        <v>1</v>
      </c>
      <c r="AH12" s="222">
        <f>IF('DTE-MBE'!BL11&gt;0,1,0)</f>
        <v>0</v>
      </c>
      <c r="AI12" s="222">
        <f>IF('DTE-MBE'!BM11&gt;0,1,0)</f>
        <v>0</v>
      </c>
      <c r="AJ12" s="222">
        <f>IF('DTE-MBE'!BN11&gt;0,1,0)</f>
        <v>0</v>
      </c>
      <c r="AK12" s="222">
        <f>IF('DTE-MBE'!BO11&gt;0,1,0)</f>
        <v>0</v>
      </c>
      <c r="AL12" s="222">
        <f>IF('DTE-MBE'!BP11&gt;0,1,0)</f>
        <v>0</v>
      </c>
      <c r="AM12" s="222">
        <f>IF('DTE-MBE'!BQ11&gt;0,1,0)</f>
        <v>0</v>
      </c>
      <c r="AN12" s="222">
        <f>IF('DTE-MBE'!BR11&gt;0,1,0)</f>
        <v>0</v>
      </c>
      <c r="AO12" s="222">
        <f>IF('DTE-MBE'!BS11&gt;0,1,0)</f>
        <v>1</v>
      </c>
      <c r="AP12" s="223">
        <f t="shared" si="6"/>
        <v>1</v>
      </c>
      <c r="AQ12" s="32">
        <f>IF('DTE-MBE'!BU11&gt;0,1,0)</f>
        <v>0</v>
      </c>
      <c r="AR12" s="32">
        <f>IF('DTE-MBE'!BV11&gt;0,1,0)</f>
        <v>0</v>
      </c>
      <c r="AS12" s="32">
        <f>IF('DTE-MBE'!BW11&gt;0,1,0)</f>
        <v>0</v>
      </c>
      <c r="AT12" s="32">
        <f>IF('DTE-MBE'!BX11&gt;0,1,0)</f>
        <v>1</v>
      </c>
      <c r="AU12" s="32">
        <f>IF('DTE-MBE'!BY11&gt;0,1,0)</f>
        <v>0</v>
      </c>
      <c r="AV12" s="32">
        <f>IF('DTE-MBE'!BZ11&gt;0,1,0)</f>
        <v>0</v>
      </c>
      <c r="AW12" s="32">
        <f>IF('DTE-MBE'!CA11&gt;0,1,0)</f>
        <v>0</v>
      </c>
      <c r="AX12" s="223">
        <f t="shared" si="7"/>
        <v>1</v>
      </c>
      <c r="AY12" s="32">
        <f>IF('DTE-MBE'!AJ11&gt;0,1,0)</f>
        <v>1</v>
      </c>
      <c r="AZ12" s="32">
        <f>IF('DTE-MBE'!AK11&gt;0,1,0)</f>
        <v>1</v>
      </c>
      <c r="BA12" s="32">
        <f>IF('DTE-MBE'!AL11&gt;0,1,0)</f>
        <v>1</v>
      </c>
      <c r="BB12" s="32">
        <f>IF('DTE-MBE'!AM11&gt;0,1,0)</f>
        <v>1</v>
      </c>
      <c r="BC12" s="32">
        <f>IF('DTE-MBE'!AN11&gt;0,1,0)</f>
        <v>1</v>
      </c>
      <c r="BD12" s="32">
        <f>IF('DTE-MBE'!AO11&gt;0,1,0)</f>
        <v>1</v>
      </c>
      <c r="BE12" s="32">
        <f>IF('DTE-MBE'!AP11&gt;0,1,0)</f>
        <v>1</v>
      </c>
      <c r="BF12" s="32">
        <f>IF('DTE-MBE'!AQ11&gt;0,1,0)</f>
        <v>1</v>
      </c>
      <c r="BG12" s="223">
        <f t="shared" si="8"/>
        <v>8</v>
      </c>
      <c r="BH12" s="32">
        <f>IF('DTE-MBE'!AS11&gt;0,1,0)</f>
        <v>0</v>
      </c>
      <c r="BI12" s="32">
        <f>IF('DTE-MBE'!AT11&gt;0,1,0)</f>
        <v>0</v>
      </c>
      <c r="BJ12" s="32">
        <f>IF('DTE-MBE'!AU11&gt;0,1,0)</f>
        <v>0</v>
      </c>
      <c r="BK12" s="32">
        <f>IF('DTE-MBE'!AV11&gt;0,1,0)</f>
        <v>0</v>
      </c>
      <c r="BL12" s="223">
        <f t="shared" si="9"/>
        <v>0</v>
      </c>
      <c r="BM12" s="32">
        <f>IF('DTE-MBE'!AW11&gt;0,1,0)</f>
        <v>0</v>
      </c>
      <c r="BN12" s="223">
        <f t="shared" si="10"/>
        <v>0</v>
      </c>
      <c r="BO12" s="32">
        <f>IF('DTE-MBE'!AX11&gt;0,1,0)</f>
        <v>1</v>
      </c>
      <c r="BP12" s="32">
        <f>IF('DTE-MBE'!AY11&gt;0,1,0)</f>
        <v>1</v>
      </c>
      <c r="BQ12" s="32">
        <f>IF('DTE-MBE'!AZ11&gt;0,1,0)</f>
        <v>1</v>
      </c>
      <c r="BR12" s="32">
        <f>IF('DTE-MBE'!BA11&gt;0,1,0)</f>
        <v>1</v>
      </c>
      <c r="BS12" s="32">
        <f>IF('DTE-MBE'!BB11&gt;0,1,0)</f>
        <v>1</v>
      </c>
      <c r="BT12" s="32">
        <f>IF('DTE-MBE'!BC11&gt;0,1,0)</f>
        <v>1</v>
      </c>
      <c r="BU12" s="223">
        <f t="shared" si="11"/>
        <v>6</v>
      </c>
      <c r="BV12" s="32">
        <f>IF('DTE-MBE'!BD11&gt;0,1,0)</f>
        <v>0</v>
      </c>
      <c r="BW12" s="223">
        <f t="shared" si="12"/>
        <v>0</v>
      </c>
      <c r="BX12" s="32">
        <f>IF('DTE-MBE'!BE11&gt;0,1,0)</f>
        <v>0</v>
      </c>
      <c r="BY12" s="32">
        <f>IF('DTE-MBE'!BF11&gt;0,1,0)</f>
        <v>0</v>
      </c>
      <c r="BZ12" s="32">
        <f>IF('DTE-MBE'!BG11&gt;0,1,0)</f>
        <v>0</v>
      </c>
      <c r="CA12" s="32">
        <f>IF('DTE-MBE'!BH11&gt;0,1,0)</f>
        <v>0</v>
      </c>
      <c r="CB12" s="223">
        <f t="shared" si="13"/>
        <v>0</v>
      </c>
      <c r="CC12" s="32">
        <f>IF('DTE-MBE'!BI11&gt;0,1,0)</f>
        <v>1</v>
      </c>
      <c r="CD12" s="223">
        <f t="shared" si="14"/>
        <v>1</v>
      </c>
      <c r="CE12" s="1">
        <f t="shared" si="15"/>
        <v>15</v>
      </c>
    </row>
    <row r="13" spans="1:83" ht="14.25" customHeight="1">
      <c r="A13" s="215" t="str">
        <f>'DTE-MBE'!B12</f>
        <v>Berardinelli</v>
      </c>
      <c r="B13" s="215" t="str">
        <f>'DTE-MBE'!C12</f>
        <v>Duy</v>
      </c>
      <c r="C13" s="215" t="str">
        <f>'DTE-MBE'!E12</f>
        <v>S08</v>
      </c>
      <c r="D13" s="215" t="str">
        <f>'DTE-MBE'!F12</f>
        <v>L06</v>
      </c>
      <c r="E13" s="215">
        <f>'DTE-MBE'!G12</f>
        <v>2022</v>
      </c>
      <c r="F13" s="215" t="str">
        <f>'DTE-MBE'!H12</f>
        <v>A Review of Digital Twin Application in Construction</v>
      </c>
      <c r="G13" s="215" t="str">
        <f>'DTE-MBE'!I12</f>
        <v>J</v>
      </c>
      <c r="H13" s="215">
        <f>'DTE-MBE'!J12</f>
        <v>54</v>
      </c>
      <c r="I13" s="215">
        <f>'DTE-MBE'!K12</f>
        <v>28</v>
      </c>
      <c r="J13" s="224">
        <f>'DTE-MBE'!L12</f>
        <v>1</v>
      </c>
      <c r="K13" s="30" t="s">
        <v>153</v>
      </c>
      <c r="L13" s="1" t="s">
        <v>154</v>
      </c>
      <c r="M13" s="32">
        <f>IF('DTE-MBE'!O12&gt;0,1,0)</f>
        <v>1</v>
      </c>
      <c r="N13" s="32">
        <f>IF('DTE-MBE'!P12&gt;0,1,0)</f>
        <v>1</v>
      </c>
      <c r="O13" s="32">
        <f>IF('DTE-MBE'!Q12&gt;0,1,0)</f>
        <v>1</v>
      </c>
      <c r="P13" s="32">
        <f>IF('DTE-MBE'!R12&gt;0,1,0)</f>
        <v>1</v>
      </c>
      <c r="Q13" s="32">
        <f>IF('DTE-MBE'!S12&gt;0,1,0)</f>
        <v>1</v>
      </c>
      <c r="R13" s="32">
        <f>IF('DTE-MBE'!T12&gt;0,1,0)</f>
        <v>1</v>
      </c>
      <c r="S13" s="32">
        <f>IF('DTE-MBE'!U12&gt;0,1,0)</f>
        <v>1</v>
      </c>
      <c r="T13" s="32">
        <f>IF('DTE-MBE'!V12&gt;0,1,0)</f>
        <v>1</v>
      </c>
      <c r="U13" s="32">
        <f>IF('DTE-MBE'!W12&gt;0,1,0)</f>
        <v>1</v>
      </c>
      <c r="V13" s="32">
        <f>IF('DTE-MBE'!X12&gt;0,1,0)</f>
        <v>1</v>
      </c>
      <c r="W13" s="223">
        <f t="shared" si="3"/>
        <v>10</v>
      </c>
      <c r="X13" s="32">
        <f>IF('DTE-MBE'!Z12&gt;0,1,0)</f>
        <v>0</v>
      </c>
      <c r="Y13" s="32">
        <f>IF('DTE-MBE'!AA12&gt;0,1,0)</f>
        <v>0</v>
      </c>
      <c r="Z13" s="223">
        <f t="shared" ref="Z13:AA13" si="22">X13</f>
        <v>0</v>
      </c>
      <c r="AA13" s="223">
        <f t="shared" si="22"/>
        <v>0</v>
      </c>
      <c r="AB13" s="223">
        <f t="shared" si="5"/>
        <v>0</v>
      </c>
      <c r="AC13" s="222">
        <f>IF('DTE-MBE'!AE12&gt;0,1,0)</f>
        <v>0</v>
      </c>
      <c r="AD13" s="222">
        <f>IF('DTE-MBE'!AF12&gt;0,1,0)</f>
        <v>0</v>
      </c>
      <c r="AE13" s="222">
        <f>IF('DTE-MBE'!AG12&gt;0,1,0)</f>
        <v>0</v>
      </c>
      <c r="AF13" s="222">
        <f>IF('DTE-MBE'!AH12&gt;0,1,0)</f>
        <v>0</v>
      </c>
      <c r="AG13" s="32">
        <f>IF('DTE-MBE'!BK12&gt;0,1,0)</f>
        <v>1</v>
      </c>
      <c r="AH13" s="222">
        <f>IF('DTE-MBE'!BL12&gt;0,1,0)</f>
        <v>0</v>
      </c>
      <c r="AI13" s="222">
        <f>IF('DTE-MBE'!BM12&gt;0,1,0)</f>
        <v>0</v>
      </c>
      <c r="AJ13" s="222">
        <f>IF('DTE-MBE'!BN12&gt;0,1,0)</f>
        <v>0</v>
      </c>
      <c r="AK13" s="222">
        <f>IF('DTE-MBE'!BO12&gt;0,1,0)</f>
        <v>0</v>
      </c>
      <c r="AL13" s="222">
        <f>IF('DTE-MBE'!BP12&gt;0,1,0)</f>
        <v>1</v>
      </c>
      <c r="AM13" s="222">
        <f>IF('DTE-MBE'!BQ12&gt;0,1,0)</f>
        <v>1</v>
      </c>
      <c r="AN13" s="222">
        <f>IF('DTE-MBE'!BR12&gt;0,1,0)</f>
        <v>0</v>
      </c>
      <c r="AO13" s="222">
        <f>IF('DTE-MBE'!BS12&gt;0,1,0)</f>
        <v>0</v>
      </c>
      <c r="AP13" s="223">
        <f t="shared" si="6"/>
        <v>1</v>
      </c>
      <c r="AQ13" s="32">
        <f>IF('DTE-MBE'!BU12&gt;0,1,0)</f>
        <v>1</v>
      </c>
      <c r="AR13" s="32">
        <f>IF('DTE-MBE'!BV12&gt;0,1,0)</f>
        <v>1</v>
      </c>
      <c r="AS13" s="32">
        <f>IF('DTE-MBE'!BW12&gt;0,1,0)</f>
        <v>0</v>
      </c>
      <c r="AT13" s="32">
        <f>IF('DTE-MBE'!BX12&gt;0,1,0)</f>
        <v>1</v>
      </c>
      <c r="AU13" s="32">
        <f>IF('DTE-MBE'!BY12&gt;0,1,0)</f>
        <v>1</v>
      </c>
      <c r="AV13" s="32">
        <f>IF('DTE-MBE'!BZ12&gt;0,1,0)</f>
        <v>1</v>
      </c>
      <c r="AW13" s="32">
        <f>IF('DTE-MBE'!CA12&gt;0,1,0)</f>
        <v>1</v>
      </c>
      <c r="AX13" s="223">
        <f t="shared" si="7"/>
        <v>6</v>
      </c>
      <c r="AY13" s="32">
        <f>IF('DTE-MBE'!AJ12&gt;0,1,0)</f>
        <v>1</v>
      </c>
      <c r="AZ13" s="32">
        <f>IF('DTE-MBE'!AK12&gt;0,1,0)</f>
        <v>0</v>
      </c>
      <c r="BA13" s="32">
        <f>IF('DTE-MBE'!AL12&gt;0,1,0)</f>
        <v>1</v>
      </c>
      <c r="BB13" s="32">
        <f>IF('DTE-MBE'!AM12&gt;0,1,0)</f>
        <v>1</v>
      </c>
      <c r="BC13" s="32">
        <f>IF('DTE-MBE'!AN12&gt;0,1,0)</f>
        <v>1</v>
      </c>
      <c r="BD13" s="32">
        <f>IF('DTE-MBE'!AO12&gt;0,1,0)</f>
        <v>1</v>
      </c>
      <c r="BE13" s="32">
        <f>IF('DTE-MBE'!AP12&gt;0,1,0)</f>
        <v>1</v>
      </c>
      <c r="BF13" s="32">
        <f>IF('DTE-MBE'!AQ12&gt;0,1,0)</f>
        <v>1</v>
      </c>
      <c r="BG13" s="223">
        <f t="shared" si="8"/>
        <v>7</v>
      </c>
      <c r="BH13" s="32">
        <f>IF('DTE-MBE'!AS12&gt;0,1,0)</f>
        <v>0</v>
      </c>
      <c r="BI13" s="32">
        <f>IF('DTE-MBE'!AT12&gt;0,1,0)</f>
        <v>1</v>
      </c>
      <c r="BJ13" s="32">
        <f>IF('DTE-MBE'!AU12&gt;0,1,0)</f>
        <v>0</v>
      </c>
      <c r="BK13" s="32">
        <f>IF('DTE-MBE'!AV12&gt;0,1,0)</f>
        <v>1</v>
      </c>
      <c r="BL13" s="223">
        <f t="shared" si="9"/>
        <v>2</v>
      </c>
      <c r="BM13" s="32">
        <f>IF('DTE-MBE'!AW12&gt;0,1,0)</f>
        <v>0</v>
      </c>
      <c r="BN13" s="223">
        <f t="shared" si="10"/>
        <v>0</v>
      </c>
      <c r="BO13" s="32">
        <f>IF('DTE-MBE'!AX12&gt;0,1,0)</f>
        <v>0</v>
      </c>
      <c r="BP13" s="32">
        <f>IF('DTE-MBE'!AY12&gt;0,1,0)</f>
        <v>0</v>
      </c>
      <c r="BQ13" s="32">
        <f>IF('DTE-MBE'!AZ12&gt;0,1,0)</f>
        <v>0</v>
      </c>
      <c r="BR13" s="32">
        <f>IF('DTE-MBE'!BA12&gt;0,1,0)</f>
        <v>0</v>
      </c>
      <c r="BS13" s="32">
        <f>IF('DTE-MBE'!BB12&gt;0,1,0)</f>
        <v>0</v>
      </c>
      <c r="BT13" s="32">
        <f>IF('DTE-MBE'!BC12&gt;0,1,0)</f>
        <v>1</v>
      </c>
      <c r="BU13" s="223">
        <f t="shared" si="11"/>
        <v>1</v>
      </c>
      <c r="BV13" s="32">
        <f>IF('DTE-MBE'!BD12&gt;0,1,0)</f>
        <v>1</v>
      </c>
      <c r="BW13" s="223">
        <f t="shared" si="12"/>
        <v>1</v>
      </c>
      <c r="BX13" s="32">
        <f>IF('DTE-MBE'!BE12&gt;0,1,0)</f>
        <v>0</v>
      </c>
      <c r="BY13" s="32">
        <f>IF('DTE-MBE'!BF12&gt;0,1,0)</f>
        <v>0</v>
      </c>
      <c r="BZ13" s="32">
        <f>IF('DTE-MBE'!BG12&gt;0,1,0)</f>
        <v>0</v>
      </c>
      <c r="CA13" s="32">
        <f>IF('DTE-MBE'!BH12&gt;0,1,0)</f>
        <v>0</v>
      </c>
      <c r="CB13" s="223">
        <f t="shared" si="13"/>
        <v>0</v>
      </c>
      <c r="CC13" s="32">
        <f>IF('DTE-MBE'!BI12&gt;0,1,0)</f>
        <v>0</v>
      </c>
      <c r="CD13" s="223">
        <f t="shared" si="14"/>
        <v>0</v>
      </c>
      <c r="CE13" s="1">
        <f t="shared" si="15"/>
        <v>11</v>
      </c>
    </row>
    <row r="14" spans="1:83" ht="14.25" customHeight="1">
      <c r="A14" s="215" t="str">
        <f>'DTE-MBE'!B13</f>
        <v>Abbas</v>
      </c>
      <c r="B14" s="215" t="str">
        <f>'DTE-MBE'!C13</f>
        <v>Ristov</v>
      </c>
      <c r="C14" s="215" t="str">
        <f>'DTE-MBE'!E13</f>
        <v>S09</v>
      </c>
      <c r="D14" s="215" t="str">
        <f>'DTE-MBE'!F13</f>
        <v>L08</v>
      </c>
      <c r="E14" s="215">
        <f>'DTE-MBE'!G13</f>
        <v>2022</v>
      </c>
      <c r="F14" s="215" t="str">
        <f>'DTE-MBE'!H13</f>
        <v>A Computer Science Perspective on Digital Transformation in Production</v>
      </c>
      <c r="G14" s="215" t="str">
        <f>'DTE-MBE'!I13</f>
        <v>J</v>
      </c>
      <c r="H14" s="215">
        <f>'DTE-MBE'!J13</f>
        <v>53</v>
      </c>
      <c r="I14" s="215">
        <f>'DTE-MBE'!K13</f>
        <v>32</v>
      </c>
      <c r="J14" s="224">
        <f>'DTE-MBE'!L13</f>
        <v>1</v>
      </c>
      <c r="K14" s="30" t="s">
        <v>156</v>
      </c>
      <c r="L14" s="1" t="s">
        <v>157</v>
      </c>
      <c r="M14" s="32">
        <f>IF('DTE-MBE'!O13&gt;0,1,0)</f>
        <v>1</v>
      </c>
      <c r="N14" s="32">
        <f>IF('DTE-MBE'!P13&gt;0,1,0)</f>
        <v>0</v>
      </c>
      <c r="O14" s="32">
        <f>IF('DTE-MBE'!Q13&gt;0,1,0)</f>
        <v>1</v>
      </c>
      <c r="P14" s="32">
        <f>IF('DTE-MBE'!R13&gt;0,1,0)</f>
        <v>0</v>
      </c>
      <c r="Q14" s="32">
        <f>IF('DTE-MBE'!S13&gt;0,1,0)</f>
        <v>1</v>
      </c>
      <c r="R14" s="32">
        <f>IF('DTE-MBE'!T13&gt;0,1,0)</f>
        <v>1</v>
      </c>
      <c r="S14" s="32">
        <f>IF('DTE-MBE'!U13&gt;0,1,0)</f>
        <v>1</v>
      </c>
      <c r="T14" s="32">
        <f>IF('DTE-MBE'!V13&gt;0,1,0)</f>
        <v>1</v>
      </c>
      <c r="U14" s="32">
        <f>IF('DTE-MBE'!W13&gt;0,1,0)</f>
        <v>0</v>
      </c>
      <c r="V14" s="32">
        <f>IF('DTE-MBE'!X13&gt;0,1,0)</f>
        <v>1</v>
      </c>
      <c r="W14" s="223">
        <f t="shared" si="3"/>
        <v>7</v>
      </c>
      <c r="X14" s="32">
        <f>IF('DTE-MBE'!Z13&gt;0,1,0)</f>
        <v>0</v>
      </c>
      <c r="Y14" s="32">
        <f>IF('DTE-MBE'!AA13&gt;0,1,0)</f>
        <v>0</v>
      </c>
      <c r="Z14" s="223">
        <f t="shared" ref="Z14:AA14" si="23">X14</f>
        <v>0</v>
      </c>
      <c r="AA14" s="223">
        <f t="shared" si="23"/>
        <v>0</v>
      </c>
      <c r="AB14" s="223">
        <f t="shared" si="5"/>
        <v>0</v>
      </c>
      <c r="AC14" s="222">
        <f>IF('DTE-MBE'!AE13&gt;0,1,0)</f>
        <v>0</v>
      </c>
      <c r="AD14" s="222">
        <f>IF('DTE-MBE'!AF13&gt;0,1,0)</f>
        <v>0</v>
      </c>
      <c r="AE14" s="222">
        <f>IF('DTE-MBE'!AG13&gt;0,1,0)</f>
        <v>0</v>
      </c>
      <c r="AF14" s="222">
        <f>IF('DTE-MBE'!AH13&gt;0,1,0)</f>
        <v>0</v>
      </c>
      <c r="AG14" s="32">
        <f>IF('DTE-MBE'!BK13&gt;0,1,0)</f>
        <v>0</v>
      </c>
      <c r="AH14" s="222">
        <f>IF('DTE-MBE'!BL13&gt;0,1,0)</f>
        <v>0</v>
      </c>
      <c r="AI14" s="222">
        <f>IF('DTE-MBE'!BM13&gt;0,1,0)</f>
        <v>0</v>
      </c>
      <c r="AJ14" s="222">
        <f>IF('DTE-MBE'!BN13&gt;0,1,0)</f>
        <v>0</v>
      </c>
      <c r="AK14" s="222">
        <f>IF('DTE-MBE'!BO13&gt;0,1,0)</f>
        <v>0</v>
      </c>
      <c r="AL14" s="222">
        <f>IF('DTE-MBE'!BP13&gt;0,1,0)</f>
        <v>0</v>
      </c>
      <c r="AM14" s="222">
        <f>IF('DTE-MBE'!BQ13&gt;0,1,0)</f>
        <v>0</v>
      </c>
      <c r="AN14" s="222">
        <f>IF('DTE-MBE'!BR13&gt;0,1,0)</f>
        <v>1</v>
      </c>
      <c r="AO14" s="222">
        <f>IF('DTE-MBE'!BS13&gt;0,1,0)</f>
        <v>0</v>
      </c>
      <c r="AP14" s="223">
        <f t="shared" si="6"/>
        <v>0</v>
      </c>
      <c r="AQ14" s="32">
        <f>IF('DTE-MBE'!BU13&gt;0,1,0)</f>
        <v>0</v>
      </c>
      <c r="AR14" s="32">
        <f>IF('DTE-MBE'!BV13&gt;0,1,0)</f>
        <v>0</v>
      </c>
      <c r="AS14" s="32">
        <f>IF('DTE-MBE'!BW13&gt;0,1,0)</f>
        <v>0</v>
      </c>
      <c r="AT14" s="32">
        <f>IF('DTE-MBE'!BX13&gt;0,1,0)</f>
        <v>1</v>
      </c>
      <c r="AU14" s="32">
        <f>IF('DTE-MBE'!BY13&gt;0,1,0)</f>
        <v>1</v>
      </c>
      <c r="AV14" s="32">
        <f>IF('DTE-MBE'!BZ13&gt;0,1,0)</f>
        <v>0</v>
      </c>
      <c r="AW14" s="32">
        <f>IF('DTE-MBE'!CA13&gt;0,1,0)</f>
        <v>0</v>
      </c>
      <c r="AX14" s="223">
        <f t="shared" si="7"/>
        <v>2</v>
      </c>
      <c r="AY14" s="32">
        <f>IF('DTE-MBE'!AJ13&gt;0,1,0)</f>
        <v>1</v>
      </c>
      <c r="AZ14" s="32">
        <f>IF('DTE-MBE'!AK13&gt;0,1,0)</f>
        <v>1</v>
      </c>
      <c r="BA14" s="32">
        <f>IF('DTE-MBE'!AL13&gt;0,1,0)</f>
        <v>1</v>
      </c>
      <c r="BB14" s="32">
        <f>IF('DTE-MBE'!AM13&gt;0,1,0)</f>
        <v>1</v>
      </c>
      <c r="BC14" s="32">
        <f>IF('DTE-MBE'!AN13&gt;0,1,0)</f>
        <v>0</v>
      </c>
      <c r="BD14" s="32">
        <f>IF('DTE-MBE'!AO13&gt;0,1,0)</f>
        <v>1</v>
      </c>
      <c r="BE14" s="32">
        <f>IF('DTE-MBE'!AP13&gt;0,1,0)</f>
        <v>0</v>
      </c>
      <c r="BF14" s="32">
        <f>IF('DTE-MBE'!AQ13&gt;0,1,0)</f>
        <v>0</v>
      </c>
      <c r="BG14" s="223">
        <f t="shared" si="8"/>
        <v>5</v>
      </c>
      <c r="BH14" s="32">
        <f>IF('DTE-MBE'!AS13&gt;0,1,0)</f>
        <v>0</v>
      </c>
      <c r="BI14" s="32">
        <f>IF('DTE-MBE'!AT13&gt;0,1,0)</f>
        <v>0</v>
      </c>
      <c r="BJ14" s="32">
        <f>IF('DTE-MBE'!AU13&gt;0,1,0)</f>
        <v>0</v>
      </c>
      <c r="BK14" s="32">
        <f>IF('DTE-MBE'!AV13&gt;0,1,0)</f>
        <v>0</v>
      </c>
      <c r="BL14" s="223">
        <f t="shared" si="9"/>
        <v>0</v>
      </c>
      <c r="BM14" s="32">
        <f>IF('DTE-MBE'!AW13&gt;0,1,0)</f>
        <v>0</v>
      </c>
      <c r="BN14" s="223">
        <f t="shared" si="10"/>
        <v>0</v>
      </c>
      <c r="BO14" s="32">
        <f>IF('DTE-MBE'!AX13&gt;0,1,0)</f>
        <v>0</v>
      </c>
      <c r="BP14" s="32">
        <f>IF('DTE-MBE'!AY13&gt;0,1,0)</f>
        <v>0</v>
      </c>
      <c r="BQ14" s="32">
        <f>IF('DTE-MBE'!AZ13&gt;0,1,0)</f>
        <v>0</v>
      </c>
      <c r="BR14" s="32">
        <f>IF('DTE-MBE'!BA13&gt;0,1,0)</f>
        <v>0</v>
      </c>
      <c r="BS14" s="32">
        <f>IF('DTE-MBE'!BB13&gt;0,1,0)</f>
        <v>0</v>
      </c>
      <c r="BT14" s="32">
        <f>IF('DTE-MBE'!BC13&gt;0,1,0)</f>
        <v>0</v>
      </c>
      <c r="BU14" s="223">
        <f t="shared" si="11"/>
        <v>0</v>
      </c>
      <c r="BV14" s="32">
        <f>IF('DTE-MBE'!BD13&gt;0,1,0)</f>
        <v>0</v>
      </c>
      <c r="BW14" s="223">
        <f t="shared" si="12"/>
        <v>0</v>
      </c>
      <c r="BX14" s="32">
        <f>IF('DTE-MBE'!BE13&gt;0,1,0)</f>
        <v>0</v>
      </c>
      <c r="BY14" s="32">
        <f>IF('DTE-MBE'!BF13&gt;0,1,0)</f>
        <v>0</v>
      </c>
      <c r="BZ14" s="32">
        <f>IF('DTE-MBE'!BG13&gt;0,1,0)</f>
        <v>1</v>
      </c>
      <c r="CA14" s="32">
        <f>IF('DTE-MBE'!BH13&gt;0,1,0)</f>
        <v>0</v>
      </c>
      <c r="CB14" s="223">
        <f t="shared" si="13"/>
        <v>1</v>
      </c>
      <c r="CC14" s="32">
        <f>IF('DTE-MBE'!BI13&gt;0,1,0)</f>
        <v>1</v>
      </c>
      <c r="CD14" s="223">
        <f t="shared" si="14"/>
        <v>1</v>
      </c>
      <c r="CE14" s="1">
        <f t="shared" si="15"/>
        <v>7</v>
      </c>
    </row>
    <row r="15" spans="1:83" ht="14.25" customHeight="1">
      <c r="A15" s="215" t="str">
        <f>'DTE-MBE'!B14</f>
        <v>Hermawan</v>
      </c>
      <c r="B15" s="215" t="str">
        <f>'DTE-MBE'!C14</f>
        <v>Sarmad</v>
      </c>
      <c r="C15" s="215" t="str">
        <f>'DTE-MBE'!E14</f>
        <v>S10</v>
      </c>
      <c r="D15" s="215" t="str">
        <f>'DTE-MBE'!F14</f>
        <v>L04</v>
      </c>
      <c r="E15" s="215">
        <f>'DTE-MBE'!G14</f>
        <v>2022</v>
      </c>
      <c r="F15" s="215" t="str">
        <f>'DTE-MBE'!H14</f>
        <v>Architecting Digital Twins</v>
      </c>
      <c r="G15" s="215" t="str">
        <f>'DTE-MBE'!I14</f>
        <v>J</v>
      </c>
      <c r="H15" s="215">
        <f>'DTE-MBE'!J14</f>
        <v>43</v>
      </c>
      <c r="I15" s="215">
        <f>'DTE-MBE'!K14</f>
        <v>16</v>
      </c>
      <c r="J15" s="224">
        <f>'DTE-MBE'!L14</f>
        <v>1</v>
      </c>
      <c r="K15" s="30" t="s">
        <v>160</v>
      </c>
      <c r="L15" s="1" t="s">
        <v>161</v>
      </c>
      <c r="M15" s="32">
        <f>IF('DTE-MBE'!O14&gt;0,1,0)</f>
        <v>1</v>
      </c>
      <c r="N15" s="32">
        <f>IF('DTE-MBE'!P14&gt;0,1,0)</f>
        <v>1</v>
      </c>
      <c r="O15" s="32">
        <f>IF('DTE-MBE'!Q14&gt;0,1,0)</f>
        <v>1</v>
      </c>
      <c r="P15" s="32">
        <f>IF('DTE-MBE'!R14&gt;0,1,0)</f>
        <v>1</v>
      </c>
      <c r="Q15" s="32">
        <f>IF('DTE-MBE'!S14&gt;0,1,0)</f>
        <v>0</v>
      </c>
      <c r="R15" s="32">
        <f>IF('DTE-MBE'!T14&gt;0,1,0)</f>
        <v>1</v>
      </c>
      <c r="S15" s="32">
        <f>IF('DTE-MBE'!U14&gt;0,1,0)</f>
        <v>1</v>
      </c>
      <c r="T15" s="32">
        <f>IF('DTE-MBE'!V14&gt;0,1,0)</f>
        <v>1</v>
      </c>
      <c r="U15" s="32">
        <f>IF('DTE-MBE'!W14&gt;0,1,0)</f>
        <v>0</v>
      </c>
      <c r="V15" s="32">
        <f>IF('DTE-MBE'!X14&gt;0,1,0)</f>
        <v>0</v>
      </c>
      <c r="W15" s="223">
        <f t="shared" si="3"/>
        <v>7</v>
      </c>
      <c r="X15" s="32">
        <f>IF('DTE-MBE'!Z14&gt;0,1,0)</f>
        <v>0</v>
      </c>
      <c r="Y15" s="32">
        <f>IF('DTE-MBE'!AA14&gt;0,1,0)</f>
        <v>0</v>
      </c>
      <c r="Z15" s="223">
        <f t="shared" ref="Z15:AA15" si="24">X15</f>
        <v>0</v>
      </c>
      <c r="AA15" s="223">
        <f t="shared" si="24"/>
        <v>0</v>
      </c>
      <c r="AB15" s="223">
        <f t="shared" si="5"/>
        <v>0</v>
      </c>
      <c r="AC15" s="222">
        <f>IF('DTE-MBE'!AE14&gt;0,1,0)</f>
        <v>0</v>
      </c>
      <c r="AD15" s="222">
        <f>IF('DTE-MBE'!AF14&gt;0,1,0)</f>
        <v>0</v>
      </c>
      <c r="AE15" s="222">
        <f>IF('DTE-MBE'!AG14&gt;0,1,0)</f>
        <v>0</v>
      </c>
      <c r="AF15" s="222">
        <f>IF('DTE-MBE'!AH14&gt;0,1,0)</f>
        <v>0</v>
      </c>
      <c r="AG15" s="32">
        <f>IF('DTE-MBE'!BK14&gt;0,1,0)</f>
        <v>0</v>
      </c>
      <c r="AH15" s="222">
        <f>IF('DTE-MBE'!BL14&gt;0,1,0)</f>
        <v>0</v>
      </c>
      <c r="AI15" s="222">
        <f>IF('DTE-MBE'!BM14&gt;0,1,0)</f>
        <v>0</v>
      </c>
      <c r="AJ15" s="222">
        <f>IF('DTE-MBE'!BN14&gt;0,1,0)</f>
        <v>0</v>
      </c>
      <c r="AK15" s="222">
        <f>IF('DTE-MBE'!BO14&gt;0,1,0)</f>
        <v>1</v>
      </c>
      <c r="AL15" s="222">
        <f>IF('DTE-MBE'!BP14&gt;0,1,0)</f>
        <v>0</v>
      </c>
      <c r="AM15" s="222">
        <f>IF('DTE-MBE'!BQ14&gt;0,1,0)</f>
        <v>0</v>
      </c>
      <c r="AN15" s="222">
        <f>IF('DTE-MBE'!BR14&gt;0,1,0)</f>
        <v>0</v>
      </c>
      <c r="AO15" s="222">
        <f>IF('DTE-MBE'!BS14&gt;0,1,0)</f>
        <v>0</v>
      </c>
      <c r="AP15" s="223">
        <f t="shared" si="6"/>
        <v>0</v>
      </c>
      <c r="AQ15" s="32">
        <f>IF('DTE-MBE'!BU14&gt;0,1,0)</f>
        <v>1</v>
      </c>
      <c r="AR15" s="32">
        <f>IF('DTE-MBE'!BV14&gt;0,1,0)</f>
        <v>0</v>
      </c>
      <c r="AS15" s="32">
        <f>IF('DTE-MBE'!BW14&gt;0,1,0)</f>
        <v>0</v>
      </c>
      <c r="AT15" s="32">
        <f>IF('DTE-MBE'!BX14&gt;0,1,0)</f>
        <v>1</v>
      </c>
      <c r="AU15" s="32">
        <f>IF('DTE-MBE'!BY14&gt;0,1,0)</f>
        <v>1</v>
      </c>
      <c r="AV15" s="32">
        <f>IF('DTE-MBE'!BZ14&gt;0,1,0)</f>
        <v>1</v>
      </c>
      <c r="AW15" s="32">
        <f>IF('DTE-MBE'!CA14&gt;0,1,0)</f>
        <v>0</v>
      </c>
      <c r="AX15" s="223">
        <f t="shared" si="7"/>
        <v>4</v>
      </c>
      <c r="AY15" s="32">
        <f>IF('DTE-MBE'!AJ14&gt;0,1,0)</f>
        <v>1</v>
      </c>
      <c r="AZ15" s="32">
        <f>IF('DTE-MBE'!AK14&gt;0,1,0)</f>
        <v>0</v>
      </c>
      <c r="BA15" s="32">
        <f>IF('DTE-MBE'!AL14&gt;0,1,0)</f>
        <v>0</v>
      </c>
      <c r="BB15" s="32">
        <f>IF('DTE-MBE'!AM14&gt;0,1,0)</f>
        <v>0</v>
      </c>
      <c r="BC15" s="32">
        <f>IF('DTE-MBE'!AN14&gt;0,1,0)</f>
        <v>0</v>
      </c>
      <c r="BD15" s="32">
        <f>IF('DTE-MBE'!AO14&gt;0,1,0)</f>
        <v>0</v>
      </c>
      <c r="BE15" s="32">
        <f>IF('DTE-MBE'!AP14&gt;0,1,0)</f>
        <v>0</v>
      </c>
      <c r="BF15" s="32">
        <f>IF('DTE-MBE'!AQ14&gt;0,1,0)</f>
        <v>0</v>
      </c>
      <c r="BG15" s="223">
        <f t="shared" si="8"/>
        <v>1</v>
      </c>
      <c r="BH15" s="32">
        <f>IF('DTE-MBE'!AS14&gt;0,1,0)</f>
        <v>0</v>
      </c>
      <c r="BI15" s="32">
        <f>IF('DTE-MBE'!AT14&gt;0,1,0)</f>
        <v>0</v>
      </c>
      <c r="BJ15" s="32">
        <f>IF('DTE-MBE'!AU14&gt;0,1,0)</f>
        <v>0</v>
      </c>
      <c r="BK15" s="32">
        <f>IF('DTE-MBE'!AV14&gt;0,1,0)</f>
        <v>0</v>
      </c>
      <c r="BL15" s="223">
        <f t="shared" si="9"/>
        <v>0</v>
      </c>
      <c r="BM15" s="32">
        <f>IF('DTE-MBE'!AW14&gt;0,1,0)</f>
        <v>0</v>
      </c>
      <c r="BN15" s="223">
        <f t="shared" si="10"/>
        <v>0</v>
      </c>
      <c r="BO15" s="32">
        <f>IF('DTE-MBE'!AX14&gt;0,1,0)</f>
        <v>0</v>
      </c>
      <c r="BP15" s="32">
        <f>IF('DTE-MBE'!AY14&gt;0,1,0)</f>
        <v>1</v>
      </c>
      <c r="BQ15" s="32">
        <f>IF('DTE-MBE'!AZ14&gt;0,1,0)</f>
        <v>0</v>
      </c>
      <c r="BR15" s="32">
        <f>IF('DTE-MBE'!BA14&gt;0,1,0)</f>
        <v>0</v>
      </c>
      <c r="BS15" s="32">
        <f>IF('DTE-MBE'!BB14&gt;0,1,0)</f>
        <v>0</v>
      </c>
      <c r="BT15" s="32">
        <f>IF('DTE-MBE'!BC14&gt;0,1,0)</f>
        <v>0</v>
      </c>
      <c r="BU15" s="223">
        <f t="shared" si="11"/>
        <v>1</v>
      </c>
      <c r="BV15" s="32">
        <f>IF('DTE-MBE'!BD14&gt;0,1,0)</f>
        <v>0</v>
      </c>
      <c r="BW15" s="223">
        <f t="shared" si="12"/>
        <v>0</v>
      </c>
      <c r="BX15" s="32">
        <f>IF('DTE-MBE'!BE14&gt;0,1,0)</f>
        <v>0</v>
      </c>
      <c r="BY15" s="32">
        <f>IF('DTE-MBE'!BF14&gt;0,1,0)</f>
        <v>0</v>
      </c>
      <c r="BZ15" s="32">
        <f>IF('DTE-MBE'!BG14&gt;0,1,0)</f>
        <v>0</v>
      </c>
      <c r="CA15" s="32">
        <f>IF('DTE-MBE'!BH14&gt;0,1,0)</f>
        <v>0</v>
      </c>
      <c r="CB15" s="223">
        <f t="shared" si="13"/>
        <v>0</v>
      </c>
      <c r="CC15" s="32">
        <f>IF('DTE-MBE'!BI14&gt;0,1,0)</f>
        <v>0</v>
      </c>
      <c r="CD15" s="223">
        <f t="shared" si="14"/>
        <v>0</v>
      </c>
      <c r="CE15" s="1">
        <f t="shared" si="15"/>
        <v>2</v>
      </c>
    </row>
    <row r="16" spans="1:83" ht="14.25" customHeight="1">
      <c r="A16" s="215" t="str">
        <f>'DTE-MBE'!B16</f>
        <v>Berardinelli</v>
      </c>
      <c r="B16" s="215" t="str">
        <f>'DTE-MBE'!C16</f>
        <v>Gritsch</v>
      </c>
      <c r="C16" s="215" t="str">
        <f>'DTE-MBE'!E16</f>
        <v>S12</v>
      </c>
      <c r="D16" s="215" t="str">
        <f>'DTE-MBE'!F16</f>
        <v>L24</v>
      </c>
      <c r="E16" s="215">
        <f>'DTE-MBE'!G16</f>
        <v>2023</v>
      </c>
      <c r="F16" s="215" t="str">
        <f>'DTE-MBE'!H16</f>
        <v>Standardisation in Digital Twin Architectures in Manufacturing</v>
      </c>
      <c r="G16" s="215" t="str">
        <f>'DTE-MBE'!I16</f>
        <v>C</v>
      </c>
      <c r="H16" s="215">
        <f>'DTE-MBE'!J16</f>
        <v>18</v>
      </c>
      <c r="I16" s="215">
        <f>'DTE-MBE'!K16</f>
        <v>12</v>
      </c>
      <c r="J16" s="224">
        <f>'DTE-MBE'!L16</f>
        <v>1</v>
      </c>
      <c r="K16" s="30" t="s">
        <v>218</v>
      </c>
      <c r="L16" s="1" t="s">
        <v>220</v>
      </c>
      <c r="M16" s="32">
        <f>IF('DTE-MBE'!O16&gt;0,1,0)</f>
        <v>1</v>
      </c>
      <c r="N16" s="32">
        <f>IF('DTE-MBE'!P16&gt;0,1,0)</f>
        <v>1</v>
      </c>
      <c r="O16" s="32">
        <f>IF('DTE-MBE'!Q16&gt;0,1,0)</f>
        <v>1</v>
      </c>
      <c r="P16" s="32">
        <f>IF('DTE-MBE'!R16&gt;0,1,0)</f>
        <v>1</v>
      </c>
      <c r="Q16" s="32">
        <f>IF('DTE-MBE'!S16&gt;0,1,0)</f>
        <v>1</v>
      </c>
      <c r="R16" s="32">
        <f>IF('DTE-MBE'!T16&gt;0,1,0)</f>
        <v>0</v>
      </c>
      <c r="S16" s="32">
        <f>IF('DTE-MBE'!U16&gt;0,1,0)</f>
        <v>0</v>
      </c>
      <c r="T16" s="32">
        <f>IF('DTE-MBE'!V16&gt;0,1,0)</f>
        <v>1</v>
      </c>
      <c r="U16" s="32">
        <f>IF('DTE-MBE'!W16&gt;0,1,0)</f>
        <v>0</v>
      </c>
      <c r="V16" s="32">
        <f>IF('DTE-MBE'!X16&gt;0,1,0)</f>
        <v>1</v>
      </c>
      <c r="W16" s="223">
        <f t="shared" si="3"/>
        <v>7</v>
      </c>
      <c r="X16" s="32">
        <f>IF('DTE-MBE'!Z16&gt;0,1,0)</f>
        <v>0</v>
      </c>
      <c r="Y16" s="32">
        <f>IF('DTE-MBE'!AA16&gt;0,1,0)</f>
        <v>0</v>
      </c>
      <c r="Z16" s="223">
        <f t="shared" ref="Z16:AA16" si="25">X16</f>
        <v>0</v>
      </c>
      <c r="AA16" s="223">
        <f t="shared" si="25"/>
        <v>0</v>
      </c>
      <c r="AB16" s="223">
        <f t="shared" si="5"/>
        <v>0</v>
      </c>
      <c r="AC16" s="222">
        <f>IF('DTE-MBE'!AE16&gt;0,1,0)</f>
        <v>0</v>
      </c>
      <c r="AD16" s="222">
        <f>IF('DTE-MBE'!AF16&gt;0,1,0)</f>
        <v>0</v>
      </c>
      <c r="AE16" s="222">
        <f>IF('DTE-MBE'!AG16&gt;0,1,0)</f>
        <v>0</v>
      </c>
      <c r="AF16" s="222">
        <f>IF('DTE-MBE'!AH16&gt;0,1,0)</f>
        <v>0</v>
      </c>
      <c r="AG16" s="32">
        <f>IF('DTE-MBE'!BK16&gt;0,1,0)</f>
        <v>1</v>
      </c>
      <c r="AH16" s="222">
        <f>IF('DTE-MBE'!BL16&gt;0,1,0)</f>
        <v>0</v>
      </c>
      <c r="AI16" s="222">
        <f>IF('DTE-MBE'!BM16&gt;0,1,0)</f>
        <v>0</v>
      </c>
      <c r="AJ16" s="222">
        <f>IF('DTE-MBE'!BN16&gt;0,1,0)</f>
        <v>0</v>
      </c>
      <c r="AK16" s="222">
        <f>IF('DTE-MBE'!BO16&gt;0,1,0)</f>
        <v>0</v>
      </c>
      <c r="AL16" s="222">
        <f>IF('DTE-MBE'!BP16&gt;0,1,0)</f>
        <v>0</v>
      </c>
      <c r="AM16" s="222">
        <f>IF('DTE-MBE'!BQ16&gt;0,1,0)</f>
        <v>0</v>
      </c>
      <c r="AN16" s="222">
        <f>IF('DTE-MBE'!BR16&gt;0,1,0)</f>
        <v>0</v>
      </c>
      <c r="AO16" s="222">
        <f>IF('DTE-MBE'!BS16&gt;0,1,0)</f>
        <v>0</v>
      </c>
      <c r="AP16" s="223">
        <f t="shared" si="6"/>
        <v>1</v>
      </c>
      <c r="AQ16" s="32">
        <f>IF('DTE-MBE'!BU16&gt;0,1,0)</f>
        <v>0</v>
      </c>
      <c r="AR16" s="32">
        <f>IF('DTE-MBE'!BV16&gt;0,1,0)</f>
        <v>0</v>
      </c>
      <c r="AS16" s="32">
        <f>IF('DTE-MBE'!BW16&gt;0,1,0)</f>
        <v>0</v>
      </c>
      <c r="AT16" s="32">
        <f>IF('DTE-MBE'!BX16&gt;0,1,0)</f>
        <v>0</v>
      </c>
      <c r="AU16" s="32">
        <f>IF('DTE-MBE'!BY16&gt;0,1,0)</f>
        <v>0</v>
      </c>
      <c r="AV16" s="32">
        <f>IF('DTE-MBE'!BZ16&gt;0,1,0)</f>
        <v>0</v>
      </c>
      <c r="AW16" s="32">
        <f>IF('DTE-MBE'!CA16&gt;0,1,0)</f>
        <v>0</v>
      </c>
      <c r="AX16" s="223">
        <f t="shared" si="7"/>
        <v>0</v>
      </c>
      <c r="AY16" s="32">
        <f>IF('DTE-MBE'!AJ16&gt;0,1,0)</f>
        <v>1</v>
      </c>
      <c r="AZ16" s="32">
        <f>IF('DTE-MBE'!AK16&gt;0,1,0)</f>
        <v>0</v>
      </c>
      <c r="BA16" s="32">
        <f>IF('DTE-MBE'!AL16&gt;0,1,0)</f>
        <v>0</v>
      </c>
      <c r="BB16" s="32">
        <f>IF('DTE-MBE'!AM16&gt;0,1,0)</f>
        <v>0</v>
      </c>
      <c r="BC16" s="32">
        <f>IF('DTE-MBE'!AN16&gt;0,1,0)</f>
        <v>0</v>
      </c>
      <c r="BD16" s="32">
        <f>IF('DTE-MBE'!AO16&gt;0,1,0)</f>
        <v>0</v>
      </c>
      <c r="BE16" s="32">
        <f>IF('DTE-MBE'!AP16&gt;0,1,0)</f>
        <v>0</v>
      </c>
      <c r="BF16" s="32">
        <f>IF('DTE-MBE'!AQ16&gt;0,1,0)</f>
        <v>0</v>
      </c>
      <c r="BG16" s="223">
        <f t="shared" si="8"/>
        <v>1</v>
      </c>
      <c r="BH16" s="32">
        <f>IF('DTE-MBE'!AS16&gt;0,1,0)</f>
        <v>0</v>
      </c>
      <c r="BI16" s="32">
        <f>IF('DTE-MBE'!AT16&gt;0,1,0)</f>
        <v>0</v>
      </c>
      <c r="BJ16" s="32">
        <f>IF('DTE-MBE'!AU16&gt;0,1,0)</f>
        <v>0</v>
      </c>
      <c r="BK16" s="32">
        <f>IF('DTE-MBE'!AV16&gt;0,1,0)</f>
        <v>0</v>
      </c>
      <c r="BL16" s="223">
        <f t="shared" si="9"/>
        <v>0</v>
      </c>
      <c r="BM16" s="32">
        <f>IF('DTE-MBE'!AW16&gt;0,1,0)</f>
        <v>0</v>
      </c>
      <c r="BN16" s="223">
        <f t="shared" si="10"/>
        <v>0</v>
      </c>
      <c r="BO16" s="32">
        <f>IF('DTE-MBE'!AX16&gt;0,1,0)</f>
        <v>0</v>
      </c>
      <c r="BP16" s="32">
        <f>IF('DTE-MBE'!AY16&gt;0,1,0)</f>
        <v>0</v>
      </c>
      <c r="BQ16" s="32">
        <f>IF('DTE-MBE'!AZ16&gt;0,1,0)</f>
        <v>0</v>
      </c>
      <c r="BR16" s="32">
        <f>IF('DTE-MBE'!BA16&gt;0,1,0)</f>
        <v>0</v>
      </c>
      <c r="BS16" s="32">
        <f>IF('DTE-MBE'!BB16&gt;0,1,0)</f>
        <v>0</v>
      </c>
      <c r="BT16" s="32">
        <f>IF('DTE-MBE'!BC16&gt;0,1,0)</f>
        <v>1</v>
      </c>
      <c r="BU16" s="223">
        <f t="shared" si="11"/>
        <v>1</v>
      </c>
      <c r="BV16" s="32">
        <f>IF('DTE-MBE'!BD16&gt;0,1,0)</f>
        <v>0</v>
      </c>
      <c r="BW16" s="223">
        <f t="shared" si="12"/>
        <v>0</v>
      </c>
      <c r="BX16" s="32">
        <f>IF('DTE-MBE'!BE16&gt;0,1,0)</f>
        <v>0</v>
      </c>
      <c r="BY16" s="32">
        <f>IF('DTE-MBE'!BF16&gt;0,1,0)</f>
        <v>0</v>
      </c>
      <c r="BZ16" s="32">
        <f>IF('DTE-MBE'!BG16&gt;0,1,0)</f>
        <v>0</v>
      </c>
      <c r="CA16" s="32">
        <f>IF('DTE-MBE'!BH16&gt;0,1,0)</f>
        <v>0</v>
      </c>
      <c r="CB16" s="223">
        <f t="shared" si="13"/>
        <v>0</v>
      </c>
      <c r="CC16" s="32">
        <f>IF('DTE-MBE'!BI16&gt;0,1,0)</f>
        <v>1</v>
      </c>
      <c r="CD16" s="223">
        <f t="shared" si="14"/>
        <v>1</v>
      </c>
      <c r="CE16" s="1">
        <f t="shared" si="15"/>
        <v>3</v>
      </c>
    </row>
    <row r="17" spans="1:83" ht="14.25" customHeight="1">
      <c r="A17" s="215" t="str">
        <f>'DTE-MBE'!B17</f>
        <v>Muttillo</v>
      </c>
      <c r="B17" s="215" t="str">
        <f>'DTE-MBE'!C17</f>
        <v>Ristov</v>
      </c>
      <c r="C17" s="215" t="str">
        <f>'DTE-MBE'!E17</f>
        <v>S13</v>
      </c>
      <c r="D17" s="215" t="str">
        <f>'DTE-MBE'!F17</f>
        <v>L09</v>
      </c>
      <c r="E17" s="215">
        <f>'DTE-MBE'!G17</f>
        <v>2021</v>
      </c>
      <c r="F17" s="215" t="str">
        <f>'DTE-MBE'!H17</f>
        <v>Survey on Cloud Robotics Architecture and Model-Driven Reference Architecture for Decentralized Multicloud Heterogeneous-Robotics Platform</v>
      </c>
      <c r="G17" s="215" t="str">
        <f>'DTE-MBE'!I17</f>
        <v>J</v>
      </c>
      <c r="H17" s="215">
        <f>'DTE-MBE'!J17</f>
        <v>14</v>
      </c>
      <c r="I17" s="215">
        <f>'DTE-MBE'!K17</f>
        <v>19</v>
      </c>
      <c r="J17" s="224">
        <f>'DTE-MBE'!L17</f>
        <v>1</v>
      </c>
      <c r="K17" s="30" t="s">
        <v>163</v>
      </c>
      <c r="L17" s="1" t="s">
        <v>164</v>
      </c>
      <c r="M17" s="32">
        <f>IF('DTE-MBE'!O17&gt;0,1,0)</f>
        <v>1</v>
      </c>
      <c r="N17" s="32">
        <f>IF('DTE-MBE'!P17&gt;0,1,0)</f>
        <v>1</v>
      </c>
      <c r="O17" s="32">
        <f>IF('DTE-MBE'!Q17&gt;0,1,0)</f>
        <v>1</v>
      </c>
      <c r="P17" s="32">
        <f>IF('DTE-MBE'!R17&gt;0,1,0)</f>
        <v>0</v>
      </c>
      <c r="Q17" s="32">
        <f>IF('DTE-MBE'!S17&gt;0,1,0)</f>
        <v>0</v>
      </c>
      <c r="R17" s="32">
        <f>IF('DTE-MBE'!T17&gt;0,1,0)</f>
        <v>0</v>
      </c>
      <c r="S17" s="32">
        <f>IF('DTE-MBE'!U17&gt;0,1,0)</f>
        <v>1</v>
      </c>
      <c r="T17" s="32">
        <f>IF('DTE-MBE'!V17&gt;0,1,0)</f>
        <v>1</v>
      </c>
      <c r="U17" s="32">
        <f>IF('DTE-MBE'!W17&gt;0,1,0)</f>
        <v>0</v>
      </c>
      <c r="V17" s="32">
        <f>IF('DTE-MBE'!X17&gt;0,1,0)</f>
        <v>1</v>
      </c>
      <c r="W17" s="223">
        <f t="shared" si="3"/>
        <v>6</v>
      </c>
      <c r="X17" s="32">
        <f>IF('DTE-MBE'!Z17&gt;0,1,0)</f>
        <v>1</v>
      </c>
      <c r="Y17" s="32">
        <f>IF('DTE-MBE'!AA17&gt;0,1,0)</f>
        <v>0</v>
      </c>
      <c r="Z17" s="223">
        <f t="shared" ref="Z17:AA17" si="26">X17</f>
        <v>1</v>
      </c>
      <c r="AA17" s="223">
        <f t="shared" si="26"/>
        <v>0</v>
      </c>
      <c r="AB17" s="223">
        <f t="shared" si="5"/>
        <v>1</v>
      </c>
      <c r="AC17" s="222">
        <f>IF('DTE-MBE'!AE17&gt;0,1,0)</f>
        <v>1</v>
      </c>
      <c r="AD17" s="222">
        <f>IF('DTE-MBE'!AF17&gt;0,1,0)</f>
        <v>0</v>
      </c>
      <c r="AE17" s="222">
        <f>IF('DTE-MBE'!AG17&gt;0,1,0)</f>
        <v>0</v>
      </c>
      <c r="AF17" s="222">
        <f>IF('DTE-MBE'!AH17&gt;0,1,0)</f>
        <v>0</v>
      </c>
      <c r="AG17" s="32">
        <f>IF('DTE-MBE'!BK17&gt;0,1,0)</f>
        <v>1</v>
      </c>
      <c r="AH17" s="222">
        <f>IF('DTE-MBE'!BL17&gt;0,1,0)</f>
        <v>0</v>
      </c>
      <c r="AI17" s="222">
        <f>IF('DTE-MBE'!BM17&gt;0,1,0)</f>
        <v>0</v>
      </c>
      <c r="AJ17" s="222">
        <f>IF('DTE-MBE'!BN17&gt;0,1,0)</f>
        <v>0</v>
      </c>
      <c r="AK17" s="222">
        <f>IF('DTE-MBE'!BO17&gt;0,1,0)</f>
        <v>0</v>
      </c>
      <c r="AL17" s="222">
        <f>IF('DTE-MBE'!BP17&gt;0,1,0)</f>
        <v>0</v>
      </c>
      <c r="AM17" s="222">
        <f>IF('DTE-MBE'!BQ17&gt;0,1,0)</f>
        <v>0</v>
      </c>
      <c r="AN17" s="222">
        <f>IF('DTE-MBE'!BR17&gt;0,1,0)</f>
        <v>1</v>
      </c>
      <c r="AO17" s="222">
        <f>IF('DTE-MBE'!BS17&gt;0,1,0)</f>
        <v>0</v>
      </c>
      <c r="AP17" s="223">
        <f t="shared" si="6"/>
        <v>1</v>
      </c>
      <c r="AQ17" s="32">
        <f>IF('DTE-MBE'!BU17&gt;0,1,0)</f>
        <v>0</v>
      </c>
      <c r="AR17" s="32">
        <f>IF('DTE-MBE'!BV17&gt;0,1,0)</f>
        <v>0</v>
      </c>
      <c r="AS17" s="32">
        <f>IF('DTE-MBE'!BW17&gt;0,1,0)</f>
        <v>0</v>
      </c>
      <c r="AT17" s="32">
        <f>IF('DTE-MBE'!BX17&gt;0,1,0)</f>
        <v>0</v>
      </c>
      <c r="AU17" s="32">
        <f>IF('DTE-MBE'!BY17&gt;0,1,0)</f>
        <v>0</v>
      </c>
      <c r="AV17" s="32">
        <f>IF('DTE-MBE'!BZ17&gt;0,1,0)</f>
        <v>1</v>
      </c>
      <c r="AW17" s="32">
        <f>IF('DTE-MBE'!CA17&gt;0,1,0)</f>
        <v>0</v>
      </c>
      <c r="AX17" s="223">
        <f t="shared" si="7"/>
        <v>1</v>
      </c>
      <c r="AY17" s="32">
        <f>IF('DTE-MBE'!AJ17&gt;0,1,0)</f>
        <v>1</v>
      </c>
      <c r="AZ17" s="32">
        <f>IF('DTE-MBE'!AK17&gt;0,1,0)</f>
        <v>1</v>
      </c>
      <c r="BA17" s="32">
        <f>IF('DTE-MBE'!AL17&gt;0,1,0)</f>
        <v>0</v>
      </c>
      <c r="BB17" s="32">
        <f>IF('DTE-MBE'!AM17&gt;0,1,0)</f>
        <v>1</v>
      </c>
      <c r="BC17" s="32">
        <f>IF('DTE-MBE'!AN17&gt;0,1,0)</f>
        <v>1</v>
      </c>
      <c r="BD17" s="32">
        <f>IF('DTE-MBE'!AO17&gt;0,1,0)</f>
        <v>0</v>
      </c>
      <c r="BE17" s="32">
        <f>IF('DTE-MBE'!AP17&gt;0,1,0)</f>
        <v>1</v>
      </c>
      <c r="BF17" s="32">
        <f>IF('DTE-MBE'!AQ17&gt;0,1,0)</f>
        <v>1</v>
      </c>
      <c r="BG17" s="223">
        <f t="shared" si="8"/>
        <v>6</v>
      </c>
      <c r="BH17" s="32">
        <f>IF('DTE-MBE'!AS17&gt;0,1,0)</f>
        <v>1</v>
      </c>
      <c r="BI17" s="32">
        <f>IF('DTE-MBE'!AT17&gt;0,1,0)</f>
        <v>1</v>
      </c>
      <c r="BJ17" s="32">
        <f>IF('DTE-MBE'!AU17&gt;0,1,0)</f>
        <v>1</v>
      </c>
      <c r="BK17" s="32">
        <f>IF('DTE-MBE'!AV17&gt;0,1,0)</f>
        <v>1</v>
      </c>
      <c r="BL17" s="223">
        <f t="shared" si="9"/>
        <v>4</v>
      </c>
      <c r="BM17" s="32">
        <f>IF('DTE-MBE'!AW17&gt;0,1,0)</f>
        <v>1</v>
      </c>
      <c r="BN17" s="223">
        <f t="shared" si="10"/>
        <v>1</v>
      </c>
      <c r="BO17" s="32">
        <f>IF('DTE-MBE'!AX17&gt;0,1,0)</f>
        <v>0</v>
      </c>
      <c r="BP17" s="32">
        <f>IF('DTE-MBE'!AY17&gt;0,1,0)</f>
        <v>0</v>
      </c>
      <c r="BQ17" s="32">
        <f>IF('DTE-MBE'!AZ17&gt;0,1,0)</f>
        <v>0</v>
      </c>
      <c r="BR17" s="32">
        <f>IF('DTE-MBE'!BA17&gt;0,1,0)</f>
        <v>1</v>
      </c>
      <c r="BS17" s="32">
        <f>IF('DTE-MBE'!BB17&gt;0,1,0)</f>
        <v>1</v>
      </c>
      <c r="BT17" s="32">
        <f>IF('DTE-MBE'!BC17&gt;0,1,0)</f>
        <v>0</v>
      </c>
      <c r="BU17" s="223">
        <f t="shared" si="11"/>
        <v>2</v>
      </c>
      <c r="BV17" s="32">
        <f>IF('DTE-MBE'!BD17&gt;0,1,0)</f>
        <v>0</v>
      </c>
      <c r="BW17" s="223">
        <f t="shared" si="12"/>
        <v>0</v>
      </c>
      <c r="BX17" s="32">
        <f>IF('DTE-MBE'!BE17&gt;0,1,0)</f>
        <v>0</v>
      </c>
      <c r="BY17" s="32">
        <f>IF('DTE-MBE'!BF17&gt;0,1,0)</f>
        <v>0</v>
      </c>
      <c r="BZ17" s="32">
        <f>IF('DTE-MBE'!BG17&gt;0,1,0)</f>
        <v>0</v>
      </c>
      <c r="CA17" s="32">
        <f>IF('DTE-MBE'!BH17&gt;0,1,0)</f>
        <v>0</v>
      </c>
      <c r="CB17" s="223">
        <f t="shared" si="13"/>
        <v>0</v>
      </c>
      <c r="CC17" s="32">
        <f>IF('DTE-MBE'!BI17&gt;0,1,0)</f>
        <v>1</v>
      </c>
      <c r="CD17" s="223">
        <f t="shared" si="14"/>
        <v>1</v>
      </c>
      <c r="CE17" s="1">
        <f t="shared" si="15"/>
        <v>14</v>
      </c>
    </row>
    <row r="18" spans="1:83" ht="14.25" customHeight="1">
      <c r="A18" s="215" t="str">
        <f>'DTE-MBE'!B18</f>
        <v>Berardinelli</v>
      </c>
      <c r="B18" s="215" t="str">
        <f>'DTE-MBE'!C18</f>
        <v>Hermawan</v>
      </c>
      <c r="C18" s="215" t="str">
        <f>'DTE-MBE'!E18</f>
        <v>S14</v>
      </c>
      <c r="D18" s="215" t="str">
        <f>'DTE-MBE'!F18</f>
        <v>L12</v>
      </c>
      <c r="E18" s="215">
        <f>'DTE-MBE'!G18</f>
        <v>2021</v>
      </c>
      <c r="F18" s="215" t="str">
        <f>'DTE-MBE'!H18</f>
        <v>Cloud-Based Battery Digital Twin Middleware Using Model-Based Development</v>
      </c>
      <c r="G18" s="215" t="str">
        <f>'DTE-MBE'!I18</f>
        <v>S</v>
      </c>
      <c r="H18" s="215">
        <f>'DTE-MBE'!J18</f>
        <v>3</v>
      </c>
      <c r="I18" s="215">
        <f>'DTE-MBE'!K18</f>
        <v>7</v>
      </c>
      <c r="J18" s="224">
        <f>'DTE-MBE'!L18</f>
        <v>1</v>
      </c>
      <c r="K18" s="30" t="s">
        <v>166</v>
      </c>
      <c r="L18" s="1" t="s">
        <v>167</v>
      </c>
      <c r="M18" s="32">
        <f>IF('DTE-MBE'!O18&gt;0,1,0)</f>
        <v>1</v>
      </c>
      <c r="N18" s="32">
        <f>IF('DTE-MBE'!P18&gt;0,1,0)</f>
        <v>1</v>
      </c>
      <c r="O18" s="32">
        <f>IF('DTE-MBE'!Q18&gt;0,1,0)</f>
        <v>1</v>
      </c>
      <c r="P18" s="32">
        <f>IF('DTE-MBE'!R18&gt;0,1,0)</f>
        <v>1</v>
      </c>
      <c r="Q18" s="32">
        <f>IF('DTE-MBE'!S18&gt;0,1,0)</f>
        <v>0</v>
      </c>
      <c r="R18" s="32">
        <f>IF('DTE-MBE'!T18&gt;0,1,0)</f>
        <v>0</v>
      </c>
      <c r="S18" s="32">
        <f>IF('DTE-MBE'!U18&gt;0,1,0)</f>
        <v>1</v>
      </c>
      <c r="T18" s="32">
        <f>IF('DTE-MBE'!V18&gt;0,1,0)</f>
        <v>1</v>
      </c>
      <c r="U18" s="32">
        <f>IF('DTE-MBE'!W18&gt;0,1,0)</f>
        <v>1</v>
      </c>
      <c r="V18" s="32">
        <f>IF('DTE-MBE'!X18&gt;0,1,0)</f>
        <v>0</v>
      </c>
      <c r="W18" s="223">
        <f t="shared" si="3"/>
        <v>7</v>
      </c>
      <c r="X18" s="32">
        <f>IF('DTE-MBE'!Z18&gt;0,1,0)</f>
        <v>0</v>
      </c>
      <c r="Y18" s="32">
        <f>IF('DTE-MBE'!AA18&gt;0,1,0)</f>
        <v>0</v>
      </c>
      <c r="Z18" s="223">
        <f t="shared" ref="Z18:AA18" si="27">X18</f>
        <v>0</v>
      </c>
      <c r="AA18" s="223">
        <f t="shared" si="27"/>
        <v>0</v>
      </c>
      <c r="AB18" s="223">
        <f t="shared" si="5"/>
        <v>0</v>
      </c>
      <c r="AC18" s="222">
        <f>IF('DTE-MBE'!AE18&gt;0,1,0)</f>
        <v>0</v>
      </c>
      <c r="AD18" s="222">
        <f>IF('DTE-MBE'!AF18&gt;0,1,0)</f>
        <v>0</v>
      </c>
      <c r="AE18" s="222">
        <f>IF('DTE-MBE'!AG18&gt;0,1,0)</f>
        <v>0</v>
      </c>
      <c r="AF18" s="222">
        <f>IF('DTE-MBE'!AH18&gt;0,1,0)</f>
        <v>0</v>
      </c>
      <c r="AG18" s="32">
        <f>IF('DTE-MBE'!BK18&gt;0,1,0)</f>
        <v>1</v>
      </c>
      <c r="AH18" s="222">
        <f>IF('DTE-MBE'!BL18&gt;0,1,0)</f>
        <v>0</v>
      </c>
      <c r="AI18" s="222">
        <f>IF('DTE-MBE'!BM18&gt;0,1,0)</f>
        <v>0</v>
      </c>
      <c r="AJ18" s="222">
        <f>IF('DTE-MBE'!BN18&gt;0,1,0)</f>
        <v>1</v>
      </c>
      <c r="AK18" s="222">
        <f>IF('DTE-MBE'!BO18&gt;0,1,0)</f>
        <v>1</v>
      </c>
      <c r="AL18" s="222">
        <f>IF('DTE-MBE'!BP18&gt;0,1,0)</f>
        <v>1</v>
      </c>
      <c r="AM18" s="222">
        <f>IF('DTE-MBE'!BQ18&gt;0,1,0)</f>
        <v>0</v>
      </c>
      <c r="AN18" s="222">
        <f>IF('DTE-MBE'!BR18&gt;0,1,0)</f>
        <v>0</v>
      </c>
      <c r="AO18" s="222">
        <f>IF('DTE-MBE'!BS18&gt;0,1,0)</f>
        <v>0</v>
      </c>
      <c r="AP18" s="223">
        <f t="shared" si="6"/>
        <v>1</v>
      </c>
      <c r="AQ18" s="32">
        <f>IF('DTE-MBE'!BU18&gt;0,1,0)</f>
        <v>0</v>
      </c>
      <c r="AR18" s="32">
        <f>IF('DTE-MBE'!BV18&gt;0,1,0)</f>
        <v>1</v>
      </c>
      <c r="AS18" s="32">
        <f>IF('DTE-MBE'!BW18&gt;0,1,0)</f>
        <v>1</v>
      </c>
      <c r="AT18" s="32">
        <f>IF('DTE-MBE'!BX18&gt;0,1,0)</f>
        <v>0</v>
      </c>
      <c r="AU18" s="32">
        <f>IF('DTE-MBE'!BY18&gt;0,1,0)</f>
        <v>0</v>
      </c>
      <c r="AV18" s="32">
        <f>IF('DTE-MBE'!BZ18&gt;0,1,0)</f>
        <v>0</v>
      </c>
      <c r="AW18" s="32">
        <f>IF('DTE-MBE'!CA18&gt;0,1,0)</f>
        <v>0</v>
      </c>
      <c r="AX18" s="223">
        <f t="shared" si="7"/>
        <v>2</v>
      </c>
      <c r="AY18" s="32">
        <f>IF('DTE-MBE'!AJ18&gt;0,1,0)</f>
        <v>1</v>
      </c>
      <c r="AZ18" s="32">
        <f>IF('DTE-MBE'!AK18&gt;0,1,0)</f>
        <v>0</v>
      </c>
      <c r="BA18" s="32">
        <f>IF('DTE-MBE'!AL18&gt;0,1,0)</f>
        <v>1</v>
      </c>
      <c r="BB18" s="32">
        <f>IF('DTE-MBE'!AM18&gt;0,1,0)</f>
        <v>1</v>
      </c>
      <c r="BC18" s="32">
        <f>IF('DTE-MBE'!AN18&gt;0,1,0)</f>
        <v>1</v>
      </c>
      <c r="BD18" s="32">
        <f>IF('DTE-MBE'!AO18&gt;0,1,0)</f>
        <v>0</v>
      </c>
      <c r="BE18" s="32">
        <f>IF('DTE-MBE'!AP18&gt;0,1,0)</f>
        <v>0</v>
      </c>
      <c r="BF18" s="32">
        <f>IF('DTE-MBE'!AQ18&gt;0,1,0)</f>
        <v>0</v>
      </c>
      <c r="BG18" s="223">
        <f t="shared" si="8"/>
        <v>4</v>
      </c>
      <c r="BH18" s="32">
        <f>IF('DTE-MBE'!AS18&gt;0,1,0)</f>
        <v>0</v>
      </c>
      <c r="BI18" s="32">
        <f>IF('DTE-MBE'!AT18&gt;0,1,0)</f>
        <v>0</v>
      </c>
      <c r="BJ18" s="32">
        <f>IF('DTE-MBE'!AU18&gt;0,1,0)</f>
        <v>0</v>
      </c>
      <c r="BK18" s="32">
        <f>IF('DTE-MBE'!AV18&gt;0,1,0)</f>
        <v>0</v>
      </c>
      <c r="BL18" s="223">
        <f t="shared" si="9"/>
        <v>0</v>
      </c>
      <c r="BM18" s="32">
        <f>IF('DTE-MBE'!AW18&gt;0,1,0)</f>
        <v>0</v>
      </c>
      <c r="BN18" s="223">
        <f t="shared" si="10"/>
        <v>0</v>
      </c>
      <c r="BO18" s="32">
        <f>IF('DTE-MBE'!AX18&gt;0,1,0)</f>
        <v>1</v>
      </c>
      <c r="BP18" s="32">
        <f>IF('DTE-MBE'!AY18&gt;0,1,0)</f>
        <v>1</v>
      </c>
      <c r="BQ18" s="32">
        <f>IF('DTE-MBE'!AZ18&gt;0,1,0)</f>
        <v>0</v>
      </c>
      <c r="BR18" s="32">
        <f>IF('DTE-MBE'!BA18&gt;0,1,0)</f>
        <v>1</v>
      </c>
      <c r="BS18" s="32">
        <f>IF('DTE-MBE'!BB18&gt;0,1,0)</f>
        <v>1</v>
      </c>
      <c r="BT18" s="32">
        <f>IF('DTE-MBE'!BC18&gt;0,1,0)</f>
        <v>0</v>
      </c>
      <c r="BU18" s="223">
        <f t="shared" si="11"/>
        <v>4</v>
      </c>
      <c r="BV18" s="32">
        <f>IF('DTE-MBE'!BD18&gt;0,1,0)</f>
        <v>1</v>
      </c>
      <c r="BW18" s="223">
        <f t="shared" si="12"/>
        <v>1</v>
      </c>
      <c r="BX18" s="32">
        <f>IF('DTE-MBE'!BE18&gt;0,1,0)</f>
        <v>0</v>
      </c>
      <c r="BY18" s="32">
        <f>IF('DTE-MBE'!BF18&gt;0,1,0)</f>
        <v>1</v>
      </c>
      <c r="BZ18" s="32">
        <f>IF('DTE-MBE'!BG18&gt;0,1,0)</f>
        <v>1</v>
      </c>
      <c r="CA18" s="32">
        <f>IF('DTE-MBE'!BH18&gt;0,1,0)</f>
        <v>0</v>
      </c>
      <c r="CB18" s="223">
        <f t="shared" si="13"/>
        <v>2</v>
      </c>
      <c r="CC18" s="32">
        <f>IF('DTE-MBE'!BI18&gt;0,1,0)</f>
        <v>0</v>
      </c>
      <c r="CD18" s="223">
        <f t="shared" si="14"/>
        <v>0</v>
      </c>
      <c r="CE18" s="1">
        <f t="shared" si="15"/>
        <v>11</v>
      </c>
    </row>
    <row r="19" spans="1:83" ht="14.25" customHeight="1">
      <c r="A19" s="215" t="str">
        <f>'DTE-MBE'!B19</f>
        <v>Hermawan</v>
      </c>
      <c r="B19" s="215" t="str">
        <f>'DTE-MBE'!C19</f>
        <v>Berardinelli</v>
      </c>
      <c r="C19" s="215" t="str">
        <f>'DTE-MBE'!E19</f>
        <v>S15</v>
      </c>
      <c r="D19" s="215" t="str">
        <f>'DTE-MBE'!F19</f>
        <v>L10</v>
      </c>
      <c r="E19" s="215">
        <f>'DTE-MBE'!G19</f>
        <v>2021</v>
      </c>
      <c r="F19" s="215" t="str">
        <f>'DTE-MBE'!H19</f>
        <v>A Bibliometric Analysis on Model-based Systems Engineering</v>
      </c>
      <c r="G19" s="215" t="str">
        <f>'DTE-MBE'!I19</f>
        <v>S</v>
      </c>
      <c r="H19" s="215">
        <f>'DTE-MBE'!J19</f>
        <v>7</v>
      </c>
      <c r="I19" s="215">
        <f>'DTE-MBE'!K19</f>
        <v>8</v>
      </c>
      <c r="J19" s="224">
        <f>'DTE-MBE'!L19</f>
        <v>1</v>
      </c>
      <c r="K19" s="30" t="s">
        <v>169</v>
      </c>
      <c r="L19" s="1" t="s">
        <v>170</v>
      </c>
      <c r="M19" s="32">
        <f>IF('DTE-MBE'!O19&gt;0,1,0)</f>
        <v>1</v>
      </c>
      <c r="N19" s="32">
        <f>IF('DTE-MBE'!P19&gt;0,1,0)</f>
        <v>1</v>
      </c>
      <c r="O19" s="32">
        <f>IF('DTE-MBE'!Q19&gt;0,1,0)</f>
        <v>0</v>
      </c>
      <c r="P19" s="32">
        <f>IF('DTE-MBE'!R19&gt;0,1,0)</f>
        <v>0</v>
      </c>
      <c r="Q19" s="32">
        <f>IF('DTE-MBE'!S19&gt;0,1,0)</f>
        <v>0</v>
      </c>
      <c r="R19" s="32">
        <f>IF('DTE-MBE'!T19&gt;0,1,0)</f>
        <v>0</v>
      </c>
      <c r="S19" s="32">
        <f>IF('DTE-MBE'!U19&gt;0,1,0)</f>
        <v>0</v>
      </c>
      <c r="T19" s="32">
        <f>IF('DTE-MBE'!V19&gt;0,1,0)</f>
        <v>0</v>
      </c>
      <c r="U19" s="32">
        <f>IF('DTE-MBE'!W19&gt;0,1,0)</f>
        <v>0</v>
      </c>
      <c r="V19" s="32">
        <f>IF('DTE-MBE'!X19&gt;0,1,0)</f>
        <v>0</v>
      </c>
      <c r="W19" s="223">
        <f t="shared" si="3"/>
        <v>2</v>
      </c>
      <c r="X19" s="32">
        <f>IF('DTE-MBE'!Z19&gt;0,1,0)</f>
        <v>0</v>
      </c>
      <c r="Y19" s="32">
        <f>IF('DTE-MBE'!AA19&gt;0,1,0)</f>
        <v>0</v>
      </c>
      <c r="Z19" s="223">
        <f t="shared" ref="Z19:AA19" si="28">X19</f>
        <v>0</v>
      </c>
      <c r="AA19" s="223">
        <f t="shared" si="28"/>
        <v>0</v>
      </c>
      <c r="AB19" s="223">
        <f t="shared" si="5"/>
        <v>0</v>
      </c>
      <c r="AC19" s="222">
        <f>IF('DTE-MBE'!AE19&gt;0,1,0)</f>
        <v>0</v>
      </c>
      <c r="AD19" s="222">
        <f>IF('DTE-MBE'!AF19&gt;0,1,0)</f>
        <v>0</v>
      </c>
      <c r="AE19" s="222">
        <f>IF('DTE-MBE'!AG19&gt;0,1,0)</f>
        <v>0</v>
      </c>
      <c r="AF19" s="222">
        <f>IF('DTE-MBE'!AH19&gt;0,1,0)</f>
        <v>0</v>
      </c>
      <c r="AG19" s="32">
        <f>IF('DTE-MBE'!BK19&gt;0,1,0)</f>
        <v>0</v>
      </c>
      <c r="AH19" s="222">
        <f>IF('DTE-MBE'!BL19&gt;0,1,0)</f>
        <v>0</v>
      </c>
      <c r="AI19" s="222">
        <f>IF('DTE-MBE'!BM19&gt;0,1,0)</f>
        <v>0</v>
      </c>
      <c r="AJ19" s="222">
        <f>IF('DTE-MBE'!BN19&gt;0,1,0)</f>
        <v>0</v>
      </c>
      <c r="AK19" s="222">
        <f>IF('DTE-MBE'!BO19&gt;0,1,0)</f>
        <v>0</v>
      </c>
      <c r="AL19" s="222">
        <f>IF('DTE-MBE'!BP19&gt;0,1,0)</f>
        <v>0</v>
      </c>
      <c r="AM19" s="222">
        <f>IF('DTE-MBE'!BQ19&gt;0,1,0)</f>
        <v>0</v>
      </c>
      <c r="AN19" s="222">
        <f>IF('DTE-MBE'!BR19&gt;0,1,0)</f>
        <v>0</v>
      </c>
      <c r="AO19" s="222">
        <f>IF('DTE-MBE'!BS19&gt;0,1,0)</f>
        <v>0</v>
      </c>
      <c r="AP19" s="223">
        <f t="shared" si="6"/>
        <v>0</v>
      </c>
      <c r="AQ19" s="32">
        <f>IF('DTE-MBE'!BU19&gt;0,1,0)</f>
        <v>0</v>
      </c>
      <c r="AR19" s="32">
        <f>IF('DTE-MBE'!BV19&gt;0,1,0)</f>
        <v>0</v>
      </c>
      <c r="AS19" s="32">
        <f>IF('DTE-MBE'!BW19&gt;0,1,0)</f>
        <v>0</v>
      </c>
      <c r="AT19" s="32">
        <f>IF('DTE-MBE'!BX19&gt;0,1,0)</f>
        <v>0</v>
      </c>
      <c r="AU19" s="32">
        <f>IF('DTE-MBE'!BY19&gt;0,1,0)</f>
        <v>0</v>
      </c>
      <c r="AV19" s="32">
        <f>IF('DTE-MBE'!BZ19&gt;0,1,0)</f>
        <v>0</v>
      </c>
      <c r="AW19" s="32">
        <f>IF('DTE-MBE'!CA19&gt;0,1,0)</f>
        <v>0</v>
      </c>
      <c r="AX19" s="223">
        <f t="shared" si="7"/>
        <v>0</v>
      </c>
      <c r="AY19" s="32">
        <f>IF('DTE-MBE'!AJ19&gt;0,1,0)</f>
        <v>0</v>
      </c>
      <c r="AZ19" s="32">
        <f>IF('DTE-MBE'!AK19&gt;0,1,0)</f>
        <v>0</v>
      </c>
      <c r="BA19" s="32">
        <f>IF('DTE-MBE'!AL19&gt;0,1,0)</f>
        <v>0</v>
      </c>
      <c r="BB19" s="32">
        <f>IF('DTE-MBE'!AM19&gt;0,1,0)</f>
        <v>0</v>
      </c>
      <c r="BC19" s="32">
        <f>IF('DTE-MBE'!AN19&gt;0,1,0)</f>
        <v>0</v>
      </c>
      <c r="BD19" s="32">
        <f>IF('DTE-MBE'!AO19&gt;0,1,0)</f>
        <v>0</v>
      </c>
      <c r="BE19" s="32">
        <f>IF('DTE-MBE'!AP19&gt;0,1,0)</f>
        <v>0</v>
      </c>
      <c r="BF19" s="32">
        <f>IF('DTE-MBE'!AQ19&gt;0,1,0)</f>
        <v>0</v>
      </c>
      <c r="BG19" s="223">
        <f t="shared" si="8"/>
        <v>0</v>
      </c>
      <c r="BH19" s="32">
        <f>IF('DTE-MBE'!AS19&gt;0,1,0)</f>
        <v>0</v>
      </c>
      <c r="BI19" s="32">
        <f>IF('DTE-MBE'!AT19&gt;0,1,0)</f>
        <v>0</v>
      </c>
      <c r="BJ19" s="32">
        <f>IF('DTE-MBE'!AU19&gt;0,1,0)</f>
        <v>0</v>
      </c>
      <c r="BK19" s="32">
        <f>IF('DTE-MBE'!AV19&gt;0,1,0)</f>
        <v>0</v>
      </c>
      <c r="BL19" s="223">
        <f t="shared" si="9"/>
        <v>0</v>
      </c>
      <c r="BM19" s="32">
        <f>IF('DTE-MBE'!AW19&gt;0,1,0)</f>
        <v>0</v>
      </c>
      <c r="BN19" s="223">
        <f t="shared" si="10"/>
        <v>0</v>
      </c>
      <c r="BO19" s="32">
        <f>IF('DTE-MBE'!AX19&gt;0,1,0)</f>
        <v>0</v>
      </c>
      <c r="BP19" s="32">
        <f>IF('DTE-MBE'!AY19&gt;0,1,0)</f>
        <v>0</v>
      </c>
      <c r="BQ19" s="32">
        <f>IF('DTE-MBE'!AZ19&gt;0,1,0)</f>
        <v>0</v>
      </c>
      <c r="BR19" s="32">
        <f>IF('DTE-MBE'!BA19&gt;0,1,0)</f>
        <v>0</v>
      </c>
      <c r="BS19" s="32">
        <f>IF('DTE-MBE'!BB19&gt;0,1,0)</f>
        <v>0</v>
      </c>
      <c r="BT19" s="32">
        <f>IF('DTE-MBE'!BC19&gt;0,1,0)</f>
        <v>0</v>
      </c>
      <c r="BU19" s="223">
        <f t="shared" si="11"/>
        <v>0</v>
      </c>
      <c r="BV19" s="32">
        <f>IF('DTE-MBE'!BD19&gt;0,1,0)</f>
        <v>0</v>
      </c>
      <c r="BW19" s="223">
        <f t="shared" si="12"/>
        <v>0</v>
      </c>
      <c r="BX19" s="32">
        <f>IF('DTE-MBE'!BE19&gt;0,1,0)</f>
        <v>0</v>
      </c>
      <c r="BY19" s="32">
        <f>IF('DTE-MBE'!BF19&gt;0,1,0)</f>
        <v>0</v>
      </c>
      <c r="BZ19" s="32">
        <f>IF('DTE-MBE'!BG19&gt;0,1,0)</f>
        <v>0</v>
      </c>
      <c r="CA19" s="32">
        <f>IF('DTE-MBE'!BH19&gt;0,1,0)</f>
        <v>0</v>
      </c>
      <c r="CB19" s="223">
        <f t="shared" si="13"/>
        <v>0</v>
      </c>
      <c r="CC19" s="32">
        <f>IF('DTE-MBE'!BI19&gt;0,1,0)</f>
        <v>0</v>
      </c>
      <c r="CD19" s="223">
        <f t="shared" si="14"/>
        <v>0</v>
      </c>
      <c r="CE19" s="1">
        <f t="shared" si="15"/>
        <v>0</v>
      </c>
    </row>
    <row r="20" spans="1:83" ht="14.25" customHeight="1">
      <c r="A20" s="215" t="str">
        <f>'DTE-MBE'!B20</f>
        <v>UGUR YAYAN</v>
      </c>
      <c r="B20" s="215" t="str">
        <f>'DTE-MBE'!C20</f>
        <v>Hermawan</v>
      </c>
      <c r="C20" s="215" t="str">
        <f>'DTE-MBE'!E20</f>
        <v>S16</v>
      </c>
      <c r="D20" s="215" t="str">
        <f>'DTE-MBE'!F20</f>
        <v>L22</v>
      </c>
      <c r="E20" s="215">
        <f>'DTE-MBE'!G20</f>
        <v>2024</v>
      </c>
      <c r="F20" s="215" t="str">
        <f>'DTE-MBE'!H20</f>
        <v>Digital Twins in Software Engineering—A Systematic Literature Review and Vision</v>
      </c>
      <c r="G20" s="215" t="str">
        <f>'DTE-MBE'!I20</f>
        <v>J</v>
      </c>
      <c r="H20" s="215">
        <f>'DTE-MBE'!J20</f>
        <v>4</v>
      </c>
      <c r="I20" s="215">
        <f>'DTE-MBE'!K20</f>
        <v>37</v>
      </c>
      <c r="J20" s="224">
        <f>'DTE-MBE'!L20</f>
        <v>1</v>
      </c>
      <c r="K20" s="30" t="s">
        <v>172</v>
      </c>
      <c r="L20" s="1" t="s">
        <v>173</v>
      </c>
      <c r="M20" s="32">
        <f>IF('DTE-MBE'!O20&gt;0,1,0)</f>
        <v>1</v>
      </c>
      <c r="N20" s="32">
        <f>IF('DTE-MBE'!P20&gt;0,1,0)</f>
        <v>1</v>
      </c>
      <c r="O20" s="32">
        <f>IF('DTE-MBE'!Q20&gt;0,1,0)</f>
        <v>1</v>
      </c>
      <c r="P20" s="32">
        <f>IF('DTE-MBE'!R20&gt;0,1,0)</f>
        <v>1</v>
      </c>
      <c r="Q20" s="32">
        <f>IF('DTE-MBE'!S20&gt;0,1,0)</f>
        <v>1</v>
      </c>
      <c r="R20" s="32">
        <f>IF('DTE-MBE'!T20&gt;0,1,0)</f>
        <v>1</v>
      </c>
      <c r="S20" s="32">
        <f>IF('DTE-MBE'!U20&gt;0,1,0)</f>
        <v>1</v>
      </c>
      <c r="T20" s="32">
        <f>IF('DTE-MBE'!V20&gt;0,1,0)</f>
        <v>1</v>
      </c>
      <c r="U20" s="32">
        <f>IF('DTE-MBE'!W20&gt;0,1,0)</f>
        <v>1</v>
      </c>
      <c r="V20" s="32">
        <f>IF('DTE-MBE'!X20&gt;0,1,0)</f>
        <v>0</v>
      </c>
      <c r="W20" s="223">
        <f t="shared" si="3"/>
        <v>9</v>
      </c>
      <c r="X20" s="32">
        <f>IF('DTE-MBE'!Z20&gt;0,1,0)</f>
        <v>1</v>
      </c>
      <c r="Y20" s="32">
        <f>IF('DTE-MBE'!AA20&gt;0,1,0)</f>
        <v>1</v>
      </c>
      <c r="Z20" s="223">
        <f t="shared" ref="Z20:AA20" si="29">X20</f>
        <v>1</v>
      </c>
      <c r="AA20" s="223">
        <f t="shared" si="29"/>
        <v>1</v>
      </c>
      <c r="AB20" s="223">
        <f t="shared" si="5"/>
        <v>2</v>
      </c>
      <c r="AC20" s="222">
        <f>IF('DTE-MBE'!AE20&gt;0,1,0)</f>
        <v>0</v>
      </c>
      <c r="AD20" s="222">
        <f>IF('DTE-MBE'!AF20&gt;0,1,0)</f>
        <v>0</v>
      </c>
      <c r="AE20" s="222">
        <f>IF('DTE-MBE'!AG20&gt;0,1,0)</f>
        <v>0</v>
      </c>
      <c r="AF20" s="222">
        <f>IF('DTE-MBE'!AH20&gt;0,1,0)</f>
        <v>0</v>
      </c>
      <c r="AG20" s="32">
        <f>IF('DTE-MBE'!BK20&gt;0,1,0)</f>
        <v>1</v>
      </c>
      <c r="AH20" s="222">
        <f>IF('DTE-MBE'!BL20&gt;0,1,0)</f>
        <v>0</v>
      </c>
      <c r="AI20" s="222">
        <f>IF('DTE-MBE'!BM20&gt;0,1,0)</f>
        <v>0</v>
      </c>
      <c r="AJ20" s="222">
        <f>IF('DTE-MBE'!BN20&gt;0,1,0)</f>
        <v>0</v>
      </c>
      <c r="AK20" s="222">
        <f>IF('DTE-MBE'!BO20&gt;0,1,0)</f>
        <v>1</v>
      </c>
      <c r="AL20" s="222">
        <f>IF('DTE-MBE'!BP20&gt;0,1,0)</f>
        <v>0</v>
      </c>
      <c r="AM20" s="222">
        <f>IF('DTE-MBE'!BQ20&gt;0,1,0)</f>
        <v>0</v>
      </c>
      <c r="AN20" s="222">
        <f>IF('DTE-MBE'!BR20&gt;0,1,0)</f>
        <v>0</v>
      </c>
      <c r="AO20" s="222">
        <f>IF('DTE-MBE'!BS20&gt;0,1,0)</f>
        <v>0</v>
      </c>
      <c r="AP20" s="223">
        <f t="shared" si="6"/>
        <v>1</v>
      </c>
      <c r="AQ20" s="32">
        <f>IF('DTE-MBE'!BU20&gt;0,1,0)</f>
        <v>0</v>
      </c>
      <c r="AR20" s="32">
        <f>IF('DTE-MBE'!BV20&gt;0,1,0)</f>
        <v>0</v>
      </c>
      <c r="AS20" s="32">
        <f>IF('DTE-MBE'!BW20&gt;0,1,0)</f>
        <v>0</v>
      </c>
      <c r="AT20" s="32">
        <f>IF('DTE-MBE'!BX20&gt;0,1,0)</f>
        <v>1</v>
      </c>
      <c r="AU20" s="32">
        <f>IF('DTE-MBE'!BY20&gt;0,1,0)</f>
        <v>0</v>
      </c>
      <c r="AV20" s="32">
        <f>IF('DTE-MBE'!BZ20&gt;0,1,0)</f>
        <v>0</v>
      </c>
      <c r="AW20" s="32">
        <f>IF('DTE-MBE'!CA20&gt;0,1,0)</f>
        <v>0</v>
      </c>
      <c r="AX20" s="223">
        <f t="shared" si="7"/>
        <v>1</v>
      </c>
      <c r="AY20" s="32">
        <f>IF('DTE-MBE'!AJ20&gt;0,1,0)</f>
        <v>1</v>
      </c>
      <c r="AZ20" s="32">
        <f>IF('DTE-MBE'!AK20&gt;0,1,0)</f>
        <v>1</v>
      </c>
      <c r="BA20" s="32">
        <f>IF('DTE-MBE'!AL20&gt;0,1,0)</f>
        <v>1</v>
      </c>
      <c r="BB20" s="32">
        <f>IF('DTE-MBE'!AM20&gt;0,1,0)</f>
        <v>1</v>
      </c>
      <c r="BC20" s="32">
        <f>IF('DTE-MBE'!AN20&gt;0,1,0)</f>
        <v>0</v>
      </c>
      <c r="BD20" s="32">
        <f>IF('DTE-MBE'!AO20&gt;0,1,0)</f>
        <v>0</v>
      </c>
      <c r="BE20" s="32">
        <f>IF('DTE-MBE'!AP20&gt;0,1,0)</f>
        <v>0</v>
      </c>
      <c r="BF20" s="32">
        <f>IF('DTE-MBE'!AQ20&gt;0,1,0)</f>
        <v>0</v>
      </c>
      <c r="BG20" s="223">
        <f t="shared" si="8"/>
        <v>4</v>
      </c>
      <c r="BH20" s="32">
        <f>IF('DTE-MBE'!AS20&gt;0,1,0)</f>
        <v>0</v>
      </c>
      <c r="BI20" s="32">
        <f>IF('DTE-MBE'!AT20&gt;0,1,0)</f>
        <v>0</v>
      </c>
      <c r="BJ20" s="32">
        <f>IF('DTE-MBE'!AU20&gt;0,1,0)</f>
        <v>0</v>
      </c>
      <c r="BK20" s="32">
        <f>IF('DTE-MBE'!AV20&gt;0,1,0)</f>
        <v>0</v>
      </c>
      <c r="BL20" s="223">
        <f t="shared" si="9"/>
        <v>0</v>
      </c>
      <c r="BM20" s="32">
        <f>IF('DTE-MBE'!AW20&gt;0,1,0)</f>
        <v>0</v>
      </c>
      <c r="BN20" s="223">
        <f t="shared" si="10"/>
        <v>0</v>
      </c>
      <c r="BO20" s="32">
        <f>IF('DTE-MBE'!AX20&gt;0,1,0)</f>
        <v>1</v>
      </c>
      <c r="BP20" s="32">
        <f>IF('DTE-MBE'!AY20&gt;0,1,0)</f>
        <v>1</v>
      </c>
      <c r="BQ20" s="32">
        <f>IF('DTE-MBE'!AZ20&gt;0,1,0)</f>
        <v>0</v>
      </c>
      <c r="BR20" s="32">
        <f>IF('DTE-MBE'!BA20&gt;0,1,0)</f>
        <v>1</v>
      </c>
      <c r="BS20" s="32">
        <f>IF('DTE-MBE'!BB20&gt;0,1,0)</f>
        <v>1</v>
      </c>
      <c r="BT20" s="32">
        <f>IF('DTE-MBE'!BC20&gt;0,1,0)</f>
        <v>1</v>
      </c>
      <c r="BU20" s="223">
        <f t="shared" si="11"/>
        <v>5</v>
      </c>
      <c r="BV20" s="32">
        <f>IF('DTE-MBE'!BD20&gt;0,1,0)</f>
        <v>1</v>
      </c>
      <c r="BW20" s="223">
        <f t="shared" si="12"/>
        <v>1</v>
      </c>
      <c r="BX20" s="32">
        <f>IF('DTE-MBE'!BE20&gt;0,1,0)</f>
        <v>0</v>
      </c>
      <c r="BY20" s="32">
        <f>IF('DTE-MBE'!BF20&gt;0,1,0)</f>
        <v>0</v>
      </c>
      <c r="BZ20" s="32">
        <f>IF('DTE-MBE'!BG20&gt;0,1,0)</f>
        <v>0</v>
      </c>
      <c r="CA20" s="32">
        <f>IF('DTE-MBE'!BH20&gt;0,1,0)</f>
        <v>0</v>
      </c>
      <c r="CB20" s="223">
        <f t="shared" si="13"/>
        <v>0</v>
      </c>
      <c r="CC20" s="32">
        <f>IF('DTE-MBE'!BI20&gt;0,1,0)</f>
        <v>0</v>
      </c>
      <c r="CD20" s="223">
        <f t="shared" si="14"/>
        <v>0</v>
      </c>
      <c r="CE20" s="1">
        <f t="shared" si="15"/>
        <v>10</v>
      </c>
    </row>
    <row r="21" spans="1:83" ht="14.25" customHeight="1">
      <c r="A21" s="215" t="str">
        <f>'DTE-MBE'!B21</f>
        <v>Muttillo</v>
      </c>
      <c r="B21" s="215" t="str">
        <f>'DTE-MBE'!C21</f>
        <v>Berardinelli</v>
      </c>
      <c r="C21" s="215" t="str">
        <f>'DTE-MBE'!E21</f>
        <v>S17</v>
      </c>
      <c r="D21" s="215" t="str">
        <f>'DTE-MBE'!F21</f>
        <v>L20</v>
      </c>
      <c r="E21" s="215">
        <f>'DTE-MBE'!G21</f>
        <v>2023</v>
      </c>
      <c r="F21" s="215" t="str">
        <f>'DTE-MBE'!H21</f>
        <v>A Systematic Literature Review of Recent Trends and Challenges in Digital Twin Implementation</v>
      </c>
      <c r="G21" s="215" t="str">
        <f>'DTE-MBE'!I21</f>
        <v>C</v>
      </c>
      <c r="H21" s="215">
        <f>'DTE-MBE'!J21</f>
        <v>3</v>
      </c>
      <c r="I21" s="215">
        <f>'DTE-MBE'!K21</f>
        <v>10</v>
      </c>
      <c r="J21" s="224">
        <f>'DTE-MBE'!L21</f>
        <v>1</v>
      </c>
      <c r="K21" s="30" t="s">
        <v>175</v>
      </c>
      <c r="L21" s="1" t="s">
        <v>176</v>
      </c>
      <c r="M21" s="32">
        <f>IF('DTE-MBE'!O21&gt;0,1,0)</f>
        <v>1</v>
      </c>
      <c r="N21" s="32">
        <f>IF('DTE-MBE'!P21&gt;0,1,0)</f>
        <v>1</v>
      </c>
      <c r="O21" s="32">
        <f>IF('DTE-MBE'!Q21&gt;0,1,0)</f>
        <v>1</v>
      </c>
      <c r="P21" s="32">
        <f>IF('DTE-MBE'!R21&gt;0,1,0)</f>
        <v>1</v>
      </c>
      <c r="Q21" s="32">
        <f>IF('DTE-MBE'!S21&gt;0,1,0)</f>
        <v>1</v>
      </c>
      <c r="R21" s="32">
        <f>IF('DTE-MBE'!T21&gt;0,1,0)</f>
        <v>1</v>
      </c>
      <c r="S21" s="32">
        <f>IF('DTE-MBE'!U21&gt;0,1,0)</f>
        <v>1</v>
      </c>
      <c r="T21" s="32">
        <f>IF('DTE-MBE'!V21&gt;0,1,0)</f>
        <v>1</v>
      </c>
      <c r="U21" s="32">
        <f>IF('DTE-MBE'!W21&gt;0,1,0)</f>
        <v>1</v>
      </c>
      <c r="V21" s="32">
        <f>IF('DTE-MBE'!X21&gt;0,1,0)</f>
        <v>0</v>
      </c>
      <c r="W21" s="223">
        <f t="shared" si="3"/>
        <v>9</v>
      </c>
      <c r="X21" s="32">
        <f>IF('DTE-MBE'!Z21&gt;0,1,0)</f>
        <v>1</v>
      </c>
      <c r="Y21" s="32">
        <f>IF('DTE-MBE'!AA21&gt;0,1,0)</f>
        <v>0</v>
      </c>
      <c r="Z21" s="223">
        <f t="shared" ref="Z21:AA21" si="30">X21</f>
        <v>1</v>
      </c>
      <c r="AA21" s="223">
        <f t="shared" si="30"/>
        <v>0</v>
      </c>
      <c r="AB21" s="223">
        <f t="shared" si="5"/>
        <v>1</v>
      </c>
      <c r="AC21" s="222">
        <f>IF('DTE-MBE'!AE21&gt;0,1,0)</f>
        <v>1</v>
      </c>
      <c r="AD21" s="222">
        <f>IF('DTE-MBE'!AF21&gt;0,1,0)</f>
        <v>0</v>
      </c>
      <c r="AE21" s="222">
        <f>IF('DTE-MBE'!AG21&gt;0,1,0)</f>
        <v>0</v>
      </c>
      <c r="AF21" s="222">
        <f>IF('DTE-MBE'!AH21&gt;0,1,0)</f>
        <v>0</v>
      </c>
      <c r="AG21" s="32">
        <f>IF('DTE-MBE'!BK21&gt;0,1,0)</f>
        <v>1</v>
      </c>
      <c r="AH21" s="222">
        <f>IF('DTE-MBE'!BL21&gt;0,1,0)</f>
        <v>0</v>
      </c>
      <c r="AI21" s="222">
        <f>IF('DTE-MBE'!BM21&gt;0,1,0)</f>
        <v>0</v>
      </c>
      <c r="AJ21" s="222">
        <f>IF('DTE-MBE'!BN21&gt;0,1,0)</f>
        <v>0</v>
      </c>
      <c r="AK21" s="222">
        <f>IF('DTE-MBE'!BO21&gt;0,1,0)</f>
        <v>0</v>
      </c>
      <c r="AL21" s="222">
        <f>IF('DTE-MBE'!BP21&gt;0,1,0)</f>
        <v>0</v>
      </c>
      <c r="AM21" s="222">
        <f>IF('DTE-MBE'!BQ21&gt;0,1,0)</f>
        <v>0</v>
      </c>
      <c r="AN21" s="222">
        <f>IF('DTE-MBE'!BR21&gt;0,1,0)</f>
        <v>0</v>
      </c>
      <c r="AO21" s="222">
        <f>IF('DTE-MBE'!BS21&gt;0,1,0)</f>
        <v>1</v>
      </c>
      <c r="AP21" s="223">
        <f t="shared" si="6"/>
        <v>1</v>
      </c>
      <c r="AQ21" s="32">
        <f>IF('DTE-MBE'!BU21&gt;0,1,0)</f>
        <v>0</v>
      </c>
      <c r="AR21" s="32">
        <f>IF('DTE-MBE'!BV21&gt;0,1,0)</f>
        <v>0</v>
      </c>
      <c r="AS21" s="32">
        <f>IF('DTE-MBE'!BW21&gt;0,1,0)</f>
        <v>0</v>
      </c>
      <c r="AT21" s="32">
        <f>IF('DTE-MBE'!BX21&gt;0,1,0)</f>
        <v>1</v>
      </c>
      <c r="AU21" s="32">
        <f>IF('DTE-MBE'!BY21&gt;0,1,0)</f>
        <v>0</v>
      </c>
      <c r="AV21" s="32">
        <f>IF('DTE-MBE'!BZ21&gt;0,1,0)</f>
        <v>1</v>
      </c>
      <c r="AW21" s="32">
        <f>IF('DTE-MBE'!CA21&gt;0,1,0)</f>
        <v>0</v>
      </c>
      <c r="AX21" s="223">
        <f t="shared" si="7"/>
        <v>2</v>
      </c>
      <c r="AY21" s="32">
        <f>IF('DTE-MBE'!AJ21&gt;0,1,0)</f>
        <v>0</v>
      </c>
      <c r="AZ21" s="32">
        <f>IF('DTE-MBE'!AK21&gt;0,1,0)</f>
        <v>0</v>
      </c>
      <c r="BA21" s="32">
        <f>IF('DTE-MBE'!AL21&gt;0,1,0)</f>
        <v>0</v>
      </c>
      <c r="BB21" s="32">
        <f>IF('DTE-MBE'!AM21&gt;0,1,0)</f>
        <v>0</v>
      </c>
      <c r="BC21" s="32">
        <f>IF('DTE-MBE'!AN21&gt;0,1,0)</f>
        <v>0</v>
      </c>
      <c r="BD21" s="32">
        <f>IF('DTE-MBE'!AO21&gt;0,1,0)</f>
        <v>0</v>
      </c>
      <c r="BE21" s="32">
        <f>IF('DTE-MBE'!AP21&gt;0,1,0)</f>
        <v>0</v>
      </c>
      <c r="BF21" s="32">
        <f>IF('DTE-MBE'!AQ21&gt;0,1,0)</f>
        <v>0</v>
      </c>
      <c r="BG21" s="223">
        <f t="shared" si="8"/>
        <v>0</v>
      </c>
      <c r="BH21" s="32">
        <f>IF('DTE-MBE'!AS21&gt;0,1,0)</f>
        <v>0</v>
      </c>
      <c r="BI21" s="32">
        <f>IF('DTE-MBE'!AT21&gt;0,1,0)</f>
        <v>0</v>
      </c>
      <c r="BJ21" s="32">
        <f>IF('DTE-MBE'!AU21&gt;0,1,0)</f>
        <v>0</v>
      </c>
      <c r="BK21" s="32">
        <f>IF('DTE-MBE'!AV21&gt;0,1,0)</f>
        <v>0</v>
      </c>
      <c r="BL21" s="223">
        <f t="shared" si="9"/>
        <v>0</v>
      </c>
      <c r="BM21" s="32">
        <f>IF('DTE-MBE'!AW21&gt;0,1,0)</f>
        <v>0</v>
      </c>
      <c r="BN21" s="223">
        <f t="shared" si="10"/>
        <v>0</v>
      </c>
      <c r="BO21" s="32">
        <f>IF('DTE-MBE'!AX21&gt;0,1,0)</f>
        <v>0</v>
      </c>
      <c r="BP21" s="32">
        <f>IF('DTE-MBE'!AY21&gt;0,1,0)</f>
        <v>0</v>
      </c>
      <c r="BQ21" s="32">
        <f>IF('DTE-MBE'!AZ21&gt;0,1,0)</f>
        <v>0</v>
      </c>
      <c r="BR21" s="32">
        <f>IF('DTE-MBE'!BA21&gt;0,1,0)</f>
        <v>1</v>
      </c>
      <c r="BS21" s="32">
        <f>IF('DTE-MBE'!BB21&gt;0,1,0)</f>
        <v>1</v>
      </c>
      <c r="BT21" s="32">
        <f>IF('DTE-MBE'!BC21&gt;0,1,0)</f>
        <v>0</v>
      </c>
      <c r="BU21" s="223">
        <f t="shared" si="11"/>
        <v>2</v>
      </c>
      <c r="BV21" s="32">
        <f>IF('DTE-MBE'!BD21&gt;0,1,0)</f>
        <v>0</v>
      </c>
      <c r="BW21" s="223">
        <f t="shared" si="12"/>
        <v>0</v>
      </c>
      <c r="BX21" s="32">
        <f>IF('DTE-MBE'!BE21&gt;0,1,0)</f>
        <v>0</v>
      </c>
      <c r="BY21" s="32">
        <f>IF('DTE-MBE'!BF21&gt;0,1,0)</f>
        <v>0</v>
      </c>
      <c r="BZ21" s="32">
        <f>IF('DTE-MBE'!BG21&gt;0,1,0)</f>
        <v>0</v>
      </c>
      <c r="CA21" s="32">
        <f>IF('DTE-MBE'!BH21&gt;0,1,0)</f>
        <v>0</v>
      </c>
      <c r="CB21" s="223">
        <f t="shared" si="13"/>
        <v>0</v>
      </c>
      <c r="CC21" s="32">
        <f>IF('DTE-MBE'!BI21&gt;0,1,0)</f>
        <v>1</v>
      </c>
      <c r="CD21" s="223">
        <f t="shared" si="14"/>
        <v>1</v>
      </c>
      <c r="CE21" s="1">
        <f t="shared" si="15"/>
        <v>3</v>
      </c>
    </row>
    <row r="22" spans="1:83" ht="14.25" customHeight="1">
      <c r="A22" s="215" t="str">
        <f>'DTE-MBE'!B22</f>
        <v>Bruneliere</v>
      </c>
      <c r="B22" s="215" t="str">
        <f>'DTE-MBE'!C22</f>
        <v>Muttillo</v>
      </c>
      <c r="C22" s="215" t="str">
        <f>'DTE-MBE'!E22</f>
        <v>S18</v>
      </c>
      <c r="D22" s="215" t="str">
        <f>'DTE-MBE'!F22</f>
        <v>L05</v>
      </c>
      <c r="E22" s="215">
        <f>'DTE-MBE'!G22</f>
        <v>2022</v>
      </c>
      <c r="F22" s="215" t="str">
        <f>'DTE-MBE'!H22</f>
        <v>How Can Digital Twins Support the Net Zero Vision?</v>
      </c>
      <c r="G22" s="215" t="str">
        <f>'DTE-MBE'!I22</f>
        <v>C</v>
      </c>
      <c r="H22" s="215">
        <f>'DTE-MBE'!J22</f>
        <v>2</v>
      </c>
      <c r="I22" s="215">
        <f>'DTE-MBE'!K22</f>
        <v>18</v>
      </c>
      <c r="J22" s="224">
        <f>'DTE-MBE'!L22</f>
        <v>1</v>
      </c>
      <c r="K22" s="30" t="s">
        <v>178</v>
      </c>
      <c r="L22" s="1" t="s">
        <v>179</v>
      </c>
      <c r="M22" s="32">
        <f>IF('DTE-MBE'!O22&gt;0,1,0)</f>
        <v>1</v>
      </c>
      <c r="N22" s="32">
        <f>IF('DTE-MBE'!P22&gt;0,1,0)</f>
        <v>1</v>
      </c>
      <c r="O22" s="32">
        <f>IF('DTE-MBE'!Q22&gt;0,1,0)</f>
        <v>0</v>
      </c>
      <c r="P22" s="32">
        <f>IF('DTE-MBE'!R22&gt;0,1,0)</f>
        <v>1</v>
      </c>
      <c r="Q22" s="32">
        <f>IF('DTE-MBE'!S22&gt;0,1,0)</f>
        <v>1</v>
      </c>
      <c r="R22" s="32">
        <f>IF('DTE-MBE'!T22&gt;0,1,0)</f>
        <v>1</v>
      </c>
      <c r="S22" s="32">
        <f>IF('DTE-MBE'!U22&gt;0,1,0)</f>
        <v>0</v>
      </c>
      <c r="T22" s="32">
        <f>IF('DTE-MBE'!V22&gt;0,1,0)</f>
        <v>0</v>
      </c>
      <c r="U22" s="32">
        <f>IF('DTE-MBE'!W22&gt;0,1,0)</f>
        <v>1</v>
      </c>
      <c r="V22" s="32">
        <f>IF('DTE-MBE'!X22&gt;0,1,0)</f>
        <v>1</v>
      </c>
      <c r="W22" s="223">
        <f t="shared" si="3"/>
        <v>7</v>
      </c>
      <c r="X22" s="32">
        <f>IF('DTE-MBE'!Z22&gt;0,1,0)</f>
        <v>0</v>
      </c>
      <c r="Y22" s="32">
        <f>IF('DTE-MBE'!AA22&gt;0,1,0)</f>
        <v>1</v>
      </c>
      <c r="Z22" s="223">
        <f t="shared" ref="Z22:AA22" si="31">X22</f>
        <v>0</v>
      </c>
      <c r="AA22" s="223">
        <f t="shared" si="31"/>
        <v>1</v>
      </c>
      <c r="AB22" s="223">
        <f t="shared" si="5"/>
        <v>1</v>
      </c>
      <c r="AC22" s="222">
        <f>IF('DTE-MBE'!AE22&gt;0,1,0)</f>
        <v>0</v>
      </c>
      <c r="AD22" s="222">
        <f>IF('DTE-MBE'!AF22&gt;0,1,0)</f>
        <v>0</v>
      </c>
      <c r="AE22" s="222">
        <f>IF('DTE-MBE'!AG22&gt;0,1,0)</f>
        <v>0</v>
      </c>
      <c r="AF22" s="222">
        <f>IF('DTE-MBE'!AH22&gt;0,1,0)</f>
        <v>0</v>
      </c>
      <c r="AG22" s="32">
        <f>IF('DTE-MBE'!BK22&gt;0,1,0)</f>
        <v>0</v>
      </c>
      <c r="AH22" s="222">
        <f>IF('DTE-MBE'!BL22&gt;0,1,0)</f>
        <v>0</v>
      </c>
      <c r="AI22" s="222">
        <f>IF('DTE-MBE'!BM22&gt;0,1,0)</f>
        <v>0</v>
      </c>
      <c r="AJ22" s="222">
        <f>IF('DTE-MBE'!BN22&gt;0,1,0)</f>
        <v>0</v>
      </c>
      <c r="AK22" s="222">
        <f>IF('DTE-MBE'!BO22&gt;0,1,0)</f>
        <v>0</v>
      </c>
      <c r="AL22" s="222">
        <f>IF('DTE-MBE'!BP22&gt;0,1,0)</f>
        <v>0</v>
      </c>
      <c r="AM22" s="222">
        <f>IF('DTE-MBE'!BQ22&gt;0,1,0)</f>
        <v>0</v>
      </c>
      <c r="AN22" s="222">
        <f>IF('DTE-MBE'!BR22&gt;0,1,0)</f>
        <v>0</v>
      </c>
      <c r="AO22" s="222">
        <f>IF('DTE-MBE'!BS22&gt;0,1,0)</f>
        <v>0</v>
      </c>
      <c r="AP22" s="223">
        <f t="shared" si="6"/>
        <v>0</v>
      </c>
      <c r="AQ22" s="32">
        <f>IF('DTE-MBE'!BU22&gt;0,1,0)</f>
        <v>0</v>
      </c>
      <c r="AR22" s="32">
        <f>IF('DTE-MBE'!BV22&gt;0,1,0)</f>
        <v>0</v>
      </c>
      <c r="AS22" s="32">
        <f>IF('DTE-MBE'!BW22&gt;0,1,0)</f>
        <v>0</v>
      </c>
      <c r="AT22" s="32">
        <f>IF('DTE-MBE'!BX22&gt;0,1,0)</f>
        <v>1</v>
      </c>
      <c r="AU22" s="32">
        <f>IF('DTE-MBE'!BY22&gt;0,1,0)</f>
        <v>1</v>
      </c>
      <c r="AV22" s="32">
        <f>IF('DTE-MBE'!BZ22&gt;0,1,0)</f>
        <v>1</v>
      </c>
      <c r="AW22" s="32">
        <f>IF('DTE-MBE'!CA22&gt;0,1,0)</f>
        <v>1</v>
      </c>
      <c r="AX22" s="223">
        <f t="shared" si="7"/>
        <v>4</v>
      </c>
      <c r="AY22" s="32">
        <f>IF('DTE-MBE'!AJ22&gt;0,1,0)</f>
        <v>0</v>
      </c>
      <c r="AZ22" s="32">
        <f>IF('DTE-MBE'!AK22&gt;0,1,0)</f>
        <v>1</v>
      </c>
      <c r="BA22" s="32">
        <f>IF('DTE-MBE'!AL22&gt;0,1,0)</f>
        <v>0</v>
      </c>
      <c r="BB22" s="32">
        <f>IF('DTE-MBE'!AM22&gt;0,1,0)</f>
        <v>0</v>
      </c>
      <c r="BC22" s="32">
        <f>IF('DTE-MBE'!AN22&gt;0,1,0)</f>
        <v>0</v>
      </c>
      <c r="BD22" s="32">
        <f>IF('DTE-MBE'!AO22&gt;0,1,0)</f>
        <v>0</v>
      </c>
      <c r="BE22" s="32">
        <f>IF('DTE-MBE'!AP22&gt;0,1,0)</f>
        <v>1</v>
      </c>
      <c r="BF22" s="32">
        <f>IF('DTE-MBE'!AQ22&gt;0,1,0)</f>
        <v>0</v>
      </c>
      <c r="BG22" s="223">
        <f t="shared" si="8"/>
        <v>2</v>
      </c>
      <c r="BH22" s="32">
        <f>IF('DTE-MBE'!AS22&gt;0,1,0)</f>
        <v>0</v>
      </c>
      <c r="BI22" s="32">
        <f>IF('DTE-MBE'!AT22&gt;0,1,0)</f>
        <v>0</v>
      </c>
      <c r="BJ22" s="32">
        <f>IF('DTE-MBE'!AU22&gt;0,1,0)</f>
        <v>0</v>
      </c>
      <c r="BK22" s="32">
        <f>IF('DTE-MBE'!AV22&gt;0,1,0)</f>
        <v>0</v>
      </c>
      <c r="BL22" s="223">
        <f t="shared" si="9"/>
        <v>0</v>
      </c>
      <c r="BM22" s="32">
        <f>IF('DTE-MBE'!AW22&gt;0,1,0)</f>
        <v>0</v>
      </c>
      <c r="BN22" s="223">
        <f t="shared" si="10"/>
        <v>0</v>
      </c>
      <c r="BO22" s="32">
        <f>IF('DTE-MBE'!AX22&gt;0,1,0)</f>
        <v>0</v>
      </c>
      <c r="BP22" s="32">
        <f>IF('DTE-MBE'!AY22&gt;0,1,0)</f>
        <v>0</v>
      </c>
      <c r="BQ22" s="32">
        <f>IF('DTE-MBE'!AZ22&gt;0,1,0)</f>
        <v>0</v>
      </c>
      <c r="BR22" s="32">
        <f>IF('DTE-MBE'!BA22&gt;0,1,0)</f>
        <v>0</v>
      </c>
      <c r="BS22" s="32">
        <f>IF('DTE-MBE'!BB22&gt;0,1,0)</f>
        <v>0</v>
      </c>
      <c r="BT22" s="32">
        <f>IF('DTE-MBE'!BC22&gt;0,1,0)</f>
        <v>0</v>
      </c>
      <c r="BU22" s="223">
        <f t="shared" si="11"/>
        <v>0</v>
      </c>
      <c r="BV22" s="32">
        <f>IF('DTE-MBE'!BD22&gt;0,1,0)</f>
        <v>0</v>
      </c>
      <c r="BW22" s="223">
        <f t="shared" si="12"/>
        <v>0</v>
      </c>
      <c r="BX22" s="32">
        <f>IF('DTE-MBE'!BE22&gt;0,1,0)</f>
        <v>0</v>
      </c>
      <c r="BY22" s="32">
        <f>IF('DTE-MBE'!BF22&gt;0,1,0)</f>
        <v>0</v>
      </c>
      <c r="BZ22" s="32">
        <f>IF('DTE-MBE'!BG22&gt;0,1,0)</f>
        <v>0</v>
      </c>
      <c r="CA22" s="32">
        <f>IF('DTE-MBE'!BH22&gt;0,1,0)</f>
        <v>0</v>
      </c>
      <c r="CB22" s="223">
        <f t="shared" si="13"/>
        <v>0</v>
      </c>
      <c r="CC22" s="32">
        <f>IF('DTE-MBE'!BI22&gt;0,1,0)</f>
        <v>0</v>
      </c>
      <c r="CD22" s="223">
        <f t="shared" si="14"/>
        <v>0</v>
      </c>
      <c r="CE22" s="1">
        <f t="shared" si="15"/>
        <v>2</v>
      </c>
    </row>
    <row r="23" spans="1:83" ht="14.25" customHeight="1">
      <c r="A23" s="215" t="str">
        <f>'DTE-MBE'!B23</f>
        <v>Duy</v>
      </c>
      <c r="B23" s="215" t="str">
        <f>'DTE-MBE'!C23</f>
        <v>Sarmad</v>
      </c>
      <c r="C23" s="215" t="str">
        <f>'DTE-MBE'!E23</f>
        <v>S19</v>
      </c>
      <c r="D23" s="215" t="str">
        <f>'DTE-MBE'!F23</f>
        <v>L01</v>
      </c>
      <c r="E23" s="215">
        <f>'DTE-MBE'!G23</f>
        <v>2024</v>
      </c>
      <c r="F23" s="215" t="str">
        <f>'DTE-MBE'!H23</f>
        <v>Conceptual Framework of Information Flow Synchronization Throughout the Building Lifecycle</v>
      </c>
      <c r="G23" s="215" t="str">
        <f>'DTE-MBE'!I23</f>
        <v>J</v>
      </c>
      <c r="H23" s="215">
        <f>'DTE-MBE'!J23</f>
        <v>1</v>
      </c>
      <c r="I23" s="215">
        <f>'DTE-MBE'!K23</f>
        <v>16</v>
      </c>
      <c r="J23" s="224">
        <f>'DTE-MBE'!L23</f>
        <v>1</v>
      </c>
      <c r="K23" s="30" t="s">
        <v>181</v>
      </c>
      <c r="L23" s="1" t="s">
        <v>182</v>
      </c>
      <c r="M23" s="32">
        <f>IF('DTE-MBE'!O23&gt;0,1,0)</f>
        <v>1</v>
      </c>
      <c r="N23" s="32">
        <f>IF('DTE-MBE'!P23&gt;0,1,0)</f>
        <v>1</v>
      </c>
      <c r="O23" s="32">
        <f>IF('DTE-MBE'!Q23&gt;0,1,0)</f>
        <v>1</v>
      </c>
      <c r="P23" s="32">
        <f>IF('DTE-MBE'!R23&gt;0,1,0)</f>
        <v>1</v>
      </c>
      <c r="Q23" s="32">
        <f>IF('DTE-MBE'!S23&gt;0,1,0)</f>
        <v>0</v>
      </c>
      <c r="R23" s="32">
        <f>IF('DTE-MBE'!T23&gt;0,1,0)</f>
        <v>0</v>
      </c>
      <c r="S23" s="32">
        <f>IF('DTE-MBE'!U23&gt;0,1,0)</f>
        <v>1</v>
      </c>
      <c r="T23" s="32">
        <f>IF('DTE-MBE'!V23&gt;0,1,0)</f>
        <v>0</v>
      </c>
      <c r="U23" s="32">
        <f>IF('DTE-MBE'!W23&gt;0,1,0)</f>
        <v>1</v>
      </c>
      <c r="V23" s="32">
        <f>IF('DTE-MBE'!X23&gt;0,1,0)</f>
        <v>0</v>
      </c>
      <c r="W23" s="223">
        <f t="shared" si="3"/>
        <v>6</v>
      </c>
      <c r="X23" s="32">
        <f>IF('DTE-MBE'!Z23&gt;0,1,0)</f>
        <v>1</v>
      </c>
      <c r="Y23" s="32">
        <f>IF('DTE-MBE'!AA23&gt;0,1,0)</f>
        <v>0</v>
      </c>
      <c r="Z23" s="223">
        <f t="shared" ref="Z23:AA23" si="32">X23</f>
        <v>1</v>
      </c>
      <c r="AA23" s="223">
        <f t="shared" si="32"/>
        <v>0</v>
      </c>
      <c r="AB23" s="223">
        <f t="shared" si="5"/>
        <v>1</v>
      </c>
      <c r="AC23" s="222">
        <f>IF('DTE-MBE'!AE23&gt;0,1,0)</f>
        <v>1</v>
      </c>
      <c r="AD23" s="222">
        <f>IF('DTE-MBE'!AF23&gt;0,1,0)</f>
        <v>0</v>
      </c>
      <c r="AE23" s="222">
        <f>IF('DTE-MBE'!AG23&gt;0,1,0)</f>
        <v>0</v>
      </c>
      <c r="AF23" s="222">
        <f>IF('DTE-MBE'!AH23&gt;0,1,0)</f>
        <v>0</v>
      </c>
      <c r="AG23" s="32">
        <f>IF('DTE-MBE'!BK23&gt;0,1,0)</f>
        <v>1</v>
      </c>
      <c r="AH23" s="222">
        <f>IF('DTE-MBE'!BL23&gt;0,1,0)</f>
        <v>0</v>
      </c>
      <c r="AI23" s="222">
        <f>IF('DTE-MBE'!BM23&gt;0,1,0)</f>
        <v>0</v>
      </c>
      <c r="AJ23" s="222">
        <f>IF('DTE-MBE'!BN23&gt;0,1,0)</f>
        <v>0</v>
      </c>
      <c r="AK23" s="222">
        <f>IF('DTE-MBE'!BO23&gt;0,1,0)</f>
        <v>0</v>
      </c>
      <c r="AL23" s="222">
        <f>IF('DTE-MBE'!BP23&gt;0,1,0)</f>
        <v>1</v>
      </c>
      <c r="AM23" s="222">
        <f>IF('DTE-MBE'!BQ23&gt;0,1,0)</f>
        <v>1</v>
      </c>
      <c r="AN23" s="222">
        <f>IF('DTE-MBE'!BR23&gt;0,1,0)</f>
        <v>0</v>
      </c>
      <c r="AO23" s="222">
        <f>IF('DTE-MBE'!BS23&gt;0,1,0)</f>
        <v>0</v>
      </c>
      <c r="AP23" s="223">
        <f t="shared" si="6"/>
        <v>1</v>
      </c>
      <c r="AQ23" s="32">
        <f>IF('DTE-MBE'!BU23&gt;0,1,0)</f>
        <v>1</v>
      </c>
      <c r="AR23" s="32">
        <f>IF('DTE-MBE'!BV23&gt;0,1,0)</f>
        <v>1</v>
      </c>
      <c r="AS23" s="32">
        <f>IF('DTE-MBE'!BW23&gt;0,1,0)</f>
        <v>1</v>
      </c>
      <c r="AT23" s="32">
        <f>IF('DTE-MBE'!BX23&gt;0,1,0)</f>
        <v>1</v>
      </c>
      <c r="AU23" s="32">
        <f>IF('DTE-MBE'!BY23&gt;0,1,0)</f>
        <v>0</v>
      </c>
      <c r="AV23" s="32">
        <f>IF('DTE-MBE'!BZ23&gt;0,1,0)</f>
        <v>1</v>
      </c>
      <c r="AW23" s="32">
        <f>IF('DTE-MBE'!CA23&gt;0,1,0)</f>
        <v>1</v>
      </c>
      <c r="AX23" s="223">
        <f t="shared" si="7"/>
        <v>6</v>
      </c>
      <c r="AY23" s="32">
        <f>IF('DTE-MBE'!AJ23&gt;0,1,0)</f>
        <v>0</v>
      </c>
      <c r="AZ23" s="32">
        <f>IF('DTE-MBE'!AK23&gt;0,1,0)</f>
        <v>1</v>
      </c>
      <c r="BA23" s="32">
        <f>IF('DTE-MBE'!AL23&gt;0,1,0)</f>
        <v>0</v>
      </c>
      <c r="BB23" s="32">
        <f>IF('DTE-MBE'!AM23&gt;0,1,0)</f>
        <v>1</v>
      </c>
      <c r="BC23" s="32">
        <f>IF('DTE-MBE'!AN23&gt;0,1,0)</f>
        <v>1</v>
      </c>
      <c r="BD23" s="32">
        <f>IF('DTE-MBE'!AO23&gt;0,1,0)</f>
        <v>1</v>
      </c>
      <c r="BE23" s="32">
        <f>IF('DTE-MBE'!AP23&gt;0,1,0)</f>
        <v>1</v>
      </c>
      <c r="BF23" s="32">
        <f>IF('DTE-MBE'!AQ23&gt;0,1,0)</f>
        <v>0</v>
      </c>
      <c r="BG23" s="223">
        <f t="shared" si="8"/>
        <v>5</v>
      </c>
      <c r="BH23" s="32">
        <f>IF('DTE-MBE'!AS23&gt;0,1,0)</f>
        <v>0</v>
      </c>
      <c r="BI23" s="32">
        <f>IF('DTE-MBE'!AT23&gt;0,1,0)</f>
        <v>1</v>
      </c>
      <c r="BJ23" s="32">
        <f>IF('DTE-MBE'!AU23&gt;0,1,0)</f>
        <v>0</v>
      </c>
      <c r="BK23" s="32">
        <f>IF('DTE-MBE'!AV23&gt;0,1,0)</f>
        <v>1</v>
      </c>
      <c r="BL23" s="223">
        <f t="shared" si="9"/>
        <v>2</v>
      </c>
      <c r="BM23" s="32">
        <f>IF('DTE-MBE'!AW23&gt;0,1,0)</f>
        <v>0</v>
      </c>
      <c r="BN23" s="223">
        <f t="shared" si="10"/>
        <v>0</v>
      </c>
      <c r="BO23" s="32">
        <f>IF('DTE-MBE'!AX23&gt;0,1,0)</f>
        <v>0</v>
      </c>
      <c r="BP23" s="32">
        <f>IF('DTE-MBE'!AY23&gt;0,1,0)</f>
        <v>0</v>
      </c>
      <c r="BQ23" s="32">
        <f>IF('DTE-MBE'!AZ23&gt;0,1,0)</f>
        <v>0</v>
      </c>
      <c r="BR23" s="32">
        <f>IF('DTE-MBE'!BA23&gt;0,1,0)</f>
        <v>0</v>
      </c>
      <c r="BS23" s="32">
        <f>IF('DTE-MBE'!BB23&gt;0,1,0)</f>
        <v>0</v>
      </c>
      <c r="BT23" s="32">
        <f>IF('DTE-MBE'!BC23&gt;0,1,0)</f>
        <v>0</v>
      </c>
      <c r="BU23" s="223">
        <f t="shared" si="11"/>
        <v>0</v>
      </c>
      <c r="BV23" s="32">
        <f>IF('DTE-MBE'!BD23&gt;0,1,0)</f>
        <v>0</v>
      </c>
      <c r="BW23" s="223">
        <f t="shared" si="12"/>
        <v>0</v>
      </c>
      <c r="BX23" s="32">
        <f>IF('DTE-MBE'!BE23&gt;0,1,0)</f>
        <v>0</v>
      </c>
      <c r="BY23" s="32">
        <f>IF('DTE-MBE'!BF23&gt;0,1,0)</f>
        <v>0</v>
      </c>
      <c r="BZ23" s="32">
        <f>IF('DTE-MBE'!BG23&gt;0,1,0)</f>
        <v>0</v>
      </c>
      <c r="CA23" s="32">
        <f>IF('DTE-MBE'!BH23&gt;0,1,0)</f>
        <v>0</v>
      </c>
      <c r="CB23" s="223">
        <f t="shared" si="13"/>
        <v>0</v>
      </c>
      <c r="CC23" s="32">
        <f>IF('DTE-MBE'!BI23&gt;0,1,0)</f>
        <v>0</v>
      </c>
      <c r="CD23" s="223">
        <f t="shared" si="14"/>
        <v>0</v>
      </c>
      <c r="CE23" s="1">
        <f t="shared" si="15"/>
        <v>7</v>
      </c>
    </row>
    <row r="24" spans="1:83" ht="14.25" customHeight="1">
      <c r="A24" s="215" t="str">
        <f>'DTE-MBE'!B24</f>
        <v>Eramo</v>
      </c>
      <c r="B24" s="215" t="str">
        <f>'DTE-MBE'!C24</f>
        <v>Carvalho</v>
      </c>
      <c r="C24" s="215" t="str">
        <f>'DTE-MBE'!E24</f>
        <v>S20</v>
      </c>
      <c r="D24" s="215" t="str">
        <f>'DTE-MBE'!F24</f>
        <v>L03</v>
      </c>
      <c r="E24" s="215">
        <f>'DTE-MBE'!G24</f>
        <v>2023</v>
      </c>
      <c r="F24" s="215" t="str">
        <f>'DTE-MBE'!H24</f>
        <v>Survey and Practice on Architecture and Deployment Method of Digital Twin System for Intelligent Substation</v>
      </c>
      <c r="G24" s="215" t="str">
        <f>'DTE-MBE'!I24</f>
        <v>S</v>
      </c>
      <c r="H24" s="215">
        <f>'DTE-MBE'!J24</f>
        <v>1</v>
      </c>
      <c r="I24" s="215">
        <f>'DTE-MBE'!K24</f>
        <v>8</v>
      </c>
      <c r="J24" s="224">
        <f>'DTE-MBE'!L24</f>
        <v>1</v>
      </c>
      <c r="K24" s="30" t="s">
        <v>184</v>
      </c>
      <c r="L24" s="1" t="s">
        <v>185</v>
      </c>
      <c r="M24" s="32">
        <f>IF('DTE-MBE'!O24&gt;0,1,0)</f>
        <v>1</v>
      </c>
      <c r="N24" s="32">
        <f>IF('DTE-MBE'!P24&gt;0,1,0)</f>
        <v>1</v>
      </c>
      <c r="O24" s="32">
        <f>IF('DTE-MBE'!Q24&gt;0,1,0)</f>
        <v>1</v>
      </c>
      <c r="P24" s="32">
        <f>IF('DTE-MBE'!R24&gt;0,1,0)</f>
        <v>0</v>
      </c>
      <c r="Q24" s="32">
        <f>IF('DTE-MBE'!S24&gt;0,1,0)</f>
        <v>1</v>
      </c>
      <c r="R24" s="32">
        <f>IF('DTE-MBE'!T24&gt;0,1,0)</f>
        <v>0</v>
      </c>
      <c r="S24" s="32">
        <f>IF('DTE-MBE'!U24&gt;0,1,0)</f>
        <v>0</v>
      </c>
      <c r="T24" s="32">
        <f>IF('DTE-MBE'!V24&gt;0,1,0)</f>
        <v>1</v>
      </c>
      <c r="U24" s="32">
        <f>IF('DTE-MBE'!W24&gt;0,1,0)</f>
        <v>0</v>
      </c>
      <c r="V24" s="32">
        <f>IF('DTE-MBE'!X24&gt;0,1,0)</f>
        <v>0</v>
      </c>
      <c r="W24" s="223">
        <f t="shared" si="3"/>
        <v>5</v>
      </c>
      <c r="X24" s="32">
        <f>IF('DTE-MBE'!Z24&gt;0,1,0)</f>
        <v>0</v>
      </c>
      <c r="Y24" s="32">
        <f>IF('DTE-MBE'!AA24&gt;0,1,0)</f>
        <v>0</v>
      </c>
      <c r="Z24" s="223">
        <f t="shared" ref="Z24:AA24" si="33">X24</f>
        <v>0</v>
      </c>
      <c r="AA24" s="223">
        <f t="shared" si="33"/>
        <v>0</v>
      </c>
      <c r="AB24" s="223">
        <f t="shared" si="5"/>
        <v>0</v>
      </c>
      <c r="AC24" s="222">
        <f>IF('DTE-MBE'!AE24&gt;0,1,0)</f>
        <v>0</v>
      </c>
      <c r="AD24" s="222">
        <f>IF('DTE-MBE'!AF24&gt;0,1,0)</f>
        <v>0</v>
      </c>
      <c r="AE24" s="222">
        <f>IF('DTE-MBE'!AG24&gt;0,1,0)</f>
        <v>0</v>
      </c>
      <c r="AF24" s="222">
        <f>IF('DTE-MBE'!AH24&gt;0,1,0)</f>
        <v>0</v>
      </c>
      <c r="AG24" s="32">
        <f>IF('DTE-MBE'!BK24&gt;0,1,0)</f>
        <v>0</v>
      </c>
      <c r="AH24" s="222">
        <f>IF('DTE-MBE'!BL24&gt;0,1,0)</f>
        <v>0</v>
      </c>
      <c r="AI24" s="222">
        <f>IF('DTE-MBE'!BM24&gt;0,1,0)</f>
        <v>0</v>
      </c>
      <c r="AJ24" s="222">
        <f>IF('DTE-MBE'!BN24&gt;0,1,0)</f>
        <v>0</v>
      </c>
      <c r="AK24" s="222">
        <f>IF('DTE-MBE'!BO24&gt;0,1,0)</f>
        <v>0</v>
      </c>
      <c r="AL24" s="222">
        <f>IF('DTE-MBE'!BP24&gt;0,1,0)</f>
        <v>0</v>
      </c>
      <c r="AM24" s="222">
        <f>IF('DTE-MBE'!BQ24&gt;0,1,0)</f>
        <v>0</v>
      </c>
      <c r="AN24" s="222">
        <f>IF('DTE-MBE'!BR24&gt;0,1,0)</f>
        <v>0</v>
      </c>
      <c r="AO24" s="222">
        <f>IF('DTE-MBE'!BS24&gt;0,1,0)</f>
        <v>0</v>
      </c>
      <c r="AP24" s="223">
        <f t="shared" si="6"/>
        <v>0</v>
      </c>
      <c r="AQ24" s="32">
        <f>IF('DTE-MBE'!BU24&gt;0,1,0)</f>
        <v>0</v>
      </c>
      <c r="AR24" s="32">
        <f>IF('DTE-MBE'!BV24&gt;0,1,0)</f>
        <v>1</v>
      </c>
      <c r="AS24" s="32">
        <f>IF('DTE-MBE'!BW24&gt;0,1,0)</f>
        <v>1</v>
      </c>
      <c r="AT24" s="32">
        <f>IF('DTE-MBE'!BX24&gt;0,1,0)</f>
        <v>0</v>
      </c>
      <c r="AU24" s="32">
        <f>IF('DTE-MBE'!BY24&gt;0,1,0)</f>
        <v>0</v>
      </c>
      <c r="AV24" s="32">
        <f>IF('DTE-MBE'!BZ24&gt;0,1,0)</f>
        <v>0</v>
      </c>
      <c r="AW24" s="32">
        <f>IF('DTE-MBE'!CA24&gt;0,1,0)</f>
        <v>0</v>
      </c>
      <c r="AX24" s="223">
        <f t="shared" si="7"/>
        <v>2</v>
      </c>
      <c r="AY24" s="32">
        <f>IF('DTE-MBE'!AJ24&gt;0,1,0)</f>
        <v>0</v>
      </c>
      <c r="AZ24" s="32">
        <f>IF('DTE-MBE'!AK24&gt;0,1,0)</f>
        <v>0</v>
      </c>
      <c r="BA24" s="32">
        <f>IF('DTE-MBE'!AL24&gt;0,1,0)</f>
        <v>0</v>
      </c>
      <c r="BB24" s="32">
        <f>IF('DTE-MBE'!AM24&gt;0,1,0)</f>
        <v>0</v>
      </c>
      <c r="BC24" s="32">
        <f>IF('DTE-MBE'!AN24&gt;0,1,0)</f>
        <v>0</v>
      </c>
      <c r="BD24" s="32">
        <f>IF('DTE-MBE'!AO24&gt;0,1,0)</f>
        <v>0</v>
      </c>
      <c r="BE24" s="32">
        <f>IF('DTE-MBE'!AP24&gt;0,1,0)</f>
        <v>0</v>
      </c>
      <c r="BF24" s="32">
        <f>IF('DTE-MBE'!AQ24&gt;0,1,0)</f>
        <v>0</v>
      </c>
      <c r="BG24" s="223">
        <f t="shared" si="8"/>
        <v>0</v>
      </c>
      <c r="BH24" s="32">
        <f>IF('DTE-MBE'!AS24&gt;0,1,0)</f>
        <v>0</v>
      </c>
      <c r="BI24" s="32">
        <f>IF('DTE-MBE'!AT24&gt;0,1,0)</f>
        <v>0</v>
      </c>
      <c r="BJ24" s="32">
        <f>IF('DTE-MBE'!AU24&gt;0,1,0)</f>
        <v>0</v>
      </c>
      <c r="BK24" s="32">
        <f>IF('DTE-MBE'!AV24&gt;0,1,0)</f>
        <v>0</v>
      </c>
      <c r="BL24" s="223">
        <f t="shared" si="9"/>
        <v>0</v>
      </c>
      <c r="BM24" s="32">
        <f>IF('DTE-MBE'!AW24&gt;0,1,0)</f>
        <v>0</v>
      </c>
      <c r="BN24" s="223">
        <f t="shared" si="10"/>
        <v>0</v>
      </c>
      <c r="BO24" s="32">
        <f>IF('DTE-MBE'!AX24&gt;0,1,0)</f>
        <v>0</v>
      </c>
      <c r="BP24" s="32">
        <f>IF('DTE-MBE'!AY24&gt;0,1,0)</f>
        <v>0</v>
      </c>
      <c r="BQ24" s="32">
        <f>IF('DTE-MBE'!AZ24&gt;0,1,0)</f>
        <v>0</v>
      </c>
      <c r="BR24" s="32">
        <f>IF('DTE-MBE'!BA24&gt;0,1,0)</f>
        <v>0</v>
      </c>
      <c r="BS24" s="32">
        <f>IF('DTE-MBE'!BB24&gt;0,1,0)</f>
        <v>0</v>
      </c>
      <c r="BT24" s="32">
        <f>IF('DTE-MBE'!BC24&gt;0,1,0)</f>
        <v>0</v>
      </c>
      <c r="BU24" s="223">
        <f t="shared" si="11"/>
        <v>0</v>
      </c>
      <c r="BV24" s="32">
        <f>IF('DTE-MBE'!BD24&gt;0,1,0)</f>
        <v>0</v>
      </c>
      <c r="BW24" s="223">
        <f t="shared" si="12"/>
        <v>0</v>
      </c>
      <c r="BX24" s="32">
        <f>IF('DTE-MBE'!BE24&gt;0,1,0)</f>
        <v>0</v>
      </c>
      <c r="BY24" s="32">
        <f>IF('DTE-MBE'!BF24&gt;0,1,0)</f>
        <v>0</v>
      </c>
      <c r="BZ24" s="32">
        <f>IF('DTE-MBE'!BG24&gt;0,1,0)</f>
        <v>0</v>
      </c>
      <c r="CA24" s="32">
        <f>IF('DTE-MBE'!BH24&gt;0,1,0)</f>
        <v>0</v>
      </c>
      <c r="CB24" s="223">
        <f t="shared" si="13"/>
        <v>0</v>
      </c>
      <c r="CC24" s="32">
        <f>IF('DTE-MBE'!BI24&gt;0,1,0)</f>
        <v>0</v>
      </c>
      <c r="CD24" s="223">
        <f t="shared" si="14"/>
        <v>0</v>
      </c>
      <c r="CE24" s="1">
        <f t="shared" si="15"/>
        <v>0</v>
      </c>
    </row>
    <row r="25" spans="1:83" ht="14.25" customHeight="1">
      <c r="A25" s="215" t="str">
        <f>'DTE-MBE'!B25</f>
        <v>Berardinelli</v>
      </c>
      <c r="B25" s="215" t="str">
        <f>'DTE-MBE'!C25</f>
        <v>Duy</v>
      </c>
      <c r="C25" s="215" t="str">
        <f>'DTE-MBE'!E25</f>
        <v>S21</v>
      </c>
      <c r="D25" s="215" t="str">
        <f>'DTE-MBE'!F25</f>
        <v>L02</v>
      </c>
      <c r="E25" s="215">
        <f>'DTE-MBE'!G25</f>
        <v>2024</v>
      </c>
      <c r="F25" s="215" t="str">
        <f>'DTE-MBE'!H25</f>
        <v>Model-based Trustworthiness Evaluation of Autonomous Cyber-Physical Production Systems: A Systematic Mapping Study</v>
      </c>
      <c r="G25" s="215" t="str">
        <f>'DTE-MBE'!I25</f>
        <v>J</v>
      </c>
      <c r="H25" s="215">
        <f>'DTE-MBE'!J25</f>
        <v>0</v>
      </c>
      <c r="I25" s="215">
        <f>'DTE-MBE'!K25</f>
        <v>28</v>
      </c>
      <c r="J25" s="224">
        <f>'DTE-MBE'!L25</f>
        <v>1</v>
      </c>
      <c r="K25" s="30" t="s">
        <v>187</v>
      </c>
      <c r="L25" s="1" t="s">
        <v>188</v>
      </c>
      <c r="M25" s="32">
        <f>IF('DTE-MBE'!O25&gt;0,1,0)</f>
        <v>1</v>
      </c>
      <c r="N25" s="32">
        <f>IF('DTE-MBE'!P25&gt;0,1,0)</f>
        <v>1</v>
      </c>
      <c r="O25" s="32">
        <f>IF('DTE-MBE'!Q25&gt;0,1,0)</f>
        <v>0</v>
      </c>
      <c r="P25" s="32">
        <f>IF('DTE-MBE'!R25&gt;0,1,0)</f>
        <v>0</v>
      </c>
      <c r="Q25" s="32">
        <f>IF('DTE-MBE'!S25&gt;0,1,0)</f>
        <v>1</v>
      </c>
      <c r="R25" s="32">
        <f>IF('DTE-MBE'!T25&gt;0,1,0)</f>
        <v>0</v>
      </c>
      <c r="S25" s="32">
        <f>IF('DTE-MBE'!U25&gt;0,1,0)</f>
        <v>0</v>
      </c>
      <c r="T25" s="32">
        <f>IF('DTE-MBE'!V25&gt;0,1,0)</f>
        <v>1</v>
      </c>
      <c r="U25" s="32">
        <f>IF('DTE-MBE'!W25&gt;0,1,0)</f>
        <v>0</v>
      </c>
      <c r="V25" s="32">
        <f>IF('DTE-MBE'!X25&gt;0,1,0)</f>
        <v>0</v>
      </c>
      <c r="W25" s="223">
        <f t="shared" si="3"/>
        <v>4</v>
      </c>
      <c r="X25" s="32">
        <f>IF('DTE-MBE'!Z25&gt;0,1,0)</f>
        <v>0</v>
      </c>
      <c r="Y25" s="32">
        <f>IF('DTE-MBE'!AA25&gt;0,1,0)</f>
        <v>0</v>
      </c>
      <c r="Z25" s="223">
        <f t="shared" ref="Z25:AA25" si="34">X25</f>
        <v>0</v>
      </c>
      <c r="AA25" s="223">
        <f t="shared" si="34"/>
        <v>0</v>
      </c>
      <c r="AB25" s="223">
        <f t="shared" si="5"/>
        <v>0</v>
      </c>
      <c r="AC25" s="222">
        <f>IF('DTE-MBE'!AE25&gt;0,1,0)</f>
        <v>0</v>
      </c>
      <c r="AD25" s="222">
        <f>IF('DTE-MBE'!AF25&gt;0,1,0)</f>
        <v>0</v>
      </c>
      <c r="AE25" s="222">
        <f>IF('DTE-MBE'!AG25&gt;0,1,0)</f>
        <v>0</v>
      </c>
      <c r="AF25" s="222">
        <f>IF('DTE-MBE'!AH25&gt;0,1,0)</f>
        <v>0</v>
      </c>
      <c r="AG25" s="32">
        <f>IF('DTE-MBE'!BK25&gt;0,1,0)</f>
        <v>0</v>
      </c>
      <c r="AH25" s="222">
        <f>IF('DTE-MBE'!BL25&gt;0,1,0)</f>
        <v>0</v>
      </c>
      <c r="AI25" s="222">
        <f>IF('DTE-MBE'!BM25&gt;0,1,0)</f>
        <v>0</v>
      </c>
      <c r="AJ25" s="222">
        <f>IF('DTE-MBE'!BN25&gt;0,1,0)</f>
        <v>0</v>
      </c>
      <c r="AK25" s="222">
        <f>IF('DTE-MBE'!BO25&gt;0,1,0)</f>
        <v>0</v>
      </c>
      <c r="AL25" s="222">
        <f>IF('DTE-MBE'!BP25&gt;0,1,0)</f>
        <v>0</v>
      </c>
      <c r="AM25" s="222">
        <f>IF('DTE-MBE'!BQ25&gt;0,1,0)</f>
        <v>0</v>
      </c>
      <c r="AN25" s="222">
        <f>IF('DTE-MBE'!BR25&gt;0,1,0)</f>
        <v>0</v>
      </c>
      <c r="AO25" s="222">
        <f>IF('DTE-MBE'!BS25&gt;0,1,0)</f>
        <v>0</v>
      </c>
      <c r="AP25" s="223">
        <f t="shared" si="6"/>
        <v>0</v>
      </c>
      <c r="AQ25" s="32">
        <f>IF('DTE-MBE'!BU25&gt;0,1,0)</f>
        <v>0</v>
      </c>
      <c r="AR25" s="32">
        <f>IF('DTE-MBE'!BV25&gt;0,1,0)</f>
        <v>0</v>
      </c>
      <c r="AS25" s="32">
        <f>IF('DTE-MBE'!BW25&gt;0,1,0)</f>
        <v>0</v>
      </c>
      <c r="AT25" s="32">
        <f>IF('DTE-MBE'!BX25&gt;0,1,0)</f>
        <v>0</v>
      </c>
      <c r="AU25" s="32">
        <f>IF('DTE-MBE'!BY25&gt;0,1,0)</f>
        <v>0</v>
      </c>
      <c r="AV25" s="32">
        <f>IF('DTE-MBE'!BZ25&gt;0,1,0)</f>
        <v>0</v>
      </c>
      <c r="AW25" s="32">
        <f>IF('DTE-MBE'!CA25&gt;0,1,0)</f>
        <v>0</v>
      </c>
      <c r="AX25" s="223">
        <f t="shared" si="7"/>
        <v>0</v>
      </c>
      <c r="AY25" s="32">
        <f>IF('DTE-MBE'!AJ25&gt;0,1,0)</f>
        <v>0</v>
      </c>
      <c r="AZ25" s="32">
        <f>IF('DTE-MBE'!AK25&gt;0,1,0)</f>
        <v>0</v>
      </c>
      <c r="BA25" s="32">
        <f>IF('DTE-MBE'!AL25&gt;0,1,0)</f>
        <v>0</v>
      </c>
      <c r="BB25" s="32">
        <f>IF('DTE-MBE'!AM25&gt;0,1,0)</f>
        <v>0</v>
      </c>
      <c r="BC25" s="32">
        <f>IF('DTE-MBE'!AN25&gt;0,1,0)</f>
        <v>0</v>
      </c>
      <c r="BD25" s="32">
        <f>IF('DTE-MBE'!AO25&gt;0,1,0)</f>
        <v>0</v>
      </c>
      <c r="BE25" s="32">
        <f>IF('DTE-MBE'!AP25&gt;0,1,0)</f>
        <v>0</v>
      </c>
      <c r="BF25" s="32">
        <f>IF('DTE-MBE'!AQ25&gt;0,1,0)</f>
        <v>0</v>
      </c>
      <c r="BG25" s="223">
        <f t="shared" si="8"/>
        <v>0</v>
      </c>
      <c r="BH25" s="32">
        <f>IF('DTE-MBE'!AS25&gt;0,1,0)</f>
        <v>0</v>
      </c>
      <c r="BI25" s="32">
        <f>IF('DTE-MBE'!AT25&gt;0,1,0)</f>
        <v>0</v>
      </c>
      <c r="BJ25" s="32">
        <f>IF('DTE-MBE'!AU25&gt;0,1,0)</f>
        <v>0</v>
      </c>
      <c r="BK25" s="32">
        <f>IF('DTE-MBE'!AV25&gt;0,1,0)</f>
        <v>0</v>
      </c>
      <c r="BL25" s="223">
        <f t="shared" si="9"/>
        <v>0</v>
      </c>
      <c r="BM25" s="32">
        <f>IF('DTE-MBE'!AW25&gt;0,1,0)</f>
        <v>0</v>
      </c>
      <c r="BN25" s="223">
        <f t="shared" si="10"/>
        <v>0</v>
      </c>
      <c r="BO25" s="32">
        <f>IF('DTE-MBE'!AX25&gt;0,1,0)</f>
        <v>1</v>
      </c>
      <c r="BP25" s="32">
        <f>IF('DTE-MBE'!AY25&gt;0,1,0)</f>
        <v>1</v>
      </c>
      <c r="BQ25" s="32">
        <f>IF('DTE-MBE'!AZ25&gt;0,1,0)</f>
        <v>0</v>
      </c>
      <c r="BR25" s="32">
        <f>IF('DTE-MBE'!BA25&gt;0,1,0)</f>
        <v>1</v>
      </c>
      <c r="BS25" s="32">
        <f>IF('DTE-MBE'!BB25&gt;0,1,0)</f>
        <v>1</v>
      </c>
      <c r="BT25" s="32">
        <f>IF('DTE-MBE'!BC25&gt;0,1,0)</f>
        <v>1</v>
      </c>
      <c r="BU25" s="223">
        <f t="shared" si="11"/>
        <v>5</v>
      </c>
      <c r="BV25" s="32">
        <f>IF('DTE-MBE'!BD25&gt;0,1,0)</f>
        <v>0</v>
      </c>
      <c r="BW25" s="223">
        <f t="shared" si="12"/>
        <v>0</v>
      </c>
      <c r="BX25" s="32">
        <f>IF('DTE-MBE'!BE25&gt;0,1,0)</f>
        <v>0</v>
      </c>
      <c r="BY25" s="32">
        <f>IF('DTE-MBE'!BF25&gt;0,1,0)</f>
        <v>0</v>
      </c>
      <c r="BZ25" s="32">
        <f>IF('DTE-MBE'!BG25&gt;0,1,0)</f>
        <v>0</v>
      </c>
      <c r="CA25" s="32">
        <f>IF('DTE-MBE'!BH25&gt;0,1,0)</f>
        <v>0</v>
      </c>
      <c r="CB25" s="223">
        <f t="shared" si="13"/>
        <v>0</v>
      </c>
      <c r="CC25" s="32">
        <f>IF('DTE-MBE'!BI25&gt;0,1,0)</f>
        <v>1</v>
      </c>
      <c r="CD25" s="223">
        <f t="shared" si="14"/>
        <v>1</v>
      </c>
      <c r="CE25" s="1">
        <f t="shared" si="15"/>
        <v>6</v>
      </c>
    </row>
    <row r="26" spans="1:83" ht="14.25" customHeight="1">
      <c r="A26" s="215" t="str">
        <f>'DTE-MBE'!B26</f>
        <v>Bucaioni</v>
      </c>
      <c r="B26" s="215" t="str">
        <f>'DTE-MBE'!C26</f>
        <v>Ugur</v>
      </c>
      <c r="C26" s="215" t="str">
        <f>'DTE-MBE'!E26</f>
        <v>S22</v>
      </c>
      <c r="D26" s="215" t="str">
        <f>'DTE-MBE'!F26</f>
        <v>L21</v>
      </c>
      <c r="E26" s="215">
        <f>'DTE-MBE'!G26</f>
        <v>2024</v>
      </c>
      <c r="F26" s="215" t="str">
        <f>'DTE-MBE'!H26</f>
        <v>Digital Twin Approach for Operation and Maintenance of Transportation System—Systematic Review</v>
      </c>
      <c r="G26" s="215" t="str">
        <f>'DTE-MBE'!I26</f>
        <v>J</v>
      </c>
      <c r="H26" s="215">
        <f>'DTE-MBE'!J26</f>
        <v>0</v>
      </c>
      <c r="I26" s="215">
        <f>'DTE-MBE'!K26</f>
        <v>62</v>
      </c>
      <c r="J26" s="224">
        <f>'DTE-MBE'!L26</f>
        <v>1</v>
      </c>
      <c r="K26" s="30" t="s">
        <v>190</v>
      </c>
      <c r="L26" s="1" t="s">
        <v>191</v>
      </c>
      <c r="M26" s="32">
        <f>IF('DTE-MBE'!O26&gt;0,1,0)</f>
        <v>1</v>
      </c>
      <c r="N26" s="32">
        <f>IF('DTE-MBE'!P26&gt;0,1,0)</f>
        <v>1</v>
      </c>
      <c r="O26" s="32">
        <f>IF('DTE-MBE'!Q26&gt;0,1,0)</f>
        <v>1</v>
      </c>
      <c r="P26" s="32">
        <f>IF('DTE-MBE'!R26&gt;0,1,0)</f>
        <v>1</v>
      </c>
      <c r="Q26" s="32">
        <f>IF('DTE-MBE'!S26&gt;0,1,0)</f>
        <v>1</v>
      </c>
      <c r="R26" s="32">
        <f>IF('DTE-MBE'!T26&gt;0,1,0)</f>
        <v>1</v>
      </c>
      <c r="S26" s="32">
        <f>IF('DTE-MBE'!U26&gt;0,1,0)</f>
        <v>0</v>
      </c>
      <c r="T26" s="32">
        <f>IF('DTE-MBE'!V26&gt;0,1,0)</f>
        <v>1</v>
      </c>
      <c r="U26" s="32">
        <f>IF('DTE-MBE'!W26&gt;0,1,0)</f>
        <v>0</v>
      </c>
      <c r="V26" s="32">
        <f>IF('DTE-MBE'!X26&gt;0,1,0)</f>
        <v>1</v>
      </c>
      <c r="W26" s="223">
        <f t="shared" si="3"/>
        <v>8</v>
      </c>
      <c r="X26" s="32">
        <f>IF('DTE-MBE'!Z26&gt;0,1,0)</f>
        <v>0</v>
      </c>
      <c r="Y26" s="32">
        <f>IF('DTE-MBE'!AA26&gt;0,1,0)</f>
        <v>0</v>
      </c>
      <c r="Z26" s="223">
        <f t="shared" ref="Z26:AA26" si="35">X26</f>
        <v>0</v>
      </c>
      <c r="AA26" s="223">
        <f t="shared" si="35"/>
        <v>0</v>
      </c>
      <c r="AB26" s="223">
        <f t="shared" si="5"/>
        <v>0</v>
      </c>
      <c r="AC26" s="222">
        <f>IF('DTE-MBE'!AE26&gt;0,1,0)</f>
        <v>0</v>
      </c>
      <c r="AD26" s="222">
        <f>IF('DTE-MBE'!AF26&gt;0,1,0)</f>
        <v>0</v>
      </c>
      <c r="AE26" s="222">
        <f>IF('DTE-MBE'!AG26&gt;0,1,0)</f>
        <v>0</v>
      </c>
      <c r="AF26" s="222">
        <f>IF('DTE-MBE'!AH26&gt;0,1,0)</f>
        <v>0</v>
      </c>
      <c r="AG26" s="32">
        <f>IF('DTE-MBE'!BK26&gt;0,1,0)</f>
        <v>0</v>
      </c>
      <c r="AH26" s="222">
        <f>IF('DTE-MBE'!BL26&gt;0,1,0)</f>
        <v>0</v>
      </c>
      <c r="AI26" s="222">
        <f>IF('DTE-MBE'!BM26&gt;0,1,0)</f>
        <v>0</v>
      </c>
      <c r="AJ26" s="222">
        <f>IF('DTE-MBE'!BN26&gt;0,1,0)</f>
        <v>0</v>
      </c>
      <c r="AK26" s="222">
        <f>IF('DTE-MBE'!BO26&gt;0,1,0)</f>
        <v>0</v>
      </c>
      <c r="AL26" s="222">
        <f>IF('DTE-MBE'!BP26&gt;0,1,0)</f>
        <v>0</v>
      </c>
      <c r="AM26" s="222">
        <f>IF('DTE-MBE'!BQ26&gt;0,1,0)</f>
        <v>0</v>
      </c>
      <c r="AN26" s="222">
        <f>IF('DTE-MBE'!BR26&gt;0,1,0)</f>
        <v>0</v>
      </c>
      <c r="AO26" s="222">
        <f>IF('DTE-MBE'!BS26&gt;0,1,0)</f>
        <v>0</v>
      </c>
      <c r="AP26" s="223">
        <f t="shared" si="6"/>
        <v>0</v>
      </c>
      <c r="AQ26" s="32">
        <f>IF('DTE-MBE'!BU26&gt;0,1,0)</f>
        <v>1</v>
      </c>
      <c r="AR26" s="32">
        <f>IF('DTE-MBE'!BV26&gt;0,1,0)</f>
        <v>0</v>
      </c>
      <c r="AS26" s="32">
        <f>IF('DTE-MBE'!BW26&gt;0,1,0)</f>
        <v>0</v>
      </c>
      <c r="AT26" s="32">
        <f>IF('DTE-MBE'!BX26&gt;0,1,0)</f>
        <v>0</v>
      </c>
      <c r="AU26" s="32">
        <f>IF('DTE-MBE'!BY26&gt;0,1,0)</f>
        <v>1</v>
      </c>
      <c r="AV26" s="32">
        <f>IF('DTE-MBE'!BZ26&gt;0,1,0)</f>
        <v>0</v>
      </c>
      <c r="AW26" s="32">
        <f>IF('DTE-MBE'!CA26&gt;0,1,0)</f>
        <v>0</v>
      </c>
      <c r="AX26" s="223">
        <f t="shared" si="7"/>
        <v>2</v>
      </c>
      <c r="AY26" s="32">
        <f>IF('DTE-MBE'!AJ26&gt;0,1,0)</f>
        <v>1</v>
      </c>
      <c r="AZ26" s="32">
        <f>IF('DTE-MBE'!AK26&gt;0,1,0)</f>
        <v>1</v>
      </c>
      <c r="BA26" s="32">
        <f>IF('DTE-MBE'!AL26&gt;0,1,0)</f>
        <v>0</v>
      </c>
      <c r="BB26" s="32">
        <f>IF('DTE-MBE'!AM26&gt;0,1,0)</f>
        <v>0</v>
      </c>
      <c r="BC26" s="32">
        <f>IF('DTE-MBE'!AN26&gt;0,1,0)</f>
        <v>0</v>
      </c>
      <c r="BD26" s="32">
        <f>IF('DTE-MBE'!AO26&gt;0,1,0)</f>
        <v>0</v>
      </c>
      <c r="BE26" s="32">
        <f>IF('DTE-MBE'!AP26&gt;0,1,0)</f>
        <v>0</v>
      </c>
      <c r="BF26" s="32">
        <f>IF('DTE-MBE'!AQ26&gt;0,1,0)</f>
        <v>0</v>
      </c>
      <c r="BG26" s="223">
        <f t="shared" si="8"/>
        <v>2</v>
      </c>
      <c r="BH26" s="32">
        <f>IF('DTE-MBE'!AS26&gt;0,1,0)</f>
        <v>0</v>
      </c>
      <c r="BI26" s="32">
        <f>IF('DTE-MBE'!AT26&gt;0,1,0)</f>
        <v>0</v>
      </c>
      <c r="BJ26" s="32">
        <f>IF('DTE-MBE'!AU26&gt;0,1,0)</f>
        <v>0</v>
      </c>
      <c r="BK26" s="32">
        <f>IF('DTE-MBE'!AV26&gt;0,1,0)</f>
        <v>0</v>
      </c>
      <c r="BL26" s="223">
        <f t="shared" si="9"/>
        <v>0</v>
      </c>
      <c r="BM26" s="32">
        <f>IF('DTE-MBE'!AW26&gt;0,1,0)</f>
        <v>0</v>
      </c>
      <c r="BN26" s="223">
        <f t="shared" si="10"/>
        <v>0</v>
      </c>
      <c r="BO26" s="32">
        <f>IF('DTE-MBE'!AX26&gt;0,1,0)</f>
        <v>0</v>
      </c>
      <c r="BP26" s="32">
        <f>IF('DTE-MBE'!AY26&gt;0,1,0)</f>
        <v>0</v>
      </c>
      <c r="BQ26" s="32">
        <f>IF('DTE-MBE'!AZ26&gt;0,1,0)</f>
        <v>0</v>
      </c>
      <c r="BR26" s="32">
        <f>IF('DTE-MBE'!BA26&gt;0,1,0)</f>
        <v>0</v>
      </c>
      <c r="BS26" s="32">
        <f>IF('DTE-MBE'!BB26&gt;0,1,0)</f>
        <v>0</v>
      </c>
      <c r="BT26" s="32">
        <f>IF('DTE-MBE'!BC26&gt;0,1,0)</f>
        <v>0</v>
      </c>
      <c r="BU26" s="223">
        <f t="shared" si="11"/>
        <v>0</v>
      </c>
      <c r="BV26" s="32">
        <f>IF('DTE-MBE'!BD26&gt;0,1,0)</f>
        <v>0</v>
      </c>
      <c r="BW26" s="223">
        <f t="shared" si="12"/>
        <v>0</v>
      </c>
      <c r="BX26" s="32">
        <f>IF('DTE-MBE'!BE26&gt;0,1,0)</f>
        <v>0</v>
      </c>
      <c r="BY26" s="32">
        <f>IF('DTE-MBE'!BF26&gt;0,1,0)</f>
        <v>0</v>
      </c>
      <c r="BZ26" s="32">
        <f>IF('DTE-MBE'!BG26&gt;0,1,0)</f>
        <v>0</v>
      </c>
      <c r="CA26" s="32">
        <f>IF('DTE-MBE'!BH26&gt;0,1,0)</f>
        <v>0</v>
      </c>
      <c r="CB26" s="223">
        <f t="shared" si="13"/>
        <v>0</v>
      </c>
      <c r="CC26" s="32">
        <f>IF('DTE-MBE'!BI26&gt;0,1,0)</f>
        <v>0</v>
      </c>
      <c r="CD26" s="223">
        <f t="shared" si="14"/>
        <v>0</v>
      </c>
      <c r="CE26" s="1">
        <f t="shared" si="15"/>
        <v>2</v>
      </c>
    </row>
    <row r="27" spans="1:83" ht="14.25" customHeight="1">
      <c r="A27" s="215" t="e">
        <f t="shared" ref="A27:J27" si="36">#REF!</f>
        <v>#REF!</v>
      </c>
      <c r="B27" s="215" t="e">
        <f t="shared" si="36"/>
        <v>#REF!</v>
      </c>
      <c r="C27" s="215" t="e">
        <f t="shared" si="36"/>
        <v>#REF!</v>
      </c>
      <c r="D27" s="215" t="e">
        <f t="shared" si="36"/>
        <v>#REF!</v>
      </c>
      <c r="E27" s="215" t="e">
        <f t="shared" si="36"/>
        <v>#REF!</v>
      </c>
      <c r="F27" s="215" t="e">
        <f t="shared" si="36"/>
        <v>#REF!</v>
      </c>
      <c r="G27" s="215" t="e">
        <f t="shared" si="36"/>
        <v>#REF!</v>
      </c>
      <c r="H27" s="215" t="e">
        <f t="shared" si="36"/>
        <v>#REF!</v>
      </c>
      <c r="I27" s="215" t="e">
        <f t="shared" si="36"/>
        <v>#REF!</v>
      </c>
      <c r="J27" s="224" t="e">
        <f t="shared" si="36"/>
        <v>#REF!</v>
      </c>
      <c r="K27" s="30" t="s">
        <v>195</v>
      </c>
      <c r="L27" s="1" t="s">
        <v>196</v>
      </c>
      <c r="M27" s="32" t="e">
        <f t="shared" ref="M27:V27" si="37">IF(#REF!&gt;0,1,0)</f>
        <v>#REF!</v>
      </c>
      <c r="N27" s="32" t="e">
        <f t="shared" si="37"/>
        <v>#REF!</v>
      </c>
      <c r="O27" s="32" t="e">
        <f t="shared" si="37"/>
        <v>#REF!</v>
      </c>
      <c r="P27" s="32" t="e">
        <f t="shared" si="37"/>
        <v>#REF!</v>
      </c>
      <c r="Q27" s="32" t="e">
        <f t="shared" si="37"/>
        <v>#REF!</v>
      </c>
      <c r="R27" s="32" t="e">
        <f t="shared" si="37"/>
        <v>#REF!</v>
      </c>
      <c r="S27" s="32" t="e">
        <f t="shared" si="37"/>
        <v>#REF!</v>
      </c>
      <c r="T27" s="32" t="e">
        <f t="shared" si="37"/>
        <v>#REF!</v>
      </c>
      <c r="U27" s="32" t="e">
        <f t="shared" si="37"/>
        <v>#REF!</v>
      </c>
      <c r="V27" s="32" t="e">
        <f t="shared" si="37"/>
        <v>#REF!</v>
      </c>
      <c r="W27" s="223" t="e">
        <f t="shared" si="3"/>
        <v>#REF!</v>
      </c>
      <c r="X27" s="32" t="e">
        <f t="shared" ref="X27:Y27" si="38">IF(#REF!&gt;0,1,0)</f>
        <v>#REF!</v>
      </c>
      <c r="Y27" s="32" t="e">
        <f t="shared" si="38"/>
        <v>#REF!</v>
      </c>
      <c r="Z27" s="223" t="e">
        <f t="shared" ref="Z27:AA27" si="39">X27</f>
        <v>#REF!</v>
      </c>
      <c r="AA27" s="223" t="e">
        <f t="shared" si="39"/>
        <v>#REF!</v>
      </c>
      <c r="AB27" s="223" t="e">
        <f t="shared" si="5"/>
        <v>#REF!</v>
      </c>
      <c r="AC27" s="222" t="e">
        <f t="shared" ref="AC27:AO27" si="40">IF(#REF!&gt;0,1,0)</f>
        <v>#REF!</v>
      </c>
      <c r="AD27" s="222" t="e">
        <f t="shared" si="40"/>
        <v>#REF!</v>
      </c>
      <c r="AE27" s="222" t="e">
        <f t="shared" si="40"/>
        <v>#REF!</v>
      </c>
      <c r="AF27" s="222" t="e">
        <f t="shared" si="40"/>
        <v>#REF!</v>
      </c>
      <c r="AG27" s="32" t="e">
        <f t="shared" si="40"/>
        <v>#REF!</v>
      </c>
      <c r="AH27" s="222" t="e">
        <f t="shared" si="40"/>
        <v>#REF!</v>
      </c>
      <c r="AI27" s="222" t="e">
        <f t="shared" si="40"/>
        <v>#REF!</v>
      </c>
      <c r="AJ27" s="222" t="e">
        <f t="shared" si="40"/>
        <v>#REF!</v>
      </c>
      <c r="AK27" s="222" t="e">
        <f t="shared" si="40"/>
        <v>#REF!</v>
      </c>
      <c r="AL27" s="222" t="e">
        <f t="shared" si="40"/>
        <v>#REF!</v>
      </c>
      <c r="AM27" s="222" t="e">
        <f t="shared" si="40"/>
        <v>#REF!</v>
      </c>
      <c r="AN27" s="222" t="e">
        <f t="shared" si="40"/>
        <v>#REF!</v>
      </c>
      <c r="AO27" s="222" t="e">
        <f t="shared" si="40"/>
        <v>#REF!</v>
      </c>
      <c r="AP27" s="223" t="e">
        <f t="shared" si="6"/>
        <v>#REF!</v>
      </c>
      <c r="AQ27" s="32" t="e">
        <f t="shared" ref="AQ27:AW27" si="41">IF(#REF!&gt;0,1,0)</f>
        <v>#REF!</v>
      </c>
      <c r="AR27" s="32" t="e">
        <f t="shared" si="41"/>
        <v>#REF!</v>
      </c>
      <c r="AS27" s="32" t="e">
        <f t="shared" si="41"/>
        <v>#REF!</v>
      </c>
      <c r="AT27" s="32" t="e">
        <f t="shared" si="41"/>
        <v>#REF!</v>
      </c>
      <c r="AU27" s="32" t="e">
        <f t="shared" si="41"/>
        <v>#REF!</v>
      </c>
      <c r="AV27" s="32" t="e">
        <f t="shared" si="41"/>
        <v>#REF!</v>
      </c>
      <c r="AW27" s="32" t="e">
        <f t="shared" si="41"/>
        <v>#REF!</v>
      </c>
      <c r="AX27" s="223" t="e">
        <f t="shared" si="7"/>
        <v>#REF!</v>
      </c>
      <c r="AY27" s="32" t="e">
        <f t="shared" ref="AY27:BF27" si="42">IF(#REF!&gt;0,1,0)</f>
        <v>#REF!</v>
      </c>
      <c r="AZ27" s="32" t="e">
        <f t="shared" si="42"/>
        <v>#REF!</v>
      </c>
      <c r="BA27" s="32" t="e">
        <f t="shared" si="42"/>
        <v>#REF!</v>
      </c>
      <c r="BB27" s="32" t="e">
        <f t="shared" si="42"/>
        <v>#REF!</v>
      </c>
      <c r="BC27" s="32" t="e">
        <f t="shared" si="42"/>
        <v>#REF!</v>
      </c>
      <c r="BD27" s="32" t="e">
        <f t="shared" si="42"/>
        <v>#REF!</v>
      </c>
      <c r="BE27" s="32" t="e">
        <f t="shared" si="42"/>
        <v>#REF!</v>
      </c>
      <c r="BF27" s="32" t="e">
        <f t="shared" si="42"/>
        <v>#REF!</v>
      </c>
      <c r="BG27" s="223" t="e">
        <f t="shared" si="8"/>
        <v>#REF!</v>
      </c>
      <c r="BH27" s="32" t="e">
        <f t="shared" ref="BH27:BK27" si="43">IF(#REF!&gt;0,1,0)</f>
        <v>#REF!</v>
      </c>
      <c r="BI27" s="32" t="e">
        <f t="shared" si="43"/>
        <v>#REF!</v>
      </c>
      <c r="BJ27" s="32" t="e">
        <f t="shared" si="43"/>
        <v>#REF!</v>
      </c>
      <c r="BK27" s="32" t="e">
        <f t="shared" si="43"/>
        <v>#REF!</v>
      </c>
      <c r="BL27" s="223" t="e">
        <f t="shared" si="9"/>
        <v>#REF!</v>
      </c>
      <c r="BM27" s="32" t="e">
        <f>IF(#REF!&gt;0,1,0)</f>
        <v>#REF!</v>
      </c>
      <c r="BN27" s="223" t="e">
        <f t="shared" si="10"/>
        <v>#REF!</v>
      </c>
      <c r="BO27" s="32" t="e">
        <f t="shared" ref="BO27:BT27" si="44">IF(#REF!&gt;0,1,0)</f>
        <v>#REF!</v>
      </c>
      <c r="BP27" s="32" t="e">
        <f t="shared" si="44"/>
        <v>#REF!</v>
      </c>
      <c r="BQ27" s="32" t="e">
        <f t="shared" si="44"/>
        <v>#REF!</v>
      </c>
      <c r="BR27" s="32" t="e">
        <f t="shared" si="44"/>
        <v>#REF!</v>
      </c>
      <c r="BS27" s="32" t="e">
        <f t="shared" si="44"/>
        <v>#REF!</v>
      </c>
      <c r="BT27" s="32" t="e">
        <f t="shared" si="44"/>
        <v>#REF!</v>
      </c>
      <c r="BU27" s="223" t="e">
        <f t="shared" si="11"/>
        <v>#REF!</v>
      </c>
      <c r="BV27" s="32" t="e">
        <f>IF(#REF!&gt;0,1,0)</f>
        <v>#REF!</v>
      </c>
      <c r="BW27" s="223" t="e">
        <f t="shared" si="12"/>
        <v>#REF!</v>
      </c>
      <c r="BX27" s="32" t="e">
        <f t="shared" ref="BX27:CA27" si="45">IF(#REF!&gt;0,1,0)</f>
        <v>#REF!</v>
      </c>
      <c r="BY27" s="32" t="e">
        <f t="shared" si="45"/>
        <v>#REF!</v>
      </c>
      <c r="BZ27" s="32" t="e">
        <f t="shared" si="45"/>
        <v>#REF!</v>
      </c>
      <c r="CA27" s="32" t="e">
        <f t="shared" si="45"/>
        <v>#REF!</v>
      </c>
      <c r="CB27" s="223" t="e">
        <f t="shared" si="13"/>
        <v>#REF!</v>
      </c>
      <c r="CC27" s="32" t="e">
        <f>IF(#REF!&gt;0,1,0)</f>
        <v>#REF!</v>
      </c>
      <c r="CD27" s="223" t="e">
        <f t="shared" si="14"/>
        <v>#REF!</v>
      </c>
      <c r="CE27" s="1" t="e">
        <f t="shared" si="15"/>
        <v>#REF!</v>
      </c>
    </row>
    <row r="28" spans="1:83" ht="14.25" customHeight="1">
      <c r="A28" s="215">
        <f>'DTE-MBE'!B27</f>
        <v>0</v>
      </c>
      <c r="B28" s="1"/>
      <c r="C28" s="1"/>
      <c r="D28" s="1"/>
      <c r="E28" s="1"/>
      <c r="F28" s="1"/>
      <c r="G28" s="1"/>
      <c r="M28" s="1" t="e">
        <f t="shared" ref="M28:V28" si="46">SUM(M6:M27)</f>
        <v>#REF!</v>
      </c>
      <c r="N28" s="1" t="e">
        <f t="shared" si="46"/>
        <v>#REF!</v>
      </c>
      <c r="O28" s="1" t="e">
        <f t="shared" si="46"/>
        <v>#REF!</v>
      </c>
      <c r="P28" s="1" t="e">
        <f t="shared" si="46"/>
        <v>#REF!</v>
      </c>
      <c r="Q28" s="1" t="e">
        <f t="shared" si="46"/>
        <v>#REF!</v>
      </c>
      <c r="R28" s="1" t="e">
        <f t="shared" si="46"/>
        <v>#REF!</v>
      </c>
      <c r="S28" s="1" t="e">
        <f t="shared" si="46"/>
        <v>#REF!</v>
      </c>
      <c r="T28" s="1" t="e">
        <f t="shared" si="46"/>
        <v>#REF!</v>
      </c>
      <c r="U28" s="1" t="e">
        <f t="shared" si="46"/>
        <v>#REF!</v>
      </c>
      <c r="V28" s="1" t="e">
        <f t="shared" si="46"/>
        <v>#REF!</v>
      </c>
      <c r="W28" s="138"/>
      <c r="X28" s="1" t="e">
        <f t="shared" ref="X28:Y28" si="47">SUM(X6:X27)</f>
        <v>#REF!</v>
      </c>
      <c r="Y28" s="1" t="e">
        <f t="shared" si="47"/>
        <v>#REF!</v>
      </c>
      <c r="Z28" s="225"/>
      <c r="AA28" s="225"/>
      <c r="AB28" s="225"/>
      <c r="AC28" s="226"/>
      <c r="AD28" s="226"/>
      <c r="AE28" s="226"/>
      <c r="AF28" s="226"/>
      <c r="AP28" s="223"/>
      <c r="AX28" s="223"/>
      <c r="BG28" s="223"/>
      <c r="BL28" s="223"/>
      <c r="BN28" s="223"/>
      <c r="BU28" s="223"/>
      <c r="BW28" s="223"/>
      <c r="CB28" s="223"/>
      <c r="CD28" s="223"/>
    </row>
    <row r="29" spans="1:83" ht="14.25" customHeight="1">
      <c r="A29" s="1"/>
      <c r="B29" s="1"/>
      <c r="C29" s="1"/>
      <c r="D29" s="1"/>
      <c r="E29" s="1"/>
      <c r="F29" s="1"/>
      <c r="G29" s="1"/>
      <c r="W29" s="138"/>
      <c r="Z29" s="225"/>
      <c r="AA29" s="225"/>
      <c r="AB29" s="225"/>
      <c r="AC29" s="226"/>
      <c r="AD29" s="226"/>
      <c r="AE29" s="226"/>
      <c r="AF29" s="226"/>
      <c r="AP29" s="223"/>
      <c r="AX29" s="223"/>
      <c r="BG29" s="223"/>
      <c r="BL29" s="223"/>
      <c r="BN29" s="223"/>
      <c r="BU29" s="223"/>
      <c r="BW29" s="223"/>
      <c r="CB29" s="223"/>
      <c r="CD29" s="223"/>
    </row>
    <row r="30" spans="1:83" ht="14.25" customHeight="1">
      <c r="A30" s="1"/>
      <c r="B30" s="1"/>
      <c r="C30" s="1"/>
      <c r="D30" s="1"/>
      <c r="E30" s="1"/>
      <c r="F30" s="1"/>
      <c r="G30" s="1"/>
      <c r="W30" s="138"/>
      <c r="Z30" s="225"/>
      <c r="AA30" s="225"/>
      <c r="AB30" s="225"/>
      <c r="AC30" s="226"/>
      <c r="AD30" s="226"/>
      <c r="AE30" s="226"/>
      <c r="AF30" s="226"/>
      <c r="AP30" s="223"/>
      <c r="AX30" s="223"/>
      <c r="BG30" s="223"/>
      <c r="BL30" s="223"/>
      <c r="BN30" s="223"/>
      <c r="BU30" s="223"/>
      <c r="BW30" s="223"/>
      <c r="CB30" s="223"/>
      <c r="CD30" s="223"/>
    </row>
    <row r="31" spans="1:83" ht="14.25" customHeight="1">
      <c r="A31" s="1"/>
      <c r="B31" s="1"/>
      <c r="C31" s="1"/>
      <c r="D31" s="1"/>
      <c r="E31" s="1"/>
      <c r="F31" s="1"/>
      <c r="G31" s="1"/>
      <c r="W31" s="138"/>
      <c r="Z31" s="225"/>
      <c r="AA31" s="225"/>
      <c r="AB31" s="225"/>
      <c r="AC31" s="226"/>
      <c r="AD31" s="226"/>
      <c r="AE31" s="226"/>
      <c r="AF31" s="226"/>
      <c r="AP31" s="223"/>
      <c r="AX31" s="223"/>
      <c r="BG31" s="223"/>
      <c r="BL31" s="223"/>
      <c r="BN31" s="223"/>
      <c r="BU31" s="223"/>
      <c r="BW31" s="223"/>
      <c r="CB31" s="223"/>
      <c r="CD31" s="223"/>
    </row>
    <row r="32" spans="1:83" ht="14.25" customHeight="1">
      <c r="A32" s="1"/>
      <c r="B32" s="1"/>
      <c r="C32" s="1"/>
      <c r="D32" s="1"/>
      <c r="E32" s="1"/>
      <c r="F32" s="1"/>
      <c r="G32" s="1"/>
      <c r="W32" s="138"/>
      <c r="Z32" s="225"/>
      <c r="AA32" s="225"/>
      <c r="AB32" s="225"/>
      <c r="AC32" s="226"/>
      <c r="AD32" s="226"/>
      <c r="AE32" s="226"/>
      <c r="AF32" s="226"/>
      <c r="AP32" s="223"/>
      <c r="AX32" s="223"/>
      <c r="BG32" s="223"/>
      <c r="BL32" s="223"/>
      <c r="BN32" s="223"/>
      <c r="BU32" s="223"/>
      <c r="BW32" s="223"/>
      <c r="CB32" s="223"/>
      <c r="CD32" s="223"/>
    </row>
    <row r="33" spans="1:82" ht="14.25" customHeight="1">
      <c r="A33" s="1"/>
      <c r="B33" s="1"/>
      <c r="C33" s="1"/>
      <c r="D33" s="1"/>
      <c r="E33" s="1"/>
      <c r="F33" s="1"/>
      <c r="G33" s="1"/>
      <c r="W33" s="138"/>
      <c r="Z33" s="225"/>
      <c r="AA33" s="225"/>
      <c r="AB33" s="225"/>
      <c r="AC33" s="226"/>
      <c r="AD33" s="226"/>
      <c r="AE33" s="226"/>
      <c r="AF33" s="226"/>
      <c r="AP33" s="223"/>
      <c r="AX33" s="223"/>
      <c r="BG33" s="223"/>
      <c r="BL33" s="223"/>
      <c r="BN33" s="223"/>
      <c r="BU33" s="223"/>
      <c r="BW33" s="223"/>
      <c r="CB33" s="223"/>
      <c r="CD33" s="223"/>
    </row>
    <row r="34" spans="1:82" ht="14.25" customHeight="1">
      <c r="A34" s="1"/>
      <c r="B34" s="1"/>
      <c r="C34" s="1"/>
      <c r="D34" s="1"/>
      <c r="E34" s="1"/>
      <c r="F34" s="1"/>
      <c r="G34" s="1"/>
      <c r="W34" s="138"/>
      <c r="Z34" s="225"/>
      <c r="AA34" s="225"/>
      <c r="AB34" s="225"/>
      <c r="AC34" s="226"/>
      <c r="AD34" s="226"/>
      <c r="AE34" s="226"/>
      <c r="AF34" s="226"/>
      <c r="AP34" s="223"/>
      <c r="AX34" s="223"/>
      <c r="BG34" s="223"/>
      <c r="BL34" s="223"/>
      <c r="BN34" s="223"/>
      <c r="BU34" s="223"/>
      <c r="BW34" s="223"/>
      <c r="CB34" s="223"/>
      <c r="CD34" s="223"/>
    </row>
    <row r="35" spans="1:82" ht="14.25" customHeight="1">
      <c r="A35" s="1"/>
      <c r="B35" s="1"/>
      <c r="C35" s="1"/>
      <c r="D35" s="1"/>
      <c r="E35" s="1"/>
      <c r="F35" s="1"/>
      <c r="G35" s="1"/>
      <c r="W35" s="138"/>
      <c r="Z35" s="225"/>
      <c r="AA35" s="225"/>
      <c r="AB35" s="225"/>
      <c r="AC35" s="226"/>
      <c r="AD35" s="226"/>
      <c r="AE35" s="226"/>
      <c r="AF35" s="226"/>
      <c r="AP35" s="223"/>
      <c r="AX35" s="223"/>
      <c r="BG35" s="223"/>
      <c r="BL35" s="223"/>
      <c r="BN35" s="223"/>
      <c r="BU35" s="223"/>
      <c r="BW35" s="223"/>
      <c r="CB35" s="223"/>
      <c r="CD35" s="223"/>
    </row>
    <row r="36" spans="1:82" ht="14.25" customHeight="1">
      <c r="A36" s="1"/>
      <c r="B36" s="1"/>
      <c r="C36" s="1"/>
      <c r="D36" s="1"/>
      <c r="E36" s="1"/>
      <c r="F36" s="1"/>
      <c r="G36" s="1"/>
      <c r="W36" s="138"/>
      <c r="Z36" s="225"/>
      <c r="AA36" s="225"/>
      <c r="AB36" s="225"/>
      <c r="AC36" s="226"/>
      <c r="AD36" s="226"/>
      <c r="AE36" s="226"/>
      <c r="AF36" s="226"/>
      <c r="AP36" s="223"/>
      <c r="AX36" s="223"/>
      <c r="BG36" s="223"/>
      <c r="BL36" s="223"/>
      <c r="BN36" s="223"/>
      <c r="BU36" s="223"/>
      <c r="BW36" s="223"/>
      <c r="CB36" s="223"/>
      <c r="CD36" s="223"/>
    </row>
    <row r="37" spans="1:82" ht="14.25" customHeight="1">
      <c r="A37" s="1"/>
      <c r="B37" s="1"/>
      <c r="C37" s="1"/>
      <c r="D37" s="1"/>
      <c r="E37" s="1"/>
      <c r="F37" s="1"/>
      <c r="G37" s="1"/>
      <c r="W37" s="138"/>
      <c r="Z37" s="225"/>
      <c r="AA37" s="225"/>
      <c r="AB37" s="225"/>
      <c r="AC37" s="226"/>
      <c r="AD37" s="226"/>
      <c r="AE37" s="226"/>
      <c r="AF37" s="226"/>
      <c r="AP37" s="223"/>
      <c r="AX37" s="223"/>
      <c r="BG37" s="223"/>
      <c r="BL37" s="223"/>
      <c r="BN37" s="223"/>
      <c r="BU37" s="223"/>
      <c r="BW37" s="223"/>
      <c r="CB37" s="223"/>
      <c r="CD37" s="223"/>
    </row>
    <row r="38" spans="1:82" ht="14.25" customHeight="1">
      <c r="A38" s="1"/>
      <c r="B38" s="1"/>
      <c r="C38" s="1"/>
      <c r="D38" s="1"/>
      <c r="E38" s="1"/>
      <c r="F38" s="1"/>
      <c r="G38" s="1"/>
      <c r="W38" s="138"/>
      <c r="Z38" s="225"/>
      <c r="AA38" s="225"/>
      <c r="AB38" s="225"/>
      <c r="AC38" s="226"/>
      <c r="AD38" s="226"/>
      <c r="AE38" s="226"/>
      <c r="AF38" s="226"/>
      <c r="AP38" s="223"/>
      <c r="AX38" s="223"/>
      <c r="BG38" s="223"/>
      <c r="BL38" s="223"/>
      <c r="BN38" s="223"/>
      <c r="BU38" s="223"/>
      <c r="BW38" s="223"/>
      <c r="CB38" s="223"/>
      <c r="CD38" s="223"/>
    </row>
    <row r="39" spans="1:82" ht="14.25" customHeight="1">
      <c r="A39" s="1"/>
      <c r="B39" s="1"/>
      <c r="C39" s="1"/>
      <c r="D39" s="1"/>
      <c r="E39" s="1"/>
      <c r="F39" s="1"/>
      <c r="G39" s="1"/>
      <c r="W39" s="138"/>
      <c r="Z39" s="225"/>
      <c r="AA39" s="225"/>
      <c r="AB39" s="225"/>
      <c r="AC39" s="226"/>
      <c r="AD39" s="226"/>
      <c r="AE39" s="226"/>
      <c r="AF39" s="226"/>
      <c r="AP39" s="223"/>
      <c r="AX39" s="223"/>
      <c r="BG39" s="223"/>
      <c r="BL39" s="223"/>
      <c r="BN39" s="223"/>
      <c r="BU39" s="223"/>
      <c r="BW39" s="223"/>
      <c r="CB39" s="223"/>
      <c r="CD39" s="223"/>
    </row>
    <row r="40" spans="1:82" ht="14.25" customHeight="1">
      <c r="A40" s="1"/>
      <c r="B40" s="1"/>
      <c r="C40" s="1"/>
      <c r="D40" s="1"/>
      <c r="E40" s="1"/>
      <c r="F40" s="1"/>
      <c r="G40" s="1"/>
      <c r="W40" s="138"/>
      <c r="Z40" s="225"/>
      <c r="AA40" s="225"/>
      <c r="AB40" s="225"/>
      <c r="AC40" s="226"/>
      <c r="AD40" s="226"/>
      <c r="AE40" s="226"/>
      <c r="AF40" s="226"/>
      <c r="AP40" s="223"/>
      <c r="AX40" s="223"/>
      <c r="BG40" s="223"/>
      <c r="BL40" s="223"/>
      <c r="BN40" s="223"/>
      <c r="BU40" s="223"/>
      <c r="BW40" s="223"/>
      <c r="CB40" s="223"/>
      <c r="CD40" s="223"/>
    </row>
    <row r="41" spans="1:82" ht="14.25" customHeight="1">
      <c r="A41" s="1"/>
      <c r="B41" s="1"/>
      <c r="C41" s="1"/>
      <c r="D41" s="1"/>
      <c r="E41" s="1"/>
      <c r="F41" s="1"/>
      <c r="G41" s="1"/>
      <c r="W41" s="138"/>
      <c r="Z41" s="225"/>
      <c r="AA41" s="225"/>
      <c r="AB41" s="225"/>
      <c r="AC41" s="226"/>
      <c r="AD41" s="226"/>
      <c r="AE41" s="226"/>
      <c r="AF41" s="226"/>
      <c r="AP41" s="223"/>
      <c r="AX41" s="223"/>
      <c r="BG41" s="223"/>
      <c r="BL41" s="223"/>
      <c r="BN41" s="223"/>
      <c r="BU41" s="223"/>
      <c r="BW41" s="223"/>
      <c r="CB41" s="223"/>
      <c r="CD41" s="223"/>
    </row>
    <row r="42" spans="1:82" ht="14.25" customHeight="1">
      <c r="A42" s="1"/>
      <c r="B42" s="1"/>
      <c r="C42" s="1"/>
      <c r="D42" s="1"/>
      <c r="E42" s="1"/>
      <c r="F42" s="1"/>
      <c r="G42" s="1"/>
      <c r="W42" s="138"/>
      <c r="Z42" s="225"/>
      <c r="AA42" s="225"/>
      <c r="AB42" s="225"/>
      <c r="AC42" s="226"/>
      <c r="AD42" s="226"/>
      <c r="AE42" s="226"/>
      <c r="AF42" s="226"/>
      <c r="AP42" s="223"/>
      <c r="AX42" s="223"/>
      <c r="BG42" s="223"/>
      <c r="BL42" s="223"/>
      <c r="BN42" s="223"/>
      <c r="BU42" s="223"/>
      <c r="BW42" s="223"/>
      <c r="CB42" s="223"/>
      <c r="CD42" s="223"/>
    </row>
    <row r="43" spans="1:82" ht="14.25" customHeight="1">
      <c r="A43" s="1"/>
      <c r="B43" s="1"/>
      <c r="C43" s="1"/>
      <c r="D43" s="1"/>
      <c r="E43" s="1"/>
      <c r="F43" s="1"/>
      <c r="G43" s="1"/>
      <c r="W43" s="138"/>
      <c r="Z43" s="225"/>
      <c r="AA43" s="225"/>
      <c r="AB43" s="225"/>
      <c r="AC43" s="226"/>
      <c r="AD43" s="226"/>
      <c r="AE43" s="226"/>
      <c r="AF43" s="226"/>
      <c r="AP43" s="223"/>
      <c r="AX43" s="223"/>
      <c r="BG43" s="223"/>
      <c r="BL43" s="223"/>
      <c r="BN43" s="223"/>
      <c r="BU43" s="223"/>
      <c r="BW43" s="223"/>
      <c r="CB43" s="223"/>
      <c r="CD43" s="223"/>
    </row>
    <row r="44" spans="1:82" ht="14.25" customHeight="1">
      <c r="A44" s="1"/>
      <c r="B44" s="1"/>
      <c r="C44" s="1"/>
      <c r="D44" s="1"/>
      <c r="E44" s="1"/>
      <c r="F44" s="1"/>
      <c r="G44" s="1"/>
      <c r="W44" s="138"/>
      <c r="Z44" s="225"/>
      <c r="AA44" s="225"/>
      <c r="AB44" s="225"/>
      <c r="AC44" s="226"/>
      <c r="AD44" s="226"/>
      <c r="AE44" s="226"/>
      <c r="AF44" s="226"/>
      <c r="AP44" s="223"/>
      <c r="AX44" s="223"/>
      <c r="BG44" s="223"/>
      <c r="BL44" s="223"/>
      <c r="BN44" s="223"/>
      <c r="BU44" s="223"/>
      <c r="BW44" s="223"/>
      <c r="CB44" s="223"/>
      <c r="CD44" s="223"/>
    </row>
    <row r="45" spans="1:82" ht="14.25" customHeight="1">
      <c r="A45" s="1"/>
      <c r="B45" s="1"/>
      <c r="C45" s="1"/>
      <c r="D45" s="1"/>
      <c r="E45" s="1"/>
      <c r="F45" s="1"/>
      <c r="G45" s="1"/>
      <c r="W45" s="138"/>
      <c r="Z45" s="225"/>
      <c r="AA45" s="225"/>
      <c r="AB45" s="225"/>
      <c r="AC45" s="226"/>
      <c r="AD45" s="226"/>
      <c r="AE45" s="226"/>
      <c r="AF45" s="226"/>
      <c r="AP45" s="223"/>
      <c r="AX45" s="223"/>
      <c r="BG45" s="223"/>
      <c r="BL45" s="223"/>
      <c r="BN45" s="223"/>
      <c r="BU45" s="223"/>
      <c r="BW45" s="223"/>
      <c r="CB45" s="223"/>
      <c r="CD45" s="223"/>
    </row>
    <row r="46" spans="1:82" ht="14.25" customHeight="1">
      <c r="A46" s="1"/>
      <c r="B46" s="1"/>
      <c r="C46" s="1"/>
      <c r="D46" s="1"/>
      <c r="E46" s="1"/>
      <c r="F46" s="1"/>
      <c r="G46" s="1"/>
      <c r="W46" s="138"/>
      <c r="Z46" s="225"/>
      <c r="AA46" s="225"/>
      <c r="AB46" s="225"/>
      <c r="AC46" s="226"/>
      <c r="AD46" s="226"/>
      <c r="AE46" s="226"/>
      <c r="AF46" s="226"/>
      <c r="AP46" s="223"/>
      <c r="AX46" s="223"/>
      <c r="BG46" s="223"/>
      <c r="BL46" s="223"/>
      <c r="BN46" s="223"/>
      <c r="BU46" s="223"/>
      <c r="BW46" s="223"/>
      <c r="CB46" s="223"/>
      <c r="CD46" s="223"/>
    </row>
    <row r="47" spans="1:82" ht="14.25" customHeight="1">
      <c r="A47" s="1"/>
      <c r="B47" s="1"/>
      <c r="C47" s="1"/>
      <c r="D47" s="1"/>
      <c r="E47" s="1"/>
      <c r="F47" s="1"/>
      <c r="G47" s="1"/>
      <c r="W47" s="138"/>
      <c r="Z47" s="225"/>
      <c r="AA47" s="225"/>
      <c r="AB47" s="225"/>
      <c r="AC47" s="226"/>
      <c r="AD47" s="226"/>
      <c r="AE47" s="226"/>
      <c r="AF47" s="226"/>
      <c r="AP47" s="223"/>
      <c r="AX47" s="223"/>
      <c r="BG47" s="223"/>
      <c r="BL47" s="223"/>
      <c r="BN47" s="223"/>
      <c r="BU47" s="223"/>
      <c r="BW47" s="223"/>
      <c r="CB47" s="223"/>
      <c r="CD47" s="223"/>
    </row>
    <row r="48" spans="1:82" ht="14.25" customHeight="1">
      <c r="A48" s="1"/>
      <c r="B48" s="1"/>
      <c r="C48" s="1"/>
      <c r="D48" s="1"/>
      <c r="E48" s="1"/>
      <c r="F48" s="1"/>
      <c r="G48" s="1"/>
      <c r="W48" s="138"/>
      <c r="Z48" s="225"/>
      <c r="AA48" s="225"/>
      <c r="AB48" s="225"/>
      <c r="AC48" s="226"/>
      <c r="AD48" s="226"/>
      <c r="AE48" s="226"/>
      <c r="AF48" s="226"/>
      <c r="AP48" s="223"/>
      <c r="AX48" s="223"/>
      <c r="BG48" s="223"/>
      <c r="BL48" s="223"/>
      <c r="BN48" s="223"/>
      <c r="BU48" s="223"/>
      <c r="BW48" s="223"/>
      <c r="CB48" s="223"/>
      <c r="CD48" s="223"/>
    </row>
    <row r="49" spans="1:82" ht="14.25" customHeight="1">
      <c r="A49" s="1"/>
      <c r="B49" s="1"/>
      <c r="C49" s="1"/>
      <c r="D49" s="1"/>
      <c r="E49" s="1"/>
      <c r="F49" s="1"/>
      <c r="G49" s="1"/>
      <c r="W49" s="138"/>
      <c r="Z49" s="225"/>
      <c r="AA49" s="225"/>
      <c r="AB49" s="225"/>
      <c r="AC49" s="226"/>
      <c r="AD49" s="226"/>
      <c r="AE49" s="226"/>
      <c r="AF49" s="226"/>
      <c r="AP49" s="223"/>
      <c r="AX49" s="223"/>
      <c r="BG49" s="223"/>
      <c r="BL49" s="223"/>
      <c r="BN49" s="223"/>
      <c r="BU49" s="223"/>
      <c r="BW49" s="223"/>
      <c r="CB49" s="223"/>
      <c r="CD49" s="223"/>
    </row>
    <row r="50" spans="1:82" ht="14.25" customHeight="1">
      <c r="A50" s="1"/>
      <c r="B50" s="1"/>
      <c r="C50" s="1"/>
      <c r="D50" s="1"/>
      <c r="E50" s="1"/>
      <c r="F50" s="1"/>
      <c r="G50" s="1"/>
      <c r="W50" s="138"/>
      <c r="Z50" s="225"/>
      <c r="AA50" s="225"/>
      <c r="AB50" s="225"/>
      <c r="AC50" s="226"/>
      <c r="AD50" s="226"/>
      <c r="AE50" s="226"/>
      <c r="AF50" s="226"/>
      <c r="AP50" s="223"/>
      <c r="AX50" s="223"/>
      <c r="BG50" s="223"/>
      <c r="BL50" s="223"/>
      <c r="BN50" s="223"/>
      <c r="BU50" s="223"/>
      <c r="BW50" s="223"/>
      <c r="CB50" s="223"/>
      <c r="CD50" s="223"/>
    </row>
    <row r="51" spans="1:82" ht="14.25" customHeight="1">
      <c r="A51" s="1"/>
      <c r="B51" s="1"/>
      <c r="C51" s="1"/>
      <c r="D51" s="1"/>
      <c r="E51" s="1"/>
      <c r="F51" s="1"/>
      <c r="G51" s="1"/>
      <c r="W51" s="138"/>
      <c r="Z51" s="225"/>
      <c r="AA51" s="225"/>
      <c r="AB51" s="225"/>
      <c r="AC51" s="226"/>
      <c r="AD51" s="226"/>
      <c r="AE51" s="226"/>
      <c r="AF51" s="226"/>
      <c r="AP51" s="223"/>
      <c r="AX51" s="223"/>
      <c r="BG51" s="223"/>
      <c r="BL51" s="223"/>
      <c r="BN51" s="223"/>
      <c r="BU51" s="223"/>
      <c r="BW51" s="223"/>
      <c r="CB51" s="223"/>
      <c r="CD51" s="223"/>
    </row>
    <row r="52" spans="1:82" ht="14.25" customHeight="1">
      <c r="A52" s="1"/>
      <c r="B52" s="1"/>
      <c r="C52" s="1"/>
      <c r="D52" s="1"/>
      <c r="E52" s="1"/>
      <c r="F52" s="1"/>
      <c r="G52" s="1"/>
      <c r="W52" s="138"/>
      <c r="Z52" s="225"/>
      <c r="AA52" s="225"/>
      <c r="AB52" s="225"/>
      <c r="AC52" s="226"/>
      <c r="AD52" s="226"/>
      <c r="AE52" s="226"/>
      <c r="AF52" s="226"/>
      <c r="AP52" s="223"/>
      <c r="AX52" s="223"/>
      <c r="BG52" s="223"/>
      <c r="BL52" s="223"/>
      <c r="BN52" s="223"/>
      <c r="BU52" s="223"/>
      <c r="BW52" s="223"/>
      <c r="CB52" s="223"/>
      <c r="CD52" s="223"/>
    </row>
    <row r="53" spans="1:82" ht="14.25" customHeight="1">
      <c r="A53" s="1"/>
      <c r="B53" s="1"/>
      <c r="C53" s="1"/>
      <c r="D53" s="1"/>
      <c r="E53" s="1"/>
      <c r="F53" s="1"/>
      <c r="G53" s="1"/>
      <c r="W53" s="138"/>
      <c r="Z53" s="225"/>
      <c r="AA53" s="225"/>
      <c r="AB53" s="225"/>
      <c r="AC53" s="226"/>
      <c r="AD53" s="226"/>
      <c r="AE53" s="226"/>
      <c r="AF53" s="226"/>
      <c r="AP53" s="223"/>
      <c r="AX53" s="223"/>
      <c r="BG53" s="223"/>
      <c r="BL53" s="223"/>
      <c r="BN53" s="223"/>
      <c r="BU53" s="223"/>
      <c r="BW53" s="223"/>
      <c r="CB53" s="223"/>
      <c r="CD53" s="223"/>
    </row>
    <row r="54" spans="1:82" ht="14.25" customHeight="1">
      <c r="A54" s="1"/>
      <c r="B54" s="1"/>
      <c r="C54" s="1"/>
      <c r="D54" s="1"/>
      <c r="E54" s="1"/>
      <c r="F54" s="1"/>
      <c r="G54" s="1"/>
      <c r="W54" s="138"/>
      <c r="Z54" s="225"/>
      <c r="AA54" s="225"/>
      <c r="AB54" s="225"/>
      <c r="AC54" s="226"/>
      <c r="AD54" s="226"/>
      <c r="AE54" s="226"/>
      <c r="AF54" s="226"/>
      <c r="AP54" s="223"/>
      <c r="AX54" s="223"/>
      <c r="BG54" s="223"/>
      <c r="BL54" s="223"/>
      <c r="BN54" s="223"/>
      <c r="BU54" s="223"/>
      <c r="BW54" s="223"/>
      <c r="CB54" s="223"/>
      <c r="CD54" s="223"/>
    </row>
    <row r="55" spans="1:82" ht="14.25" customHeight="1">
      <c r="A55" s="1"/>
      <c r="B55" s="1"/>
      <c r="C55" s="1"/>
      <c r="D55" s="1"/>
      <c r="E55" s="1"/>
      <c r="F55" s="1"/>
      <c r="G55" s="1"/>
      <c r="W55" s="138"/>
      <c r="Z55" s="225"/>
      <c r="AA55" s="225"/>
      <c r="AB55" s="225"/>
      <c r="AC55" s="226"/>
      <c r="AD55" s="226"/>
      <c r="AE55" s="226"/>
      <c r="AF55" s="226"/>
      <c r="AP55" s="223"/>
      <c r="AX55" s="223"/>
      <c r="BG55" s="223"/>
      <c r="BL55" s="223"/>
      <c r="BN55" s="223"/>
      <c r="BU55" s="223"/>
      <c r="BW55" s="223"/>
      <c r="CB55" s="223"/>
      <c r="CD55" s="223"/>
    </row>
    <row r="56" spans="1:82" ht="14.25" customHeight="1">
      <c r="A56" s="1"/>
      <c r="B56" s="1"/>
      <c r="C56" s="1"/>
      <c r="D56" s="1"/>
      <c r="E56" s="1"/>
      <c r="F56" s="1"/>
      <c r="G56" s="1"/>
      <c r="W56" s="138"/>
      <c r="Z56" s="225"/>
      <c r="AA56" s="225"/>
      <c r="AB56" s="225"/>
      <c r="AC56" s="226"/>
      <c r="AD56" s="226"/>
      <c r="AE56" s="226"/>
      <c r="AF56" s="226"/>
      <c r="AP56" s="223"/>
      <c r="AX56" s="223"/>
      <c r="BG56" s="223"/>
      <c r="BL56" s="223"/>
      <c r="BN56" s="223"/>
      <c r="BU56" s="223"/>
      <c r="BW56" s="223"/>
      <c r="CB56" s="223"/>
      <c r="CD56" s="223"/>
    </row>
    <row r="57" spans="1:82" ht="14.25" customHeight="1">
      <c r="A57" s="1"/>
      <c r="B57" s="1"/>
      <c r="C57" s="1"/>
      <c r="D57" s="1"/>
      <c r="E57" s="1"/>
      <c r="F57" s="1"/>
      <c r="G57" s="1"/>
      <c r="W57" s="138"/>
      <c r="Z57" s="225"/>
      <c r="AA57" s="225"/>
      <c r="AB57" s="225"/>
      <c r="AC57" s="226"/>
      <c r="AD57" s="226"/>
      <c r="AE57" s="226"/>
      <c r="AF57" s="226"/>
      <c r="AP57" s="223"/>
      <c r="AX57" s="223"/>
      <c r="BG57" s="223"/>
      <c r="BL57" s="223"/>
      <c r="BN57" s="223"/>
      <c r="BU57" s="223"/>
      <c r="BW57" s="223"/>
      <c r="CB57" s="223"/>
      <c r="CD57" s="223"/>
    </row>
    <row r="58" spans="1:82" ht="14.25" customHeight="1">
      <c r="A58" s="1"/>
      <c r="B58" s="1"/>
      <c r="C58" s="1"/>
      <c r="D58" s="1"/>
      <c r="E58" s="1"/>
      <c r="F58" s="1"/>
      <c r="G58" s="1"/>
      <c r="W58" s="138"/>
      <c r="Z58" s="225"/>
      <c r="AA58" s="225"/>
      <c r="AB58" s="225"/>
      <c r="AC58" s="226"/>
      <c r="AD58" s="226"/>
      <c r="AE58" s="226"/>
      <c r="AF58" s="226"/>
      <c r="AP58" s="223"/>
      <c r="AX58" s="223"/>
      <c r="BG58" s="223"/>
      <c r="BL58" s="223"/>
      <c r="BN58" s="223"/>
      <c r="BU58" s="223"/>
      <c r="BW58" s="223"/>
      <c r="CB58" s="223"/>
      <c r="CD58" s="223"/>
    </row>
    <row r="59" spans="1:82" ht="14.25" customHeight="1">
      <c r="A59" s="1"/>
      <c r="B59" s="1"/>
      <c r="C59" s="1"/>
      <c r="D59" s="1"/>
      <c r="E59" s="1"/>
      <c r="F59" s="1"/>
      <c r="G59" s="1"/>
      <c r="W59" s="138"/>
      <c r="Z59" s="225"/>
      <c r="AA59" s="225"/>
      <c r="AB59" s="225"/>
      <c r="AC59" s="226"/>
      <c r="AD59" s="226"/>
      <c r="AE59" s="226"/>
      <c r="AF59" s="226"/>
      <c r="AP59" s="223"/>
      <c r="AX59" s="223"/>
      <c r="BG59" s="223"/>
      <c r="BL59" s="223"/>
      <c r="BN59" s="223"/>
      <c r="BU59" s="223"/>
      <c r="BW59" s="223"/>
      <c r="CB59" s="223"/>
      <c r="CD59" s="223"/>
    </row>
    <row r="60" spans="1:82" ht="14.25" customHeight="1">
      <c r="A60" s="1"/>
      <c r="B60" s="1"/>
      <c r="C60" s="1"/>
      <c r="D60" s="1"/>
      <c r="E60" s="1"/>
      <c r="F60" s="1"/>
      <c r="G60" s="1"/>
      <c r="W60" s="138"/>
      <c r="Z60" s="225"/>
      <c r="AA60" s="225"/>
      <c r="AB60" s="225"/>
      <c r="AC60" s="226"/>
      <c r="AD60" s="226"/>
      <c r="AE60" s="226"/>
      <c r="AF60" s="226"/>
      <c r="AP60" s="223"/>
      <c r="AX60" s="223"/>
      <c r="BG60" s="223"/>
      <c r="BL60" s="223"/>
      <c r="BN60" s="223"/>
      <c r="BU60" s="223"/>
      <c r="BW60" s="223"/>
      <c r="CB60" s="223"/>
      <c r="CD60" s="223"/>
    </row>
    <row r="61" spans="1:82" ht="14.25" customHeight="1">
      <c r="A61" s="1"/>
      <c r="B61" s="1"/>
      <c r="C61" s="1"/>
      <c r="D61" s="1"/>
      <c r="E61" s="1"/>
      <c r="F61" s="1"/>
      <c r="G61" s="1"/>
      <c r="W61" s="138"/>
      <c r="Z61" s="225"/>
      <c r="AA61" s="225"/>
      <c r="AB61" s="225"/>
      <c r="AC61" s="226"/>
      <c r="AD61" s="226"/>
      <c r="AE61" s="226"/>
      <c r="AF61" s="226"/>
      <c r="AP61" s="223"/>
      <c r="AX61" s="223"/>
      <c r="BG61" s="223"/>
      <c r="BL61" s="223"/>
      <c r="BN61" s="223"/>
      <c r="BU61" s="223"/>
      <c r="BW61" s="223"/>
      <c r="CB61" s="223"/>
      <c r="CD61" s="223"/>
    </row>
    <row r="62" spans="1:82" ht="14.25" customHeight="1">
      <c r="A62" s="1"/>
      <c r="B62" s="1"/>
      <c r="C62" s="1"/>
      <c r="D62" s="1"/>
      <c r="E62" s="1"/>
      <c r="F62" s="1"/>
      <c r="G62" s="1"/>
      <c r="W62" s="138"/>
      <c r="Z62" s="225"/>
      <c r="AA62" s="225"/>
      <c r="AB62" s="225"/>
      <c r="AC62" s="226"/>
      <c r="AD62" s="226"/>
      <c r="AE62" s="226"/>
      <c r="AF62" s="226"/>
      <c r="AP62" s="223"/>
      <c r="AX62" s="223"/>
      <c r="BG62" s="223"/>
      <c r="BL62" s="223"/>
      <c r="BN62" s="223"/>
      <c r="BU62" s="223"/>
      <c r="BW62" s="223"/>
      <c r="CB62" s="223"/>
      <c r="CD62" s="223"/>
    </row>
    <row r="63" spans="1:82" ht="14.25" customHeight="1">
      <c r="A63" s="1"/>
      <c r="B63" s="1"/>
      <c r="C63" s="1"/>
      <c r="D63" s="1"/>
      <c r="E63" s="1"/>
      <c r="F63" s="1"/>
      <c r="G63" s="1"/>
      <c r="W63" s="138"/>
      <c r="Z63" s="225"/>
      <c r="AA63" s="225"/>
      <c r="AB63" s="225"/>
      <c r="AC63" s="226"/>
      <c r="AD63" s="226"/>
      <c r="AE63" s="226"/>
      <c r="AF63" s="226"/>
      <c r="AP63" s="223"/>
      <c r="AX63" s="223"/>
      <c r="BG63" s="223"/>
      <c r="BL63" s="223"/>
      <c r="BN63" s="223"/>
      <c r="BU63" s="223"/>
      <c r="BW63" s="223"/>
      <c r="CB63" s="223"/>
      <c r="CD63" s="223"/>
    </row>
    <row r="64" spans="1:82" ht="14.25" customHeight="1">
      <c r="A64" s="1"/>
      <c r="B64" s="1"/>
      <c r="C64" s="1"/>
      <c r="D64" s="1"/>
      <c r="E64" s="1"/>
      <c r="F64" s="1"/>
      <c r="G64" s="1"/>
      <c r="W64" s="138"/>
      <c r="Z64" s="225"/>
      <c r="AA64" s="225"/>
      <c r="AB64" s="225"/>
      <c r="AC64" s="226"/>
      <c r="AD64" s="226"/>
      <c r="AE64" s="226"/>
      <c r="AF64" s="226"/>
      <c r="AP64" s="223"/>
      <c r="AX64" s="223"/>
      <c r="BG64" s="223"/>
      <c r="BL64" s="223"/>
      <c r="BN64" s="223"/>
      <c r="BU64" s="223"/>
      <c r="BW64" s="223"/>
      <c r="CB64" s="223"/>
      <c r="CD64" s="223"/>
    </row>
    <row r="65" spans="1:82" ht="14.25" customHeight="1">
      <c r="A65" s="1"/>
      <c r="B65" s="1"/>
      <c r="C65" s="1"/>
      <c r="D65" s="1"/>
      <c r="E65" s="1"/>
      <c r="F65" s="1"/>
      <c r="G65" s="1"/>
      <c r="W65" s="138"/>
      <c r="Z65" s="225"/>
      <c r="AA65" s="225"/>
      <c r="AB65" s="225"/>
      <c r="AC65" s="226"/>
      <c r="AD65" s="226"/>
      <c r="AE65" s="226"/>
      <c r="AF65" s="226"/>
      <c r="AP65" s="223"/>
      <c r="AX65" s="223"/>
      <c r="BG65" s="223"/>
      <c r="BL65" s="223"/>
      <c r="BN65" s="223"/>
      <c r="BU65" s="223"/>
      <c r="BW65" s="223"/>
      <c r="CB65" s="223"/>
      <c r="CD65" s="223"/>
    </row>
    <row r="66" spans="1:82" ht="14.25" customHeight="1">
      <c r="A66" s="1"/>
      <c r="B66" s="1"/>
      <c r="C66" s="1"/>
      <c r="D66" s="1"/>
      <c r="E66" s="1"/>
      <c r="F66" s="1"/>
      <c r="G66" s="1"/>
      <c r="W66" s="138"/>
      <c r="Z66" s="225"/>
      <c r="AA66" s="225"/>
      <c r="AB66" s="225"/>
      <c r="AC66" s="226"/>
      <c r="AD66" s="226"/>
      <c r="AE66" s="226"/>
      <c r="AF66" s="226"/>
      <c r="AP66" s="223"/>
      <c r="AX66" s="223"/>
      <c r="BG66" s="223"/>
      <c r="BL66" s="223"/>
      <c r="BN66" s="223"/>
      <c r="BU66" s="223"/>
      <c r="BW66" s="223"/>
      <c r="CB66" s="223"/>
      <c r="CD66" s="223"/>
    </row>
    <row r="67" spans="1:82" ht="14.25" customHeight="1">
      <c r="A67" s="1"/>
      <c r="B67" s="1"/>
      <c r="C67" s="1"/>
      <c r="D67" s="1"/>
      <c r="E67" s="1"/>
      <c r="F67" s="1"/>
      <c r="G67" s="1"/>
      <c r="W67" s="138"/>
      <c r="Z67" s="225"/>
      <c r="AA67" s="225"/>
      <c r="AB67" s="225"/>
      <c r="AC67" s="226"/>
      <c r="AD67" s="226"/>
      <c r="AE67" s="226"/>
      <c r="AF67" s="226"/>
      <c r="AP67" s="223"/>
      <c r="AX67" s="223"/>
      <c r="BG67" s="223"/>
      <c r="BL67" s="223"/>
      <c r="BN67" s="223"/>
      <c r="BU67" s="223"/>
      <c r="BW67" s="223"/>
      <c r="CB67" s="223"/>
      <c r="CD67" s="223"/>
    </row>
    <row r="68" spans="1:82" ht="14.25" customHeight="1">
      <c r="A68" s="1"/>
      <c r="B68" s="1"/>
      <c r="C68" s="1"/>
      <c r="D68" s="1"/>
      <c r="E68" s="1"/>
      <c r="F68" s="1"/>
      <c r="G68" s="1"/>
      <c r="W68" s="138"/>
      <c r="Z68" s="225"/>
      <c r="AA68" s="225"/>
      <c r="AB68" s="225"/>
      <c r="AC68" s="226"/>
      <c r="AD68" s="226"/>
      <c r="AE68" s="226"/>
      <c r="AF68" s="226"/>
      <c r="AP68" s="223"/>
      <c r="AX68" s="223"/>
      <c r="BG68" s="223"/>
      <c r="BL68" s="223"/>
      <c r="BN68" s="223"/>
      <c r="BU68" s="223"/>
      <c r="BW68" s="223"/>
      <c r="CB68" s="223"/>
      <c r="CD68" s="223"/>
    </row>
    <row r="69" spans="1:82" ht="14.25" customHeight="1">
      <c r="A69" s="1"/>
      <c r="B69" s="1"/>
      <c r="C69" s="1"/>
      <c r="D69" s="1"/>
      <c r="E69" s="1"/>
      <c r="F69" s="1"/>
      <c r="G69" s="1"/>
      <c r="W69" s="138"/>
      <c r="Z69" s="225"/>
      <c r="AA69" s="225"/>
      <c r="AB69" s="225"/>
      <c r="AC69" s="226"/>
      <c r="AD69" s="226"/>
      <c r="AE69" s="226"/>
      <c r="AF69" s="226"/>
      <c r="AP69" s="223"/>
      <c r="AX69" s="223"/>
      <c r="BG69" s="223"/>
      <c r="BL69" s="223"/>
      <c r="BN69" s="223"/>
      <c r="BU69" s="223"/>
      <c r="BW69" s="223"/>
      <c r="CB69" s="223"/>
      <c r="CD69" s="223"/>
    </row>
    <row r="70" spans="1:82" ht="14.25" customHeight="1">
      <c r="A70" s="1"/>
      <c r="B70" s="1"/>
      <c r="C70" s="1"/>
      <c r="D70" s="1"/>
      <c r="E70" s="1"/>
      <c r="F70" s="1"/>
      <c r="G70" s="1"/>
      <c r="W70" s="138"/>
      <c r="Z70" s="225"/>
      <c r="AA70" s="225"/>
      <c r="AB70" s="225"/>
      <c r="AC70" s="226"/>
      <c r="AD70" s="226"/>
      <c r="AE70" s="226"/>
      <c r="AF70" s="226"/>
      <c r="AP70" s="223"/>
      <c r="AX70" s="223"/>
      <c r="BG70" s="223"/>
      <c r="BL70" s="223"/>
      <c r="BN70" s="223"/>
      <c r="BU70" s="223"/>
      <c r="BW70" s="223"/>
      <c r="CB70" s="223"/>
      <c r="CD70" s="223"/>
    </row>
    <row r="71" spans="1:82" ht="14.25" customHeight="1">
      <c r="A71" s="1"/>
      <c r="B71" s="1"/>
      <c r="C71" s="1"/>
      <c r="D71" s="1"/>
      <c r="E71" s="1"/>
      <c r="F71" s="1"/>
      <c r="G71" s="1"/>
      <c r="W71" s="138"/>
      <c r="Z71" s="225"/>
      <c r="AA71" s="225"/>
      <c r="AB71" s="225"/>
      <c r="AC71" s="226"/>
      <c r="AD71" s="226"/>
      <c r="AE71" s="226"/>
      <c r="AF71" s="226"/>
      <c r="AP71" s="223"/>
      <c r="AX71" s="223"/>
      <c r="BG71" s="223"/>
      <c r="BL71" s="223"/>
      <c r="BN71" s="223"/>
      <c r="BU71" s="223"/>
      <c r="BW71" s="223"/>
      <c r="CB71" s="223"/>
      <c r="CD71" s="223"/>
    </row>
    <row r="72" spans="1:82" ht="14.25" customHeight="1">
      <c r="A72" s="1"/>
      <c r="B72" s="1"/>
      <c r="C72" s="1"/>
      <c r="D72" s="1"/>
      <c r="E72" s="1"/>
      <c r="F72" s="1"/>
      <c r="G72" s="1"/>
      <c r="W72" s="138"/>
      <c r="Z72" s="225"/>
      <c r="AA72" s="225"/>
      <c r="AB72" s="225"/>
      <c r="AC72" s="226"/>
      <c r="AD72" s="226"/>
      <c r="AE72" s="226"/>
      <c r="AF72" s="226"/>
      <c r="AP72" s="223"/>
      <c r="AX72" s="223"/>
      <c r="BG72" s="223"/>
      <c r="BL72" s="223"/>
      <c r="BN72" s="223"/>
      <c r="BU72" s="223"/>
      <c r="BW72" s="223"/>
      <c r="CB72" s="223"/>
      <c r="CD72" s="223"/>
    </row>
    <row r="73" spans="1:82" ht="14.25" customHeight="1">
      <c r="A73" s="1"/>
      <c r="B73" s="1"/>
      <c r="C73" s="1"/>
      <c r="D73" s="1"/>
      <c r="E73" s="1"/>
      <c r="F73" s="1"/>
      <c r="G73" s="1"/>
      <c r="W73" s="138"/>
      <c r="Z73" s="225"/>
      <c r="AA73" s="225"/>
      <c r="AB73" s="225"/>
      <c r="AC73" s="226"/>
      <c r="AD73" s="226"/>
      <c r="AE73" s="226"/>
      <c r="AF73" s="226"/>
      <c r="AP73" s="223"/>
      <c r="AX73" s="223"/>
      <c r="BG73" s="223"/>
      <c r="BL73" s="223"/>
      <c r="BN73" s="223"/>
      <c r="BU73" s="223"/>
      <c r="BW73" s="223"/>
      <c r="CB73" s="223"/>
      <c r="CD73" s="223"/>
    </row>
    <row r="74" spans="1:82" ht="14.25" customHeight="1">
      <c r="A74" s="1"/>
      <c r="B74" s="1"/>
      <c r="C74" s="1"/>
      <c r="D74" s="1"/>
      <c r="E74" s="1"/>
      <c r="F74" s="1"/>
      <c r="G74" s="1"/>
      <c r="W74" s="138"/>
      <c r="Z74" s="225"/>
      <c r="AA74" s="225"/>
      <c r="AB74" s="225"/>
      <c r="AC74" s="226"/>
      <c r="AD74" s="226"/>
      <c r="AE74" s="226"/>
      <c r="AF74" s="226"/>
      <c r="AP74" s="223"/>
      <c r="AX74" s="223"/>
      <c r="BG74" s="223"/>
      <c r="BL74" s="223"/>
      <c r="BN74" s="223"/>
      <c r="BU74" s="223"/>
      <c r="BW74" s="223"/>
      <c r="CB74" s="223"/>
      <c r="CD74" s="223"/>
    </row>
    <row r="75" spans="1:82" ht="14.25" customHeight="1">
      <c r="A75" s="1"/>
      <c r="B75" s="1"/>
      <c r="C75" s="1"/>
      <c r="D75" s="1"/>
      <c r="E75" s="1"/>
      <c r="F75" s="1"/>
      <c r="G75" s="1"/>
      <c r="W75" s="138"/>
      <c r="Z75" s="225"/>
      <c r="AA75" s="225"/>
      <c r="AB75" s="225"/>
      <c r="AC75" s="226"/>
      <c r="AD75" s="226"/>
      <c r="AE75" s="226"/>
      <c r="AF75" s="226"/>
      <c r="AP75" s="223"/>
      <c r="AX75" s="223"/>
      <c r="BG75" s="223"/>
      <c r="BL75" s="223"/>
      <c r="BN75" s="223"/>
      <c r="BU75" s="223"/>
      <c r="BW75" s="223"/>
      <c r="CB75" s="223"/>
      <c r="CD75" s="223"/>
    </row>
    <row r="76" spans="1:82" ht="14.25" customHeight="1">
      <c r="A76" s="1"/>
      <c r="B76" s="1"/>
      <c r="C76" s="1"/>
      <c r="D76" s="1"/>
      <c r="E76" s="1"/>
      <c r="F76" s="1"/>
      <c r="G76" s="1"/>
      <c r="W76" s="138"/>
      <c r="Z76" s="225"/>
      <c r="AA76" s="225"/>
      <c r="AB76" s="225"/>
      <c r="AC76" s="226"/>
      <c r="AD76" s="226"/>
      <c r="AE76" s="226"/>
      <c r="AF76" s="226"/>
      <c r="AP76" s="223"/>
      <c r="AX76" s="223"/>
      <c r="BG76" s="223"/>
      <c r="BL76" s="223"/>
      <c r="BN76" s="223"/>
      <c r="BU76" s="223"/>
      <c r="BW76" s="223"/>
      <c r="CB76" s="223"/>
      <c r="CD76" s="223"/>
    </row>
    <row r="77" spans="1:82" ht="14.25" customHeight="1">
      <c r="A77" s="1"/>
      <c r="B77" s="1"/>
      <c r="C77" s="1"/>
      <c r="D77" s="1"/>
      <c r="E77" s="1"/>
      <c r="F77" s="1"/>
      <c r="G77" s="1"/>
      <c r="W77" s="138"/>
      <c r="Z77" s="225"/>
      <c r="AA77" s="225"/>
      <c r="AB77" s="225"/>
      <c r="AC77" s="226"/>
      <c r="AD77" s="226"/>
      <c r="AE77" s="226"/>
      <c r="AF77" s="226"/>
      <c r="AP77" s="223"/>
      <c r="AX77" s="223"/>
      <c r="BG77" s="223"/>
      <c r="BL77" s="223"/>
      <c r="BN77" s="223"/>
      <c r="BU77" s="223"/>
      <c r="BW77" s="223"/>
      <c r="CB77" s="223"/>
      <c r="CD77" s="223"/>
    </row>
    <row r="78" spans="1:82" ht="14.25" customHeight="1">
      <c r="A78" s="1"/>
      <c r="B78" s="1"/>
      <c r="C78" s="1"/>
      <c r="D78" s="1"/>
      <c r="E78" s="1"/>
      <c r="F78" s="1"/>
      <c r="G78" s="1"/>
      <c r="W78" s="138"/>
      <c r="Z78" s="225"/>
      <c r="AA78" s="225"/>
      <c r="AB78" s="225"/>
      <c r="AC78" s="226"/>
      <c r="AD78" s="226"/>
      <c r="AE78" s="226"/>
      <c r="AF78" s="226"/>
      <c r="AP78" s="223"/>
      <c r="AX78" s="223"/>
      <c r="BG78" s="223"/>
      <c r="BL78" s="223"/>
      <c r="BN78" s="223"/>
      <c r="BU78" s="223"/>
      <c r="BW78" s="223"/>
      <c r="CB78" s="223"/>
      <c r="CD78" s="223"/>
    </row>
    <row r="79" spans="1:82" ht="14.25" customHeight="1">
      <c r="A79" s="1"/>
      <c r="B79" s="1"/>
      <c r="C79" s="1"/>
      <c r="D79" s="1"/>
      <c r="E79" s="1"/>
      <c r="F79" s="1"/>
      <c r="G79" s="1"/>
      <c r="W79" s="138"/>
      <c r="Z79" s="225"/>
      <c r="AA79" s="225"/>
      <c r="AB79" s="225"/>
      <c r="AC79" s="226"/>
      <c r="AD79" s="226"/>
      <c r="AE79" s="226"/>
      <c r="AF79" s="226"/>
      <c r="AP79" s="223"/>
      <c r="AX79" s="223"/>
      <c r="BG79" s="223"/>
      <c r="BL79" s="223"/>
      <c r="BN79" s="223"/>
      <c r="BU79" s="223"/>
      <c r="BW79" s="223"/>
      <c r="CB79" s="223"/>
      <c r="CD79" s="223"/>
    </row>
    <row r="80" spans="1:82" ht="14.25" customHeight="1">
      <c r="A80" s="1"/>
      <c r="B80" s="1"/>
      <c r="C80" s="1"/>
      <c r="D80" s="1"/>
      <c r="E80" s="1"/>
      <c r="F80" s="1"/>
      <c r="G80" s="1"/>
      <c r="W80" s="138"/>
      <c r="Z80" s="225"/>
      <c r="AA80" s="225"/>
      <c r="AB80" s="225"/>
      <c r="AC80" s="226"/>
      <c r="AD80" s="226"/>
      <c r="AE80" s="226"/>
      <c r="AF80" s="226"/>
      <c r="AP80" s="223"/>
      <c r="AX80" s="223"/>
      <c r="BG80" s="223"/>
      <c r="BL80" s="223"/>
      <c r="BN80" s="223"/>
      <c r="BU80" s="223"/>
      <c r="BW80" s="223"/>
      <c r="CB80" s="223"/>
      <c r="CD80" s="223"/>
    </row>
    <row r="81" spans="1:82" ht="14.25" customHeight="1">
      <c r="A81" s="1"/>
      <c r="B81" s="1"/>
      <c r="C81" s="1"/>
      <c r="D81" s="1"/>
      <c r="E81" s="1"/>
      <c r="F81" s="1"/>
      <c r="G81" s="1"/>
      <c r="W81" s="138"/>
      <c r="Z81" s="225"/>
      <c r="AA81" s="225"/>
      <c r="AB81" s="225"/>
      <c r="AC81" s="226"/>
      <c r="AD81" s="226"/>
      <c r="AE81" s="226"/>
      <c r="AF81" s="226"/>
      <c r="AP81" s="223"/>
      <c r="AX81" s="223"/>
      <c r="BG81" s="223"/>
      <c r="BL81" s="223"/>
      <c r="BN81" s="223"/>
      <c r="BU81" s="223"/>
      <c r="BW81" s="223"/>
      <c r="CB81" s="223"/>
      <c r="CD81" s="223"/>
    </row>
    <row r="82" spans="1:82" ht="14.25" customHeight="1">
      <c r="A82" s="1"/>
      <c r="B82" s="1"/>
      <c r="C82" s="1"/>
      <c r="D82" s="1"/>
      <c r="E82" s="1"/>
      <c r="F82" s="1"/>
      <c r="G82" s="1"/>
      <c r="W82" s="138"/>
      <c r="Z82" s="225"/>
      <c r="AA82" s="225"/>
      <c r="AB82" s="225"/>
      <c r="AC82" s="226"/>
      <c r="AD82" s="226"/>
      <c r="AE82" s="226"/>
      <c r="AF82" s="226"/>
      <c r="AP82" s="223"/>
      <c r="AX82" s="223"/>
      <c r="BG82" s="223"/>
      <c r="BL82" s="223"/>
      <c r="BN82" s="223"/>
      <c r="BU82" s="223"/>
      <c r="BW82" s="223"/>
      <c r="CB82" s="223"/>
      <c r="CD82" s="223"/>
    </row>
    <row r="83" spans="1:82" ht="14.25" customHeight="1">
      <c r="A83" s="1"/>
      <c r="B83" s="1"/>
      <c r="C83" s="1"/>
      <c r="D83" s="1"/>
      <c r="E83" s="1"/>
      <c r="F83" s="1"/>
      <c r="G83" s="1"/>
      <c r="W83" s="138"/>
      <c r="Z83" s="225"/>
      <c r="AA83" s="225"/>
      <c r="AB83" s="225"/>
      <c r="AC83" s="226"/>
      <c r="AD83" s="226"/>
      <c r="AE83" s="226"/>
      <c r="AF83" s="226"/>
      <c r="AP83" s="223"/>
      <c r="AX83" s="223"/>
      <c r="BG83" s="223"/>
      <c r="BL83" s="223"/>
      <c r="BN83" s="223"/>
      <c r="BU83" s="223"/>
      <c r="BW83" s="223"/>
      <c r="CB83" s="223"/>
      <c r="CD83" s="223"/>
    </row>
    <row r="84" spans="1:82" ht="14.25" customHeight="1">
      <c r="A84" s="1"/>
      <c r="B84" s="1"/>
      <c r="C84" s="1"/>
      <c r="D84" s="1"/>
      <c r="E84" s="1"/>
      <c r="F84" s="1"/>
      <c r="G84" s="1"/>
      <c r="W84" s="138"/>
      <c r="Z84" s="225"/>
      <c r="AA84" s="225"/>
      <c r="AB84" s="225"/>
      <c r="AC84" s="226"/>
      <c r="AD84" s="226"/>
      <c r="AE84" s="226"/>
      <c r="AF84" s="226"/>
      <c r="AP84" s="223"/>
      <c r="AX84" s="223"/>
      <c r="BG84" s="223"/>
      <c r="BL84" s="223"/>
      <c r="BN84" s="223"/>
      <c r="BU84" s="223"/>
      <c r="BW84" s="223"/>
      <c r="CB84" s="223"/>
      <c r="CD84" s="223"/>
    </row>
    <row r="85" spans="1:82" ht="14.25" customHeight="1">
      <c r="A85" s="1"/>
      <c r="B85" s="1"/>
      <c r="C85" s="1"/>
      <c r="D85" s="1"/>
      <c r="E85" s="1"/>
      <c r="F85" s="1"/>
      <c r="G85" s="1"/>
      <c r="W85" s="138"/>
      <c r="Z85" s="225"/>
      <c r="AA85" s="225"/>
      <c r="AB85" s="225"/>
      <c r="AC85" s="226"/>
      <c r="AD85" s="226"/>
      <c r="AE85" s="226"/>
      <c r="AF85" s="226"/>
      <c r="AP85" s="223"/>
      <c r="AX85" s="223"/>
      <c r="BG85" s="223"/>
      <c r="BL85" s="223"/>
      <c r="BN85" s="223"/>
      <c r="BU85" s="223"/>
      <c r="BW85" s="223"/>
      <c r="CB85" s="223"/>
      <c r="CD85" s="223"/>
    </row>
    <row r="86" spans="1:82" ht="14.25" customHeight="1">
      <c r="A86" s="1"/>
      <c r="B86" s="1"/>
      <c r="C86" s="1"/>
      <c r="D86" s="1"/>
      <c r="E86" s="1"/>
      <c r="F86" s="1"/>
      <c r="G86" s="1"/>
      <c r="W86" s="138"/>
      <c r="Z86" s="225"/>
      <c r="AA86" s="225"/>
      <c r="AB86" s="225"/>
      <c r="AC86" s="226"/>
      <c r="AD86" s="226"/>
      <c r="AE86" s="226"/>
      <c r="AF86" s="226"/>
      <c r="AP86" s="223"/>
      <c r="AX86" s="223"/>
      <c r="BG86" s="223"/>
      <c r="BL86" s="223"/>
      <c r="BN86" s="223"/>
      <c r="BU86" s="223"/>
      <c r="BW86" s="223"/>
      <c r="CB86" s="223"/>
      <c r="CD86" s="223"/>
    </row>
    <row r="87" spans="1:82" ht="14.25" customHeight="1">
      <c r="A87" s="1"/>
      <c r="B87" s="1"/>
      <c r="C87" s="1"/>
      <c r="D87" s="1"/>
      <c r="E87" s="1"/>
      <c r="F87" s="1"/>
      <c r="G87" s="1"/>
      <c r="W87" s="138"/>
      <c r="Z87" s="225"/>
      <c r="AA87" s="225"/>
      <c r="AB87" s="225"/>
      <c r="AC87" s="226"/>
      <c r="AD87" s="226"/>
      <c r="AE87" s="226"/>
      <c r="AF87" s="226"/>
      <c r="AP87" s="223"/>
      <c r="AX87" s="223"/>
      <c r="BG87" s="223"/>
      <c r="BL87" s="223"/>
      <c r="BN87" s="223"/>
      <c r="BU87" s="223"/>
      <c r="BW87" s="223"/>
      <c r="CB87" s="223"/>
      <c r="CD87" s="223"/>
    </row>
    <row r="88" spans="1:82" ht="14.25" customHeight="1">
      <c r="A88" s="1"/>
      <c r="B88" s="1"/>
      <c r="C88" s="1"/>
      <c r="D88" s="1"/>
      <c r="E88" s="1"/>
      <c r="F88" s="1"/>
      <c r="G88" s="1"/>
      <c r="W88" s="138"/>
      <c r="Z88" s="225"/>
      <c r="AA88" s="225"/>
      <c r="AB88" s="225"/>
      <c r="AC88" s="226"/>
      <c r="AD88" s="226"/>
      <c r="AE88" s="226"/>
      <c r="AF88" s="226"/>
      <c r="AP88" s="223"/>
      <c r="AX88" s="223"/>
      <c r="BG88" s="223"/>
      <c r="BL88" s="223"/>
      <c r="BN88" s="223"/>
      <c r="BU88" s="223"/>
      <c r="BW88" s="223"/>
      <c r="CB88" s="223"/>
      <c r="CD88" s="223"/>
    </row>
    <row r="89" spans="1:82" ht="14.25" customHeight="1">
      <c r="A89" s="1"/>
      <c r="B89" s="1"/>
      <c r="C89" s="1"/>
      <c r="D89" s="1"/>
      <c r="E89" s="1"/>
      <c r="F89" s="1"/>
      <c r="G89" s="1"/>
      <c r="W89" s="138"/>
      <c r="Z89" s="225"/>
      <c r="AA89" s="225"/>
      <c r="AB89" s="225"/>
      <c r="AC89" s="226"/>
      <c r="AD89" s="226"/>
      <c r="AE89" s="226"/>
      <c r="AF89" s="226"/>
      <c r="AP89" s="223"/>
      <c r="AX89" s="223"/>
      <c r="BG89" s="223"/>
      <c r="BL89" s="223"/>
      <c r="BN89" s="223"/>
      <c r="BU89" s="223"/>
      <c r="BW89" s="223"/>
      <c r="CB89" s="223"/>
      <c r="CD89" s="223"/>
    </row>
    <row r="90" spans="1:82" ht="14.25" customHeight="1">
      <c r="A90" s="1"/>
      <c r="B90" s="1"/>
      <c r="C90" s="1"/>
      <c r="D90" s="1"/>
      <c r="E90" s="1"/>
      <c r="F90" s="1"/>
      <c r="G90" s="1"/>
      <c r="W90" s="138"/>
      <c r="Z90" s="225"/>
      <c r="AA90" s="225"/>
      <c r="AB90" s="225"/>
      <c r="AC90" s="226"/>
      <c r="AD90" s="226"/>
      <c r="AE90" s="226"/>
      <c r="AF90" s="226"/>
      <c r="AP90" s="223"/>
      <c r="AX90" s="223"/>
      <c r="BG90" s="223"/>
      <c r="BL90" s="223"/>
      <c r="BN90" s="223"/>
      <c r="BU90" s="223"/>
      <c r="BW90" s="223"/>
      <c r="CB90" s="223"/>
      <c r="CD90" s="223"/>
    </row>
    <row r="91" spans="1:82" ht="14.25" customHeight="1">
      <c r="A91" s="1"/>
      <c r="B91" s="1"/>
      <c r="C91" s="1"/>
      <c r="D91" s="1"/>
      <c r="E91" s="1"/>
      <c r="F91" s="1"/>
      <c r="G91" s="1"/>
      <c r="W91" s="138"/>
      <c r="Z91" s="225"/>
      <c r="AA91" s="225"/>
      <c r="AB91" s="225"/>
      <c r="AC91" s="226"/>
      <c r="AD91" s="226"/>
      <c r="AE91" s="226"/>
      <c r="AF91" s="226"/>
      <c r="AP91" s="223"/>
      <c r="AX91" s="223"/>
      <c r="BG91" s="223"/>
      <c r="BL91" s="223"/>
      <c r="BN91" s="223"/>
      <c r="BU91" s="223"/>
      <c r="BW91" s="223"/>
      <c r="CB91" s="223"/>
      <c r="CD91" s="223"/>
    </row>
    <row r="92" spans="1:82" ht="14.25" customHeight="1">
      <c r="A92" s="1"/>
      <c r="B92" s="1"/>
      <c r="C92" s="1"/>
      <c r="D92" s="1"/>
      <c r="E92" s="1"/>
      <c r="F92" s="1"/>
      <c r="G92" s="1"/>
      <c r="W92" s="138"/>
      <c r="Z92" s="225"/>
      <c r="AA92" s="225"/>
      <c r="AB92" s="225"/>
      <c r="AC92" s="226"/>
      <c r="AD92" s="226"/>
      <c r="AE92" s="226"/>
      <c r="AF92" s="226"/>
      <c r="AP92" s="223"/>
      <c r="AX92" s="223"/>
      <c r="BG92" s="223"/>
      <c r="BL92" s="223"/>
      <c r="BN92" s="223"/>
      <c r="BU92" s="223"/>
      <c r="BW92" s="223"/>
      <c r="CB92" s="223"/>
      <c r="CD92" s="223"/>
    </row>
    <row r="93" spans="1:82" ht="14.25" customHeight="1">
      <c r="A93" s="1"/>
      <c r="B93" s="1"/>
      <c r="C93" s="1"/>
      <c r="D93" s="1"/>
      <c r="E93" s="1"/>
      <c r="F93" s="1"/>
      <c r="G93" s="1"/>
      <c r="W93" s="138"/>
      <c r="Z93" s="225"/>
      <c r="AA93" s="225"/>
      <c r="AB93" s="225"/>
      <c r="AC93" s="226"/>
      <c r="AD93" s="226"/>
      <c r="AE93" s="226"/>
      <c r="AF93" s="226"/>
      <c r="AP93" s="223"/>
      <c r="AX93" s="223"/>
      <c r="BG93" s="223"/>
      <c r="BL93" s="223"/>
      <c r="BN93" s="223"/>
      <c r="BU93" s="223"/>
      <c r="BW93" s="223"/>
      <c r="CB93" s="223"/>
      <c r="CD93" s="223"/>
    </row>
    <row r="94" spans="1:82" ht="14.25" customHeight="1">
      <c r="A94" s="1"/>
      <c r="B94" s="1"/>
      <c r="C94" s="1"/>
      <c r="D94" s="1"/>
      <c r="E94" s="1"/>
      <c r="F94" s="1"/>
      <c r="G94" s="1"/>
      <c r="W94" s="138"/>
      <c r="Z94" s="225"/>
      <c r="AA94" s="225"/>
      <c r="AB94" s="225"/>
      <c r="AC94" s="226"/>
      <c r="AD94" s="226"/>
      <c r="AE94" s="226"/>
      <c r="AF94" s="226"/>
      <c r="AP94" s="223"/>
      <c r="AX94" s="223"/>
      <c r="BG94" s="223"/>
      <c r="BL94" s="223"/>
      <c r="BN94" s="223"/>
      <c r="BU94" s="223"/>
      <c r="BW94" s="223"/>
      <c r="CB94" s="223"/>
      <c r="CD94" s="223"/>
    </row>
    <row r="95" spans="1:82" ht="14.25" customHeight="1">
      <c r="A95" s="1"/>
      <c r="B95" s="1"/>
      <c r="C95" s="1"/>
      <c r="D95" s="1"/>
      <c r="E95" s="1"/>
      <c r="F95" s="1"/>
      <c r="G95" s="1"/>
      <c r="W95" s="138"/>
      <c r="Z95" s="225"/>
      <c r="AA95" s="225"/>
      <c r="AB95" s="225"/>
      <c r="AC95" s="226"/>
      <c r="AD95" s="226"/>
      <c r="AE95" s="226"/>
      <c r="AF95" s="226"/>
      <c r="AP95" s="223"/>
      <c r="AX95" s="223"/>
      <c r="BG95" s="223"/>
      <c r="BL95" s="223"/>
      <c r="BN95" s="223"/>
      <c r="BU95" s="223"/>
      <c r="BW95" s="223"/>
      <c r="CB95" s="223"/>
      <c r="CD95" s="223"/>
    </row>
    <row r="96" spans="1:82" ht="14.25" customHeight="1">
      <c r="A96" s="1"/>
      <c r="B96" s="1"/>
      <c r="C96" s="1"/>
      <c r="D96" s="1"/>
      <c r="E96" s="1"/>
      <c r="F96" s="1"/>
      <c r="G96" s="1"/>
      <c r="W96" s="138"/>
      <c r="Z96" s="225"/>
      <c r="AA96" s="225"/>
      <c r="AB96" s="225"/>
      <c r="AC96" s="226"/>
      <c r="AD96" s="226"/>
      <c r="AE96" s="226"/>
      <c r="AF96" s="226"/>
      <c r="AP96" s="223"/>
      <c r="AX96" s="223"/>
      <c r="BG96" s="223"/>
      <c r="BL96" s="223"/>
      <c r="BN96" s="223"/>
      <c r="BU96" s="223"/>
      <c r="BW96" s="223"/>
      <c r="CB96" s="223"/>
      <c r="CD96" s="223"/>
    </row>
    <row r="97" spans="1:82" ht="14.25" customHeight="1">
      <c r="A97" s="1"/>
      <c r="B97" s="1"/>
      <c r="C97" s="1"/>
      <c r="D97" s="1"/>
      <c r="E97" s="1"/>
      <c r="F97" s="1"/>
      <c r="G97" s="1"/>
      <c r="W97" s="138"/>
      <c r="Z97" s="225"/>
      <c r="AA97" s="225"/>
      <c r="AB97" s="225"/>
      <c r="AC97" s="226"/>
      <c r="AD97" s="226"/>
      <c r="AE97" s="226"/>
      <c r="AF97" s="226"/>
      <c r="AP97" s="223"/>
      <c r="AX97" s="223"/>
      <c r="BG97" s="223"/>
      <c r="BL97" s="223"/>
      <c r="BN97" s="223"/>
      <c r="BU97" s="223"/>
      <c r="BW97" s="223"/>
      <c r="CB97" s="223"/>
      <c r="CD97" s="223"/>
    </row>
    <row r="98" spans="1:82" ht="14.25" customHeight="1">
      <c r="A98" s="1"/>
      <c r="B98" s="1"/>
      <c r="C98" s="1"/>
      <c r="D98" s="1"/>
      <c r="E98" s="1"/>
      <c r="F98" s="1"/>
      <c r="G98" s="1"/>
      <c r="W98" s="138"/>
      <c r="Z98" s="225"/>
      <c r="AA98" s="225"/>
      <c r="AB98" s="225"/>
      <c r="AC98" s="226"/>
      <c r="AD98" s="226"/>
      <c r="AE98" s="226"/>
      <c r="AF98" s="226"/>
      <c r="AP98" s="223"/>
      <c r="AX98" s="223"/>
      <c r="BG98" s="223"/>
      <c r="BL98" s="223"/>
      <c r="BN98" s="223"/>
      <c r="BU98" s="223"/>
      <c r="BW98" s="223"/>
      <c r="CB98" s="223"/>
      <c r="CD98" s="223"/>
    </row>
    <row r="99" spans="1:82" ht="14.25" customHeight="1">
      <c r="A99" s="1"/>
      <c r="B99" s="1"/>
      <c r="C99" s="1"/>
      <c r="D99" s="1"/>
      <c r="E99" s="1"/>
      <c r="F99" s="1"/>
      <c r="G99" s="1"/>
      <c r="W99" s="138"/>
      <c r="Z99" s="225"/>
      <c r="AA99" s="225"/>
      <c r="AB99" s="225"/>
      <c r="AC99" s="226"/>
      <c r="AD99" s="226"/>
      <c r="AE99" s="226"/>
      <c r="AF99" s="226"/>
      <c r="AP99" s="223"/>
      <c r="AX99" s="223"/>
      <c r="BG99" s="223"/>
      <c r="BL99" s="223"/>
      <c r="BN99" s="223"/>
      <c r="BU99" s="223"/>
      <c r="BW99" s="223"/>
      <c r="CB99" s="223"/>
      <c r="CD99" s="223"/>
    </row>
    <row r="100" spans="1:82" ht="14.25" customHeight="1">
      <c r="A100" s="1"/>
      <c r="B100" s="1"/>
      <c r="C100" s="1"/>
      <c r="D100" s="1"/>
      <c r="E100" s="1"/>
      <c r="F100" s="1"/>
      <c r="G100" s="1"/>
      <c r="W100" s="138"/>
      <c r="Z100" s="225"/>
      <c r="AA100" s="225"/>
      <c r="AB100" s="225"/>
      <c r="AC100" s="226"/>
      <c r="AD100" s="226"/>
      <c r="AE100" s="226"/>
      <c r="AF100" s="226"/>
      <c r="AP100" s="223"/>
      <c r="AX100" s="223"/>
      <c r="BG100" s="223"/>
      <c r="BL100" s="223"/>
      <c r="BN100" s="223"/>
      <c r="BU100" s="223"/>
      <c r="BW100" s="223"/>
      <c r="CB100" s="223"/>
      <c r="CD100" s="223"/>
    </row>
    <row r="101" spans="1:82" ht="14.25" customHeight="1">
      <c r="A101" s="1"/>
      <c r="B101" s="1"/>
      <c r="C101" s="1"/>
      <c r="D101" s="1"/>
      <c r="E101" s="1"/>
      <c r="F101" s="1"/>
      <c r="G101" s="1"/>
      <c r="W101" s="138"/>
      <c r="Z101" s="225"/>
      <c r="AA101" s="225"/>
      <c r="AB101" s="225"/>
      <c r="AC101" s="226"/>
      <c r="AD101" s="226"/>
      <c r="AE101" s="226"/>
      <c r="AF101" s="226"/>
      <c r="AP101" s="223"/>
      <c r="AX101" s="223"/>
      <c r="BG101" s="223"/>
      <c r="BL101" s="223"/>
      <c r="BN101" s="223"/>
      <c r="BU101" s="223"/>
      <c r="BW101" s="223"/>
      <c r="CB101" s="223"/>
      <c r="CD101" s="223"/>
    </row>
    <row r="102" spans="1:82" ht="14.25" customHeight="1">
      <c r="A102" s="1"/>
      <c r="B102" s="1"/>
      <c r="C102" s="1"/>
      <c r="D102" s="1"/>
      <c r="E102" s="1"/>
      <c r="F102" s="1"/>
      <c r="G102" s="1"/>
      <c r="W102" s="138"/>
      <c r="Z102" s="225"/>
      <c r="AA102" s="225"/>
      <c r="AB102" s="225"/>
      <c r="AC102" s="226"/>
      <c r="AD102" s="226"/>
      <c r="AE102" s="226"/>
      <c r="AF102" s="226"/>
      <c r="AP102" s="223"/>
      <c r="AX102" s="223"/>
      <c r="BG102" s="223"/>
      <c r="BL102" s="223"/>
      <c r="BN102" s="223"/>
      <c r="BU102" s="223"/>
      <c r="BW102" s="223"/>
      <c r="CB102" s="223"/>
      <c r="CD102" s="223"/>
    </row>
    <row r="103" spans="1:82" ht="14.25" customHeight="1">
      <c r="A103" s="1"/>
      <c r="B103" s="1"/>
      <c r="C103" s="1"/>
      <c r="D103" s="1"/>
      <c r="E103" s="1"/>
      <c r="F103" s="1"/>
      <c r="G103" s="1"/>
      <c r="W103" s="138"/>
      <c r="Z103" s="225"/>
      <c r="AA103" s="225"/>
      <c r="AB103" s="225"/>
      <c r="AC103" s="226"/>
      <c r="AD103" s="226"/>
      <c r="AE103" s="226"/>
      <c r="AF103" s="226"/>
      <c r="AP103" s="223"/>
      <c r="AX103" s="223"/>
      <c r="BG103" s="223"/>
      <c r="BL103" s="223"/>
      <c r="BN103" s="223"/>
      <c r="BU103" s="223"/>
      <c r="BW103" s="223"/>
      <c r="CB103" s="223"/>
      <c r="CD103" s="223"/>
    </row>
    <row r="104" spans="1:82" ht="14.25" customHeight="1">
      <c r="A104" s="1"/>
      <c r="B104" s="1"/>
      <c r="C104" s="1"/>
      <c r="D104" s="1"/>
      <c r="E104" s="1"/>
      <c r="F104" s="1"/>
      <c r="G104" s="1"/>
      <c r="W104" s="138"/>
      <c r="Z104" s="225"/>
      <c r="AA104" s="225"/>
      <c r="AB104" s="225"/>
      <c r="AC104" s="226"/>
      <c r="AD104" s="226"/>
      <c r="AE104" s="226"/>
      <c r="AF104" s="226"/>
      <c r="AP104" s="223"/>
      <c r="AX104" s="223"/>
      <c r="BG104" s="223"/>
      <c r="BL104" s="223"/>
      <c r="BN104" s="223"/>
      <c r="BU104" s="223"/>
      <c r="BW104" s="223"/>
      <c r="CB104" s="223"/>
      <c r="CD104" s="223"/>
    </row>
    <row r="105" spans="1:82" ht="14.25" customHeight="1">
      <c r="A105" s="1"/>
      <c r="B105" s="1"/>
      <c r="C105" s="1"/>
      <c r="D105" s="1"/>
      <c r="E105" s="1"/>
      <c r="F105" s="1"/>
      <c r="G105" s="1"/>
      <c r="W105" s="138"/>
      <c r="Z105" s="225"/>
      <c r="AA105" s="225"/>
      <c r="AB105" s="225"/>
      <c r="AC105" s="226"/>
      <c r="AD105" s="226"/>
      <c r="AE105" s="226"/>
      <c r="AF105" s="226"/>
      <c r="AP105" s="223"/>
      <c r="AX105" s="223"/>
      <c r="BG105" s="223"/>
      <c r="BL105" s="223"/>
      <c r="BN105" s="223"/>
      <c r="BU105" s="223"/>
      <c r="BW105" s="223"/>
      <c r="CB105" s="223"/>
      <c r="CD105" s="223"/>
    </row>
    <row r="106" spans="1:82" ht="14.25" customHeight="1">
      <c r="A106" s="1"/>
      <c r="B106" s="1"/>
      <c r="C106" s="1"/>
      <c r="D106" s="1"/>
      <c r="E106" s="1"/>
      <c r="F106" s="1"/>
      <c r="G106" s="1"/>
      <c r="W106" s="138"/>
      <c r="Z106" s="225"/>
      <c r="AA106" s="225"/>
      <c r="AB106" s="225"/>
      <c r="AC106" s="226"/>
      <c r="AD106" s="226"/>
      <c r="AE106" s="226"/>
      <c r="AF106" s="226"/>
      <c r="AP106" s="223"/>
      <c r="AX106" s="223"/>
      <c r="BG106" s="223"/>
      <c r="BL106" s="223"/>
      <c r="BN106" s="223"/>
      <c r="BU106" s="223"/>
      <c r="BW106" s="223"/>
      <c r="CB106" s="223"/>
      <c r="CD106" s="223"/>
    </row>
    <row r="107" spans="1:82" ht="14.25" customHeight="1">
      <c r="A107" s="1"/>
      <c r="B107" s="1"/>
      <c r="C107" s="1"/>
      <c r="D107" s="1"/>
      <c r="E107" s="1"/>
      <c r="F107" s="1"/>
      <c r="G107" s="1"/>
      <c r="W107" s="138"/>
      <c r="Z107" s="225"/>
      <c r="AA107" s="225"/>
      <c r="AB107" s="225"/>
      <c r="AC107" s="226"/>
      <c r="AD107" s="226"/>
      <c r="AE107" s="226"/>
      <c r="AF107" s="226"/>
      <c r="AP107" s="223"/>
      <c r="AX107" s="223"/>
      <c r="BG107" s="223"/>
      <c r="BL107" s="223"/>
      <c r="BN107" s="223"/>
      <c r="BU107" s="223"/>
      <c r="BW107" s="223"/>
      <c r="CB107" s="223"/>
      <c r="CD107" s="223"/>
    </row>
    <row r="108" spans="1:82" ht="14.25" customHeight="1">
      <c r="A108" s="1"/>
      <c r="B108" s="1"/>
      <c r="C108" s="1"/>
      <c r="D108" s="1"/>
      <c r="E108" s="1"/>
      <c r="F108" s="1"/>
      <c r="G108" s="1"/>
      <c r="W108" s="138"/>
      <c r="Z108" s="225"/>
      <c r="AA108" s="225"/>
      <c r="AB108" s="225"/>
      <c r="AC108" s="226"/>
      <c r="AD108" s="226"/>
      <c r="AE108" s="226"/>
      <c r="AF108" s="226"/>
      <c r="AP108" s="223"/>
      <c r="AX108" s="223"/>
      <c r="BG108" s="223"/>
      <c r="BL108" s="223"/>
      <c r="BN108" s="223"/>
      <c r="BU108" s="223"/>
      <c r="BW108" s="223"/>
      <c r="CB108" s="223"/>
      <c r="CD108" s="223"/>
    </row>
    <row r="109" spans="1:82" ht="14.25" customHeight="1">
      <c r="A109" s="1"/>
      <c r="B109" s="1"/>
      <c r="C109" s="1"/>
      <c r="D109" s="1"/>
      <c r="E109" s="1"/>
      <c r="F109" s="1"/>
      <c r="G109" s="1"/>
      <c r="W109" s="138"/>
      <c r="Z109" s="225"/>
      <c r="AA109" s="225"/>
      <c r="AB109" s="225"/>
      <c r="AC109" s="226"/>
      <c r="AD109" s="226"/>
      <c r="AE109" s="226"/>
      <c r="AF109" s="226"/>
      <c r="AP109" s="223"/>
      <c r="AX109" s="223"/>
      <c r="BG109" s="223"/>
      <c r="BL109" s="223"/>
      <c r="BN109" s="223"/>
      <c r="BU109" s="223"/>
      <c r="BW109" s="223"/>
      <c r="CB109" s="223"/>
      <c r="CD109" s="223"/>
    </row>
    <row r="110" spans="1:82" ht="14.25" customHeight="1">
      <c r="A110" s="1"/>
      <c r="B110" s="1"/>
      <c r="C110" s="1"/>
      <c r="D110" s="1"/>
      <c r="E110" s="1"/>
      <c r="F110" s="1"/>
      <c r="G110" s="1"/>
      <c r="W110" s="138"/>
      <c r="Z110" s="225"/>
      <c r="AA110" s="225"/>
      <c r="AB110" s="225"/>
      <c r="AC110" s="226"/>
      <c r="AD110" s="226"/>
      <c r="AE110" s="226"/>
      <c r="AF110" s="226"/>
      <c r="AP110" s="223"/>
      <c r="AX110" s="223"/>
      <c r="BG110" s="223"/>
      <c r="BL110" s="223"/>
      <c r="BN110" s="223"/>
      <c r="BU110" s="223"/>
      <c r="BW110" s="223"/>
      <c r="CB110" s="223"/>
      <c r="CD110" s="223"/>
    </row>
    <row r="111" spans="1:82" ht="14.25" customHeight="1">
      <c r="A111" s="1"/>
      <c r="B111" s="1"/>
      <c r="C111" s="1"/>
      <c r="D111" s="1"/>
      <c r="E111" s="1"/>
      <c r="F111" s="1"/>
      <c r="G111" s="1"/>
      <c r="W111" s="138"/>
      <c r="Z111" s="225"/>
      <c r="AA111" s="225"/>
      <c r="AB111" s="225"/>
      <c r="AC111" s="226"/>
      <c r="AD111" s="226"/>
      <c r="AE111" s="226"/>
      <c r="AF111" s="226"/>
      <c r="AP111" s="223"/>
      <c r="AX111" s="223"/>
      <c r="BG111" s="223"/>
      <c r="BL111" s="223"/>
      <c r="BN111" s="223"/>
      <c r="BU111" s="223"/>
      <c r="BW111" s="223"/>
      <c r="CB111" s="223"/>
      <c r="CD111" s="223"/>
    </row>
    <row r="112" spans="1:82" ht="14.25" customHeight="1">
      <c r="A112" s="1"/>
      <c r="B112" s="1"/>
      <c r="C112" s="1"/>
      <c r="D112" s="1"/>
      <c r="E112" s="1"/>
      <c r="F112" s="1"/>
      <c r="G112" s="1"/>
      <c r="W112" s="138"/>
      <c r="Z112" s="225"/>
      <c r="AA112" s="225"/>
      <c r="AB112" s="225"/>
      <c r="AC112" s="226"/>
      <c r="AD112" s="226"/>
      <c r="AE112" s="226"/>
      <c r="AF112" s="226"/>
      <c r="AP112" s="223"/>
      <c r="AX112" s="223"/>
      <c r="BG112" s="223"/>
      <c r="BL112" s="223"/>
      <c r="BN112" s="223"/>
      <c r="BU112" s="223"/>
      <c r="BW112" s="223"/>
      <c r="CB112" s="223"/>
      <c r="CD112" s="223"/>
    </row>
    <row r="113" spans="1:82" ht="14.25" customHeight="1">
      <c r="A113" s="1"/>
      <c r="B113" s="1"/>
      <c r="C113" s="1"/>
      <c r="D113" s="1"/>
      <c r="E113" s="1"/>
      <c r="F113" s="1"/>
      <c r="G113" s="1"/>
      <c r="W113" s="138"/>
      <c r="Z113" s="225"/>
      <c r="AA113" s="225"/>
      <c r="AB113" s="225"/>
      <c r="AC113" s="226"/>
      <c r="AD113" s="226"/>
      <c r="AE113" s="226"/>
      <c r="AF113" s="226"/>
      <c r="AP113" s="223"/>
      <c r="AX113" s="223"/>
      <c r="BG113" s="223"/>
      <c r="BL113" s="223"/>
      <c r="BN113" s="223"/>
      <c r="BU113" s="223"/>
      <c r="BW113" s="223"/>
      <c r="CB113" s="223"/>
      <c r="CD113" s="223"/>
    </row>
    <row r="114" spans="1:82" ht="14.25" customHeight="1">
      <c r="A114" s="1"/>
      <c r="B114" s="1"/>
      <c r="C114" s="1"/>
      <c r="D114" s="1"/>
      <c r="E114" s="1"/>
      <c r="F114" s="1"/>
      <c r="G114" s="1"/>
      <c r="W114" s="138"/>
      <c r="Z114" s="225"/>
      <c r="AA114" s="225"/>
      <c r="AB114" s="225"/>
      <c r="AC114" s="226"/>
      <c r="AD114" s="226"/>
      <c r="AE114" s="226"/>
      <c r="AF114" s="226"/>
      <c r="AP114" s="223"/>
      <c r="AX114" s="223"/>
      <c r="BG114" s="223"/>
      <c r="BL114" s="223"/>
      <c r="BN114" s="223"/>
      <c r="BU114" s="223"/>
      <c r="BW114" s="223"/>
      <c r="CB114" s="223"/>
      <c r="CD114" s="223"/>
    </row>
    <row r="115" spans="1:82" ht="14.25" customHeight="1">
      <c r="A115" s="1"/>
      <c r="B115" s="1"/>
      <c r="C115" s="1"/>
      <c r="D115" s="1"/>
      <c r="E115" s="1"/>
      <c r="F115" s="1"/>
      <c r="G115" s="1"/>
      <c r="W115" s="138"/>
      <c r="Z115" s="225"/>
      <c r="AA115" s="225"/>
      <c r="AB115" s="225"/>
      <c r="AC115" s="226"/>
      <c r="AD115" s="226"/>
      <c r="AE115" s="226"/>
      <c r="AF115" s="226"/>
      <c r="AP115" s="223"/>
      <c r="AX115" s="223"/>
      <c r="BG115" s="223"/>
      <c r="BL115" s="223"/>
      <c r="BN115" s="223"/>
      <c r="BU115" s="223"/>
      <c r="BW115" s="223"/>
      <c r="CB115" s="223"/>
      <c r="CD115" s="223"/>
    </row>
    <row r="116" spans="1:82" ht="14.25" customHeight="1">
      <c r="A116" s="1"/>
      <c r="B116" s="1"/>
      <c r="C116" s="1"/>
      <c r="D116" s="1"/>
      <c r="E116" s="1"/>
      <c r="F116" s="1"/>
      <c r="G116" s="1"/>
      <c r="W116" s="138"/>
      <c r="Z116" s="225"/>
      <c r="AA116" s="225"/>
      <c r="AB116" s="225"/>
      <c r="AC116" s="226"/>
      <c r="AD116" s="226"/>
      <c r="AE116" s="226"/>
      <c r="AF116" s="226"/>
      <c r="AP116" s="223"/>
      <c r="AX116" s="223"/>
      <c r="BG116" s="223"/>
      <c r="BL116" s="223"/>
      <c r="BN116" s="223"/>
      <c r="BU116" s="223"/>
      <c r="BW116" s="223"/>
      <c r="CB116" s="223"/>
      <c r="CD116" s="223"/>
    </row>
    <row r="117" spans="1:82" ht="14.25" customHeight="1">
      <c r="A117" s="1"/>
      <c r="B117" s="1"/>
      <c r="C117" s="1"/>
      <c r="D117" s="1"/>
      <c r="E117" s="1"/>
      <c r="F117" s="1"/>
      <c r="G117" s="1"/>
      <c r="W117" s="138"/>
      <c r="Z117" s="225"/>
      <c r="AA117" s="225"/>
      <c r="AB117" s="225"/>
      <c r="AC117" s="226"/>
      <c r="AD117" s="226"/>
      <c r="AE117" s="226"/>
      <c r="AF117" s="226"/>
      <c r="AP117" s="223"/>
      <c r="AX117" s="223"/>
      <c r="BG117" s="223"/>
      <c r="BL117" s="223"/>
      <c r="BN117" s="223"/>
      <c r="BU117" s="223"/>
      <c r="BW117" s="223"/>
      <c r="CB117" s="223"/>
      <c r="CD117" s="223"/>
    </row>
    <row r="118" spans="1:82" ht="14.25" customHeight="1">
      <c r="A118" s="1"/>
      <c r="B118" s="1"/>
      <c r="C118" s="1"/>
      <c r="D118" s="1"/>
      <c r="E118" s="1"/>
      <c r="F118" s="1"/>
      <c r="G118" s="1"/>
      <c r="W118" s="138"/>
      <c r="Z118" s="225"/>
      <c r="AA118" s="225"/>
      <c r="AB118" s="225"/>
      <c r="AC118" s="226"/>
      <c r="AD118" s="226"/>
      <c r="AE118" s="226"/>
      <c r="AF118" s="226"/>
      <c r="AP118" s="223"/>
      <c r="AX118" s="223"/>
      <c r="BG118" s="223"/>
      <c r="BL118" s="223"/>
      <c r="BN118" s="223"/>
      <c r="BU118" s="223"/>
      <c r="BW118" s="223"/>
      <c r="CB118" s="223"/>
      <c r="CD118" s="223"/>
    </row>
    <row r="119" spans="1:82" ht="14.25" customHeight="1">
      <c r="A119" s="1"/>
      <c r="B119" s="1"/>
      <c r="C119" s="1"/>
      <c r="D119" s="1"/>
      <c r="E119" s="1"/>
      <c r="F119" s="1"/>
      <c r="G119" s="1"/>
      <c r="W119" s="138"/>
      <c r="Z119" s="225"/>
      <c r="AA119" s="225"/>
      <c r="AB119" s="225"/>
      <c r="AC119" s="226"/>
      <c r="AD119" s="226"/>
      <c r="AE119" s="226"/>
      <c r="AF119" s="226"/>
      <c r="AP119" s="223"/>
      <c r="AX119" s="223"/>
      <c r="BG119" s="223"/>
      <c r="BL119" s="223"/>
      <c r="BN119" s="223"/>
      <c r="BU119" s="223"/>
      <c r="BW119" s="223"/>
      <c r="CB119" s="223"/>
      <c r="CD119" s="223"/>
    </row>
    <row r="120" spans="1:82" ht="14.25" customHeight="1">
      <c r="A120" s="1"/>
      <c r="B120" s="1"/>
      <c r="C120" s="1"/>
      <c r="D120" s="1"/>
      <c r="E120" s="1"/>
      <c r="F120" s="1"/>
      <c r="G120" s="1"/>
      <c r="W120" s="138"/>
      <c r="Z120" s="225"/>
      <c r="AA120" s="225"/>
      <c r="AB120" s="225"/>
      <c r="AC120" s="226"/>
      <c r="AD120" s="226"/>
      <c r="AE120" s="226"/>
      <c r="AF120" s="226"/>
      <c r="AP120" s="223"/>
      <c r="AX120" s="223"/>
      <c r="BG120" s="223"/>
      <c r="BL120" s="223"/>
      <c r="BN120" s="223"/>
      <c r="BU120" s="223"/>
      <c r="BW120" s="223"/>
      <c r="CB120" s="223"/>
      <c r="CD120" s="223"/>
    </row>
    <row r="121" spans="1:82" ht="14.25" customHeight="1">
      <c r="A121" s="1"/>
      <c r="B121" s="1"/>
      <c r="C121" s="1"/>
      <c r="D121" s="1"/>
      <c r="E121" s="1"/>
      <c r="F121" s="1"/>
      <c r="G121" s="1"/>
      <c r="W121" s="138"/>
      <c r="Z121" s="225"/>
      <c r="AA121" s="225"/>
      <c r="AB121" s="225"/>
      <c r="AC121" s="226"/>
      <c r="AD121" s="226"/>
      <c r="AE121" s="226"/>
      <c r="AF121" s="226"/>
      <c r="AP121" s="223"/>
      <c r="AX121" s="223"/>
      <c r="BG121" s="223"/>
      <c r="BL121" s="223"/>
      <c r="BN121" s="223"/>
      <c r="BU121" s="223"/>
      <c r="BW121" s="223"/>
      <c r="CB121" s="223"/>
      <c r="CD121" s="223"/>
    </row>
    <row r="122" spans="1:82" ht="14.25" customHeight="1">
      <c r="A122" s="1"/>
      <c r="B122" s="1"/>
      <c r="C122" s="1"/>
      <c r="D122" s="1"/>
      <c r="E122" s="1"/>
      <c r="F122" s="1"/>
      <c r="G122" s="1"/>
      <c r="W122" s="138"/>
      <c r="Z122" s="225"/>
      <c r="AA122" s="225"/>
      <c r="AB122" s="225"/>
      <c r="AC122" s="226"/>
      <c r="AD122" s="226"/>
      <c r="AE122" s="226"/>
      <c r="AF122" s="226"/>
      <c r="AP122" s="223"/>
      <c r="AX122" s="223"/>
      <c r="BG122" s="223"/>
      <c r="BL122" s="223"/>
      <c r="BN122" s="223"/>
      <c r="BU122" s="223"/>
      <c r="BW122" s="223"/>
      <c r="CB122" s="223"/>
      <c r="CD122" s="223"/>
    </row>
    <row r="123" spans="1:82" ht="14.25" customHeight="1">
      <c r="A123" s="1"/>
      <c r="B123" s="1"/>
      <c r="C123" s="1"/>
      <c r="D123" s="1"/>
      <c r="E123" s="1"/>
      <c r="F123" s="1"/>
      <c r="G123" s="1"/>
      <c r="W123" s="138"/>
      <c r="Z123" s="225"/>
      <c r="AA123" s="225"/>
      <c r="AB123" s="225"/>
      <c r="AC123" s="226"/>
      <c r="AD123" s="226"/>
      <c r="AE123" s="226"/>
      <c r="AF123" s="226"/>
      <c r="AP123" s="223"/>
      <c r="AX123" s="223"/>
      <c r="BG123" s="223"/>
      <c r="BL123" s="223"/>
      <c r="BN123" s="223"/>
      <c r="BU123" s="223"/>
      <c r="BW123" s="223"/>
      <c r="CB123" s="223"/>
      <c r="CD123" s="223"/>
    </row>
    <row r="124" spans="1:82" ht="14.25" customHeight="1">
      <c r="A124" s="1"/>
      <c r="B124" s="1"/>
      <c r="C124" s="1"/>
      <c r="D124" s="1"/>
      <c r="E124" s="1"/>
      <c r="F124" s="1"/>
      <c r="G124" s="1"/>
      <c r="W124" s="138"/>
      <c r="Z124" s="225"/>
      <c r="AA124" s="225"/>
      <c r="AB124" s="225"/>
      <c r="AC124" s="226"/>
      <c r="AD124" s="226"/>
      <c r="AE124" s="226"/>
      <c r="AF124" s="226"/>
      <c r="AP124" s="223"/>
      <c r="AX124" s="223"/>
      <c r="BG124" s="223"/>
      <c r="BL124" s="223"/>
      <c r="BN124" s="223"/>
      <c r="BU124" s="223"/>
      <c r="BW124" s="223"/>
      <c r="CB124" s="223"/>
      <c r="CD124" s="223"/>
    </row>
    <row r="125" spans="1:82" ht="14.25" customHeight="1">
      <c r="A125" s="1"/>
      <c r="B125" s="1"/>
      <c r="C125" s="1"/>
      <c r="D125" s="1"/>
      <c r="E125" s="1"/>
      <c r="F125" s="1"/>
      <c r="G125" s="1"/>
      <c r="W125" s="138"/>
      <c r="Z125" s="225"/>
      <c r="AA125" s="225"/>
      <c r="AB125" s="225"/>
      <c r="AC125" s="226"/>
      <c r="AD125" s="226"/>
      <c r="AE125" s="226"/>
      <c r="AF125" s="226"/>
      <c r="AP125" s="223"/>
      <c r="AX125" s="223"/>
      <c r="BG125" s="223"/>
      <c r="BL125" s="223"/>
      <c r="BN125" s="223"/>
      <c r="BU125" s="223"/>
      <c r="BW125" s="223"/>
      <c r="CB125" s="223"/>
      <c r="CD125" s="223"/>
    </row>
    <row r="126" spans="1:82" ht="14.25" customHeight="1">
      <c r="A126" s="1"/>
      <c r="B126" s="1"/>
      <c r="C126" s="1"/>
      <c r="D126" s="1"/>
      <c r="E126" s="1"/>
      <c r="F126" s="1"/>
      <c r="G126" s="1"/>
      <c r="W126" s="138"/>
      <c r="Z126" s="225"/>
      <c r="AA126" s="225"/>
      <c r="AB126" s="225"/>
      <c r="AC126" s="226"/>
      <c r="AD126" s="226"/>
      <c r="AE126" s="226"/>
      <c r="AF126" s="226"/>
      <c r="AP126" s="223"/>
      <c r="AX126" s="223"/>
      <c r="BG126" s="223"/>
      <c r="BL126" s="223"/>
      <c r="BN126" s="223"/>
      <c r="BU126" s="223"/>
      <c r="BW126" s="223"/>
      <c r="CB126" s="223"/>
      <c r="CD126" s="223"/>
    </row>
    <row r="127" spans="1:82" ht="14.25" customHeight="1">
      <c r="A127" s="1"/>
      <c r="B127" s="1"/>
      <c r="C127" s="1"/>
      <c r="D127" s="1"/>
      <c r="E127" s="1"/>
      <c r="F127" s="1"/>
      <c r="G127" s="1"/>
      <c r="W127" s="138"/>
      <c r="Z127" s="225"/>
      <c r="AA127" s="225"/>
      <c r="AB127" s="225"/>
      <c r="AC127" s="226"/>
      <c r="AD127" s="226"/>
      <c r="AE127" s="226"/>
      <c r="AF127" s="226"/>
      <c r="AP127" s="223"/>
      <c r="AX127" s="223"/>
      <c r="BG127" s="223"/>
      <c r="BL127" s="223"/>
      <c r="BN127" s="223"/>
      <c r="BU127" s="223"/>
      <c r="BW127" s="223"/>
      <c r="CB127" s="223"/>
      <c r="CD127" s="223"/>
    </row>
    <row r="128" spans="1:82" ht="14.25" customHeight="1">
      <c r="A128" s="1"/>
      <c r="B128" s="1"/>
      <c r="C128" s="1"/>
      <c r="D128" s="1"/>
      <c r="E128" s="1"/>
      <c r="F128" s="1"/>
      <c r="G128" s="1"/>
      <c r="W128" s="138"/>
      <c r="Z128" s="225"/>
      <c r="AA128" s="225"/>
      <c r="AB128" s="225"/>
      <c r="AC128" s="226"/>
      <c r="AD128" s="226"/>
      <c r="AE128" s="226"/>
      <c r="AF128" s="226"/>
      <c r="AP128" s="223"/>
      <c r="AX128" s="223"/>
      <c r="BG128" s="223"/>
      <c r="BL128" s="223"/>
      <c r="BN128" s="223"/>
      <c r="BU128" s="223"/>
      <c r="BW128" s="223"/>
      <c r="CB128" s="223"/>
      <c r="CD128" s="223"/>
    </row>
    <row r="129" spans="1:82" ht="14.25" customHeight="1">
      <c r="A129" s="1"/>
      <c r="B129" s="1"/>
      <c r="C129" s="1"/>
      <c r="D129" s="1"/>
      <c r="E129" s="1"/>
      <c r="F129" s="1"/>
      <c r="G129" s="1"/>
      <c r="W129" s="138"/>
      <c r="Z129" s="225"/>
      <c r="AA129" s="225"/>
      <c r="AB129" s="225"/>
      <c r="AC129" s="226"/>
      <c r="AD129" s="226"/>
      <c r="AE129" s="226"/>
      <c r="AF129" s="226"/>
      <c r="AP129" s="223"/>
      <c r="AX129" s="223"/>
      <c r="BG129" s="223"/>
      <c r="BL129" s="223"/>
      <c r="BN129" s="223"/>
      <c r="BU129" s="223"/>
      <c r="BW129" s="223"/>
      <c r="CB129" s="223"/>
      <c r="CD129" s="223"/>
    </row>
    <row r="130" spans="1:82" ht="14.25" customHeight="1">
      <c r="A130" s="1"/>
      <c r="B130" s="1"/>
      <c r="C130" s="1"/>
      <c r="D130" s="1"/>
      <c r="E130" s="1"/>
      <c r="F130" s="1"/>
      <c r="G130" s="1"/>
      <c r="W130" s="138"/>
      <c r="Z130" s="225"/>
      <c r="AA130" s="225"/>
      <c r="AB130" s="225"/>
      <c r="AC130" s="226"/>
      <c r="AD130" s="226"/>
      <c r="AE130" s="226"/>
      <c r="AF130" s="226"/>
      <c r="AP130" s="223"/>
      <c r="AX130" s="223"/>
      <c r="BG130" s="223"/>
      <c r="BL130" s="223"/>
      <c r="BN130" s="223"/>
      <c r="BU130" s="223"/>
      <c r="BW130" s="223"/>
      <c r="CB130" s="223"/>
      <c r="CD130" s="223"/>
    </row>
    <row r="131" spans="1:82" ht="14.25" customHeight="1">
      <c r="A131" s="1"/>
      <c r="B131" s="1"/>
      <c r="C131" s="1"/>
      <c r="D131" s="1"/>
      <c r="E131" s="1"/>
      <c r="F131" s="1"/>
      <c r="G131" s="1"/>
      <c r="W131" s="138"/>
      <c r="Z131" s="225"/>
      <c r="AA131" s="225"/>
      <c r="AB131" s="225"/>
      <c r="AC131" s="226"/>
      <c r="AD131" s="226"/>
      <c r="AE131" s="226"/>
      <c r="AF131" s="226"/>
      <c r="AP131" s="223"/>
      <c r="AX131" s="223"/>
      <c r="BG131" s="223"/>
      <c r="BL131" s="223"/>
      <c r="BN131" s="223"/>
      <c r="BU131" s="223"/>
      <c r="BW131" s="223"/>
      <c r="CB131" s="223"/>
      <c r="CD131" s="223"/>
    </row>
    <row r="132" spans="1:82" ht="14.25" customHeight="1">
      <c r="A132" s="1"/>
      <c r="B132" s="1"/>
      <c r="C132" s="1"/>
      <c r="D132" s="1"/>
      <c r="E132" s="1"/>
      <c r="F132" s="1"/>
      <c r="G132" s="1"/>
      <c r="W132" s="138"/>
      <c r="Z132" s="225"/>
      <c r="AA132" s="225"/>
      <c r="AB132" s="225"/>
      <c r="AC132" s="226"/>
      <c r="AD132" s="226"/>
      <c r="AE132" s="226"/>
      <c r="AF132" s="226"/>
      <c r="AP132" s="223"/>
      <c r="AX132" s="223"/>
      <c r="BG132" s="223"/>
      <c r="BL132" s="223"/>
      <c r="BN132" s="223"/>
      <c r="BU132" s="223"/>
      <c r="BW132" s="223"/>
      <c r="CB132" s="223"/>
      <c r="CD132" s="223"/>
    </row>
    <row r="133" spans="1:82" ht="14.25" customHeight="1">
      <c r="A133" s="1"/>
      <c r="B133" s="1"/>
      <c r="C133" s="1"/>
      <c r="D133" s="1"/>
      <c r="E133" s="1"/>
      <c r="F133" s="1"/>
      <c r="G133" s="1"/>
      <c r="W133" s="138"/>
      <c r="Z133" s="225"/>
      <c r="AA133" s="225"/>
      <c r="AB133" s="225"/>
      <c r="AC133" s="226"/>
      <c r="AD133" s="226"/>
      <c r="AE133" s="226"/>
      <c r="AF133" s="226"/>
      <c r="AP133" s="223"/>
      <c r="AX133" s="223"/>
      <c r="BG133" s="223"/>
      <c r="BL133" s="223"/>
      <c r="BN133" s="223"/>
      <c r="BU133" s="223"/>
      <c r="BW133" s="223"/>
      <c r="CB133" s="223"/>
      <c r="CD133" s="223"/>
    </row>
    <row r="134" spans="1:82" ht="14.25" customHeight="1">
      <c r="A134" s="1"/>
      <c r="B134" s="1"/>
      <c r="C134" s="1"/>
      <c r="D134" s="1"/>
      <c r="E134" s="1"/>
      <c r="F134" s="1"/>
      <c r="G134" s="1"/>
      <c r="W134" s="138"/>
      <c r="Z134" s="225"/>
      <c r="AA134" s="225"/>
      <c r="AB134" s="225"/>
      <c r="AC134" s="226"/>
      <c r="AD134" s="226"/>
      <c r="AE134" s="226"/>
      <c r="AF134" s="226"/>
      <c r="AP134" s="223"/>
      <c r="AX134" s="223"/>
      <c r="BG134" s="223"/>
      <c r="BL134" s="223"/>
      <c r="BN134" s="223"/>
      <c r="BU134" s="223"/>
      <c r="BW134" s="223"/>
      <c r="CB134" s="223"/>
      <c r="CD134" s="223"/>
    </row>
    <row r="135" spans="1:82" ht="14.25" customHeight="1">
      <c r="A135" s="1"/>
      <c r="B135" s="1"/>
      <c r="C135" s="1"/>
      <c r="D135" s="1"/>
      <c r="E135" s="1"/>
      <c r="F135" s="1"/>
      <c r="G135" s="1"/>
      <c r="W135" s="138"/>
      <c r="Z135" s="225"/>
      <c r="AA135" s="225"/>
      <c r="AB135" s="225"/>
      <c r="AC135" s="226"/>
      <c r="AD135" s="226"/>
      <c r="AE135" s="226"/>
      <c r="AF135" s="226"/>
      <c r="AP135" s="223"/>
      <c r="AX135" s="223"/>
      <c r="BG135" s="223"/>
      <c r="BL135" s="223"/>
      <c r="BN135" s="223"/>
      <c r="BU135" s="223"/>
      <c r="BW135" s="223"/>
      <c r="CB135" s="223"/>
      <c r="CD135" s="223"/>
    </row>
    <row r="136" spans="1:82" ht="14.25" customHeight="1">
      <c r="A136" s="1"/>
      <c r="B136" s="1"/>
      <c r="C136" s="1"/>
      <c r="D136" s="1"/>
      <c r="E136" s="1"/>
      <c r="F136" s="1"/>
      <c r="G136" s="1"/>
      <c r="W136" s="138"/>
      <c r="Z136" s="225"/>
      <c r="AA136" s="225"/>
      <c r="AB136" s="225"/>
      <c r="AC136" s="226"/>
      <c r="AD136" s="226"/>
      <c r="AE136" s="226"/>
      <c r="AF136" s="226"/>
      <c r="AP136" s="223"/>
      <c r="AX136" s="223"/>
      <c r="BG136" s="223"/>
      <c r="BL136" s="223"/>
      <c r="BN136" s="223"/>
      <c r="BU136" s="223"/>
      <c r="BW136" s="223"/>
      <c r="CB136" s="223"/>
      <c r="CD136" s="223"/>
    </row>
    <row r="137" spans="1:82" ht="14.25" customHeight="1">
      <c r="A137" s="1"/>
      <c r="B137" s="1"/>
      <c r="C137" s="1"/>
      <c r="D137" s="1"/>
      <c r="E137" s="1"/>
      <c r="F137" s="1"/>
      <c r="G137" s="1"/>
      <c r="W137" s="138"/>
      <c r="Z137" s="225"/>
      <c r="AA137" s="225"/>
      <c r="AB137" s="225"/>
      <c r="AC137" s="226"/>
      <c r="AD137" s="226"/>
      <c r="AE137" s="226"/>
      <c r="AF137" s="226"/>
      <c r="AP137" s="223"/>
      <c r="AX137" s="223"/>
      <c r="BG137" s="223"/>
      <c r="BL137" s="223"/>
      <c r="BN137" s="223"/>
      <c r="BU137" s="223"/>
      <c r="BW137" s="223"/>
      <c r="CB137" s="223"/>
      <c r="CD137" s="223"/>
    </row>
    <row r="138" spans="1:82" ht="14.25" customHeight="1">
      <c r="A138" s="1"/>
      <c r="B138" s="1"/>
      <c r="C138" s="1"/>
      <c r="D138" s="1"/>
      <c r="E138" s="1"/>
      <c r="F138" s="1"/>
      <c r="G138" s="1"/>
      <c r="W138" s="138"/>
      <c r="Z138" s="225"/>
      <c r="AA138" s="225"/>
      <c r="AB138" s="225"/>
      <c r="AC138" s="226"/>
      <c r="AD138" s="226"/>
      <c r="AE138" s="226"/>
      <c r="AF138" s="226"/>
      <c r="AP138" s="223"/>
      <c r="AX138" s="223"/>
      <c r="BG138" s="223"/>
      <c r="BL138" s="223"/>
      <c r="BN138" s="223"/>
      <c r="BU138" s="223"/>
      <c r="BW138" s="223"/>
      <c r="CB138" s="223"/>
      <c r="CD138" s="223"/>
    </row>
    <row r="139" spans="1:82" ht="14.25" customHeight="1">
      <c r="A139" s="1"/>
      <c r="B139" s="1"/>
      <c r="C139" s="1"/>
      <c r="D139" s="1"/>
      <c r="E139" s="1"/>
      <c r="F139" s="1"/>
      <c r="G139" s="1"/>
      <c r="W139" s="138"/>
      <c r="Z139" s="225"/>
      <c r="AA139" s="225"/>
      <c r="AB139" s="225"/>
      <c r="AC139" s="226"/>
      <c r="AD139" s="226"/>
      <c r="AE139" s="226"/>
      <c r="AF139" s="226"/>
      <c r="AP139" s="223"/>
      <c r="AX139" s="223"/>
      <c r="BG139" s="223"/>
      <c r="BL139" s="223"/>
      <c r="BN139" s="223"/>
      <c r="BU139" s="223"/>
      <c r="BW139" s="223"/>
      <c r="CB139" s="223"/>
      <c r="CD139" s="223"/>
    </row>
    <row r="140" spans="1:82" ht="14.25" customHeight="1">
      <c r="A140" s="1"/>
      <c r="B140" s="1"/>
      <c r="C140" s="1"/>
      <c r="D140" s="1"/>
      <c r="E140" s="1"/>
      <c r="F140" s="1"/>
      <c r="G140" s="1"/>
      <c r="W140" s="138"/>
      <c r="Z140" s="225"/>
      <c r="AA140" s="225"/>
      <c r="AB140" s="225"/>
      <c r="AC140" s="226"/>
      <c r="AD140" s="226"/>
      <c r="AE140" s="226"/>
      <c r="AF140" s="226"/>
      <c r="AP140" s="223"/>
      <c r="AX140" s="223"/>
      <c r="BG140" s="223"/>
      <c r="BL140" s="223"/>
      <c r="BN140" s="223"/>
      <c r="BU140" s="223"/>
      <c r="BW140" s="223"/>
      <c r="CB140" s="223"/>
      <c r="CD140" s="223"/>
    </row>
    <row r="141" spans="1:82" ht="14.25" customHeight="1">
      <c r="A141" s="1"/>
      <c r="B141" s="1"/>
      <c r="C141" s="1"/>
      <c r="D141" s="1"/>
      <c r="E141" s="1"/>
      <c r="F141" s="1"/>
      <c r="G141" s="1"/>
      <c r="W141" s="138"/>
      <c r="Z141" s="225"/>
      <c r="AA141" s="225"/>
      <c r="AB141" s="225"/>
      <c r="AC141" s="226"/>
      <c r="AD141" s="226"/>
      <c r="AE141" s="226"/>
      <c r="AF141" s="226"/>
      <c r="AP141" s="223"/>
      <c r="AX141" s="223"/>
      <c r="BG141" s="223"/>
      <c r="BL141" s="223"/>
      <c r="BN141" s="223"/>
      <c r="BU141" s="223"/>
      <c r="BW141" s="223"/>
      <c r="CB141" s="223"/>
      <c r="CD141" s="223"/>
    </row>
    <row r="142" spans="1:82" ht="14.25" customHeight="1">
      <c r="A142" s="1"/>
      <c r="B142" s="1"/>
      <c r="C142" s="1"/>
      <c r="D142" s="1"/>
      <c r="E142" s="1"/>
      <c r="F142" s="1"/>
      <c r="G142" s="1"/>
      <c r="W142" s="138"/>
      <c r="Z142" s="225"/>
      <c r="AA142" s="225"/>
      <c r="AB142" s="225"/>
      <c r="AC142" s="226"/>
      <c r="AD142" s="226"/>
      <c r="AE142" s="226"/>
      <c r="AF142" s="226"/>
      <c r="AP142" s="223"/>
      <c r="AX142" s="223"/>
      <c r="BG142" s="223"/>
      <c r="BL142" s="223"/>
      <c r="BN142" s="223"/>
      <c r="BU142" s="223"/>
      <c r="BW142" s="223"/>
      <c r="CB142" s="223"/>
      <c r="CD142" s="223"/>
    </row>
    <row r="143" spans="1:82" ht="14.25" customHeight="1">
      <c r="A143" s="1"/>
      <c r="B143" s="1"/>
      <c r="C143" s="1"/>
      <c r="D143" s="1"/>
      <c r="E143" s="1"/>
      <c r="F143" s="1"/>
      <c r="G143" s="1"/>
      <c r="W143" s="138"/>
      <c r="Z143" s="225"/>
      <c r="AA143" s="225"/>
      <c r="AB143" s="225"/>
      <c r="AC143" s="226"/>
      <c r="AD143" s="226"/>
      <c r="AE143" s="226"/>
      <c r="AF143" s="226"/>
      <c r="AP143" s="223"/>
      <c r="AX143" s="223"/>
      <c r="BG143" s="223"/>
      <c r="BL143" s="223"/>
      <c r="BN143" s="223"/>
      <c r="BU143" s="223"/>
      <c r="BW143" s="223"/>
      <c r="CB143" s="223"/>
      <c r="CD143" s="223"/>
    </row>
    <row r="144" spans="1:82" ht="14.25" customHeight="1">
      <c r="A144" s="1"/>
      <c r="B144" s="1"/>
      <c r="C144" s="1"/>
      <c r="D144" s="1"/>
      <c r="E144" s="1"/>
      <c r="F144" s="1"/>
      <c r="G144" s="1"/>
      <c r="W144" s="138"/>
      <c r="Z144" s="225"/>
      <c r="AA144" s="225"/>
      <c r="AB144" s="225"/>
      <c r="AC144" s="226"/>
      <c r="AD144" s="226"/>
      <c r="AE144" s="226"/>
      <c r="AF144" s="226"/>
      <c r="AP144" s="223"/>
      <c r="AX144" s="223"/>
      <c r="BG144" s="223"/>
      <c r="BL144" s="223"/>
      <c r="BN144" s="223"/>
      <c r="BU144" s="223"/>
      <c r="BW144" s="223"/>
      <c r="CB144" s="223"/>
      <c r="CD144" s="223"/>
    </row>
    <row r="145" spans="1:82" ht="14.25" customHeight="1">
      <c r="A145" s="1"/>
      <c r="B145" s="1"/>
      <c r="C145" s="1"/>
      <c r="D145" s="1"/>
      <c r="E145" s="1"/>
      <c r="F145" s="1"/>
      <c r="G145" s="1"/>
      <c r="W145" s="138"/>
      <c r="Z145" s="225"/>
      <c r="AA145" s="225"/>
      <c r="AB145" s="225"/>
      <c r="AC145" s="226"/>
      <c r="AD145" s="226"/>
      <c r="AE145" s="226"/>
      <c r="AF145" s="226"/>
      <c r="AP145" s="223"/>
      <c r="AX145" s="223"/>
      <c r="BG145" s="223"/>
      <c r="BL145" s="223"/>
      <c r="BN145" s="223"/>
      <c r="BU145" s="223"/>
      <c r="BW145" s="223"/>
      <c r="CB145" s="223"/>
      <c r="CD145" s="223"/>
    </row>
    <row r="146" spans="1:82" ht="14.25" customHeight="1">
      <c r="A146" s="1"/>
      <c r="B146" s="1"/>
      <c r="C146" s="1"/>
      <c r="D146" s="1"/>
      <c r="E146" s="1"/>
      <c r="F146" s="1"/>
      <c r="G146" s="1"/>
      <c r="W146" s="138"/>
      <c r="Z146" s="225"/>
      <c r="AA146" s="225"/>
      <c r="AB146" s="225"/>
      <c r="AC146" s="226"/>
      <c r="AD146" s="226"/>
      <c r="AE146" s="226"/>
      <c r="AF146" s="226"/>
      <c r="AP146" s="223"/>
      <c r="AX146" s="223"/>
      <c r="BG146" s="223"/>
      <c r="BL146" s="223"/>
      <c r="BN146" s="223"/>
      <c r="BU146" s="223"/>
      <c r="BW146" s="223"/>
      <c r="CB146" s="223"/>
      <c r="CD146" s="223"/>
    </row>
    <row r="147" spans="1:82" ht="14.25" customHeight="1">
      <c r="A147" s="1"/>
      <c r="B147" s="1"/>
      <c r="C147" s="1"/>
      <c r="D147" s="1"/>
      <c r="E147" s="1"/>
      <c r="F147" s="1"/>
      <c r="G147" s="1"/>
      <c r="W147" s="138"/>
      <c r="Z147" s="225"/>
      <c r="AA147" s="225"/>
      <c r="AB147" s="225"/>
      <c r="AC147" s="226"/>
      <c r="AD147" s="226"/>
      <c r="AE147" s="226"/>
      <c r="AF147" s="226"/>
      <c r="AP147" s="223"/>
      <c r="AX147" s="223"/>
      <c r="BG147" s="223"/>
      <c r="BL147" s="223"/>
      <c r="BN147" s="223"/>
      <c r="BU147" s="223"/>
      <c r="BW147" s="223"/>
      <c r="CB147" s="223"/>
      <c r="CD147" s="223"/>
    </row>
    <row r="148" spans="1:82" ht="14.25" customHeight="1">
      <c r="A148" s="1"/>
      <c r="B148" s="1"/>
      <c r="C148" s="1"/>
      <c r="D148" s="1"/>
      <c r="E148" s="1"/>
      <c r="F148" s="1"/>
      <c r="G148" s="1"/>
      <c r="W148" s="138"/>
      <c r="Z148" s="225"/>
      <c r="AA148" s="225"/>
      <c r="AB148" s="225"/>
      <c r="AC148" s="226"/>
      <c r="AD148" s="226"/>
      <c r="AE148" s="226"/>
      <c r="AF148" s="226"/>
      <c r="AP148" s="223"/>
      <c r="AX148" s="223"/>
      <c r="BG148" s="223"/>
      <c r="BL148" s="223"/>
      <c r="BN148" s="223"/>
      <c r="BU148" s="223"/>
      <c r="BW148" s="223"/>
      <c r="CB148" s="223"/>
      <c r="CD148" s="223"/>
    </row>
    <row r="149" spans="1:82" ht="14.25" customHeight="1">
      <c r="A149" s="1"/>
      <c r="B149" s="1"/>
      <c r="C149" s="1"/>
      <c r="D149" s="1"/>
      <c r="E149" s="1"/>
      <c r="F149" s="1"/>
      <c r="G149" s="1"/>
      <c r="W149" s="138"/>
      <c r="Z149" s="225"/>
      <c r="AA149" s="225"/>
      <c r="AB149" s="225"/>
      <c r="AC149" s="226"/>
      <c r="AD149" s="226"/>
      <c r="AE149" s="226"/>
      <c r="AF149" s="226"/>
      <c r="AP149" s="223"/>
      <c r="AX149" s="223"/>
      <c r="BG149" s="223"/>
      <c r="BL149" s="223"/>
      <c r="BN149" s="223"/>
      <c r="BU149" s="223"/>
      <c r="BW149" s="223"/>
      <c r="CB149" s="223"/>
      <c r="CD149" s="223"/>
    </row>
    <row r="150" spans="1:82" ht="14.25" customHeight="1">
      <c r="A150" s="1"/>
      <c r="B150" s="1"/>
      <c r="C150" s="1"/>
      <c r="D150" s="1"/>
      <c r="E150" s="1"/>
      <c r="F150" s="1"/>
      <c r="G150" s="1"/>
      <c r="W150" s="138"/>
      <c r="Z150" s="225"/>
      <c r="AA150" s="225"/>
      <c r="AB150" s="225"/>
      <c r="AC150" s="226"/>
      <c r="AD150" s="226"/>
      <c r="AE150" s="226"/>
      <c r="AF150" s="226"/>
      <c r="AP150" s="223"/>
      <c r="AX150" s="223"/>
      <c r="BG150" s="223"/>
      <c r="BL150" s="223"/>
      <c r="BN150" s="223"/>
      <c r="BU150" s="223"/>
      <c r="BW150" s="223"/>
      <c r="CB150" s="223"/>
      <c r="CD150" s="223"/>
    </row>
    <row r="151" spans="1:82" ht="14.25" customHeight="1">
      <c r="A151" s="1"/>
      <c r="B151" s="1"/>
      <c r="C151" s="1"/>
      <c r="D151" s="1"/>
      <c r="E151" s="1"/>
      <c r="F151" s="1"/>
      <c r="G151" s="1"/>
      <c r="W151" s="138"/>
      <c r="Z151" s="225"/>
      <c r="AA151" s="225"/>
      <c r="AB151" s="225"/>
      <c r="AC151" s="226"/>
      <c r="AD151" s="226"/>
      <c r="AE151" s="226"/>
      <c r="AF151" s="226"/>
      <c r="AP151" s="223"/>
      <c r="AX151" s="223"/>
      <c r="BG151" s="223"/>
      <c r="BL151" s="223"/>
      <c r="BN151" s="223"/>
      <c r="BU151" s="223"/>
      <c r="BW151" s="223"/>
      <c r="CB151" s="223"/>
      <c r="CD151" s="223"/>
    </row>
    <row r="152" spans="1:82" ht="14.25" customHeight="1">
      <c r="A152" s="1"/>
      <c r="B152" s="1"/>
      <c r="C152" s="1"/>
      <c r="D152" s="1"/>
      <c r="E152" s="1"/>
      <c r="F152" s="1"/>
      <c r="G152" s="1"/>
      <c r="W152" s="138"/>
      <c r="Z152" s="225"/>
      <c r="AA152" s="225"/>
      <c r="AB152" s="225"/>
      <c r="AC152" s="226"/>
      <c r="AD152" s="226"/>
      <c r="AE152" s="226"/>
      <c r="AF152" s="226"/>
      <c r="AP152" s="223"/>
      <c r="AX152" s="223"/>
      <c r="BG152" s="223"/>
      <c r="BL152" s="223"/>
      <c r="BN152" s="223"/>
      <c r="BU152" s="223"/>
      <c r="BW152" s="223"/>
      <c r="CB152" s="223"/>
      <c r="CD152" s="223"/>
    </row>
    <row r="153" spans="1:82" ht="14.25" customHeight="1">
      <c r="A153" s="1"/>
      <c r="B153" s="1"/>
      <c r="C153" s="1"/>
      <c r="D153" s="1"/>
      <c r="E153" s="1"/>
      <c r="F153" s="1"/>
      <c r="G153" s="1"/>
      <c r="W153" s="138"/>
      <c r="Z153" s="225"/>
      <c r="AA153" s="225"/>
      <c r="AB153" s="225"/>
      <c r="AC153" s="226"/>
      <c r="AD153" s="226"/>
      <c r="AE153" s="226"/>
      <c r="AF153" s="226"/>
      <c r="AP153" s="223"/>
      <c r="AX153" s="223"/>
      <c r="BG153" s="223"/>
      <c r="BL153" s="223"/>
      <c r="BN153" s="223"/>
      <c r="BU153" s="223"/>
      <c r="BW153" s="223"/>
      <c r="CB153" s="223"/>
      <c r="CD153" s="223"/>
    </row>
    <row r="154" spans="1:82" ht="14.25" customHeight="1">
      <c r="A154" s="1"/>
      <c r="B154" s="1"/>
      <c r="C154" s="1"/>
      <c r="D154" s="1"/>
      <c r="E154" s="1"/>
      <c r="F154" s="1"/>
      <c r="G154" s="1"/>
      <c r="W154" s="138"/>
      <c r="Z154" s="225"/>
      <c r="AA154" s="225"/>
      <c r="AB154" s="225"/>
      <c r="AC154" s="226"/>
      <c r="AD154" s="226"/>
      <c r="AE154" s="226"/>
      <c r="AF154" s="226"/>
      <c r="AP154" s="223"/>
      <c r="AX154" s="223"/>
      <c r="BG154" s="223"/>
      <c r="BL154" s="223"/>
      <c r="BN154" s="223"/>
      <c r="BU154" s="223"/>
      <c r="BW154" s="223"/>
      <c r="CB154" s="223"/>
      <c r="CD154" s="223"/>
    </row>
    <row r="155" spans="1:82" ht="14.25" customHeight="1">
      <c r="A155" s="1"/>
      <c r="B155" s="1"/>
      <c r="C155" s="1"/>
      <c r="D155" s="1"/>
      <c r="E155" s="1"/>
      <c r="F155" s="1"/>
      <c r="G155" s="1"/>
      <c r="W155" s="138"/>
      <c r="Z155" s="225"/>
      <c r="AA155" s="225"/>
      <c r="AB155" s="225"/>
      <c r="AC155" s="226"/>
      <c r="AD155" s="226"/>
      <c r="AE155" s="226"/>
      <c r="AF155" s="226"/>
      <c r="AP155" s="223"/>
      <c r="AX155" s="223"/>
      <c r="BG155" s="223"/>
      <c r="BL155" s="223"/>
      <c r="BN155" s="223"/>
      <c r="BU155" s="223"/>
      <c r="BW155" s="223"/>
      <c r="CB155" s="223"/>
      <c r="CD155" s="223"/>
    </row>
    <row r="156" spans="1:82" ht="14.25" customHeight="1">
      <c r="A156" s="1"/>
      <c r="B156" s="1"/>
      <c r="C156" s="1"/>
      <c r="D156" s="1"/>
      <c r="E156" s="1"/>
      <c r="F156" s="1"/>
      <c r="G156" s="1"/>
      <c r="W156" s="138"/>
      <c r="Z156" s="225"/>
      <c r="AA156" s="225"/>
      <c r="AB156" s="225"/>
      <c r="AC156" s="226"/>
      <c r="AD156" s="226"/>
      <c r="AE156" s="226"/>
      <c r="AF156" s="226"/>
      <c r="AP156" s="223"/>
      <c r="AX156" s="223"/>
      <c r="BG156" s="223"/>
      <c r="BL156" s="223"/>
      <c r="BN156" s="223"/>
      <c r="BU156" s="223"/>
      <c r="BW156" s="223"/>
      <c r="CB156" s="223"/>
      <c r="CD156" s="223"/>
    </row>
    <row r="157" spans="1:82" ht="14.25" customHeight="1">
      <c r="A157" s="1"/>
      <c r="B157" s="1"/>
      <c r="C157" s="1"/>
      <c r="D157" s="1"/>
      <c r="E157" s="1"/>
      <c r="F157" s="1"/>
      <c r="G157" s="1"/>
      <c r="W157" s="138"/>
      <c r="Z157" s="225"/>
      <c r="AA157" s="225"/>
      <c r="AB157" s="225"/>
      <c r="AC157" s="226"/>
      <c r="AD157" s="226"/>
      <c r="AE157" s="226"/>
      <c r="AF157" s="226"/>
      <c r="AP157" s="223"/>
      <c r="AX157" s="223"/>
      <c r="BG157" s="223"/>
      <c r="BL157" s="223"/>
      <c r="BN157" s="223"/>
      <c r="BU157" s="223"/>
      <c r="BW157" s="223"/>
      <c r="CB157" s="223"/>
      <c r="CD157" s="223"/>
    </row>
    <row r="158" spans="1:82" ht="14.25" customHeight="1">
      <c r="A158" s="1"/>
      <c r="B158" s="1"/>
      <c r="C158" s="1"/>
      <c r="D158" s="1"/>
      <c r="E158" s="1"/>
      <c r="F158" s="1"/>
      <c r="G158" s="1"/>
      <c r="W158" s="138"/>
      <c r="Z158" s="225"/>
      <c r="AA158" s="225"/>
      <c r="AB158" s="225"/>
      <c r="AC158" s="226"/>
      <c r="AD158" s="226"/>
      <c r="AE158" s="226"/>
      <c r="AF158" s="226"/>
      <c r="AP158" s="223"/>
      <c r="AX158" s="223"/>
      <c r="BG158" s="223"/>
      <c r="BL158" s="223"/>
      <c r="BN158" s="223"/>
      <c r="BU158" s="223"/>
      <c r="BW158" s="223"/>
      <c r="CB158" s="223"/>
      <c r="CD158" s="223"/>
    </row>
    <row r="159" spans="1:82" ht="14.25" customHeight="1">
      <c r="A159" s="1"/>
      <c r="B159" s="1"/>
      <c r="C159" s="1"/>
      <c r="D159" s="1"/>
      <c r="E159" s="1"/>
      <c r="F159" s="1"/>
      <c r="G159" s="1"/>
      <c r="W159" s="138"/>
      <c r="Z159" s="225"/>
      <c r="AA159" s="225"/>
      <c r="AB159" s="225"/>
      <c r="AC159" s="226"/>
      <c r="AD159" s="226"/>
      <c r="AE159" s="226"/>
      <c r="AF159" s="226"/>
      <c r="AP159" s="223"/>
      <c r="AX159" s="223"/>
      <c r="BG159" s="223"/>
      <c r="BL159" s="223"/>
      <c r="BN159" s="223"/>
      <c r="BU159" s="223"/>
      <c r="BW159" s="223"/>
      <c r="CB159" s="223"/>
      <c r="CD159" s="223"/>
    </row>
    <row r="160" spans="1:82" ht="14.25" customHeight="1">
      <c r="A160" s="1"/>
      <c r="B160" s="1"/>
      <c r="C160" s="1"/>
      <c r="D160" s="1"/>
      <c r="E160" s="1"/>
      <c r="F160" s="1"/>
      <c r="G160" s="1"/>
      <c r="W160" s="138"/>
      <c r="Z160" s="225"/>
      <c r="AA160" s="225"/>
      <c r="AB160" s="225"/>
      <c r="AC160" s="226"/>
      <c r="AD160" s="226"/>
      <c r="AE160" s="226"/>
      <c r="AF160" s="226"/>
      <c r="AP160" s="223"/>
      <c r="AX160" s="223"/>
      <c r="BG160" s="223"/>
      <c r="BL160" s="223"/>
      <c r="BN160" s="223"/>
      <c r="BU160" s="223"/>
      <c r="BW160" s="223"/>
      <c r="CB160" s="223"/>
      <c r="CD160" s="223"/>
    </row>
    <row r="161" spans="1:82" ht="14.25" customHeight="1">
      <c r="A161" s="1"/>
      <c r="B161" s="1"/>
      <c r="C161" s="1"/>
      <c r="D161" s="1"/>
      <c r="E161" s="1"/>
      <c r="F161" s="1"/>
      <c r="G161" s="1"/>
      <c r="W161" s="138"/>
      <c r="Z161" s="225"/>
      <c r="AA161" s="225"/>
      <c r="AB161" s="225"/>
      <c r="AC161" s="226"/>
      <c r="AD161" s="226"/>
      <c r="AE161" s="226"/>
      <c r="AF161" s="226"/>
      <c r="AP161" s="223"/>
      <c r="AX161" s="223"/>
      <c r="BG161" s="223"/>
      <c r="BL161" s="223"/>
      <c r="BN161" s="223"/>
      <c r="BU161" s="223"/>
      <c r="BW161" s="223"/>
      <c r="CB161" s="223"/>
      <c r="CD161" s="223"/>
    </row>
    <row r="162" spans="1:82" ht="14.25" customHeight="1">
      <c r="A162" s="1"/>
      <c r="B162" s="1"/>
      <c r="C162" s="1"/>
      <c r="D162" s="1"/>
      <c r="E162" s="1"/>
      <c r="F162" s="1"/>
      <c r="G162" s="1"/>
      <c r="W162" s="138"/>
      <c r="Z162" s="225"/>
      <c r="AA162" s="225"/>
      <c r="AB162" s="225"/>
      <c r="AC162" s="226"/>
      <c r="AD162" s="226"/>
      <c r="AE162" s="226"/>
      <c r="AF162" s="226"/>
      <c r="AP162" s="223"/>
      <c r="AX162" s="223"/>
      <c r="BG162" s="223"/>
      <c r="BL162" s="223"/>
      <c r="BN162" s="223"/>
      <c r="BU162" s="223"/>
      <c r="BW162" s="223"/>
      <c r="CB162" s="223"/>
      <c r="CD162" s="223"/>
    </row>
    <row r="163" spans="1:82" ht="14.25" customHeight="1">
      <c r="A163" s="1"/>
      <c r="B163" s="1"/>
      <c r="C163" s="1"/>
      <c r="D163" s="1"/>
      <c r="E163" s="1"/>
      <c r="F163" s="1"/>
      <c r="G163" s="1"/>
      <c r="W163" s="138"/>
      <c r="Z163" s="225"/>
      <c r="AA163" s="225"/>
      <c r="AB163" s="225"/>
      <c r="AC163" s="226"/>
      <c r="AD163" s="226"/>
      <c r="AE163" s="226"/>
      <c r="AF163" s="226"/>
      <c r="AP163" s="223"/>
      <c r="AX163" s="223"/>
      <c r="BG163" s="223"/>
      <c r="BL163" s="223"/>
      <c r="BN163" s="223"/>
      <c r="BU163" s="223"/>
      <c r="BW163" s="223"/>
      <c r="CB163" s="223"/>
      <c r="CD163" s="223"/>
    </row>
    <row r="164" spans="1:82" ht="14.25" customHeight="1">
      <c r="A164" s="1"/>
      <c r="B164" s="1"/>
      <c r="C164" s="1"/>
      <c r="D164" s="1"/>
      <c r="E164" s="1"/>
      <c r="F164" s="1"/>
      <c r="G164" s="1"/>
      <c r="W164" s="138"/>
      <c r="Z164" s="225"/>
      <c r="AA164" s="225"/>
      <c r="AB164" s="225"/>
      <c r="AC164" s="226"/>
      <c r="AD164" s="226"/>
      <c r="AE164" s="226"/>
      <c r="AF164" s="226"/>
      <c r="AP164" s="223"/>
      <c r="AX164" s="223"/>
      <c r="BG164" s="223"/>
      <c r="BL164" s="223"/>
      <c r="BN164" s="223"/>
      <c r="BU164" s="223"/>
      <c r="BW164" s="223"/>
      <c r="CB164" s="223"/>
      <c r="CD164" s="223"/>
    </row>
    <row r="165" spans="1:82" ht="14.25" customHeight="1">
      <c r="A165" s="1"/>
      <c r="B165" s="1"/>
      <c r="C165" s="1"/>
      <c r="D165" s="1"/>
      <c r="E165" s="1"/>
      <c r="F165" s="1"/>
      <c r="G165" s="1"/>
      <c r="W165" s="138"/>
      <c r="Z165" s="225"/>
      <c r="AA165" s="225"/>
      <c r="AB165" s="225"/>
      <c r="AC165" s="226"/>
      <c r="AD165" s="226"/>
      <c r="AE165" s="226"/>
      <c r="AF165" s="226"/>
      <c r="AP165" s="223"/>
      <c r="AX165" s="223"/>
      <c r="BG165" s="223"/>
      <c r="BL165" s="223"/>
      <c r="BN165" s="223"/>
      <c r="BU165" s="223"/>
      <c r="BW165" s="223"/>
      <c r="CB165" s="223"/>
      <c r="CD165" s="223"/>
    </row>
    <row r="166" spans="1:82" ht="14.25" customHeight="1">
      <c r="A166" s="1"/>
      <c r="B166" s="1"/>
      <c r="C166" s="1"/>
      <c r="D166" s="1"/>
      <c r="E166" s="1"/>
      <c r="F166" s="1"/>
      <c r="G166" s="1"/>
      <c r="W166" s="138"/>
      <c r="Z166" s="225"/>
      <c r="AA166" s="225"/>
      <c r="AB166" s="225"/>
      <c r="AC166" s="226"/>
      <c r="AD166" s="226"/>
      <c r="AE166" s="226"/>
      <c r="AF166" s="226"/>
      <c r="AP166" s="223"/>
      <c r="AX166" s="223"/>
      <c r="BG166" s="223"/>
      <c r="BL166" s="223"/>
      <c r="BN166" s="223"/>
      <c r="BU166" s="223"/>
      <c r="BW166" s="223"/>
      <c r="CB166" s="223"/>
      <c r="CD166" s="223"/>
    </row>
    <row r="167" spans="1:82" ht="14.25" customHeight="1">
      <c r="A167" s="1"/>
      <c r="B167" s="1"/>
      <c r="C167" s="1"/>
      <c r="D167" s="1"/>
      <c r="E167" s="1"/>
      <c r="F167" s="1"/>
      <c r="G167" s="1"/>
      <c r="W167" s="138"/>
      <c r="Z167" s="225"/>
      <c r="AA167" s="225"/>
      <c r="AB167" s="225"/>
      <c r="AC167" s="226"/>
      <c r="AD167" s="226"/>
      <c r="AE167" s="226"/>
      <c r="AF167" s="226"/>
      <c r="AP167" s="223"/>
      <c r="AX167" s="223"/>
      <c r="BG167" s="223"/>
      <c r="BL167" s="223"/>
      <c r="BN167" s="223"/>
      <c r="BU167" s="223"/>
      <c r="BW167" s="223"/>
      <c r="CB167" s="223"/>
      <c r="CD167" s="223"/>
    </row>
    <row r="168" spans="1:82" ht="14.25" customHeight="1">
      <c r="A168" s="1"/>
      <c r="B168" s="1"/>
      <c r="C168" s="1"/>
      <c r="D168" s="1"/>
      <c r="E168" s="1"/>
      <c r="F168" s="1"/>
      <c r="G168" s="1"/>
      <c r="W168" s="138"/>
      <c r="Z168" s="225"/>
      <c r="AA168" s="225"/>
      <c r="AB168" s="225"/>
      <c r="AC168" s="226"/>
      <c r="AD168" s="226"/>
      <c r="AE168" s="226"/>
      <c r="AF168" s="226"/>
      <c r="AP168" s="223"/>
      <c r="AX168" s="223"/>
      <c r="BG168" s="223"/>
      <c r="BL168" s="223"/>
      <c r="BN168" s="223"/>
      <c r="BU168" s="223"/>
      <c r="BW168" s="223"/>
      <c r="CB168" s="223"/>
      <c r="CD168" s="223"/>
    </row>
    <row r="169" spans="1:82" ht="14.25" customHeight="1">
      <c r="A169" s="1"/>
      <c r="B169" s="1"/>
      <c r="C169" s="1"/>
      <c r="D169" s="1"/>
      <c r="E169" s="1"/>
      <c r="F169" s="1"/>
      <c r="G169" s="1"/>
      <c r="W169" s="138"/>
      <c r="Z169" s="225"/>
      <c r="AA169" s="225"/>
      <c r="AB169" s="225"/>
      <c r="AC169" s="226"/>
      <c r="AD169" s="226"/>
      <c r="AE169" s="226"/>
      <c r="AF169" s="226"/>
      <c r="AP169" s="223"/>
      <c r="AX169" s="223"/>
      <c r="BG169" s="223"/>
      <c r="BL169" s="223"/>
      <c r="BN169" s="223"/>
      <c r="BU169" s="223"/>
      <c r="BW169" s="223"/>
      <c r="CB169" s="223"/>
      <c r="CD169" s="223"/>
    </row>
    <row r="170" spans="1:82" ht="14.25" customHeight="1">
      <c r="A170" s="1"/>
      <c r="B170" s="1"/>
      <c r="C170" s="1"/>
      <c r="D170" s="1"/>
      <c r="E170" s="1"/>
      <c r="F170" s="1"/>
      <c r="G170" s="1"/>
      <c r="W170" s="138"/>
      <c r="Z170" s="225"/>
      <c r="AA170" s="225"/>
      <c r="AB170" s="225"/>
      <c r="AC170" s="226"/>
      <c r="AD170" s="226"/>
      <c r="AE170" s="226"/>
      <c r="AF170" s="226"/>
      <c r="AP170" s="223"/>
      <c r="AX170" s="223"/>
      <c r="BG170" s="223"/>
      <c r="BL170" s="223"/>
      <c r="BN170" s="223"/>
      <c r="BU170" s="223"/>
      <c r="BW170" s="223"/>
      <c r="CB170" s="223"/>
      <c r="CD170" s="223"/>
    </row>
    <row r="171" spans="1:82" ht="14.25" customHeight="1">
      <c r="A171" s="1"/>
      <c r="B171" s="1"/>
      <c r="C171" s="1"/>
      <c r="D171" s="1"/>
      <c r="E171" s="1"/>
      <c r="F171" s="1"/>
      <c r="G171" s="1"/>
      <c r="W171" s="138"/>
      <c r="Z171" s="225"/>
      <c r="AA171" s="225"/>
      <c r="AB171" s="225"/>
      <c r="AC171" s="226"/>
      <c r="AD171" s="226"/>
      <c r="AE171" s="226"/>
      <c r="AF171" s="226"/>
      <c r="AP171" s="223"/>
      <c r="AX171" s="223"/>
      <c r="BG171" s="223"/>
      <c r="BL171" s="223"/>
      <c r="BN171" s="223"/>
      <c r="BU171" s="223"/>
      <c r="BW171" s="223"/>
      <c r="CB171" s="223"/>
      <c r="CD171" s="223"/>
    </row>
    <row r="172" spans="1:82" ht="14.25" customHeight="1">
      <c r="A172" s="1"/>
      <c r="B172" s="1"/>
      <c r="C172" s="1"/>
      <c r="D172" s="1"/>
      <c r="E172" s="1"/>
      <c r="F172" s="1"/>
      <c r="G172" s="1"/>
      <c r="W172" s="138"/>
      <c r="Z172" s="225"/>
      <c r="AA172" s="225"/>
      <c r="AB172" s="225"/>
      <c r="AC172" s="226"/>
      <c r="AD172" s="226"/>
      <c r="AE172" s="226"/>
      <c r="AF172" s="226"/>
      <c r="AP172" s="223"/>
      <c r="AX172" s="223"/>
      <c r="BG172" s="223"/>
      <c r="BL172" s="223"/>
      <c r="BN172" s="223"/>
      <c r="BU172" s="223"/>
      <c r="BW172" s="223"/>
      <c r="CB172" s="223"/>
      <c r="CD172" s="223"/>
    </row>
    <row r="173" spans="1:82" ht="14.25" customHeight="1">
      <c r="A173" s="1"/>
      <c r="B173" s="1"/>
      <c r="C173" s="1"/>
      <c r="D173" s="1"/>
      <c r="E173" s="1"/>
      <c r="F173" s="1"/>
      <c r="G173" s="1"/>
      <c r="W173" s="138"/>
      <c r="Z173" s="225"/>
      <c r="AA173" s="225"/>
      <c r="AB173" s="225"/>
      <c r="AC173" s="226"/>
      <c r="AD173" s="226"/>
      <c r="AE173" s="226"/>
      <c r="AF173" s="226"/>
      <c r="AP173" s="223"/>
      <c r="AX173" s="223"/>
      <c r="BG173" s="223"/>
      <c r="BL173" s="223"/>
      <c r="BN173" s="223"/>
      <c r="BU173" s="223"/>
      <c r="BW173" s="223"/>
      <c r="CB173" s="223"/>
      <c r="CD173" s="223"/>
    </row>
    <row r="174" spans="1:82" ht="14.25" customHeight="1">
      <c r="A174" s="1"/>
      <c r="B174" s="1"/>
      <c r="C174" s="1"/>
      <c r="D174" s="1"/>
      <c r="E174" s="1"/>
      <c r="F174" s="1"/>
      <c r="G174" s="1"/>
      <c r="W174" s="138"/>
      <c r="Z174" s="225"/>
      <c r="AA174" s="225"/>
      <c r="AB174" s="225"/>
      <c r="AC174" s="226"/>
      <c r="AD174" s="226"/>
      <c r="AE174" s="226"/>
      <c r="AF174" s="226"/>
      <c r="AP174" s="223"/>
      <c r="AX174" s="223"/>
      <c r="BG174" s="223"/>
      <c r="BL174" s="223"/>
      <c r="BN174" s="223"/>
      <c r="BU174" s="223"/>
      <c r="BW174" s="223"/>
      <c r="CB174" s="223"/>
      <c r="CD174" s="223"/>
    </row>
    <row r="175" spans="1:82" ht="14.25" customHeight="1">
      <c r="A175" s="1"/>
      <c r="B175" s="1"/>
      <c r="C175" s="1"/>
      <c r="D175" s="1"/>
      <c r="E175" s="1"/>
      <c r="F175" s="1"/>
      <c r="G175" s="1"/>
      <c r="W175" s="138"/>
      <c r="Z175" s="225"/>
      <c r="AA175" s="225"/>
      <c r="AB175" s="225"/>
      <c r="AC175" s="226"/>
      <c r="AD175" s="226"/>
      <c r="AE175" s="226"/>
      <c r="AF175" s="226"/>
      <c r="AP175" s="223"/>
      <c r="AX175" s="223"/>
      <c r="BG175" s="223"/>
      <c r="BL175" s="223"/>
      <c r="BN175" s="223"/>
      <c r="BU175" s="223"/>
      <c r="BW175" s="223"/>
      <c r="CB175" s="223"/>
      <c r="CD175" s="223"/>
    </row>
    <row r="176" spans="1:82" ht="14.25" customHeight="1">
      <c r="A176" s="1"/>
      <c r="B176" s="1"/>
      <c r="C176" s="1"/>
      <c r="D176" s="1"/>
      <c r="E176" s="1"/>
      <c r="F176" s="1"/>
      <c r="G176" s="1"/>
      <c r="W176" s="138"/>
      <c r="Z176" s="225"/>
      <c r="AA176" s="225"/>
      <c r="AB176" s="225"/>
      <c r="AC176" s="226"/>
      <c r="AD176" s="226"/>
      <c r="AE176" s="226"/>
      <c r="AF176" s="226"/>
      <c r="AP176" s="223"/>
      <c r="AX176" s="223"/>
      <c r="BG176" s="223"/>
      <c r="BL176" s="223"/>
      <c r="BN176" s="223"/>
      <c r="BU176" s="223"/>
      <c r="BW176" s="223"/>
      <c r="CB176" s="223"/>
      <c r="CD176" s="223"/>
    </row>
    <row r="177" spans="1:82" ht="14.25" customHeight="1">
      <c r="A177" s="1"/>
      <c r="B177" s="1"/>
      <c r="C177" s="1"/>
      <c r="D177" s="1"/>
      <c r="E177" s="1"/>
      <c r="F177" s="1"/>
      <c r="G177" s="1"/>
      <c r="W177" s="138"/>
      <c r="Z177" s="225"/>
      <c r="AA177" s="225"/>
      <c r="AB177" s="225"/>
      <c r="AC177" s="226"/>
      <c r="AD177" s="226"/>
      <c r="AE177" s="226"/>
      <c r="AF177" s="226"/>
      <c r="AP177" s="223"/>
      <c r="AX177" s="223"/>
      <c r="BG177" s="223"/>
      <c r="BL177" s="223"/>
      <c r="BN177" s="223"/>
      <c r="BU177" s="223"/>
      <c r="BW177" s="223"/>
      <c r="CB177" s="223"/>
      <c r="CD177" s="223"/>
    </row>
    <row r="178" spans="1:82" ht="14.25" customHeight="1">
      <c r="A178" s="1"/>
      <c r="B178" s="1"/>
      <c r="C178" s="1"/>
      <c r="D178" s="1"/>
      <c r="E178" s="1"/>
      <c r="F178" s="1"/>
      <c r="G178" s="1"/>
      <c r="W178" s="138"/>
      <c r="Z178" s="225"/>
      <c r="AA178" s="225"/>
      <c r="AB178" s="225"/>
      <c r="AC178" s="226"/>
      <c r="AD178" s="226"/>
      <c r="AE178" s="226"/>
      <c r="AF178" s="226"/>
      <c r="AP178" s="223"/>
      <c r="AX178" s="223"/>
      <c r="BG178" s="223"/>
      <c r="BL178" s="223"/>
      <c r="BN178" s="223"/>
      <c r="BU178" s="223"/>
      <c r="BW178" s="223"/>
      <c r="CB178" s="223"/>
      <c r="CD178" s="223"/>
    </row>
    <row r="179" spans="1:82" ht="14.25" customHeight="1">
      <c r="A179" s="1"/>
      <c r="B179" s="1"/>
      <c r="C179" s="1"/>
      <c r="D179" s="1"/>
      <c r="E179" s="1"/>
      <c r="F179" s="1"/>
      <c r="G179" s="1"/>
      <c r="W179" s="138"/>
      <c r="Z179" s="225"/>
      <c r="AA179" s="225"/>
      <c r="AB179" s="225"/>
      <c r="AC179" s="226"/>
      <c r="AD179" s="226"/>
      <c r="AE179" s="226"/>
      <c r="AF179" s="226"/>
      <c r="AP179" s="223"/>
      <c r="AX179" s="223"/>
      <c r="BG179" s="223"/>
      <c r="BL179" s="223"/>
      <c r="BN179" s="223"/>
      <c r="BU179" s="223"/>
      <c r="BW179" s="223"/>
      <c r="CB179" s="223"/>
      <c r="CD179" s="223"/>
    </row>
    <row r="180" spans="1:82" ht="14.25" customHeight="1">
      <c r="A180" s="1"/>
      <c r="B180" s="1"/>
      <c r="C180" s="1"/>
      <c r="D180" s="1"/>
      <c r="E180" s="1"/>
      <c r="F180" s="1"/>
      <c r="G180" s="1"/>
      <c r="W180" s="138"/>
      <c r="Z180" s="225"/>
      <c r="AA180" s="225"/>
      <c r="AB180" s="225"/>
      <c r="AC180" s="226"/>
      <c r="AD180" s="226"/>
      <c r="AE180" s="226"/>
      <c r="AF180" s="226"/>
      <c r="AP180" s="223"/>
      <c r="AX180" s="223"/>
      <c r="BG180" s="223"/>
      <c r="BL180" s="223"/>
      <c r="BN180" s="223"/>
      <c r="BU180" s="223"/>
      <c r="BW180" s="223"/>
      <c r="CB180" s="223"/>
      <c r="CD180" s="223"/>
    </row>
    <row r="181" spans="1:82" ht="14.25" customHeight="1">
      <c r="A181" s="1"/>
      <c r="B181" s="1"/>
      <c r="C181" s="1"/>
      <c r="D181" s="1"/>
      <c r="E181" s="1"/>
      <c r="F181" s="1"/>
      <c r="G181" s="1"/>
      <c r="W181" s="138"/>
      <c r="Z181" s="225"/>
      <c r="AA181" s="225"/>
      <c r="AB181" s="225"/>
      <c r="AC181" s="226"/>
      <c r="AD181" s="226"/>
      <c r="AE181" s="226"/>
      <c r="AF181" s="226"/>
      <c r="AP181" s="223"/>
      <c r="AX181" s="223"/>
      <c r="BG181" s="223"/>
      <c r="BL181" s="223"/>
      <c r="BN181" s="223"/>
      <c r="BU181" s="223"/>
      <c r="BW181" s="223"/>
      <c r="CB181" s="223"/>
      <c r="CD181" s="223"/>
    </row>
    <row r="182" spans="1:82" ht="14.25" customHeight="1">
      <c r="A182" s="1"/>
      <c r="B182" s="1"/>
      <c r="C182" s="1"/>
      <c r="D182" s="1"/>
      <c r="E182" s="1"/>
      <c r="F182" s="1"/>
      <c r="G182" s="1"/>
      <c r="W182" s="138"/>
      <c r="Z182" s="225"/>
      <c r="AA182" s="225"/>
      <c r="AB182" s="225"/>
      <c r="AC182" s="226"/>
      <c r="AD182" s="226"/>
      <c r="AE182" s="226"/>
      <c r="AF182" s="226"/>
      <c r="AP182" s="223"/>
      <c r="AX182" s="223"/>
      <c r="BG182" s="223"/>
      <c r="BL182" s="223"/>
      <c r="BN182" s="223"/>
      <c r="BU182" s="223"/>
      <c r="BW182" s="223"/>
      <c r="CB182" s="223"/>
      <c r="CD182" s="223"/>
    </row>
    <row r="183" spans="1:82" ht="14.25" customHeight="1">
      <c r="A183" s="1"/>
      <c r="B183" s="1"/>
      <c r="C183" s="1"/>
      <c r="D183" s="1"/>
      <c r="E183" s="1"/>
      <c r="F183" s="1"/>
      <c r="G183" s="1"/>
      <c r="W183" s="138"/>
      <c r="Z183" s="225"/>
      <c r="AA183" s="225"/>
      <c r="AB183" s="225"/>
      <c r="AC183" s="226"/>
      <c r="AD183" s="226"/>
      <c r="AE183" s="226"/>
      <c r="AF183" s="226"/>
      <c r="AP183" s="223"/>
      <c r="AX183" s="223"/>
      <c r="BG183" s="223"/>
      <c r="BL183" s="223"/>
      <c r="BN183" s="223"/>
      <c r="BU183" s="223"/>
      <c r="BW183" s="223"/>
      <c r="CB183" s="223"/>
      <c r="CD183" s="223"/>
    </row>
    <row r="184" spans="1:82" ht="14.25" customHeight="1">
      <c r="A184" s="1"/>
      <c r="B184" s="1"/>
      <c r="C184" s="1"/>
      <c r="D184" s="1"/>
      <c r="E184" s="1"/>
      <c r="F184" s="1"/>
      <c r="G184" s="1"/>
      <c r="W184" s="138"/>
      <c r="Z184" s="225"/>
      <c r="AA184" s="225"/>
      <c r="AB184" s="225"/>
      <c r="AC184" s="226"/>
      <c r="AD184" s="226"/>
      <c r="AE184" s="226"/>
      <c r="AF184" s="226"/>
      <c r="AP184" s="223"/>
      <c r="AX184" s="223"/>
      <c r="BG184" s="223"/>
      <c r="BL184" s="223"/>
      <c r="BN184" s="223"/>
      <c r="BU184" s="223"/>
      <c r="BW184" s="223"/>
      <c r="CB184" s="223"/>
      <c r="CD184" s="223"/>
    </row>
    <row r="185" spans="1:82" ht="14.25" customHeight="1">
      <c r="A185" s="1"/>
      <c r="B185" s="1"/>
      <c r="C185" s="1"/>
      <c r="D185" s="1"/>
      <c r="E185" s="1"/>
      <c r="F185" s="1"/>
      <c r="G185" s="1"/>
      <c r="W185" s="138"/>
      <c r="Z185" s="225"/>
      <c r="AA185" s="225"/>
      <c r="AB185" s="225"/>
      <c r="AC185" s="226"/>
      <c r="AD185" s="226"/>
      <c r="AE185" s="226"/>
      <c r="AF185" s="226"/>
      <c r="AP185" s="223"/>
      <c r="AX185" s="223"/>
      <c r="BG185" s="223"/>
      <c r="BL185" s="223"/>
      <c r="BN185" s="223"/>
      <c r="BU185" s="223"/>
      <c r="BW185" s="223"/>
      <c r="CB185" s="223"/>
      <c r="CD185" s="223"/>
    </row>
    <row r="186" spans="1:82" ht="14.25" customHeight="1">
      <c r="A186" s="1"/>
      <c r="B186" s="1"/>
      <c r="C186" s="1"/>
      <c r="D186" s="1"/>
      <c r="E186" s="1"/>
      <c r="F186" s="1"/>
      <c r="G186" s="1"/>
      <c r="W186" s="138"/>
      <c r="Z186" s="225"/>
      <c r="AA186" s="225"/>
      <c r="AB186" s="225"/>
      <c r="AC186" s="226"/>
      <c r="AD186" s="226"/>
      <c r="AE186" s="226"/>
      <c r="AF186" s="226"/>
      <c r="AP186" s="223"/>
      <c r="AX186" s="223"/>
      <c r="BG186" s="223"/>
      <c r="BL186" s="223"/>
      <c r="BN186" s="223"/>
      <c r="BU186" s="223"/>
      <c r="BW186" s="223"/>
      <c r="CB186" s="223"/>
      <c r="CD186" s="223"/>
    </row>
    <row r="187" spans="1:82" ht="14.25" customHeight="1">
      <c r="A187" s="1"/>
      <c r="B187" s="1"/>
      <c r="C187" s="1"/>
      <c r="D187" s="1"/>
      <c r="E187" s="1"/>
      <c r="F187" s="1"/>
      <c r="G187" s="1"/>
      <c r="W187" s="138"/>
      <c r="Z187" s="225"/>
      <c r="AA187" s="225"/>
      <c r="AB187" s="225"/>
      <c r="AC187" s="226"/>
      <c r="AD187" s="226"/>
      <c r="AE187" s="226"/>
      <c r="AF187" s="226"/>
      <c r="AP187" s="223"/>
      <c r="AX187" s="223"/>
      <c r="BG187" s="223"/>
      <c r="BL187" s="223"/>
      <c r="BN187" s="223"/>
      <c r="BU187" s="223"/>
      <c r="BW187" s="223"/>
      <c r="CB187" s="223"/>
      <c r="CD187" s="223"/>
    </row>
    <row r="188" spans="1:82" ht="14.25" customHeight="1">
      <c r="A188" s="1"/>
      <c r="B188" s="1"/>
      <c r="C188" s="1"/>
      <c r="D188" s="1"/>
      <c r="E188" s="1"/>
      <c r="F188" s="1"/>
      <c r="G188" s="1"/>
      <c r="W188" s="138"/>
      <c r="Z188" s="225"/>
      <c r="AA188" s="225"/>
      <c r="AB188" s="225"/>
      <c r="AC188" s="226"/>
      <c r="AD188" s="226"/>
      <c r="AE188" s="226"/>
      <c r="AF188" s="226"/>
      <c r="AP188" s="223"/>
      <c r="AX188" s="223"/>
      <c r="BG188" s="223"/>
      <c r="BL188" s="223"/>
      <c r="BN188" s="223"/>
      <c r="BU188" s="223"/>
      <c r="BW188" s="223"/>
      <c r="CB188" s="223"/>
      <c r="CD188" s="223"/>
    </row>
    <row r="189" spans="1:82" ht="14.25" customHeight="1">
      <c r="A189" s="1"/>
      <c r="B189" s="1"/>
      <c r="C189" s="1"/>
      <c r="D189" s="1"/>
      <c r="E189" s="1"/>
      <c r="F189" s="1"/>
      <c r="G189" s="1"/>
      <c r="W189" s="138"/>
      <c r="Z189" s="225"/>
      <c r="AA189" s="225"/>
      <c r="AB189" s="225"/>
      <c r="AC189" s="226"/>
      <c r="AD189" s="226"/>
      <c r="AE189" s="226"/>
      <c r="AF189" s="226"/>
      <c r="AP189" s="223"/>
      <c r="AX189" s="223"/>
      <c r="BG189" s="223"/>
      <c r="BL189" s="223"/>
      <c r="BN189" s="223"/>
      <c r="BU189" s="223"/>
      <c r="BW189" s="223"/>
      <c r="CB189" s="223"/>
      <c r="CD189" s="223"/>
    </row>
    <row r="190" spans="1:82" ht="14.25" customHeight="1">
      <c r="A190" s="1"/>
      <c r="B190" s="1"/>
      <c r="C190" s="1"/>
      <c r="D190" s="1"/>
      <c r="E190" s="1"/>
      <c r="F190" s="1"/>
      <c r="G190" s="1"/>
      <c r="W190" s="138"/>
      <c r="Z190" s="225"/>
      <c r="AA190" s="225"/>
      <c r="AB190" s="225"/>
      <c r="AC190" s="226"/>
      <c r="AD190" s="226"/>
      <c r="AE190" s="226"/>
      <c r="AF190" s="226"/>
      <c r="AP190" s="223"/>
      <c r="AX190" s="223"/>
      <c r="BG190" s="223"/>
      <c r="BL190" s="223"/>
      <c r="BN190" s="223"/>
      <c r="BU190" s="223"/>
      <c r="BW190" s="223"/>
      <c r="CB190" s="223"/>
      <c r="CD190" s="223"/>
    </row>
    <row r="191" spans="1:82" ht="14.25" customHeight="1">
      <c r="A191" s="1"/>
      <c r="B191" s="1"/>
      <c r="C191" s="1"/>
      <c r="D191" s="1"/>
      <c r="E191" s="1"/>
      <c r="F191" s="1"/>
      <c r="G191" s="1"/>
      <c r="W191" s="138"/>
      <c r="Z191" s="225"/>
      <c r="AA191" s="225"/>
      <c r="AB191" s="225"/>
      <c r="AC191" s="226"/>
      <c r="AD191" s="226"/>
      <c r="AE191" s="226"/>
      <c r="AF191" s="226"/>
      <c r="AP191" s="223"/>
      <c r="AX191" s="223"/>
      <c r="BG191" s="223"/>
      <c r="BL191" s="223"/>
      <c r="BN191" s="223"/>
      <c r="BU191" s="223"/>
      <c r="BW191" s="223"/>
      <c r="CB191" s="223"/>
      <c r="CD191" s="223"/>
    </row>
    <row r="192" spans="1:82" ht="14.25" customHeight="1">
      <c r="A192" s="1"/>
      <c r="B192" s="1"/>
      <c r="C192" s="1"/>
      <c r="D192" s="1"/>
      <c r="E192" s="1"/>
      <c r="F192" s="1"/>
      <c r="G192" s="1"/>
      <c r="W192" s="138"/>
      <c r="Z192" s="225"/>
      <c r="AA192" s="225"/>
      <c r="AB192" s="225"/>
      <c r="AC192" s="226"/>
      <c r="AD192" s="226"/>
      <c r="AE192" s="226"/>
      <c r="AF192" s="226"/>
      <c r="AP192" s="223"/>
      <c r="AX192" s="223"/>
      <c r="BG192" s="223"/>
      <c r="BL192" s="223"/>
      <c r="BN192" s="223"/>
      <c r="BU192" s="223"/>
      <c r="BW192" s="223"/>
      <c r="CB192" s="223"/>
      <c r="CD192" s="223"/>
    </row>
    <row r="193" spans="1:82" ht="14.25" customHeight="1">
      <c r="A193" s="1"/>
      <c r="B193" s="1"/>
      <c r="C193" s="1"/>
      <c r="D193" s="1"/>
      <c r="E193" s="1"/>
      <c r="F193" s="1"/>
      <c r="G193" s="1"/>
      <c r="W193" s="138"/>
      <c r="Z193" s="225"/>
      <c r="AA193" s="225"/>
      <c r="AB193" s="225"/>
      <c r="AC193" s="226"/>
      <c r="AD193" s="226"/>
      <c r="AE193" s="226"/>
      <c r="AF193" s="226"/>
      <c r="AP193" s="223"/>
      <c r="AX193" s="223"/>
      <c r="BG193" s="223"/>
      <c r="BL193" s="223"/>
      <c r="BN193" s="223"/>
      <c r="BU193" s="223"/>
      <c r="BW193" s="223"/>
      <c r="CB193" s="223"/>
      <c r="CD193" s="223"/>
    </row>
    <row r="194" spans="1:82" ht="14.25" customHeight="1">
      <c r="A194" s="1"/>
      <c r="B194" s="1"/>
      <c r="C194" s="1"/>
      <c r="D194" s="1"/>
      <c r="E194" s="1"/>
      <c r="F194" s="1"/>
      <c r="G194" s="1"/>
      <c r="W194" s="138"/>
      <c r="Z194" s="225"/>
      <c r="AA194" s="225"/>
      <c r="AB194" s="225"/>
      <c r="AC194" s="226"/>
      <c r="AD194" s="226"/>
      <c r="AE194" s="226"/>
      <c r="AF194" s="226"/>
      <c r="AP194" s="223"/>
      <c r="AX194" s="223"/>
      <c r="BG194" s="223"/>
      <c r="BL194" s="223"/>
      <c r="BN194" s="223"/>
      <c r="BU194" s="223"/>
      <c r="BW194" s="223"/>
      <c r="CB194" s="223"/>
      <c r="CD194" s="223"/>
    </row>
    <row r="195" spans="1:82" ht="14.25" customHeight="1">
      <c r="A195" s="1"/>
      <c r="B195" s="1"/>
      <c r="C195" s="1"/>
      <c r="D195" s="1"/>
      <c r="E195" s="1"/>
      <c r="F195" s="1"/>
      <c r="G195" s="1"/>
      <c r="W195" s="138"/>
      <c r="Z195" s="225"/>
      <c r="AA195" s="225"/>
      <c r="AB195" s="225"/>
      <c r="AC195" s="226"/>
      <c r="AD195" s="226"/>
      <c r="AE195" s="226"/>
      <c r="AF195" s="226"/>
      <c r="AP195" s="223"/>
      <c r="AX195" s="223"/>
      <c r="BG195" s="223"/>
      <c r="BL195" s="223"/>
      <c r="BN195" s="223"/>
      <c r="BU195" s="223"/>
      <c r="BW195" s="223"/>
      <c r="CB195" s="223"/>
      <c r="CD195" s="223"/>
    </row>
    <row r="196" spans="1:82" ht="14.25" customHeight="1">
      <c r="A196" s="1"/>
      <c r="B196" s="1"/>
      <c r="C196" s="1"/>
      <c r="D196" s="1"/>
      <c r="E196" s="1"/>
      <c r="F196" s="1"/>
      <c r="G196" s="1"/>
      <c r="W196" s="138"/>
      <c r="Z196" s="225"/>
      <c r="AA196" s="225"/>
      <c r="AB196" s="225"/>
      <c r="AC196" s="226"/>
      <c r="AD196" s="226"/>
      <c r="AE196" s="226"/>
      <c r="AF196" s="226"/>
      <c r="AP196" s="223"/>
      <c r="AX196" s="223"/>
      <c r="BG196" s="223"/>
      <c r="BL196" s="223"/>
      <c r="BN196" s="223"/>
      <c r="BU196" s="223"/>
      <c r="BW196" s="223"/>
      <c r="CB196" s="223"/>
      <c r="CD196" s="223"/>
    </row>
    <row r="197" spans="1:82" ht="14.25" customHeight="1">
      <c r="A197" s="1"/>
      <c r="B197" s="1"/>
      <c r="C197" s="1"/>
      <c r="D197" s="1"/>
      <c r="E197" s="1"/>
      <c r="F197" s="1"/>
      <c r="G197" s="1"/>
      <c r="W197" s="138"/>
      <c r="Z197" s="225"/>
      <c r="AA197" s="225"/>
      <c r="AB197" s="225"/>
      <c r="AC197" s="226"/>
      <c r="AD197" s="226"/>
      <c r="AE197" s="226"/>
      <c r="AF197" s="226"/>
      <c r="AP197" s="223"/>
      <c r="AX197" s="223"/>
      <c r="BG197" s="223"/>
      <c r="BL197" s="223"/>
      <c r="BN197" s="223"/>
      <c r="BU197" s="223"/>
      <c r="BW197" s="223"/>
      <c r="CB197" s="223"/>
      <c r="CD197" s="223"/>
    </row>
    <row r="198" spans="1:82" ht="14.25" customHeight="1">
      <c r="A198" s="1"/>
      <c r="B198" s="1"/>
      <c r="C198" s="1"/>
      <c r="D198" s="1"/>
      <c r="E198" s="1"/>
      <c r="F198" s="1"/>
      <c r="G198" s="1"/>
      <c r="W198" s="138"/>
      <c r="Z198" s="225"/>
      <c r="AA198" s="225"/>
      <c r="AB198" s="225"/>
      <c r="AC198" s="226"/>
      <c r="AD198" s="226"/>
      <c r="AE198" s="226"/>
      <c r="AF198" s="226"/>
      <c r="AP198" s="223"/>
      <c r="AX198" s="223"/>
      <c r="BG198" s="223"/>
      <c r="BL198" s="223"/>
      <c r="BN198" s="223"/>
      <c r="BU198" s="223"/>
      <c r="BW198" s="223"/>
      <c r="CB198" s="223"/>
      <c r="CD198" s="223"/>
    </row>
    <row r="199" spans="1:82" ht="14.25" customHeight="1">
      <c r="A199" s="1"/>
      <c r="B199" s="1"/>
      <c r="C199" s="1"/>
      <c r="D199" s="1"/>
      <c r="E199" s="1"/>
      <c r="F199" s="1"/>
      <c r="G199" s="1"/>
      <c r="W199" s="138"/>
      <c r="Z199" s="225"/>
      <c r="AA199" s="225"/>
      <c r="AB199" s="225"/>
      <c r="AC199" s="226"/>
      <c r="AD199" s="226"/>
      <c r="AE199" s="226"/>
      <c r="AF199" s="226"/>
      <c r="AP199" s="223"/>
      <c r="AX199" s="223"/>
      <c r="BG199" s="223"/>
      <c r="BL199" s="223"/>
      <c r="BN199" s="223"/>
      <c r="BU199" s="223"/>
      <c r="BW199" s="223"/>
      <c r="CB199" s="223"/>
      <c r="CD199" s="223"/>
    </row>
    <row r="200" spans="1:82" ht="14.25" customHeight="1">
      <c r="A200" s="1"/>
      <c r="B200" s="1"/>
      <c r="C200" s="1"/>
      <c r="D200" s="1"/>
      <c r="E200" s="1"/>
      <c r="F200" s="1"/>
      <c r="G200" s="1"/>
      <c r="W200" s="138"/>
      <c r="Z200" s="225"/>
      <c r="AA200" s="225"/>
      <c r="AB200" s="225"/>
      <c r="AC200" s="226"/>
      <c r="AD200" s="226"/>
      <c r="AE200" s="226"/>
      <c r="AF200" s="226"/>
      <c r="AP200" s="223"/>
      <c r="AX200" s="223"/>
      <c r="BG200" s="223"/>
      <c r="BL200" s="223"/>
      <c r="BN200" s="223"/>
      <c r="BU200" s="223"/>
      <c r="BW200" s="223"/>
      <c r="CB200" s="223"/>
      <c r="CD200" s="223"/>
    </row>
    <row r="201" spans="1:82" ht="14.25" customHeight="1">
      <c r="A201" s="1"/>
      <c r="B201" s="1"/>
      <c r="C201" s="1"/>
      <c r="D201" s="1"/>
      <c r="E201" s="1"/>
      <c r="F201" s="1"/>
      <c r="G201" s="1"/>
      <c r="W201" s="138"/>
      <c r="Z201" s="225"/>
      <c r="AA201" s="225"/>
      <c r="AB201" s="225"/>
      <c r="AC201" s="226"/>
      <c r="AD201" s="226"/>
      <c r="AE201" s="226"/>
      <c r="AF201" s="226"/>
      <c r="AP201" s="223"/>
      <c r="AX201" s="223"/>
      <c r="BG201" s="223"/>
      <c r="BL201" s="223"/>
      <c r="BN201" s="223"/>
      <c r="BU201" s="223"/>
      <c r="BW201" s="223"/>
      <c r="CB201" s="223"/>
      <c r="CD201" s="223"/>
    </row>
    <row r="202" spans="1:82" ht="14.25" customHeight="1">
      <c r="A202" s="1"/>
      <c r="B202" s="1"/>
      <c r="C202" s="1"/>
      <c r="D202" s="1"/>
      <c r="E202" s="1"/>
      <c r="F202" s="1"/>
      <c r="G202" s="1"/>
      <c r="W202" s="138"/>
      <c r="Z202" s="225"/>
      <c r="AA202" s="225"/>
      <c r="AB202" s="225"/>
      <c r="AC202" s="226"/>
      <c r="AD202" s="226"/>
      <c r="AE202" s="226"/>
      <c r="AF202" s="226"/>
      <c r="AP202" s="223"/>
      <c r="AX202" s="223"/>
      <c r="BG202" s="223"/>
      <c r="BL202" s="223"/>
      <c r="BN202" s="223"/>
      <c r="BU202" s="223"/>
      <c r="BW202" s="223"/>
      <c r="CB202" s="223"/>
      <c r="CD202" s="223"/>
    </row>
    <row r="203" spans="1:82" ht="14.25" customHeight="1">
      <c r="A203" s="1"/>
      <c r="B203" s="1"/>
      <c r="C203" s="1"/>
      <c r="D203" s="1"/>
      <c r="E203" s="1"/>
      <c r="F203" s="1"/>
      <c r="G203" s="1"/>
      <c r="W203" s="138"/>
      <c r="Z203" s="225"/>
      <c r="AA203" s="225"/>
      <c r="AB203" s="225"/>
      <c r="AC203" s="226"/>
      <c r="AD203" s="226"/>
      <c r="AE203" s="226"/>
      <c r="AF203" s="226"/>
      <c r="AP203" s="223"/>
      <c r="AX203" s="223"/>
      <c r="BG203" s="223"/>
      <c r="BL203" s="223"/>
      <c r="BN203" s="223"/>
      <c r="BU203" s="223"/>
      <c r="BW203" s="223"/>
      <c r="CB203" s="223"/>
      <c r="CD203" s="223"/>
    </row>
    <row r="204" spans="1:82" ht="14.25" customHeight="1">
      <c r="A204" s="1"/>
      <c r="B204" s="1"/>
      <c r="C204" s="1"/>
      <c r="D204" s="1"/>
      <c r="E204" s="1"/>
      <c r="F204" s="1"/>
      <c r="G204" s="1"/>
      <c r="W204" s="138"/>
      <c r="Z204" s="225"/>
      <c r="AA204" s="225"/>
      <c r="AB204" s="225"/>
      <c r="AC204" s="226"/>
      <c r="AD204" s="226"/>
      <c r="AE204" s="226"/>
      <c r="AF204" s="226"/>
      <c r="AP204" s="223"/>
      <c r="AX204" s="223"/>
      <c r="BG204" s="223"/>
      <c r="BL204" s="223"/>
      <c r="BN204" s="223"/>
      <c r="BU204" s="223"/>
      <c r="BW204" s="223"/>
      <c r="CB204" s="223"/>
      <c r="CD204" s="223"/>
    </row>
    <row r="205" spans="1:82" ht="14.25" customHeight="1">
      <c r="A205" s="1"/>
      <c r="B205" s="1"/>
      <c r="C205" s="1"/>
      <c r="D205" s="1"/>
      <c r="E205" s="1"/>
      <c r="F205" s="1"/>
      <c r="G205" s="1"/>
      <c r="W205" s="138"/>
      <c r="Z205" s="225"/>
      <c r="AA205" s="225"/>
      <c r="AB205" s="225"/>
      <c r="AC205" s="226"/>
      <c r="AD205" s="226"/>
      <c r="AE205" s="226"/>
      <c r="AF205" s="226"/>
      <c r="AP205" s="223"/>
      <c r="AX205" s="223"/>
      <c r="BG205" s="223"/>
      <c r="BL205" s="223"/>
      <c r="BN205" s="223"/>
      <c r="BU205" s="223"/>
      <c r="BW205" s="223"/>
      <c r="CB205" s="223"/>
      <c r="CD205" s="223"/>
    </row>
    <row r="206" spans="1:82" ht="14.25" customHeight="1">
      <c r="A206" s="1"/>
      <c r="B206" s="1"/>
      <c r="C206" s="1"/>
      <c r="D206" s="1"/>
      <c r="E206" s="1"/>
      <c r="F206" s="1"/>
      <c r="G206" s="1"/>
      <c r="W206" s="138"/>
      <c r="Z206" s="225"/>
      <c r="AA206" s="225"/>
      <c r="AB206" s="225"/>
      <c r="AC206" s="226"/>
      <c r="AD206" s="226"/>
      <c r="AE206" s="226"/>
      <c r="AF206" s="226"/>
      <c r="AP206" s="223"/>
      <c r="AX206" s="223"/>
      <c r="BG206" s="223"/>
      <c r="BL206" s="223"/>
      <c r="BN206" s="223"/>
      <c r="BU206" s="223"/>
      <c r="BW206" s="223"/>
      <c r="CB206" s="223"/>
      <c r="CD206" s="223"/>
    </row>
    <row r="207" spans="1:82" ht="14.25" customHeight="1">
      <c r="A207" s="1"/>
      <c r="B207" s="1"/>
      <c r="C207" s="1"/>
      <c r="D207" s="1"/>
      <c r="E207" s="1"/>
      <c r="F207" s="1"/>
      <c r="G207" s="1"/>
      <c r="W207" s="138"/>
      <c r="Z207" s="225"/>
      <c r="AA207" s="225"/>
      <c r="AB207" s="225"/>
      <c r="AC207" s="226"/>
      <c r="AD207" s="226"/>
      <c r="AE207" s="226"/>
      <c r="AF207" s="226"/>
      <c r="AP207" s="223"/>
      <c r="AX207" s="223"/>
      <c r="BG207" s="223"/>
      <c r="BL207" s="223"/>
      <c r="BN207" s="223"/>
      <c r="BU207" s="223"/>
      <c r="BW207" s="223"/>
      <c r="CB207" s="223"/>
      <c r="CD207" s="223"/>
    </row>
    <row r="208" spans="1:82" ht="14.25" customHeight="1">
      <c r="A208" s="1"/>
      <c r="B208" s="1"/>
      <c r="C208" s="1"/>
      <c r="D208" s="1"/>
      <c r="E208" s="1"/>
      <c r="F208" s="1"/>
      <c r="G208" s="1"/>
      <c r="W208" s="138"/>
      <c r="Z208" s="225"/>
      <c r="AA208" s="225"/>
      <c r="AB208" s="225"/>
      <c r="AC208" s="226"/>
      <c r="AD208" s="226"/>
      <c r="AE208" s="226"/>
      <c r="AF208" s="226"/>
      <c r="AP208" s="223"/>
      <c r="AX208" s="223"/>
      <c r="BG208" s="223"/>
      <c r="BL208" s="223"/>
      <c r="BN208" s="223"/>
      <c r="BU208" s="223"/>
      <c r="BW208" s="223"/>
      <c r="CB208" s="223"/>
      <c r="CD208" s="223"/>
    </row>
    <row r="209" spans="1:82" ht="14.25" customHeight="1">
      <c r="A209" s="1"/>
      <c r="B209" s="1"/>
      <c r="C209" s="1"/>
      <c r="D209" s="1"/>
      <c r="E209" s="1"/>
      <c r="F209" s="1"/>
      <c r="G209" s="1"/>
      <c r="W209" s="138"/>
      <c r="Z209" s="225"/>
      <c r="AA209" s="225"/>
      <c r="AB209" s="225"/>
      <c r="AC209" s="226"/>
      <c r="AD209" s="226"/>
      <c r="AE209" s="226"/>
      <c r="AF209" s="226"/>
      <c r="AP209" s="223"/>
      <c r="AX209" s="223"/>
      <c r="BG209" s="223"/>
      <c r="BL209" s="223"/>
      <c r="BN209" s="223"/>
      <c r="BU209" s="223"/>
      <c r="BW209" s="223"/>
      <c r="CB209" s="223"/>
      <c r="CD209" s="223"/>
    </row>
    <row r="210" spans="1:82" ht="14.25" customHeight="1">
      <c r="A210" s="1"/>
      <c r="B210" s="1"/>
      <c r="C210" s="1"/>
      <c r="D210" s="1"/>
      <c r="E210" s="1"/>
      <c r="F210" s="1"/>
      <c r="G210" s="1"/>
      <c r="W210" s="138"/>
      <c r="Z210" s="225"/>
      <c r="AA210" s="225"/>
      <c r="AB210" s="225"/>
      <c r="AC210" s="226"/>
      <c r="AD210" s="226"/>
      <c r="AE210" s="226"/>
      <c r="AF210" s="226"/>
      <c r="AP210" s="223"/>
      <c r="AX210" s="223"/>
      <c r="BG210" s="223"/>
      <c r="BL210" s="223"/>
      <c r="BN210" s="223"/>
      <c r="BU210" s="223"/>
      <c r="BW210" s="223"/>
      <c r="CB210" s="223"/>
      <c r="CD210" s="223"/>
    </row>
    <row r="211" spans="1:82" ht="14.25" customHeight="1">
      <c r="A211" s="1"/>
      <c r="B211" s="1"/>
      <c r="C211" s="1"/>
      <c r="D211" s="1"/>
      <c r="E211" s="1"/>
      <c r="F211" s="1"/>
      <c r="G211" s="1"/>
      <c r="W211" s="138"/>
      <c r="Z211" s="225"/>
      <c r="AA211" s="225"/>
      <c r="AB211" s="225"/>
      <c r="AC211" s="226"/>
      <c r="AD211" s="226"/>
      <c r="AE211" s="226"/>
      <c r="AF211" s="226"/>
      <c r="AP211" s="223"/>
      <c r="AX211" s="223"/>
      <c r="BG211" s="223"/>
      <c r="BL211" s="223"/>
      <c r="BN211" s="223"/>
      <c r="BU211" s="223"/>
      <c r="BW211" s="223"/>
      <c r="CB211" s="223"/>
      <c r="CD211" s="223"/>
    </row>
    <row r="212" spans="1:82" ht="14.25" customHeight="1">
      <c r="A212" s="1"/>
      <c r="B212" s="1"/>
      <c r="C212" s="1"/>
      <c r="D212" s="1"/>
      <c r="E212" s="1"/>
      <c r="F212" s="1"/>
      <c r="G212" s="1"/>
      <c r="W212" s="138"/>
      <c r="Z212" s="225"/>
      <c r="AA212" s="225"/>
      <c r="AB212" s="225"/>
      <c r="AC212" s="226"/>
      <c r="AD212" s="226"/>
      <c r="AE212" s="226"/>
      <c r="AF212" s="226"/>
      <c r="AP212" s="223"/>
      <c r="AX212" s="223"/>
      <c r="BG212" s="223"/>
      <c r="BL212" s="223"/>
      <c r="BN212" s="223"/>
      <c r="BU212" s="223"/>
      <c r="BW212" s="223"/>
      <c r="CB212" s="223"/>
      <c r="CD212" s="223"/>
    </row>
    <row r="213" spans="1:82" ht="14.25" customHeight="1">
      <c r="A213" s="1"/>
      <c r="B213" s="1"/>
      <c r="C213" s="1"/>
      <c r="D213" s="1"/>
      <c r="E213" s="1"/>
      <c r="F213" s="1"/>
      <c r="G213" s="1"/>
      <c r="W213" s="138"/>
      <c r="Z213" s="225"/>
      <c r="AA213" s="225"/>
      <c r="AB213" s="225"/>
      <c r="AC213" s="226"/>
      <c r="AD213" s="226"/>
      <c r="AE213" s="226"/>
      <c r="AF213" s="226"/>
      <c r="AP213" s="223"/>
      <c r="AX213" s="223"/>
      <c r="BG213" s="223"/>
      <c r="BL213" s="223"/>
      <c r="BN213" s="223"/>
      <c r="BU213" s="223"/>
      <c r="BW213" s="223"/>
      <c r="CB213" s="223"/>
      <c r="CD213" s="223"/>
    </row>
    <row r="214" spans="1:82" ht="14.25" customHeight="1">
      <c r="A214" s="1"/>
      <c r="B214" s="1"/>
      <c r="C214" s="1"/>
      <c r="D214" s="1"/>
      <c r="E214" s="1"/>
      <c r="F214" s="1"/>
      <c r="G214" s="1"/>
      <c r="W214" s="138"/>
      <c r="Z214" s="225"/>
      <c r="AA214" s="225"/>
      <c r="AB214" s="225"/>
      <c r="AC214" s="226"/>
      <c r="AD214" s="226"/>
      <c r="AE214" s="226"/>
      <c r="AF214" s="226"/>
      <c r="AP214" s="223"/>
      <c r="AX214" s="223"/>
      <c r="BG214" s="223"/>
      <c r="BL214" s="223"/>
      <c r="BN214" s="223"/>
      <c r="BU214" s="223"/>
      <c r="BW214" s="223"/>
      <c r="CB214" s="223"/>
      <c r="CD214" s="223"/>
    </row>
    <row r="215" spans="1:82" ht="14.25" customHeight="1">
      <c r="A215" s="1"/>
      <c r="B215" s="1"/>
      <c r="C215" s="1"/>
      <c r="D215" s="1"/>
      <c r="E215" s="1"/>
      <c r="F215" s="1"/>
      <c r="G215" s="1"/>
      <c r="W215" s="138"/>
      <c r="Z215" s="225"/>
      <c r="AA215" s="225"/>
      <c r="AB215" s="225"/>
      <c r="AC215" s="226"/>
      <c r="AD215" s="226"/>
      <c r="AE215" s="226"/>
      <c r="AF215" s="226"/>
      <c r="AP215" s="223"/>
      <c r="AX215" s="223"/>
      <c r="BG215" s="223"/>
      <c r="BL215" s="223"/>
      <c r="BN215" s="223"/>
      <c r="BU215" s="223"/>
      <c r="BW215" s="223"/>
      <c r="CB215" s="223"/>
      <c r="CD215" s="223"/>
    </row>
    <row r="216" spans="1:82" ht="14.25" customHeight="1">
      <c r="A216" s="1"/>
      <c r="B216" s="1"/>
      <c r="C216" s="1"/>
      <c r="D216" s="1"/>
      <c r="E216" s="1"/>
      <c r="F216" s="1"/>
      <c r="G216" s="1"/>
      <c r="W216" s="138"/>
      <c r="Z216" s="225"/>
      <c r="AA216" s="225"/>
      <c r="AB216" s="225"/>
      <c r="AC216" s="226"/>
      <c r="AD216" s="226"/>
      <c r="AE216" s="226"/>
      <c r="AF216" s="226"/>
      <c r="AP216" s="223"/>
      <c r="AX216" s="223"/>
      <c r="BG216" s="223"/>
      <c r="BL216" s="223"/>
      <c r="BN216" s="223"/>
      <c r="BU216" s="223"/>
      <c r="BW216" s="223"/>
      <c r="CB216" s="223"/>
      <c r="CD216" s="223"/>
    </row>
    <row r="217" spans="1:82" ht="14.25" customHeight="1">
      <c r="A217" s="1"/>
      <c r="B217" s="1"/>
      <c r="C217" s="1"/>
      <c r="D217" s="1"/>
      <c r="E217" s="1"/>
      <c r="F217" s="1"/>
      <c r="G217" s="1"/>
      <c r="W217" s="138"/>
      <c r="Z217" s="225"/>
      <c r="AA217" s="225"/>
      <c r="AB217" s="225"/>
      <c r="AC217" s="226"/>
      <c r="AD217" s="226"/>
      <c r="AE217" s="226"/>
      <c r="AF217" s="226"/>
      <c r="AP217" s="223"/>
      <c r="AX217" s="223"/>
      <c r="BG217" s="223"/>
      <c r="BL217" s="223"/>
      <c r="BN217" s="223"/>
      <c r="BU217" s="223"/>
      <c r="BW217" s="223"/>
      <c r="CB217" s="223"/>
      <c r="CD217" s="223"/>
    </row>
    <row r="218" spans="1:82" ht="14.25" customHeight="1">
      <c r="A218" s="1"/>
      <c r="B218" s="1"/>
      <c r="C218" s="1"/>
      <c r="D218" s="1"/>
      <c r="E218" s="1"/>
      <c r="F218" s="1"/>
      <c r="G218" s="1"/>
      <c r="W218" s="138"/>
      <c r="Z218" s="225"/>
      <c r="AA218" s="225"/>
      <c r="AB218" s="225"/>
      <c r="AC218" s="226"/>
      <c r="AD218" s="226"/>
      <c r="AE218" s="226"/>
      <c r="AF218" s="226"/>
      <c r="AP218" s="223"/>
      <c r="AX218" s="223"/>
      <c r="BG218" s="223"/>
      <c r="BL218" s="223"/>
      <c r="BN218" s="223"/>
      <c r="BU218" s="223"/>
      <c r="BW218" s="223"/>
      <c r="CB218" s="223"/>
      <c r="CD218" s="223"/>
    </row>
    <row r="219" spans="1:82" ht="14.25" customHeight="1">
      <c r="A219" s="1"/>
      <c r="B219" s="1"/>
      <c r="C219" s="1"/>
      <c r="D219" s="1"/>
      <c r="E219" s="1"/>
      <c r="F219" s="1"/>
      <c r="G219" s="1"/>
      <c r="W219" s="138"/>
      <c r="Z219" s="225"/>
      <c r="AA219" s="225"/>
      <c r="AB219" s="225"/>
      <c r="AC219" s="226"/>
      <c r="AD219" s="226"/>
      <c r="AE219" s="226"/>
      <c r="AF219" s="226"/>
      <c r="AP219" s="223"/>
      <c r="AX219" s="223"/>
      <c r="BG219" s="223"/>
      <c r="BL219" s="223"/>
      <c r="BN219" s="223"/>
      <c r="BU219" s="223"/>
      <c r="BW219" s="223"/>
      <c r="CB219" s="223"/>
      <c r="CD219" s="223"/>
    </row>
    <row r="220" spans="1:82" ht="14.25" customHeight="1">
      <c r="A220" s="1"/>
      <c r="B220" s="1"/>
      <c r="C220" s="1"/>
      <c r="D220" s="1"/>
      <c r="E220" s="1"/>
      <c r="F220" s="1"/>
      <c r="G220" s="1"/>
      <c r="W220" s="138"/>
      <c r="Z220" s="225"/>
      <c r="AA220" s="225"/>
      <c r="AB220" s="225"/>
      <c r="AC220" s="226"/>
      <c r="AD220" s="226"/>
      <c r="AE220" s="226"/>
      <c r="AF220" s="226"/>
      <c r="AP220" s="223"/>
      <c r="AX220" s="223"/>
      <c r="BG220" s="223"/>
      <c r="BL220" s="223"/>
      <c r="BN220" s="223"/>
      <c r="BU220" s="223"/>
      <c r="BW220" s="223"/>
      <c r="CB220" s="223"/>
      <c r="CD220" s="223"/>
    </row>
    <row r="221" spans="1:82" ht="14.25" customHeight="1">
      <c r="A221" s="1"/>
      <c r="B221" s="1"/>
      <c r="C221" s="1"/>
      <c r="D221" s="1"/>
      <c r="E221" s="1"/>
      <c r="F221" s="1"/>
      <c r="G221" s="1"/>
      <c r="W221" s="138"/>
      <c r="Z221" s="225"/>
      <c r="AA221" s="225"/>
      <c r="AB221" s="225"/>
      <c r="AC221" s="226"/>
      <c r="AD221" s="226"/>
      <c r="AE221" s="226"/>
      <c r="AF221" s="226"/>
      <c r="AP221" s="223"/>
      <c r="AX221" s="223"/>
      <c r="BG221" s="223"/>
      <c r="BL221" s="223"/>
      <c r="BN221" s="223"/>
      <c r="BU221" s="223"/>
      <c r="BW221" s="223"/>
      <c r="CB221" s="223"/>
      <c r="CD221" s="223"/>
    </row>
    <row r="222" spans="1:82" ht="14.25" customHeight="1">
      <c r="A222" s="1"/>
      <c r="B222" s="1"/>
      <c r="C222" s="1"/>
      <c r="D222" s="1"/>
      <c r="E222" s="1"/>
      <c r="F222" s="1"/>
      <c r="G222" s="1"/>
      <c r="W222" s="138"/>
      <c r="Z222" s="225"/>
      <c r="AA222" s="225"/>
      <c r="AB222" s="225"/>
      <c r="AC222" s="226"/>
      <c r="AD222" s="226"/>
      <c r="AE222" s="226"/>
      <c r="AF222" s="226"/>
      <c r="AP222" s="223"/>
      <c r="AX222" s="223"/>
      <c r="BG222" s="223"/>
      <c r="BL222" s="223"/>
      <c r="BN222" s="223"/>
      <c r="BU222" s="223"/>
      <c r="BW222" s="223"/>
      <c r="CB222" s="223"/>
      <c r="CD222" s="223"/>
    </row>
    <row r="223" spans="1:82" ht="14.25" customHeight="1">
      <c r="A223" s="1"/>
      <c r="B223" s="1"/>
      <c r="C223" s="1"/>
      <c r="D223" s="1"/>
      <c r="E223" s="1"/>
      <c r="F223" s="1"/>
      <c r="G223" s="1"/>
      <c r="W223" s="138"/>
      <c r="Z223" s="225"/>
      <c r="AA223" s="225"/>
      <c r="AB223" s="225"/>
      <c r="AC223" s="226"/>
      <c r="AD223" s="226"/>
      <c r="AE223" s="226"/>
      <c r="AF223" s="226"/>
      <c r="AP223" s="223"/>
      <c r="AX223" s="223"/>
      <c r="BG223" s="223"/>
      <c r="BL223" s="223"/>
      <c r="BN223" s="223"/>
      <c r="BU223" s="223"/>
      <c r="BW223" s="223"/>
      <c r="CB223" s="223"/>
      <c r="CD223" s="223"/>
    </row>
    <row r="224" spans="1:82" ht="14.25" customHeight="1">
      <c r="A224" s="1"/>
      <c r="B224" s="1"/>
      <c r="C224" s="1"/>
      <c r="D224" s="1"/>
      <c r="E224" s="1"/>
      <c r="F224" s="1"/>
      <c r="G224" s="1"/>
      <c r="W224" s="138"/>
      <c r="Z224" s="225"/>
      <c r="AA224" s="225"/>
      <c r="AB224" s="225"/>
      <c r="AC224" s="226"/>
      <c r="AD224" s="226"/>
      <c r="AE224" s="226"/>
      <c r="AF224" s="226"/>
      <c r="AP224" s="223"/>
      <c r="AX224" s="223"/>
      <c r="BG224" s="223"/>
      <c r="BL224" s="223"/>
      <c r="BN224" s="223"/>
      <c r="BU224" s="223"/>
      <c r="BW224" s="223"/>
      <c r="CB224" s="223"/>
      <c r="CD224" s="223"/>
    </row>
    <row r="225" spans="1:82" ht="14.25" customHeight="1">
      <c r="A225" s="1"/>
      <c r="B225" s="1"/>
      <c r="C225" s="1"/>
      <c r="D225" s="1"/>
      <c r="E225" s="1"/>
      <c r="F225" s="1"/>
      <c r="G225" s="1"/>
      <c r="W225" s="138"/>
      <c r="Z225" s="225"/>
      <c r="AA225" s="225"/>
      <c r="AB225" s="225"/>
      <c r="AC225" s="226"/>
      <c r="AD225" s="226"/>
      <c r="AE225" s="226"/>
      <c r="AF225" s="226"/>
      <c r="AP225" s="223"/>
      <c r="AX225" s="223"/>
      <c r="BG225" s="223"/>
      <c r="BL225" s="223"/>
      <c r="BN225" s="223"/>
      <c r="BU225" s="223"/>
      <c r="BW225" s="223"/>
      <c r="CB225" s="223"/>
      <c r="CD225" s="223"/>
    </row>
    <row r="226" spans="1:82" ht="14.25" customHeight="1">
      <c r="A226" s="1"/>
      <c r="B226" s="1"/>
      <c r="C226" s="1"/>
      <c r="D226" s="1"/>
      <c r="E226" s="1"/>
      <c r="F226" s="1"/>
      <c r="G226" s="1"/>
      <c r="W226" s="138"/>
      <c r="Z226" s="225"/>
      <c r="AA226" s="225"/>
      <c r="AB226" s="225"/>
      <c r="AC226" s="226"/>
      <c r="AD226" s="226"/>
      <c r="AE226" s="226"/>
      <c r="AF226" s="226"/>
      <c r="AP226" s="223"/>
      <c r="AX226" s="223"/>
      <c r="BG226" s="223"/>
      <c r="BL226" s="223"/>
      <c r="BN226" s="223"/>
      <c r="BU226" s="223"/>
      <c r="BW226" s="223"/>
      <c r="CB226" s="223"/>
      <c r="CD226" s="223"/>
    </row>
    <row r="227" spans="1:82" ht="14.25" customHeight="1">
      <c r="A227" s="1"/>
      <c r="B227" s="1"/>
      <c r="C227" s="1"/>
      <c r="D227" s="1"/>
      <c r="E227" s="1"/>
      <c r="F227" s="1"/>
      <c r="G227" s="1"/>
      <c r="W227" s="138"/>
      <c r="Z227" s="225"/>
      <c r="AA227" s="225"/>
      <c r="AB227" s="225"/>
      <c r="AC227" s="226"/>
      <c r="AD227" s="226"/>
      <c r="AE227" s="226"/>
      <c r="AF227" s="226"/>
      <c r="AP227" s="223"/>
      <c r="AX227" s="223"/>
      <c r="BG227" s="223"/>
      <c r="BL227" s="223"/>
      <c r="BN227" s="223"/>
      <c r="BU227" s="223"/>
      <c r="BW227" s="223"/>
      <c r="CB227" s="223"/>
      <c r="CD227" s="223"/>
    </row>
    <row r="228" spans="1:82" ht="14.25" customHeight="1">
      <c r="A228" s="1"/>
      <c r="B228" s="1"/>
      <c r="C228" s="1"/>
      <c r="D228" s="1"/>
      <c r="E228" s="1"/>
      <c r="F228" s="1"/>
      <c r="G228" s="1"/>
      <c r="W228" s="138"/>
      <c r="Z228" s="225"/>
      <c r="AA228" s="225"/>
      <c r="AB228" s="225"/>
      <c r="AC228" s="226"/>
      <c r="AD228" s="226"/>
      <c r="AE228" s="226"/>
      <c r="AF228" s="226"/>
      <c r="AP228" s="223"/>
      <c r="AX228" s="223"/>
      <c r="BG228" s="223"/>
      <c r="BL228" s="223"/>
      <c r="BN228" s="223"/>
      <c r="BU228" s="223"/>
      <c r="BW228" s="223"/>
      <c r="CB228" s="223"/>
      <c r="CD228" s="223"/>
    </row>
    <row r="229" spans="1:82" ht="14.25" customHeight="1">
      <c r="A229" s="1"/>
      <c r="B229" s="1"/>
      <c r="C229" s="1"/>
      <c r="D229" s="1"/>
      <c r="E229" s="1"/>
      <c r="F229" s="1"/>
      <c r="G229" s="1"/>
      <c r="W229" s="138"/>
      <c r="Z229" s="225"/>
      <c r="AA229" s="225"/>
      <c r="AB229" s="225"/>
      <c r="AC229" s="226"/>
      <c r="AD229" s="226"/>
      <c r="AE229" s="226"/>
      <c r="AF229" s="226"/>
      <c r="AP229" s="223"/>
      <c r="AX229" s="223"/>
      <c r="BG229" s="223"/>
      <c r="BL229" s="223"/>
      <c r="BN229" s="223"/>
      <c r="BU229" s="223"/>
      <c r="BW229" s="223"/>
      <c r="CB229" s="223"/>
      <c r="CD229" s="223"/>
    </row>
    <row r="230" spans="1:82" ht="14.25" customHeight="1">
      <c r="A230" s="1"/>
      <c r="B230" s="1"/>
      <c r="C230" s="1"/>
      <c r="D230" s="1"/>
      <c r="E230" s="1"/>
      <c r="F230" s="1"/>
      <c r="G230" s="1"/>
      <c r="W230" s="138"/>
      <c r="Z230" s="225"/>
      <c r="AA230" s="225"/>
      <c r="AB230" s="225"/>
      <c r="AC230" s="226"/>
      <c r="AD230" s="226"/>
      <c r="AE230" s="226"/>
      <c r="AF230" s="226"/>
      <c r="AP230" s="223"/>
      <c r="AX230" s="223"/>
      <c r="BG230" s="223"/>
      <c r="BL230" s="223"/>
      <c r="BN230" s="223"/>
      <c r="BU230" s="223"/>
      <c r="BW230" s="223"/>
      <c r="CB230" s="223"/>
      <c r="CD230" s="223"/>
    </row>
    <row r="231" spans="1:82" ht="14.25" customHeight="1">
      <c r="A231" s="1"/>
      <c r="B231" s="1"/>
      <c r="C231" s="1"/>
      <c r="D231" s="1"/>
      <c r="E231" s="1"/>
      <c r="F231" s="1"/>
      <c r="G231" s="1"/>
      <c r="W231" s="138"/>
      <c r="Z231" s="225"/>
      <c r="AA231" s="225"/>
      <c r="AB231" s="225"/>
      <c r="AC231" s="226"/>
      <c r="AD231" s="226"/>
      <c r="AE231" s="226"/>
      <c r="AF231" s="226"/>
      <c r="AP231" s="223"/>
      <c r="AX231" s="223"/>
      <c r="BG231" s="223"/>
      <c r="BL231" s="223"/>
      <c r="BN231" s="223"/>
      <c r="BU231" s="223"/>
      <c r="BW231" s="223"/>
      <c r="CB231" s="223"/>
      <c r="CD231" s="223"/>
    </row>
    <row r="232" spans="1:82" ht="14.25" customHeight="1">
      <c r="A232" s="1"/>
      <c r="B232" s="1"/>
      <c r="C232" s="1"/>
      <c r="D232" s="1"/>
      <c r="E232" s="1"/>
      <c r="F232" s="1"/>
      <c r="G232" s="1"/>
      <c r="W232" s="138"/>
      <c r="Z232" s="225"/>
      <c r="AA232" s="225"/>
      <c r="AB232" s="225"/>
      <c r="AC232" s="226"/>
      <c r="AD232" s="226"/>
      <c r="AE232" s="226"/>
      <c r="AF232" s="226"/>
      <c r="AP232" s="223"/>
      <c r="AX232" s="223"/>
      <c r="BG232" s="223"/>
      <c r="BL232" s="223"/>
      <c r="BN232" s="223"/>
      <c r="BU232" s="223"/>
      <c r="BW232" s="223"/>
      <c r="CB232" s="223"/>
      <c r="CD232" s="223"/>
    </row>
    <row r="233" spans="1:82" ht="14.25" customHeight="1">
      <c r="A233" s="1"/>
      <c r="B233" s="1"/>
      <c r="C233" s="1"/>
      <c r="D233" s="1"/>
      <c r="E233" s="1"/>
      <c r="F233" s="1"/>
      <c r="G233" s="1"/>
      <c r="W233" s="138"/>
      <c r="Z233" s="225"/>
      <c r="AA233" s="225"/>
      <c r="AB233" s="225"/>
      <c r="AC233" s="226"/>
      <c r="AD233" s="226"/>
      <c r="AE233" s="226"/>
      <c r="AF233" s="226"/>
      <c r="AP233" s="223"/>
      <c r="AX233" s="223"/>
      <c r="BG233" s="223"/>
      <c r="BL233" s="223"/>
      <c r="BN233" s="223"/>
      <c r="BU233" s="223"/>
      <c r="BW233" s="223"/>
      <c r="CB233" s="223"/>
      <c r="CD233" s="223"/>
    </row>
    <row r="234" spans="1:82" ht="14.25" customHeight="1">
      <c r="A234" s="1"/>
      <c r="B234" s="1"/>
      <c r="C234" s="1"/>
      <c r="D234" s="1"/>
      <c r="E234" s="1"/>
      <c r="F234" s="1"/>
      <c r="G234" s="1"/>
      <c r="W234" s="138"/>
      <c r="Z234" s="225"/>
      <c r="AA234" s="225"/>
      <c r="AB234" s="225"/>
      <c r="AC234" s="226"/>
      <c r="AD234" s="226"/>
      <c r="AE234" s="226"/>
      <c r="AF234" s="226"/>
      <c r="AP234" s="223"/>
      <c r="AX234" s="223"/>
      <c r="BG234" s="223"/>
      <c r="BL234" s="223"/>
      <c r="BN234" s="223"/>
      <c r="BU234" s="223"/>
      <c r="BW234" s="223"/>
      <c r="CB234" s="223"/>
      <c r="CD234" s="223"/>
    </row>
    <row r="235" spans="1:82" ht="14.25" customHeight="1">
      <c r="A235" s="1"/>
      <c r="B235" s="1"/>
      <c r="C235" s="1"/>
      <c r="D235" s="1"/>
      <c r="E235" s="1"/>
      <c r="F235" s="1"/>
      <c r="G235" s="1"/>
      <c r="W235" s="138"/>
      <c r="Z235" s="225"/>
      <c r="AA235" s="225"/>
      <c r="AB235" s="225"/>
      <c r="AC235" s="226"/>
      <c r="AD235" s="226"/>
      <c r="AE235" s="226"/>
      <c r="AF235" s="226"/>
      <c r="AP235" s="223"/>
      <c r="AX235" s="223"/>
      <c r="BG235" s="223"/>
      <c r="BL235" s="223"/>
      <c r="BN235" s="223"/>
      <c r="BU235" s="223"/>
      <c r="BW235" s="223"/>
      <c r="CB235" s="223"/>
      <c r="CD235" s="223"/>
    </row>
    <row r="236" spans="1:82" ht="14.25" customHeight="1">
      <c r="A236" s="1"/>
      <c r="B236" s="1"/>
      <c r="C236" s="1"/>
      <c r="D236" s="1"/>
      <c r="E236" s="1"/>
      <c r="F236" s="1"/>
      <c r="G236" s="1"/>
      <c r="W236" s="138"/>
      <c r="Z236" s="225"/>
      <c r="AA236" s="225"/>
      <c r="AB236" s="225"/>
      <c r="AC236" s="226"/>
      <c r="AD236" s="226"/>
      <c r="AE236" s="226"/>
      <c r="AF236" s="226"/>
      <c r="AP236" s="223"/>
      <c r="AX236" s="223"/>
      <c r="BG236" s="223"/>
      <c r="BL236" s="223"/>
      <c r="BN236" s="223"/>
      <c r="BU236" s="223"/>
      <c r="BW236" s="223"/>
      <c r="CB236" s="223"/>
      <c r="CD236" s="223"/>
    </row>
    <row r="237" spans="1:82" ht="14.25" customHeight="1">
      <c r="A237" s="1"/>
      <c r="B237" s="1"/>
      <c r="C237" s="1"/>
      <c r="D237" s="1"/>
      <c r="E237" s="1"/>
      <c r="F237" s="1"/>
      <c r="G237" s="1"/>
      <c r="W237" s="138"/>
      <c r="Z237" s="225"/>
      <c r="AA237" s="225"/>
      <c r="AB237" s="225"/>
      <c r="AC237" s="226"/>
      <c r="AD237" s="226"/>
      <c r="AE237" s="226"/>
      <c r="AF237" s="226"/>
      <c r="AP237" s="223"/>
      <c r="AX237" s="223"/>
      <c r="BG237" s="223"/>
      <c r="BL237" s="223"/>
      <c r="BN237" s="223"/>
      <c r="BU237" s="223"/>
      <c r="BW237" s="223"/>
      <c r="CB237" s="223"/>
      <c r="CD237" s="223"/>
    </row>
    <row r="238" spans="1:82" ht="14.25" customHeight="1">
      <c r="A238" s="1"/>
      <c r="B238" s="1"/>
      <c r="C238" s="1"/>
      <c r="D238" s="1"/>
      <c r="E238" s="1"/>
      <c r="F238" s="1"/>
      <c r="G238" s="1"/>
      <c r="W238" s="138"/>
      <c r="Z238" s="225"/>
      <c r="AA238" s="225"/>
      <c r="AB238" s="225"/>
      <c r="AC238" s="226"/>
      <c r="AD238" s="226"/>
      <c r="AE238" s="226"/>
      <c r="AF238" s="226"/>
      <c r="AP238" s="223"/>
      <c r="AX238" s="223"/>
      <c r="BG238" s="223"/>
      <c r="BL238" s="223"/>
      <c r="BN238" s="223"/>
      <c r="BU238" s="223"/>
      <c r="BW238" s="223"/>
      <c r="CB238" s="223"/>
      <c r="CD238" s="223"/>
    </row>
    <row r="239" spans="1:82" ht="14.25" customHeight="1">
      <c r="A239" s="1"/>
      <c r="B239" s="1"/>
      <c r="C239" s="1"/>
      <c r="D239" s="1"/>
      <c r="E239" s="1"/>
      <c r="F239" s="1"/>
      <c r="G239" s="1"/>
      <c r="W239" s="138"/>
      <c r="Z239" s="225"/>
      <c r="AA239" s="225"/>
      <c r="AB239" s="225"/>
      <c r="AC239" s="226"/>
      <c r="AD239" s="226"/>
      <c r="AE239" s="226"/>
      <c r="AF239" s="226"/>
      <c r="AP239" s="223"/>
      <c r="AX239" s="223"/>
      <c r="BG239" s="223"/>
      <c r="BL239" s="223"/>
      <c r="BN239" s="223"/>
      <c r="BU239" s="223"/>
      <c r="BW239" s="223"/>
      <c r="CB239" s="223"/>
      <c r="CD239" s="223"/>
    </row>
    <row r="240" spans="1:82" ht="14.25" customHeight="1">
      <c r="A240" s="1"/>
      <c r="B240" s="1"/>
      <c r="C240" s="1"/>
      <c r="D240" s="1"/>
      <c r="E240" s="1"/>
      <c r="F240" s="1"/>
      <c r="G240" s="1"/>
      <c r="W240" s="138"/>
      <c r="Z240" s="225"/>
      <c r="AA240" s="225"/>
      <c r="AB240" s="225"/>
      <c r="AC240" s="226"/>
      <c r="AD240" s="226"/>
      <c r="AE240" s="226"/>
      <c r="AF240" s="226"/>
      <c r="AP240" s="223"/>
      <c r="AX240" s="223"/>
      <c r="BG240" s="223"/>
      <c r="BL240" s="223"/>
      <c r="BN240" s="223"/>
      <c r="BU240" s="223"/>
      <c r="BW240" s="223"/>
      <c r="CB240" s="223"/>
      <c r="CD240" s="223"/>
    </row>
    <row r="241" spans="1:82" ht="14.25" customHeight="1">
      <c r="A241" s="1"/>
      <c r="B241" s="1"/>
      <c r="C241" s="1"/>
      <c r="D241" s="1"/>
      <c r="E241" s="1"/>
      <c r="F241" s="1"/>
      <c r="G241" s="1"/>
      <c r="W241" s="138"/>
      <c r="Z241" s="225"/>
      <c r="AA241" s="225"/>
      <c r="AB241" s="225"/>
      <c r="AC241" s="226"/>
      <c r="AD241" s="226"/>
      <c r="AE241" s="226"/>
      <c r="AF241" s="226"/>
      <c r="AP241" s="223"/>
      <c r="AX241" s="223"/>
      <c r="BG241" s="223"/>
      <c r="BL241" s="223"/>
      <c r="BN241" s="223"/>
      <c r="BU241" s="223"/>
      <c r="BW241" s="223"/>
      <c r="CB241" s="223"/>
      <c r="CD241" s="223"/>
    </row>
    <row r="242" spans="1:82" ht="14.25" customHeight="1">
      <c r="A242" s="1"/>
      <c r="B242" s="1"/>
      <c r="C242" s="1"/>
      <c r="D242" s="1"/>
      <c r="E242" s="1"/>
      <c r="F242" s="1"/>
      <c r="G242" s="1"/>
      <c r="W242" s="138"/>
      <c r="Z242" s="225"/>
      <c r="AA242" s="225"/>
      <c r="AB242" s="225"/>
      <c r="AC242" s="226"/>
      <c r="AD242" s="226"/>
      <c r="AE242" s="226"/>
      <c r="AF242" s="226"/>
      <c r="AP242" s="223"/>
      <c r="AX242" s="223"/>
      <c r="BG242" s="223"/>
      <c r="BL242" s="223"/>
      <c r="BN242" s="223"/>
      <c r="BU242" s="223"/>
      <c r="BW242" s="223"/>
      <c r="CB242" s="223"/>
      <c r="CD242" s="223"/>
    </row>
    <row r="243" spans="1:82" ht="14.25" customHeight="1">
      <c r="A243" s="1"/>
      <c r="B243" s="1"/>
      <c r="C243" s="1"/>
      <c r="D243" s="1"/>
      <c r="E243" s="1"/>
      <c r="F243" s="1"/>
      <c r="G243" s="1"/>
      <c r="W243" s="138"/>
      <c r="Z243" s="225"/>
      <c r="AA243" s="225"/>
      <c r="AB243" s="225"/>
      <c r="AC243" s="226"/>
      <c r="AD243" s="226"/>
      <c r="AE243" s="226"/>
      <c r="AF243" s="226"/>
      <c r="AP243" s="223"/>
      <c r="AX243" s="223"/>
      <c r="BG243" s="223"/>
      <c r="BL243" s="223"/>
      <c r="BN243" s="223"/>
      <c r="BU243" s="223"/>
      <c r="BW243" s="223"/>
      <c r="CB243" s="223"/>
      <c r="CD243" s="223"/>
    </row>
    <row r="244" spans="1:82" ht="14.25" customHeight="1">
      <c r="A244" s="1"/>
      <c r="B244" s="1"/>
      <c r="C244" s="1"/>
      <c r="D244" s="1"/>
      <c r="E244" s="1"/>
      <c r="F244" s="1"/>
      <c r="G244" s="1"/>
      <c r="W244" s="138"/>
      <c r="Z244" s="225"/>
      <c r="AA244" s="225"/>
      <c r="AB244" s="225"/>
      <c r="AC244" s="226"/>
      <c r="AD244" s="226"/>
      <c r="AE244" s="226"/>
      <c r="AF244" s="226"/>
      <c r="AP244" s="223"/>
      <c r="AX244" s="223"/>
      <c r="BG244" s="223"/>
      <c r="BL244" s="223"/>
      <c r="BN244" s="223"/>
      <c r="BU244" s="223"/>
      <c r="BW244" s="223"/>
      <c r="CB244" s="223"/>
      <c r="CD244" s="223"/>
    </row>
    <row r="245" spans="1:82" ht="14.25" customHeight="1">
      <c r="A245" s="1"/>
      <c r="B245" s="1"/>
      <c r="C245" s="1"/>
      <c r="D245" s="1"/>
      <c r="E245" s="1"/>
      <c r="F245" s="1"/>
      <c r="G245" s="1"/>
      <c r="W245" s="138"/>
      <c r="Z245" s="225"/>
      <c r="AA245" s="225"/>
      <c r="AB245" s="225"/>
      <c r="AC245" s="226"/>
      <c r="AD245" s="226"/>
      <c r="AE245" s="226"/>
      <c r="AF245" s="226"/>
      <c r="AP245" s="223"/>
      <c r="AX245" s="223"/>
      <c r="BG245" s="223"/>
      <c r="BL245" s="223"/>
      <c r="BN245" s="223"/>
      <c r="BU245" s="223"/>
      <c r="BW245" s="223"/>
      <c r="CB245" s="223"/>
      <c r="CD245" s="223"/>
    </row>
    <row r="246" spans="1:82" ht="14.25" customHeight="1">
      <c r="A246" s="1"/>
      <c r="B246" s="1"/>
      <c r="C246" s="1"/>
      <c r="D246" s="1"/>
      <c r="E246" s="1"/>
      <c r="F246" s="1"/>
      <c r="G246" s="1"/>
      <c r="W246" s="138"/>
      <c r="Z246" s="225"/>
      <c r="AA246" s="225"/>
      <c r="AB246" s="225"/>
      <c r="AC246" s="226"/>
      <c r="AD246" s="226"/>
      <c r="AE246" s="226"/>
      <c r="AF246" s="226"/>
      <c r="AP246" s="223"/>
      <c r="AX246" s="223"/>
      <c r="BG246" s="223"/>
      <c r="BL246" s="223"/>
      <c r="BN246" s="223"/>
      <c r="BU246" s="223"/>
      <c r="BW246" s="223"/>
      <c r="CB246" s="223"/>
      <c r="CD246" s="223"/>
    </row>
    <row r="247" spans="1:82" ht="14.25" customHeight="1">
      <c r="A247" s="1"/>
      <c r="B247" s="1"/>
      <c r="C247" s="1"/>
      <c r="D247" s="1"/>
      <c r="E247" s="1"/>
      <c r="F247" s="1"/>
      <c r="G247" s="1"/>
      <c r="W247" s="138"/>
      <c r="Z247" s="225"/>
      <c r="AA247" s="225"/>
      <c r="AB247" s="225"/>
      <c r="AC247" s="226"/>
      <c r="AD247" s="226"/>
      <c r="AE247" s="226"/>
      <c r="AF247" s="226"/>
      <c r="AP247" s="223"/>
      <c r="AX247" s="223"/>
      <c r="BG247" s="223"/>
      <c r="BL247" s="223"/>
      <c r="BN247" s="223"/>
      <c r="BU247" s="223"/>
      <c r="BW247" s="223"/>
      <c r="CB247" s="223"/>
      <c r="CD247" s="223"/>
    </row>
    <row r="248" spans="1:82" ht="14.25" customHeight="1">
      <c r="A248" s="1"/>
      <c r="B248" s="1"/>
      <c r="C248" s="1"/>
      <c r="D248" s="1"/>
      <c r="E248" s="1"/>
      <c r="F248" s="1"/>
      <c r="G248" s="1"/>
      <c r="W248" s="138"/>
      <c r="Z248" s="225"/>
      <c r="AA248" s="225"/>
      <c r="AB248" s="225"/>
      <c r="AC248" s="226"/>
      <c r="AD248" s="226"/>
      <c r="AE248" s="226"/>
      <c r="AF248" s="226"/>
      <c r="AP248" s="223"/>
      <c r="AX248" s="223"/>
      <c r="BG248" s="223"/>
      <c r="BL248" s="223"/>
      <c r="BN248" s="223"/>
      <c r="BU248" s="223"/>
      <c r="BW248" s="223"/>
      <c r="CB248" s="223"/>
      <c r="CD248" s="223"/>
    </row>
    <row r="249" spans="1:82" ht="14.25" customHeight="1">
      <c r="A249" s="1"/>
      <c r="B249" s="1"/>
      <c r="C249" s="1"/>
      <c r="D249" s="1"/>
      <c r="E249" s="1"/>
      <c r="F249" s="1"/>
      <c r="G249" s="1"/>
      <c r="W249" s="138"/>
      <c r="Z249" s="225"/>
      <c r="AA249" s="225"/>
      <c r="AB249" s="225"/>
      <c r="AC249" s="226"/>
      <c r="AD249" s="226"/>
      <c r="AE249" s="226"/>
      <c r="AF249" s="226"/>
      <c r="AP249" s="223"/>
      <c r="AX249" s="223"/>
      <c r="BG249" s="223"/>
      <c r="BL249" s="223"/>
      <c r="BN249" s="223"/>
      <c r="BU249" s="223"/>
      <c r="BW249" s="223"/>
      <c r="CB249" s="223"/>
      <c r="CD249" s="223"/>
    </row>
    <row r="250" spans="1:82" ht="14.25" customHeight="1">
      <c r="A250" s="1"/>
      <c r="B250" s="1"/>
      <c r="C250" s="1"/>
      <c r="D250" s="1"/>
      <c r="E250" s="1"/>
      <c r="F250" s="1"/>
      <c r="G250" s="1"/>
      <c r="W250" s="138"/>
      <c r="Z250" s="225"/>
      <c r="AA250" s="225"/>
      <c r="AB250" s="225"/>
      <c r="AC250" s="226"/>
      <c r="AD250" s="226"/>
      <c r="AE250" s="226"/>
      <c r="AF250" s="226"/>
      <c r="AP250" s="223"/>
      <c r="AX250" s="223"/>
      <c r="BG250" s="223"/>
      <c r="BL250" s="223"/>
      <c r="BN250" s="223"/>
      <c r="BU250" s="223"/>
      <c r="BW250" s="223"/>
      <c r="CB250" s="223"/>
      <c r="CD250" s="223"/>
    </row>
    <row r="251" spans="1:82" ht="14.25" customHeight="1">
      <c r="A251" s="1"/>
      <c r="B251" s="1"/>
      <c r="C251" s="1"/>
      <c r="D251" s="1"/>
      <c r="E251" s="1"/>
      <c r="F251" s="1"/>
      <c r="G251" s="1"/>
      <c r="W251" s="138"/>
      <c r="Z251" s="225"/>
      <c r="AA251" s="225"/>
      <c r="AB251" s="225"/>
      <c r="AC251" s="226"/>
      <c r="AD251" s="226"/>
      <c r="AE251" s="226"/>
      <c r="AF251" s="226"/>
      <c r="AP251" s="223"/>
      <c r="AX251" s="223"/>
      <c r="BG251" s="223"/>
      <c r="BL251" s="223"/>
      <c r="BN251" s="223"/>
      <c r="BU251" s="223"/>
      <c r="BW251" s="223"/>
      <c r="CB251" s="223"/>
      <c r="CD251" s="223"/>
    </row>
    <row r="252" spans="1:82" ht="14.25" customHeight="1">
      <c r="A252" s="1"/>
      <c r="B252" s="1"/>
      <c r="C252" s="1"/>
      <c r="D252" s="1"/>
      <c r="E252" s="1"/>
      <c r="F252" s="1"/>
      <c r="G252" s="1"/>
      <c r="W252" s="138"/>
      <c r="Z252" s="225"/>
      <c r="AA252" s="225"/>
      <c r="AB252" s="225"/>
      <c r="AC252" s="226"/>
      <c r="AD252" s="226"/>
      <c r="AE252" s="226"/>
      <c r="AF252" s="226"/>
      <c r="AP252" s="223"/>
      <c r="AX252" s="223"/>
      <c r="BG252" s="223"/>
      <c r="BL252" s="223"/>
      <c r="BN252" s="223"/>
      <c r="BU252" s="223"/>
      <c r="BW252" s="223"/>
      <c r="CB252" s="223"/>
      <c r="CD252" s="223"/>
    </row>
    <row r="253" spans="1:82" ht="14.25" customHeight="1">
      <c r="A253" s="1"/>
      <c r="B253" s="1"/>
      <c r="C253" s="1"/>
      <c r="D253" s="1"/>
      <c r="E253" s="1"/>
      <c r="F253" s="1"/>
      <c r="G253" s="1"/>
      <c r="W253" s="138"/>
      <c r="Z253" s="225"/>
      <c r="AA253" s="225"/>
      <c r="AB253" s="225"/>
      <c r="AC253" s="226"/>
      <c r="AD253" s="226"/>
      <c r="AE253" s="226"/>
      <c r="AF253" s="226"/>
      <c r="AP253" s="223"/>
      <c r="AX253" s="223"/>
      <c r="BG253" s="223"/>
      <c r="BL253" s="223"/>
      <c r="BN253" s="223"/>
      <c r="BU253" s="223"/>
      <c r="BW253" s="223"/>
      <c r="CB253" s="223"/>
      <c r="CD253" s="223"/>
    </row>
    <row r="254" spans="1:82" ht="14.25" customHeight="1">
      <c r="A254" s="1"/>
      <c r="B254" s="1"/>
      <c r="C254" s="1"/>
      <c r="D254" s="1"/>
      <c r="E254" s="1"/>
      <c r="F254" s="1"/>
      <c r="G254" s="1"/>
      <c r="W254" s="138"/>
      <c r="Z254" s="225"/>
      <c r="AA254" s="225"/>
      <c r="AB254" s="225"/>
      <c r="AC254" s="226"/>
      <c r="AD254" s="226"/>
      <c r="AE254" s="226"/>
      <c r="AF254" s="226"/>
      <c r="AP254" s="223"/>
      <c r="AX254" s="223"/>
      <c r="BG254" s="223"/>
      <c r="BL254" s="223"/>
      <c r="BN254" s="223"/>
      <c r="BU254" s="223"/>
      <c r="BW254" s="223"/>
      <c r="CB254" s="223"/>
      <c r="CD254" s="223"/>
    </row>
    <row r="255" spans="1:82" ht="14.25" customHeight="1">
      <c r="A255" s="1"/>
      <c r="B255" s="1"/>
      <c r="C255" s="1"/>
      <c r="D255" s="1"/>
      <c r="E255" s="1"/>
      <c r="F255" s="1"/>
      <c r="G255" s="1"/>
      <c r="W255" s="138"/>
      <c r="Z255" s="225"/>
      <c r="AA255" s="225"/>
      <c r="AB255" s="225"/>
      <c r="AC255" s="226"/>
      <c r="AD255" s="226"/>
      <c r="AE255" s="226"/>
      <c r="AF255" s="226"/>
      <c r="AP255" s="223"/>
      <c r="AX255" s="223"/>
      <c r="BG255" s="223"/>
      <c r="BL255" s="223"/>
      <c r="BN255" s="223"/>
      <c r="BU255" s="223"/>
      <c r="BW255" s="223"/>
      <c r="CB255" s="223"/>
      <c r="CD255" s="223"/>
    </row>
    <row r="256" spans="1:82" ht="14.25" customHeight="1">
      <c r="A256" s="1"/>
      <c r="B256" s="1"/>
      <c r="C256" s="1"/>
      <c r="D256" s="1"/>
      <c r="E256" s="1"/>
      <c r="F256" s="1"/>
      <c r="G256" s="1"/>
      <c r="W256" s="138"/>
      <c r="Z256" s="225"/>
      <c r="AA256" s="225"/>
      <c r="AB256" s="225"/>
      <c r="AC256" s="226"/>
      <c r="AD256" s="226"/>
      <c r="AE256" s="226"/>
      <c r="AF256" s="226"/>
      <c r="AP256" s="223"/>
      <c r="AX256" s="223"/>
      <c r="BG256" s="223"/>
      <c r="BL256" s="223"/>
      <c r="BN256" s="223"/>
      <c r="BU256" s="223"/>
      <c r="BW256" s="223"/>
      <c r="CB256" s="223"/>
      <c r="CD256" s="223"/>
    </row>
    <row r="257" spans="1:82" ht="14.25" customHeight="1">
      <c r="A257" s="1"/>
      <c r="B257" s="1"/>
      <c r="C257" s="1"/>
      <c r="D257" s="1"/>
      <c r="E257" s="1"/>
      <c r="F257" s="1"/>
      <c r="G257" s="1"/>
      <c r="W257" s="138"/>
      <c r="Z257" s="225"/>
      <c r="AA257" s="225"/>
      <c r="AB257" s="225"/>
      <c r="AC257" s="226"/>
      <c r="AD257" s="226"/>
      <c r="AE257" s="226"/>
      <c r="AF257" s="226"/>
      <c r="AP257" s="223"/>
      <c r="AX257" s="223"/>
      <c r="BG257" s="223"/>
      <c r="BL257" s="223"/>
      <c r="BN257" s="223"/>
      <c r="BU257" s="223"/>
      <c r="BW257" s="223"/>
      <c r="CB257" s="223"/>
      <c r="CD257" s="223"/>
    </row>
    <row r="258" spans="1:82" ht="14.25" customHeight="1">
      <c r="A258" s="1"/>
      <c r="B258" s="1"/>
      <c r="C258" s="1"/>
      <c r="D258" s="1"/>
      <c r="E258" s="1"/>
      <c r="F258" s="1"/>
      <c r="G258" s="1"/>
      <c r="W258" s="138"/>
      <c r="Z258" s="225"/>
      <c r="AA258" s="225"/>
      <c r="AB258" s="225"/>
      <c r="AC258" s="226"/>
      <c r="AD258" s="226"/>
      <c r="AE258" s="226"/>
      <c r="AF258" s="226"/>
      <c r="AP258" s="223"/>
      <c r="AX258" s="223"/>
      <c r="BG258" s="223"/>
      <c r="BL258" s="223"/>
      <c r="BN258" s="223"/>
      <c r="BU258" s="223"/>
      <c r="BW258" s="223"/>
      <c r="CB258" s="223"/>
      <c r="CD258" s="223"/>
    </row>
    <row r="259" spans="1:82" ht="14.25" customHeight="1">
      <c r="A259" s="1"/>
      <c r="B259" s="1"/>
      <c r="C259" s="1"/>
      <c r="D259" s="1"/>
      <c r="E259" s="1"/>
      <c r="F259" s="1"/>
      <c r="G259" s="1"/>
      <c r="W259" s="138"/>
      <c r="Z259" s="225"/>
      <c r="AA259" s="225"/>
      <c r="AB259" s="225"/>
      <c r="AC259" s="226"/>
      <c r="AD259" s="226"/>
      <c r="AE259" s="226"/>
      <c r="AF259" s="226"/>
      <c r="AP259" s="223"/>
      <c r="AX259" s="223"/>
      <c r="BG259" s="223"/>
      <c r="BL259" s="223"/>
      <c r="BN259" s="223"/>
      <c r="BU259" s="223"/>
      <c r="BW259" s="223"/>
      <c r="CB259" s="223"/>
      <c r="CD259" s="223"/>
    </row>
    <row r="260" spans="1:82" ht="14.25" customHeight="1">
      <c r="A260" s="1"/>
      <c r="B260" s="1"/>
      <c r="C260" s="1"/>
      <c r="D260" s="1"/>
      <c r="E260" s="1"/>
      <c r="F260" s="1"/>
      <c r="G260" s="1"/>
      <c r="W260" s="138"/>
      <c r="Z260" s="225"/>
      <c r="AA260" s="225"/>
      <c r="AB260" s="225"/>
      <c r="AC260" s="226"/>
      <c r="AD260" s="226"/>
      <c r="AE260" s="226"/>
      <c r="AF260" s="226"/>
      <c r="AP260" s="223"/>
      <c r="AX260" s="223"/>
      <c r="BG260" s="223"/>
      <c r="BL260" s="223"/>
      <c r="BN260" s="223"/>
      <c r="BU260" s="223"/>
      <c r="BW260" s="223"/>
      <c r="CB260" s="223"/>
      <c r="CD260" s="223"/>
    </row>
    <row r="261" spans="1:82" ht="14.25" customHeight="1">
      <c r="A261" s="1"/>
      <c r="B261" s="1"/>
      <c r="C261" s="1"/>
      <c r="D261" s="1"/>
      <c r="E261" s="1"/>
      <c r="F261" s="1"/>
      <c r="G261" s="1"/>
      <c r="W261" s="138"/>
      <c r="Z261" s="225"/>
      <c r="AA261" s="225"/>
      <c r="AB261" s="225"/>
      <c r="AC261" s="226"/>
      <c r="AD261" s="226"/>
      <c r="AE261" s="226"/>
      <c r="AF261" s="226"/>
      <c r="AP261" s="223"/>
      <c r="AX261" s="223"/>
      <c r="BG261" s="223"/>
      <c r="BL261" s="223"/>
      <c r="BN261" s="223"/>
      <c r="BU261" s="223"/>
      <c r="BW261" s="223"/>
      <c r="CB261" s="223"/>
      <c r="CD261" s="223"/>
    </row>
    <row r="262" spans="1:82" ht="14.25" customHeight="1">
      <c r="A262" s="1"/>
      <c r="B262" s="1"/>
      <c r="C262" s="1"/>
      <c r="D262" s="1"/>
      <c r="E262" s="1"/>
      <c r="F262" s="1"/>
      <c r="G262" s="1"/>
      <c r="W262" s="138"/>
      <c r="Z262" s="225"/>
      <c r="AA262" s="225"/>
      <c r="AB262" s="225"/>
      <c r="AC262" s="226"/>
      <c r="AD262" s="226"/>
      <c r="AE262" s="226"/>
      <c r="AF262" s="226"/>
      <c r="AP262" s="223"/>
      <c r="AX262" s="223"/>
      <c r="BG262" s="223"/>
      <c r="BL262" s="223"/>
      <c r="BN262" s="223"/>
      <c r="BU262" s="223"/>
      <c r="BW262" s="223"/>
      <c r="CB262" s="223"/>
      <c r="CD262" s="223"/>
    </row>
    <row r="263" spans="1:82" ht="14.25" customHeight="1">
      <c r="A263" s="1"/>
      <c r="B263" s="1"/>
      <c r="C263" s="1"/>
      <c r="D263" s="1"/>
      <c r="E263" s="1"/>
      <c r="F263" s="1"/>
      <c r="G263" s="1"/>
      <c r="W263" s="138"/>
      <c r="Z263" s="225"/>
      <c r="AA263" s="225"/>
      <c r="AB263" s="225"/>
      <c r="AC263" s="226"/>
      <c r="AD263" s="226"/>
      <c r="AE263" s="226"/>
      <c r="AF263" s="226"/>
      <c r="AP263" s="223"/>
      <c r="AX263" s="223"/>
      <c r="BG263" s="223"/>
      <c r="BL263" s="223"/>
      <c r="BN263" s="223"/>
      <c r="BU263" s="223"/>
      <c r="BW263" s="223"/>
      <c r="CB263" s="223"/>
      <c r="CD263" s="223"/>
    </row>
    <row r="264" spans="1:82" ht="14.25" customHeight="1">
      <c r="A264" s="1"/>
      <c r="B264" s="1"/>
      <c r="C264" s="1"/>
      <c r="D264" s="1"/>
      <c r="E264" s="1"/>
      <c r="F264" s="1"/>
      <c r="G264" s="1"/>
      <c r="W264" s="138"/>
      <c r="Z264" s="225"/>
      <c r="AA264" s="225"/>
      <c r="AB264" s="225"/>
      <c r="AC264" s="226"/>
      <c r="AD264" s="226"/>
      <c r="AE264" s="226"/>
      <c r="AF264" s="226"/>
      <c r="AP264" s="223"/>
      <c r="AX264" s="223"/>
      <c r="BG264" s="223"/>
      <c r="BL264" s="223"/>
      <c r="BN264" s="223"/>
      <c r="BU264" s="223"/>
      <c r="BW264" s="223"/>
      <c r="CB264" s="223"/>
      <c r="CD264" s="223"/>
    </row>
    <row r="265" spans="1:82" ht="14.25" customHeight="1">
      <c r="A265" s="1"/>
      <c r="B265" s="1"/>
      <c r="C265" s="1"/>
      <c r="D265" s="1"/>
      <c r="E265" s="1"/>
      <c r="F265" s="1"/>
      <c r="G265" s="1"/>
      <c r="W265" s="138"/>
      <c r="Z265" s="225"/>
      <c r="AA265" s="225"/>
      <c r="AB265" s="225"/>
      <c r="AC265" s="226"/>
      <c r="AD265" s="226"/>
      <c r="AE265" s="226"/>
      <c r="AF265" s="226"/>
      <c r="AP265" s="223"/>
      <c r="AX265" s="223"/>
      <c r="BG265" s="223"/>
      <c r="BL265" s="223"/>
      <c r="BN265" s="223"/>
      <c r="BU265" s="223"/>
      <c r="BW265" s="223"/>
      <c r="CB265" s="223"/>
      <c r="CD265" s="223"/>
    </row>
    <row r="266" spans="1:82" ht="14.25" customHeight="1">
      <c r="A266" s="1"/>
      <c r="B266" s="1"/>
      <c r="C266" s="1"/>
      <c r="D266" s="1"/>
      <c r="E266" s="1"/>
      <c r="F266" s="1"/>
      <c r="G266" s="1"/>
      <c r="W266" s="138"/>
      <c r="Z266" s="225"/>
      <c r="AA266" s="225"/>
      <c r="AB266" s="225"/>
      <c r="AC266" s="226"/>
      <c r="AD266" s="226"/>
      <c r="AE266" s="226"/>
      <c r="AF266" s="226"/>
      <c r="AP266" s="223"/>
      <c r="AX266" s="223"/>
      <c r="BG266" s="223"/>
      <c r="BL266" s="223"/>
      <c r="BN266" s="223"/>
      <c r="BU266" s="223"/>
      <c r="BW266" s="223"/>
      <c r="CB266" s="223"/>
      <c r="CD266" s="223"/>
    </row>
    <row r="267" spans="1:82" ht="14.25" customHeight="1">
      <c r="A267" s="1"/>
      <c r="B267" s="1"/>
      <c r="C267" s="1"/>
      <c r="D267" s="1"/>
      <c r="E267" s="1"/>
      <c r="F267" s="1"/>
      <c r="G267" s="1"/>
      <c r="W267" s="138"/>
      <c r="Z267" s="225"/>
      <c r="AA267" s="225"/>
      <c r="AB267" s="225"/>
      <c r="AC267" s="226"/>
      <c r="AD267" s="226"/>
      <c r="AE267" s="226"/>
      <c r="AF267" s="226"/>
      <c r="AP267" s="223"/>
      <c r="AX267" s="223"/>
      <c r="BG267" s="223"/>
      <c r="BL267" s="223"/>
      <c r="BN267" s="223"/>
      <c r="BU267" s="223"/>
      <c r="BW267" s="223"/>
      <c r="CB267" s="223"/>
      <c r="CD267" s="223"/>
    </row>
    <row r="268" spans="1:82" ht="14.25" customHeight="1">
      <c r="A268" s="1"/>
      <c r="B268" s="1"/>
      <c r="C268" s="1"/>
      <c r="D268" s="1"/>
      <c r="E268" s="1"/>
      <c r="F268" s="1"/>
      <c r="G268" s="1"/>
      <c r="W268" s="138"/>
      <c r="Z268" s="225"/>
      <c r="AA268" s="225"/>
      <c r="AB268" s="225"/>
      <c r="AC268" s="226"/>
      <c r="AD268" s="226"/>
      <c r="AE268" s="226"/>
      <c r="AF268" s="226"/>
      <c r="AP268" s="223"/>
      <c r="AX268" s="223"/>
      <c r="BG268" s="223"/>
      <c r="BL268" s="223"/>
      <c r="BN268" s="223"/>
      <c r="BU268" s="223"/>
      <c r="BW268" s="223"/>
      <c r="CB268" s="223"/>
      <c r="CD268" s="223"/>
    </row>
    <row r="269" spans="1:82" ht="14.25" customHeight="1">
      <c r="A269" s="1"/>
      <c r="B269" s="1"/>
      <c r="C269" s="1"/>
      <c r="D269" s="1"/>
      <c r="E269" s="1"/>
      <c r="F269" s="1"/>
      <c r="G269" s="1"/>
      <c r="W269" s="138"/>
      <c r="Z269" s="225"/>
      <c r="AA269" s="225"/>
      <c r="AB269" s="225"/>
      <c r="AC269" s="226"/>
      <c r="AD269" s="226"/>
      <c r="AE269" s="226"/>
      <c r="AF269" s="226"/>
      <c r="AP269" s="223"/>
      <c r="AX269" s="223"/>
      <c r="BG269" s="223"/>
      <c r="BL269" s="223"/>
      <c r="BN269" s="223"/>
      <c r="BU269" s="223"/>
      <c r="BW269" s="223"/>
      <c r="CB269" s="223"/>
      <c r="CD269" s="223"/>
    </row>
    <row r="270" spans="1:82" ht="14.25" customHeight="1">
      <c r="A270" s="1"/>
      <c r="B270" s="1"/>
      <c r="C270" s="1"/>
      <c r="D270" s="1"/>
      <c r="E270" s="1"/>
      <c r="F270" s="1"/>
      <c r="G270" s="1"/>
      <c r="W270" s="138"/>
      <c r="Z270" s="225"/>
      <c r="AA270" s="225"/>
      <c r="AB270" s="225"/>
      <c r="AC270" s="226"/>
      <c r="AD270" s="226"/>
      <c r="AE270" s="226"/>
      <c r="AF270" s="226"/>
      <c r="AP270" s="223"/>
      <c r="AX270" s="223"/>
      <c r="BG270" s="223"/>
      <c r="BL270" s="223"/>
      <c r="BN270" s="223"/>
      <c r="BU270" s="223"/>
      <c r="BW270" s="223"/>
      <c r="CB270" s="223"/>
      <c r="CD270" s="223"/>
    </row>
    <row r="271" spans="1:82" ht="14.25" customHeight="1">
      <c r="A271" s="1"/>
      <c r="B271" s="1"/>
      <c r="C271" s="1"/>
      <c r="D271" s="1"/>
      <c r="E271" s="1"/>
      <c r="F271" s="1"/>
      <c r="G271" s="1"/>
      <c r="W271" s="138"/>
      <c r="Z271" s="225"/>
      <c r="AA271" s="225"/>
      <c r="AB271" s="225"/>
      <c r="AC271" s="226"/>
      <c r="AD271" s="226"/>
      <c r="AE271" s="226"/>
      <c r="AF271" s="226"/>
      <c r="AP271" s="223"/>
      <c r="AX271" s="223"/>
      <c r="BG271" s="223"/>
      <c r="BL271" s="223"/>
      <c r="BN271" s="223"/>
      <c r="BU271" s="223"/>
      <c r="BW271" s="223"/>
      <c r="CB271" s="223"/>
      <c r="CD271" s="223"/>
    </row>
    <row r="272" spans="1:82" ht="14.25" customHeight="1">
      <c r="A272" s="1"/>
      <c r="B272" s="1"/>
      <c r="C272" s="1"/>
      <c r="D272" s="1"/>
      <c r="E272" s="1"/>
      <c r="F272" s="1"/>
      <c r="G272" s="1"/>
      <c r="W272" s="138"/>
      <c r="Z272" s="225"/>
      <c r="AA272" s="225"/>
      <c r="AB272" s="225"/>
      <c r="AC272" s="226"/>
      <c r="AD272" s="226"/>
      <c r="AE272" s="226"/>
      <c r="AF272" s="226"/>
      <c r="AP272" s="223"/>
      <c r="AX272" s="223"/>
      <c r="BG272" s="223"/>
      <c r="BL272" s="223"/>
      <c r="BN272" s="223"/>
      <c r="BU272" s="223"/>
      <c r="BW272" s="223"/>
      <c r="CB272" s="223"/>
      <c r="CD272" s="223"/>
    </row>
    <row r="273" spans="1:82" ht="14.25" customHeight="1">
      <c r="A273" s="1"/>
      <c r="B273" s="1"/>
      <c r="C273" s="1"/>
      <c r="D273" s="1"/>
      <c r="E273" s="1"/>
      <c r="F273" s="1"/>
      <c r="G273" s="1"/>
      <c r="W273" s="138"/>
      <c r="Z273" s="225"/>
      <c r="AA273" s="225"/>
      <c r="AB273" s="225"/>
      <c r="AC273" s="226"/>
      <c r="AD273" s="226"/>
      <c r="AE273" s="226"/>
      <c r="AF273" s="226"/>
      <c r="AP273" s="223"/>
      <c r="AX273" s="223"/>
      <c r="BG273" s="223"/>
      <c r="BL273" s="223"/>
      <c r="BN273" s="223"/>
      <c r="BU273" s="223"/>
      <c r="BW273" s="223"/>
      <c r="CB273" s="223"/>
      <c r="CD273" s="223"/>
    </row>
    <row r="274" spans="1:82" ht="14.25" customHeight="1">
      <c r="A274" s="1"/>
      <c r="B274" s="1"/>
      <c r="C274" s="1"/>
      <c r="D274" s="1"/>
      <c r="E274" s="1"/>
      <c r="F274" s="1"/>
      <c r="G274" s="1"/>
      <c r="W274" s="138"/>
      <c r="Z274" s="225"/>
      <c r="AA274" s="225"/>
      <c r="AB274" s="225"/>
      <c r="AC274" s="226"/>
      <c r="AD274" s="226"/>
      <c r="AE274" s="226"/>
      <c r="AF274" s="226"/>
      <c r="AP274" s="223"/>
      <c r="AX274" s="223"/>
      <c r="BG274" s="223"/>
      <c r="BL274" s="223"/>
      <c r="BN274" s="223"/>
      <c r="BU274" s="223"/>
      <c r="BW274" s="223"/>
      <c r="CB274" s="223"/>
      <c r="CD274" s="223"/>
    </row>
    <row r="275" spans="1:82" ht="14.25" customHeight="1">
      <c r="A275" s="1"/>
      <c r="B275" s="1"/>
      <c r="C275" s="1"/>
      <c r="D275" s="1"/>
      <c r="E275" s="1"/>
      <c r="F275" s="1"/>
      <c r="G275" s="1"/>
      <c r="W275" s="138"/>
      <c r="Z275" s="225"/>
      <c r="AA275" s="225"/>
      <c r="AB275" s="225"/>
      <c r="AC275" s="226"/>
      <c r="AD275" s="226"/>
      <c r="AE275" s="226"/>
      <c r="AF275" s="226"/>
      <c r="AP275" s="223"/>
      <c r="AX275" s="223"/>
      <c r="BG275" s="223"/>
      <c r="BL275" s="223"/>
      <c r="BN275" s="223"/>
      <c r="BU275" s="223"/>
      <c r="BW275" s="223"/>
      <c r="CB275" s="223"/>
      <c r="CD275" s="223"/>
    </row>
    <row r="276" spans="1:82" ht="14.25" customHeight="1">
      <c r="A276" s="1"/>
      <c r="B276" s="1"/>
      <c r="C276" s="1"/>
      <c r="D276" s="1"/>
      <c r="E276" s="1"/>
      <c r="F276" s="1"/>
      <c r="G276" s="1"/>
      <c r="W276" s="138"/>
      <c r="Z276" s="225"/>
      <c r="AA276" s="225"/>
      <c r="AB276" s="225"/>
      <c r="AC276" s="226"/>
      <c r="AD276" s="226"/>
      <c r="AE276" s="226"/>
      <c r="AF276" s="226"/>
      <c r="AP276" s="223"/>
      <c r="AX276" s="223"/>
      <c r="BG276" s="223"/>
      <c r="BL276" s="223"/>
      <c r="BN276" s="223"/>
      <c r="BU276" s="223"/>
      <c r="BW276" s="223"/>
      <c r="CB276" s="223"/>
      <c r="CD276" s="223"/>
    </row>
    <row r="277" spans="1:82" ht="14.25" customHeight="1">
      <c r="A277" s="1"/>
      <c r="B277" s="1"/>
      <c r="C277" s="1"/>
      <c r="D277" s="1"/>
      <c r="E277" s="1"/>
      <c r="F277" s="1"/>
      <c r="G277" s="1"/>
      <c r="W277" s="138"/>
      <c r="Z277" s="225"/>
      <c r="AA277" s="225"/>
      <c r="AB277" s="225"/>
      <c r="AC277" s="226"/>
      <c r="AD277" s="226"/>
      <c r="AE277" s="226"/>
      <c r="AF277" s="226"/>
      <c r="AP277" s="223"/>
      <c r="AX277" s="223"/>
      <c r="BG277" s="223"/>
      <c r="BL277" s="223"/>
      <c r="BN277" s="223"/>
      <c r="BU277" s="223"/>
      <c r="BW277" s="223"/>
      <c r="CB277" s="223"/>
      <c r="CD277" s="223"/>
    </row>
    <row r="278" spans="1:82" ht="14.25" customHeight="1">
      <c r="A278" s="1"/>
      <c r="B278" s="1"/>
      <c r="C278" s="1"/>
      <c r="D278" s="1"/>
      <c r="E278" s="1"/>
      <c r="F278" s="1"/>
      <c r="G278" s="1"/>
      <c r="W278" s="138"/>
      <c r="Z278" s="225"/>
      <c r="AA278" s="225"/>
      <c r="AB278" s="225"/>
      <c r="AC278" s="226"/>
      <c r="AD278" s="226"/>
      <c r="AE278" s="226"/>
      <c r="AF278" s="226"/>
      <c r="AP278" s="223"/>
      <c r="AX278" s="223"/>
      <c r="BG278" s="223"/>
      <c r="BL278" s="223"/>
      <c r="BN278" s="223"/>
      <c r="BU278" s="223"/>
      <c r="BW278" s="223"/>
      <c r="CB278" s="223"/>
      <c r="CD278" s="223"/>
    </row>
    <row r="279" spans="1:82" ht="14.25" customHeight="1">
      <c r="A279" s="1"/>
      <c r="B279" s="1"/>
      <c r="C279" s="1"/>
      <c r="D279" s="1"/>
      <c r="E279" s="1"/>
      <c r="F279" s="1"/>
      <c r="G279" s="1"/>
      <c r="W279" s="138"/>
      <c r="Z279" s="225"/>
      <c r="AA279" s="225"/>
      <c r="AB279" s="225"/>
      <c r="AC279" s="226"/>
      <c r="AD279" s="226"/>
      <c r="AE279" s="226"/>
      <c r="AF279" s="226"/>
      <c r="AP279" s="223"/>
      <c r="AX279" s="223"/>
      <c r="BG279" s="223"/>
      <c r="BL279" s="223"/>
      <c r="BN279" s="223"/>
      <c r="BU279" s="223"/>
      <c r="BW279" s="223"/>
      <c r="CB279" s="223"/>
      <c r="CD279" s="223"/>
    </row>
    <row r="280" spans="1:82" ht="14.25" customHeight="1">
      <c r="A280" s="1"/>
      <c r="B280" s="1"/>
      <c r="C280" s="1"/>
      <c r="D280" s="1"/>
      <c r="E280" s="1"/>
      <c r="F280" s="1"/>
      <c r="G280" s="1"/>
      <c r="W280" s="138"/>
      <c r="Z280" s="225"/>
      <c r="AA280" s="225"/>
      <c r="AB280" s="225"/>
      <c r="AC280" s="226"/>
      <c r="AD280" s="226"/>
      <c r="AE280" s="226"/>
      <c r="AF280" s="226"/>
      <c r="AP280" s="223"/>
      <c r="AX280" s="223"/>
      <c r="BG280" s="223"/>
      <c r="BL280" s="223"/>
      <c r="BN280" s="223"/>
      <c r="BU280" s="223"/>
      <c r="BW280" s="223"/>
      <c r="CB280" s="223"/>
      <c r="CD280" s="223"/>
    </row>
    <row r="281" spans="1:82" ht="14.25" customHeight="1">
      <c r="A281" s="1"/>
      <c r="B281" s="1"/>
      <c r="C281" s="1"/>
      <c r="D281" s="1"/>
      <c r="E281" s="1"/>
      <c r="F281" s="1"/>
      <c r="G281" s="1"/>
      <c r="W281" s="138"/>
      <c r="Z281" s="225"/>
      <c r="AA281" s="225"/>
      <c r="AB281" s="225"/>
      <c r="AC281" s="226"/>
      <c r="AD281" s="226"/>
      <c r="AE281" s="226"/>
      <c r="AF281" s="226"/>
      <c r="AP281" s="223"/>
      <c r="AX281" s="223"/>
      <c r="BG281" s="223"/>
      <c r="BL281" s="223"/>
      <c r="BN281" s="223"/>
      <c r="BU281" s="223"/>
      <c r="BW281" s="223"/>
      <c r="CB281" s="223"/>
      <c r="CD281" s="223"/>
    </row>
    <row r="282" spans="1:82" ht="14.25" customHeight="1">
      <c r="A282" s="1"/>
      <c r="B282" s="1"/>
      <c r="C282" s="1"/>
      <c r="D282" s="1"/>
      <c r="E282" s="1"/>
      <c r="F282" s="1"/>
      <c r="G282" s="1"/>
      <c r="W282" s="138"/>
      <c r="Z282" s="225"/>
      <c r="AA282" s="225"/>
      <c r="AB282" s="225"/>
      <c r="AC282" s="226"/>
      <c r="AD282" s="226"/>
      <c r="AE282" s="226"/>
      <c r="AF282" s="226"/>
      <c r="AP282" s="223"/>
      <c r="AX282" s="223"/>
      <c r="BG282" s="223"/>
      <c r="BL282" s="223"/>
      <c r="BN282" s="223"/>
      <c r="BU282" s="223"/>
      <c r="BW282" s="223"/>
      <c r="CB282" s="223"/>
      <c r="CD282" s="223"/>
    </row>
    <row r="283" spans="1:82" ht="14.25" customHeight="1">
      <c r="A283" s="1"/>
      <c r="B283" s="1"/>
      <c r="C283" s="1"/>
      <c r="D283" s="1"/>
      <c r="E283" s="1"/>
      <c r="F283" s="1"/>
      <c r="G283" s="1"/>
      <c r="W283" s="138"/>
      <c r="Z283" s="225"/>
      <c r="AA283" s="225"/>
      <c r="AB283" s="225"/>
      <c r="AC283" s="226"/>
      <c r="AD283" s="226"/>
      <c r="AE283" s="226"/>
      <c r="AF283" s="226"/>
      <c r="AP283" s="223"/>
      <c r="AX283" s="223"/>
      <c r="BG283" s="223"/>
      <c r="BL283" s="223"/>
      <c r="BN283" s="223"/>
      <c r="BU283" s="223"/>
      <c r="BW283" s="223"/>
      <c r="CB283" s="223"/>
      <c r="CD283" s="223"/>
    </row>
    <row r="284" spans="1:82" ht="14.25" customHeight="1">
      <c r="A284" s="1"/>
      <c r="B284" s="1"/>
      <c r="C284" s="1"/>
      <c r="D284" s="1"/>
      <c r="E284" s="1"/>
      <c r="F284" s="1"/>
      <c r="G284" s="1"/>
      <c r="W284" s="138"/>
      <c r="Z284" s="225"/>
      <c r="AA284" s="225"/>
      <c r="AB284" s="225"/>
      <c r="AC284" s="226"/>
      <c r="AD284" s="226"/>
      <c r="AE284" s="226"/>
      <c r="AF284" s="226"/>
      <c r="AP284" s="223"/>
      <c r="AX284" s="223"/>
      <c r="BG284" s="223"/>
      <c r="BL284" s="223"/>
      <c r="BN284" s="223"/>
      <c r="BU284" s="223"/>
      <c r="BW284" s="223"/>
      <c r="CB284" s="223"/>
      <c r="CD284" s="223"/>
    </row>
    <row r="285" spans="1:82" ht="14.25" customHeight="1">
      <c r="A285" s="1"/>
      <c r="B285" s="1"/>
      <c r="C285" s="1"/>
      <c r="D285" s="1"/>
      <c r="E285" s="1"/>
      <c r="F285" s="1"/>
      <c r="G285" s="1"/>
      <c r="W285" s="138"/>
      <c r="Z285" s="225"/>
      <c r="AA285" s="225"/>
      <c r="AB285" s="225"/>
      <c r="AC285" s="226"/>
      <c r="AD285" s="226"/>
      <c r="AE285" s="226"/>
      <c r="AF285" s="226"/>
      <c r="AP285" s="223"/>
      <c r="AX285" s="223"/>
      <c r="BG285" s="223"/>
      <c r="BL285" s="223"/>
      <c r="BN285" s="223"/>
      <c r="BU285" s="223"/>
      <c r="BW285" s="223"/>
      <c r="CB285" s="223"/>
      <c r="CD285" s="223"/>
    </row>
    <row r="286" spans="1:82" ht="14.25" customHeight="1">
      <c r="A286" s="1"/>
      <c r="B286" s="1"/>
      <c r="C286" s="1"/>
      <c r="D286" s="1"/>
      <c r="E286" s="1"/>
      <c r="F286" s="1"/>
      <c r="G286" s="1"/>
      <c r="W286" s="138"/>
      <c r="Z286" s="225"/>
      <c r="AA286" s="225"/>
      <c r="AB286" s="225"/>
      <c r="AC286" s="226"/>
      <c r="AD286" s="226"/>
      <c r="AE286" s="226"/>
      <c r="AF286" s="226"/>
      <c r="AP286" s="223"/>
      <c r="AX286" s="223"/>
      <c r="BG286" s="223"/>
      <c r="BL286" s="223"/>
      <c r="BN286" s="223"/>
      <c r="BU286" s="223"/>
      <c r="BW286" s="223"/>
      <c r="CB286" s="223"/>
      <c r="CD286" s="223"/>
    </row>
    <row r="287" spans="1:82" ht="14.25" customHeight="1">
      <c r="A287" s="1"/>
      <c r="B287" s="1"/>
      <c r="C287" s="1"/>
      <c r="D287" s="1"/>
      <c r="E287" s="1"/>
      <c r="F287" s="1"/>
      <c r="G287" s="1"/>
      <c r="W287" s="138"/>
      <c r="Z287" s="225"/>
      <c r="AA287" s="225"/>
      <c r="AB287" s="225"/>
      <c r="AC287" s="226"/>
      <c r="AD287" s="226"/>
      <c r="AE287" s="226"/>
      <c r="AF287" s="226"/>
      <c r="AP287" s="223"/>
      <c r="AX287" s="223"/>
      <c r="BG287" s="223"/>
      <c r="BL287" s="223"/>
      <c r="BN287" s="223"/>
      <c r="BU287" s="223"/>
      <c r="BW287" s="223"/>
      <c r="CB287" s="223"/>
      <c r="CD287" s="223"/>
    </row>
    <row r="288" spans="1:82" ht="14.25" customHeight="1">
      <c r="A288" s="1"/>
      <c r="B288" s="1"/>
      <c r="C288" s="1"/>
      <c r="D288" s="1"/>
      <c r="E288" s="1"/>
      <c r="F288" s="1"/>
      <c r="G288" s="1"/>
      <c r="W288" s="138"/>
      <c r="Z288" s="225"/>
      <c r="AA288" s="225"/>
      <c r="AB288" s="225"/>
      <c r="AC288" s="226"/>
      <c r="AD288" s="226"/>
      <c r="AE288" s="226"/>
      <c r="AF288" s="226"/>
      <c r="AP288" s="223"/>
      <c r="AX288" s="223"/>
      <c r="BG288" s="223"/>
      <c r="BL288" s="223"/>
      <c r="BN288" s="223"/>
      <c r="BU288" s="223"/>
      <c r="BW288" s="223"/>
      <c r="CB288" s="223"/>
      <c r="CD288" s="223"/>
    </row>
    <row r="289" spans="1:82" ht="14.25" customHeight="1">
      <c r="A289" s="1"/>
      <c r="B289" s="1"/>
      <c r="C289" s="1"/>
      <c r="D289" s="1"/>
      <c r="E289" s="1"/>
      <c r="F289" s="1"/>
      <c r="G289" s="1"/>
      <c r="W289" s="138"/>
      <c r="Z289" s="225"/>
      <c r="AA289" s="225"/>
      <c r="AB289" s="225"/>
      <c r="AC289" s="226"/>
      <c r="AD289" s="226"/>
      <c r="AE289" s="226"/>
      <c r="AF289" s="226"/>
      <c r="AP289" s="223"/>
      <c r="AX289" s="223"/>
      <c r="BG289" s="223"/>
      <c r="BL289" s="223"/>
      <c r="BN289" s="223"/>
      <c r="BU289" s="223"/>
      <c r="BW289" s="223"/>
      <c r="CB289" s="223"/>
      <c r="CD289" s="223"/>
    </row>
    <row r="290" spans="1:82" ht="14.25" customHeight="1">
      <c r="A290" s="1"/>
      <c r="B290" s="1"/>
      <c r="C290" s="1"/>
      <c r="D290" s="1"/>
      <c r="E290" s="1"/>
      <c r="F290" s="1"/>
      <c r="G290" s="1"/>
      <c r="W290" s="138"/>
      <c r="Z290" s="225"/>
      <c r="AA290" s="225"/>
      <c r="AB290" s="225"/>
      <c r="AC290" s="226"/>
      <c r="AD290" s="226"/>
      <c r="AE290" s="226"/>
      <c r="AF290" s="226"/>
      <c r="AP290" s="223"/>
      <c r="AX290" s="223"/>
      <c r="BG290" s="223"/>
      <c r="BL290" s="223"/>
      <c r="BN290" s="223"/>
      <c r="BU290" s="223"/>
      <c r="BW290" s="223"/>
      <c r="CB290" s="223"/>
      <c r="CD290" s="223"/>
    </row>
    <row r="291" spans="1:82" ht="14.25" customHeight="1">
      <c r="A291" s="1"/>
      <c r="B291" s="1"/>
      <c r="C291" s="1"/>
      <c r="D291" s="1"/>
      <c r="E291" s="1"/>
      <c r="F291" s="1"/>
      <c r="G291" s="1"/>
      <c r="W291" s="138"/>
      <c r="Z291" s="225"/>
      <c r="AA291" s="225"/>
      <c r="AB291" s="225"/>
      <c r="AC291" s="226"/>
      <c r="AD291" s="226"/>
      <c r="AE291" s="226"/>
      <c r="AF291" s="226"/>
      <c r="AP291" s="223"/>
      <c r="AX291" s="223"/>
      <c r="BG291" s="223"/>
      <c r="BL291" s="223"/>
      <c r="BN291" s="223"/>
      <c r="BU291" s="223"/>
      <c r="BW291" s="223"/>
      <c r="CB291" s="223"/>
      <c r="CD291" s="223"/>
    </row>
    <row r="292" spans="1:82" ht="14.25" customHeight="1">
      <c r="A292" s="1"/>
      <c r="B292" s="1"/>
      <c r="C292" s="1"/>
      <c r="D292" s="1"/>
      <c r="E292" s="1"/>
      <c r="F292" s="1"/>
      <c r="G292" s="1"/>
      <c r="W292" s="138"/>
      <c r="Z292" s="225"/>
      <c r="AA292" s="225"/>
      <c r="AB292" s="225"/>
      <c r="AC292" s="226"/>
      <c r="AD292" s="226"/>
      <c r="AE292" s="226"/>
      <c r="AF292" s="226"/>
      <c r="AP292" s="223"/>
      <c r="AX292" s="223"/>
      <c r="BG292" s="223"/>
      <c r="BL292" s="223"/>
      <c r="BN292" s="223"/>
      <c r="BU292" s="223"/>
      <c r="BW292" s="223"/>
      <c r="CB292" s="223"/>
      <c r="CD292" s="223"/>
    </row>
    <row r="293" spans="1:82" ht="14.25" customHeight="1">
      <c r="A293" s="1"/>
      <c r="B293" s="1"/>
      <c r="C293" s="1"/>
      <c r="D293" s="1"/>
      <c r="E293" s="1"/>
      <c r="F293" s="1"/>
      <c r="G293" s="1"/>
      <c r="W293" s="138"/>
      <c r="Z293" s="225"/>
      <c r="AA293" s="225"/>
      <c r="AB293" s="225"/>
      <c r="AC293" s="226"/>
      <c r="AD293" s="226"/>
      <c r="AE293" s="226"/>
      <c r="AF293" s="226"/>
      <c r="AP293" s="223"/>
      <c r="AX293" s="223"/>
      <c r="BG293" s="223"/>
      <c r="BL293" s="223"/>
      <c r="BN293" s="223"/>
      <c r="BU293" s="223"/>
      <c r="BW293" s="223"/>
      <c r="CB293" s="223"/>
      <c r="CD293" s="223"/>
    </row>
    <row r="294" spans="1:82" ht="14.25" customHeight="1">
      <c r="A294" s="1"/>
      <c r="B294" s="1"/>
      <c r="C294" s="1"/>
      <c r="D294" s="1"/>
      <c r="E294" s="1"/>
      <c r="F294" s="1"/>
      <c r="G294" s="1"/>
      <c r="W294" s="138"/>
      <c r="Z294" s="225"/>
      <c r="AA294" s="225"/>
      <c r="AB294" s="225"/>
      <c r="AC294" s="226"/>
      <c r="AD294" s="226"/>
      <c r="AE294" s="226"/>
      <c r="AF294" s="226"/>
      <c r="AP294" s="223"/>
      <c r="AX294" s="223"/>
      <c r="BG294" s="223"/>
      <c r="BL294" s="223"/>
      <c r="BN294" s="223"/>
      <c r="BU294" s="223"/>
      <c r="BW294" s="223"/>
      <c r="CB294" s="223"/>
      <c r="CD294" s="223"/>
    </row>
    <row r="295" spans="1:82" ht="14.25" customHeight="1">
      <c r="A295" s="1"/>
      <c r="B295" s="1"/>
      <c r="C295" s="1"/>
      <c r="D295" s="1"/>
      <c r="E295" s="1"/>
      <c r="F295" s="1"/>
      <c r="G295" s="1"/>
      <c r="W295" s="138"/>
      <c r="Z295" s="225"/>
      <c r="AA295" s="225"/>
      <c r="AB295" s="225"/>
      <c r="AC295" s="226"/>
      <c r="AD295" s="226"/>
      <c r="AE295" s="226"/>
      <c r="AF295" s="226"/>
      <c r="AP295" s="223"/>
      <c r="AX295" s="223"/>
      <c r="BG295" s="223"/>
      <c r="BL295" s="223"/>
      <c r="BN295" s="223"/>
      <c r="BU295" s="223"/>
      <c r="BW295" s="223"/>
      <c r="CB295" s="223"/>
      <c r="CD295" s="223"/>
    </row>
    <row r="296" spans="1:82" ht="14.25" customHeight="1">
      <c r="A296" s="1"/>
      <c r="B296" s="1"/>
      <c r="C296" s="1"/>
      <c r="D296" s="1"/>
      <c r="E296" s="1"/>
      <c r="F296" s="1"/>
      <c r="G296" s="1"/>
      <c r="W296" s="138"/>
      <c r="Z296" s="225"/>
      <c r="AA296" s="225"/>
      <c r="AB296" s="225"/>
      <c r="AC296" s="226"/>
      <c r="AD296" s="226"/>
      <c r="AE296" s="226"/>
      <c r="AF296" s="226"/>
      <c r="AP296" s="223"/>
      <c r="AX296" s="223"/>
      <c r="BG296" s="223"/>
      <c r="BL296" s="223"/>
      <c r="BN296" s="223"/>
      <c r="BU296" s="223"/>
      <c r="BW296" s="223"/>
      <c r="CB296" s="223"/>
      <c r="CD296" s="223"/>
    </row>
    <row r="297" spans="1:82" ht="14.25" customHeight="1">
      <c r="A297" s="1"/>
      <c r="B297" s="1"/>
      <c r="C297" s="1"/>
      <c r="D297" s="1"/>
      <c r="E297" s="1"/>
      <c r="F297" s="1"/>
      <c r="G297" s="1"/>
      <c r="W297" s="138"/>
      <c r="Z297" s="225"/>
      <c r="AA297" s="225"/>
      <c r="AB297" s="225"/>
      <c r="AC297" s="226"/>
      <c r="AD297" s="226"/>
      <c r="AE297" s="226"/>
      <c r="AF297" s="226"/>
      <c r="AP297" s="223"/>
      <c r="AX297" s="223"/>
      <c r="BG297" s="223"/>
      <c r="BL297" s="223"/>
      <c r="BN297" s="223"/>
      <c r="BU297" s="223"/>
      <c r="BW297" s="223"/>
      <c r="CB297" s="223"/>
      <c r="CD297" s="223"/>
    </row>
    <row r="298" spans="1:82" ht="14.25" customHeight="1">
      <c r="A298" s="1"/>
      <c r="B298" s="1"/>
      <c r="C298" s="1"/>
      <c r="D298" s="1"/>
      <c r="E298" s="1"/>
      <c r="F298" s="1"/>
      <c r="G298" s="1"/>
      <c r="W298" s="138"/>
      <c r="Z298" s="225"/>
      <c r="AA298" s="225"/>
      <c r="AB298" s="225"/>
      <c r="AC298" s="226"/>
      <c r="AD298" s="226"/>
      <c r="AE298" s="226"/>
      <c r="AF298" s="226"/>
      <c r="AP298" s="223"/>
      <c r="AX298" s="223"/>
      <c r="BG298" s="223"/>
      <c r="BL298" s="223"/>
      <c r="BN298" s="223"/>
      <c r="BU298" s="223"/>
      <c r="BW298" s="223"/>
      <c r="CB298" s="223"/>
      <c r="CD298" s="223"/>
    </row>
    <row r="299" spans="1:82" ht="14.25" customHeight="1">
      <c r="A299" s="1"/>
      <c r="B299" s="1"/>
      <c r="C299" s="1"/>
      <c r="D299" s="1"/>
      <c r="E299" s="1"/>
      <c r="F299" s="1"/>
      <c r="G299" s="1"/>
      <c r="W299" s="138"/>
      <c r="Z299" s="225"/>
      <c r="AA299" s="225"/>
      <c r="AB299" s="225"/>
      <c r="AC299" s="226"/>
      <c r="AD299" s="226"/>
      <c r="AE299" s="226"/>
      <c r="AF299" s="226"/>
      <c r="AP299" s="223"/>
      <c r="AX299" s="223"/>
      <c r="BG299" s="223"/>
      <c r="BL299" s="223"/>
      <c r="BN299" s="223"/>
      <c r="BU299" s="223"/>
      <c r="BW299" s="223"/>
      <c r="CB299" s="223"/>
      <c r="CD299" s="223"/>
    </row>
    <row r="300" spans="1:82" ht="14.25" customHeight="1">
      <c r="A300" s="1"/>
      <c r="B300" s="1"/>
      <c r="C300" s="1"/>
      <c r="D300" s="1"/>
      <c r="E300" s="1"/>
      <c r="F300" s="1"/>
      <c r="G300" s="1"/>
      <c r="W300" s="138"/>
      <c r="Z300" s="225"/>
      <c r="AA300" s="225"/>
      <c r="AB300" s="225"/>
      <c r="AC300" s="226"/>
      <c r="AD300" s="226"/>
      <c r="AE300" s="226"/>
      <c r="AF300" s="226"/>
      <c r="AP300" s="223"/>
      <c r="AX300" s="223"/>
      <c r="BG300" s="223"/>
      <c r="BL300" s="223"/>
      <c r="BN300" s="223"/>
      <c r="BU300" s="223"/>
      <c r="BW300" s="223"/>
      <c r="CB300" s="223"/>
      <c r="CD300" s="223"/>
    </row>
    <row r="301" spans="1:82" ht="14.25" customHeight="1">
      <c r="A301" s="1"/>
      <c r="B301" s="1"/>
      <c r="C301" s="1"/>
      <c r="D301" s="1"/>
      <c r="E301" s="1"/>
      <c r="F301" s="1"/>
      <c r="G301" s="1"/>
      <c r="W301" s="138"/>
      <c r="Z301" s="225"/>
      <c r="AA301" s="225"/>
      <c r="AB301" s="225"/>
      <c r="AC301" s="226"/>
      <c r="AD301" s="226"/>
      <c r="AE301" s="226"/>
      <c r="AF301" s="226"/>
      <c r="AP301" s="223"/>
      <c r="AX301" s="223"/>
      <c r="BG301" s="223"/>
      <c r="BL301" s="223"/>
      <c r="BN301" s="223"/>
      <c r="BU301" s="223"/>
      <c r="BW301" s="223"/>
      <c r="CB301" s="223"/>
      <c r="CD301" s="223"/>
    </row>
    <row r="302" spans="1:82" ht="14.25" customHeight="1">
      <c r="A302" s="1"/>
      <c r="B302" s="1"/>
      <c r="C302" s="1"/>
      <c r="D302" s="1"/>
      <c r="E302" s="1"/>
      <c r="F302" s="1"/>
      <c r="G302" s="1"/>
      <c r="W302" s="138"/>
      <c r="Z302" s="225"/>
      <c r="AA302" s="225"/>
      <c r="AB302" s="225"/>
      <c r="AC302" s="226"/>
      <c r="AD302" s="226"/>
      <c r="AE302" s="226"/>
      <c r="AF302" s="226"/>
      <c r="AP302" s="223"/>
      <c r="AX302" s="223"/>
      <c r="BG302" s="223"/>
      <c r="BL302" s="223"/>
      <c r="BN302" s="223"/>
      <c r="BU302" s="223"/>
      <c r="BW302" s="223"/>
      <c r="CB302" s="223"/>
      <c r="CD302" s="223"/>
    </row>
    <row r="303" spans="1:82" ht="14.25" customHeight="1">
      <c r="A303" s="1"/>
      <c r="B303" s="1"/>
      <c r="C303" s="1"/>
      <c r="D303" s="1"/>
      <c r="E303" s="1"/>
      <c r="F303" s="1"/>
      <c r="G303" s="1"/>
      <c r="W303" s="138"/>
      <c r="Z303" s="225"/>
      <c r="AA303" s="225"/>
      <c r="AB303" s="225"/>
      <c r="AC303" s="226"/>
      <c r="AD303" s="226"/>
      <c r="AE303" s="226"/>
      <c r="AF303" s="226"/>
      <c r="AP303" s="223"/>
      <c r="AX303" s="223"/>
      <c r="BG303" s="223"/>
      <c r="BL303" s="223"/>
      <c r="BN303" s="223"/>
      <c r="BU303" s="223"/>
      <c r="BW303" s="223"/>
      <c r="CB303" s="223"/>
      <c r="CD303" s="223"/>
    </row>
    <row r="304" spans="1:82" ht="14.25" customHeight="1">
      <c r="A304" s="1"/>
      <c r="B304" s="1"/>
      <c r="C304" s="1"/>
      <c r="D304" s="1"/>
      <c r="E304" s="1"/>
      <c r="F304" s="1"/>
      <c r="G304" s="1"/>
      <c r="W304" s="138"/>
      <c r="Z304" s="225"/>
      <c r="AA304" s="225"/>
      <c r="AB304" s="225"/>
      <c r="AC304" s="226"/>
      <c r="AD304" s="226"/>
      <c r="AE304" s="226"/>
      <c r="AF304" s="226"/>
      <c r="AP304" s="223"/>
      <c r="AX304" s="223"/>
      <c r="BG304" s="223"/>
      <c r="BL304" s="223"/>
      <c r="BN304" s="223"/>
      <c r="BU304" s="223"/>
      <c r="BW304" s="223"/>
      <c r="CB304" s="223"/>
      <c r="CD304" s="223"/>
    </row>
    <row r="305" spans="1:82" ht="14.25" customHeight="1">
      <c r="A305" s="1"/>
      <c r="B305" s="1"/>
      <c r="C305" s="1"/>
      <c r="D305" s="1"/>
      <c r="E305" s="1"/>
      <c r="F305" s="1"/>
      <c r="G305" s="1"/>
      <c r="W305" s="138"/>
      <c r="Z305" s="225"/>
      <c r="AA305" s="225"/>
      <c r="AB305" s="225"/>
      <c r="AC305" s="226"/>
      <c r="AD305" s="226"/>
      <c r="AE305" s="226"/>
      <c r="AF305" s="226"/>
      <c r="AP305" s="223"/>
      <c r="AX305" s="223"/>
      <c r="BG305" s="223"/>
      <c r="BL305" s="223"/>
      <c r="BN305" s="223"/>
      <c r="BU305" s="223"/>
      <c r="BW305" s="223"/>
      <c r="CB305" s="223"/>
      <c r="CD305" s="223"/>
    </row>
    <row r="306" spans="1:82" ht="14.25" customHeight="1">
      <c r="A306" s="1"/>
      <c r="B306" s="1"/>
      <c r="C306" s="1"/>
      <c r="D306" s="1"/>
      <c r="E306" s="1"/>
      <c r="F306" s="1"/>
      <c r="G306" s="1"/>
      <c r="W306" s="138"/>
      <c r="Z306" s="225"/>
      <c r="AA306" s="225"/>
      <c r="AB306" s="225"/>
      <c r="AC306" s="226"/>
      <c r="AD306" s="226"/>
      <c r="AE306" s="226"/>
      <c r="AF306" s="226"/>
      <c r="AP306" s="223"/>
      <c r="AX306" s="223"/>
      <c r="BG306" s="223"/>
      <c r="BL306" s="223"/>
      <c r="BN306" s="223"/>
      <c r="BU306" s="223"/>
      <c r="BW306" s="223"/>
      <c r="CB306" s="223"/>
      <c r="CD306" s="223"/>
    </row>
    <row r="307" spans="1:82" ht="14.25" customHeight="1">
      <c r="A307" s="1"/>
      <c r="B307" s="1"/>
      <c r="C307" s="1"/>
      <c r="D307" s="1"/>
      <c r="E307" s="1"/>
      <c r="F307" s="1"/>
      <c r="G307" s="1"/>
      <c r="W307" s="138"/>
      <c r="Z307" s="225"/>
      <c r="AA307" s="225"/>
      <c r="AB307" s="225"/>
      <c r="AC307" s="226"/>
      <c r="AD307" s="226"/>
      <c r="AE307" s="226"/>
      <c r="AF307" s="226"/>
      <c r="AP307" s="223"/>
      <c r="AX307" s="223"/>
      <c r="BG307" s="223"/>
      <c r="BL307" s="223"/>
      <c r="BN307" s="223"/>
      <c r="BU307" s="223"/>
      <c r="BW307" s="223"/>
      <c r="CB307" s="223"/>
      <c r="CD307" s="223"/>
    </row>
    <row r="308" spans="1:82" ht="14.25" customHeight="1">
      <c r="A308" s="1"/>
      <c r="B308" s="1"/>
      <c r="C308" s="1"/>
      <c r="D308" s="1"/>
      <c r="E308" s="1"/>
      <c r="F308" s="1"/>
      <c r="G308" s="1"/>
      <c r="W308" s="138"/>
      <c r="Z308" s="225"/>
      <c r="AA308" s="225"/>
      <c r="AB308" s="225"/>
      <c r="AC308" s="226"/>
      <c r="AD308" s="226"/>
      <c r="AE308" s="226"/>
      <c r="AF308" s="226"/>
      <c r="AP308" s="223"/>
      <c r="AX308" s="223"/>
      <c r="BG308" s="223"/>
      <c r="BL308" s="223"/>
      <c r="BN308" s="223"/>
      <c r="BU308" s="223"/>
      <c r="BW308" s="223"/>
      <c r="CB308" s="223"/>
      <c r="CD308" s="223"/>
    </row>
    <row r="309" spans="1:82" ht="14.25" customHeight="1">
      <c r="A309" s="1"/>
      <c r="B309" s="1"/>
      <c r="C309" s="1"/>
      <c r="D309" s="1"/>
      <c r="E309" s="1"/>
      <c r="F309" s="1"/>
      <c r="G309" s="1"/>
      <c r="W309" s="138"/>
      <c r="Z309" s="225"/>
      <c r="AA309" s="225"/>
      <c r="AB309" s="225"/>
      <c r="AC309" s="226"/>
      <c r="AD309" s="226"/>
      <c r="AE309" s="226"/>
      <c r="AF309" s="226"/>
      <c r="AP309" s="223"/>
      <c r="AX309" s="223"/>
      <c r="BG309" s="223"/>
      <c r="BL309" s="223"/>
      <c r="BN309" s="223"/>
      <c r="BU309" s="223"/>
      <c r="BW309" s="223"/>
      <c r="CB309" s="223"/>
      <c r="CD309" s="223"/>
    </row>
    <row r="310" spans="1:82" ht="14.25" customHeight="1">
      <c r="A310" s="1"/>
      <c r="B310" s="1"/>
      <c r="C310" s="1"/>
      <c r="D310" s="1"/>
      <c r="E310" s="1"/>
      <c r="F310" s="1"/>
      <c r="G310" s="1"/>
      <c r="W310" s="138"/>
      <c r="Z310" s="225"/>
      <c r="AA310" s="225"/>
      <c r="AB310" s="225"/>
      <c r="AC310" s="226"/>
      <c r="AD310" s="226"/>
      <c r="AE310" s="226"/>
      <c r="AF310" s="226"/>
      <c r="AP310" s="223"/>
      <c r="AX310" s="223"/>
      <c r="BG310" s="223"/>
      <c r="BL310" s="223"/>
      <c r="BN310" s="223"/>
      <c r="BU310" s="223"/>
      <c r="BW310" s="223"/>
      <c r="CB310" s="223"/>
      <c r="CD310" s="223"/>
    </row>
    <row r="311" spans="1:82" ht="14.25" customHeight="1">
      <c r="A311" s="1"/>
      <c r="B311" s="1"/>
      <c r="C311" s="1"/>
      <c r="D311" s="1"/>
      <c r="E311" s="1"/>
      <c r="F311" s="1"/>
      <c r="G311" s="1"/>
      <c r="W311" s="138"/>
      <c r="Z311" s="225"/>
      <c r="AA311" s="225"/>
      <c r="AB311" s="225"/>
      <c r="AC311" s="226"/>
      <c r="AD311" s="226"/>
      <c r="AE311" s="226"/>
      <c r="AF311" s="226"/>
      <c r="AP311" s="223"/>
      <c r="AX311" s="223"/>
      <c r="BG311" s="223"/>
      <c r="BL311" s="223"/>
      <c r="BN311" s="223"/>
      <c r="BU311" s="223"/>
      <c r="BW311" s="223"/>
      <c r="CB311" s="223"/>
      <c r="CD311" s="223"/>
    </row>
    <row r="312" spans="1:82" ht="14.25" customHeight="1">
      <c r="A312" s="1"/>
      <c r="B312" s="1"/>
      <c r="C312" s="1"/>
      <c r="D312" s="1"/>
      <c r="E312" s="1"/>
      <c r="F312" s="1"/>
      <c r="G312" s="1"/>
      <c r="W312" s="138"/>
      <c r="Z312" s="225"/>
      <c r="AA312" s="225"/>
      <c r="AB312" s="225"/>
      <c r="AC312" s="226"/>
      <c r="AD312" s="226"/>
      <c r="AE312" s="226"/>
      <c r="AF312" s="226"/>
      <c r="AP312" s="223"/>
      <c r="AX312" s="223"/>
      <c r="BG312" s="223"/>
      <c r="BL312" s="223"/>
      <c r="BN312" s="223"/>
      <c r="BU312" s="223"/>
      <c r="BW312" s="223"/>
      <c r="CB312" s="223"/>
      <c r="CD312" s="223"/>
    </row>
    <row r="313" spans="1:82" ht="14.25" customHeight="1">
      <c r="A313" s="1"/>
      <c r="B313" s="1"/>
      <c r="C313" s="1"/>
      <c r="D313" s="1"/>
      <c r="E313" s="1"/>
      <c r="F313" s="1"/>
      <c r="G313" s="1"/>
      <c r="W313" s="138"/>
      <c r="Z313" s="225"/>
      <c r="AA313" s="225"/>
      <c r="AB313" s="225"/>
      <c r="AC313" s="226"/>
      <c r="AD313" s="226"/>
      <c r="AE313" s="226"/>
      <c r="AF313" s="226"/>
      <c r="AP313" s="223"/>
      <c r="AX313" s="223"/>
      <c r="BG313" s="223"/>
      <c r="BL313" s="223"/>
      <c r="BN313" s="223"/>
      <c r="BU313" s="223"/>
      <c r="BW313" s="223"/>
      <c r="CB313" s="223"/>
      <c r="CD313" s="223"/>
    </row>
    <row r="314" spans="1:82" ht="14.25" customHeight="1">
      <c r="A314" s="1"/>
      <c r="B314" s="1"/>
      <c r="C314" s="1"/>
      <c r="D314" s="1"/>
      <c r="E314" s="1"/>
      <c r="F314" s="1"/>
      <c r="G314" s="1"/>
      <c r="W314" s="138"/>
      <c r="Z314" s="225"/>
      <c r="AA314" s="225"/>
      <c r="AB314" s="225"/>
      <c r="AC314" s="226"/>
      <c r="AD314" s="226"/>
      <c r="AE314" s="226"/>
      <c r="AF314" s="226"/>
      <c r="AP314" s="223"/>
      <c r="AX314" s="223"/>
      <c r="BG314" s="223"/>
      <c r="BL314" s="223"/>
      <c r="BN314" s="223"/>
      <c r="BU314" s="223"/>
      <c r="BW314" s="223"/>
      <c r="CB314" s="223"/>
      <c r="CD314" s="223"/>
    </row>
    <row r="315" spans="1:82" ht="14.25" customHeight="1">
      <c r="A315" s="1"/>
      <c r="B315" s="1"/>
      <c r="C315" s="1"/>
      <c r="D315" s="1"/>
      <c r="E315" s="1"/>
      <c r="F315" s="1"/>
      <c r="G315" s="1"/>
      <c r="W315" s="138"/>
      <c r="Z315" s="225"/>
      <c r="AA315" s="225"/>
      <c r="AB315" s="225"/>
      <c r="AC315" s="226"/>
      <c r="AD315" s="226"/>
      <c r="AE315" s="226"/>
      <c r="AF315" s="226"/>
      <c r="AP315" s="223"/>
      <c r="AX315" s="223"/>
      <c r="BG315" s="223"/>
      <c r="BL315" s="223"/>
      <c r="BN315" s="223"/>
      <c r="BU315" s="223"/>
      <c r="BW315" s="223"/>
      <c r="CB315" s="223"/>
      <c r="CD315" s="223"/>
    </row>
    <row r="316" spans="1:82" ht="14.25" customHeight="1">
      <c r="A316" s="1"/>
      <c r="B316" s="1"/>
      <c r="C316" s="1"/>
      <c r="D316" s="1"/>
      <c r="E316" s="1"/>
      <c r="F316" s="1"/>
      <c r="G316" s="1"/>
      <c r="W316" s="138"/>
      <c r="Z316" s="225"/>
      <c r="AA316" s="225"/>
      <c r="AB316" s="225"/>
      <c r="AC316" s="226"/>
      <c r="AD316" s="226"/>
      <c r="AE316" s="226"/>
      <c r="AF316" s="226"/>
      <c r="AP316" s="223"/>
      <c r="AX316" s="223"/>
      <c r="BG316" s="223"/>
      <c r="BL316" s="223"/>
      <c r="BN316" s="223"/>
      <c r="BU316" s="223"/>
      <c r="BW316" s="223"/>
      <c r="CB316" s="223"/>
      <c r="CD316" s="223"/>
    </row>
    <row r="317" spans="1:82" ht="14.25" customHeight="1">
      <c r="A317" s="1"/>
      <c r="B317" s="1"/>
      <c r="C317" s="1"/>
      <c r="D317" s="1"/>
      <c r="E317" s="1"/>
      <c r="F317" s="1"/>
      <c r="G317" s="1"/>
      <c r="W317" s="138"/>
      <c r="Z317" s="225"/>
      <c r="AA317" s="225"/>
      <c r="AB317" s="225"/>
      <c r="AC317" s="226"/>
      <c r="AD317" s="226"/>
      <c r="AE317" s="226"/>
      <c r="AF317" s="226"/>
      <c r="AP317" s="223"/>
      <c r="AX317" s="223"/>
      <c r="BG317" s="223"/>
      <c r="BL317" s="223"/>
      <c r="BN317" s="223"/>
      <c r="BU317" s="223"/>
      <c r="BW317" s="223"/>
      <c r="CB317" s="223"/>
      <c r="CD317" s="223"/>
    </row>
    <row r="318" spans="1:82" ht="14.25" customHeight="1">
      <c r="A318" s="1"/>
      <c r="B318" s="1"/>
      <c r="C318" s="1"/>
      <c r="D318" s="1"/>
      <c r="E318" s="1"/>
      <c r="F318" s="1"/>
      <c r="G318" s="1"/>
      <c r="W318" s="138"/>
      <c r="Z318" s="225"/>
      <c r="AA318" s="225"/>
      <c r="AB318" s="225"/>
      <c r="AC318" s="226"/>
      <c r="AD318" s="226"/>
      <c r="AE318" s="226"/>
      <c r="AF318" s="226"/>
      <c r="AP318" s="223"/>
      <c r="AX318" s="223"/>
      <c r="BG318" s="223"/>
      <c r="BL318" s="223"/>
      <c r="BN318" s="223"/>
      <c r="BU318" s="223"/>
      <c r="BW318" s="223"/>
      <c r="CB318" s="223"/>
      <c r="CD318" s="223"/>
    </row>
    <row r="319" spans="1:82" ht="14.25" customHeight="1">
      <c r="A319" s="1"/>
      <c r="B319" s="1"/>
      <c r="C319" s="1"/>
      <c r="D319" s="1"/>
      <c r="E319" s="1"/>
      <c r="F319" s="1"/>
      <c r="G319" s="1"/>
      <c r="W319" s="138"/>
      <c r="Z319" s="225"/>
      <c r="AA319" s="225"/>
      <c r="AB319" s="225"/>
      <c r="AC319" s="226"/>
      <c r="AD319" s="226"/>
      <c r="AE319" s="226"/>
      <c r="AF319" s="226"/>
      <c r="AP319" s="223"/>
      <c r="AX319" s="223"/>
      <c r="BG319" s="223"/>
      <c r="BL319" s="223"/>
      <c r="BN319" s="223"/>
      <c r="BU319" s="223"/>
      <c r="BW319" s="223"/>
      <c r="CB319" s="223"/>
      <c r="CD319" s="223"/>
    </row>
    <row r="320" spans="1:82" ht="14.25" customHeight="1">
      <c r="A320" s="1"/>
      <c r="B320" s="1"/>
      <c r="C320" s="1"/>
      <c r="D320" s="1"/>
      <c r="E320" s="1"/>
      <c r="F320" s="1"/>
      <c r="G320" s="1"/>
      <c r="W320" s="138"/>
      <c r="Z320" s="225"/>
      <c r="AA320" s="225"/>
      <c r="AB320" s="225"/>
      <c r="AC320" s="226"/>
      <c r="AD320" s="226"/>
      <c r="AE320" s="226"/>
      <c r="AF320" s="226"/>
      <c r="AP320" s="223"/>
      <c r="AX320" s="223"/>
      <c r="BG320" s="223"/>
      <c r="BL320" s="223"/>
      <c r="BN320" s="223"/>
      <c r="BU320" s="223"/>
      <c r="BW320" s="223"/>
      <c r="CB320" s="223"/>
      <c r="CD320" s="223"/>
    </row>
    <row r="321" spans="1:82" ht="14.25" customHeight="1">
      <c r="A321" s="1"/>
      <c r="B321" s="1"/>
      <c r="C321" s="1"/>
      <c r="D321" s="1"/>
      <c r="E321" s="1"/>
      <c r="F321" s="1"/>
      <c r="G321" s="1"/>
      <c r="W321" s="138"/>
      <c r="Z321" s="225"/>
      <c r="AA321" s="225"/>
      <c r="AB321" s="225"/>
      <c r="AC321" s="226"/>
      <c r="AD321" s="226"/>
      <c r="AE321" s="226"/>
      <c r="AF321" s="226"/>
      <c r="AP321" s="223"/>
      <c r="AX321" s="223"/>
      <c r="BG321" s="223"/>
      <c r="BL321" s="223"/>
      <c r="BN321" s="223"/>
      <c r="BU321" s="223"/>
      <c r="BW321" s="223"/>
      <c r="CB321" s="223"/>
      <c r="CD321" s="223"/>
    </row>
    <row r="322" spans="1:82" ht="14.25" customHeight="1">
      <c r="A322" s="1"/>
      <c r="B322" s="1"/>
      <c r="C322" s="1"/>
      <c r="D322" s="1"/>
      <c r="E322" s="1"/>
      <c r="F322" s="1"/>
      <c r="G322" s="1"/>
      <c r="W322" s="138"/>
      <c r="Z322" s="225"/>
      <c r="AA322" s="225"/>
      <c r="AB322" s="225"/>
      <c r="AC322" s="226"/>
      <c r="AD322" s="226"/>
      <c r="AE322" s="226"/>
      <c r="AF322" s="226"/>
      <c r="AP322" s="223"/>
      <c r="AX322" s="223"/>
      <c r="BG322" s="223"/>
      <c r="BL322" s="223"/>
      <c r="BN322" s="223"/>
      <c r="BU322" s="223"/>
      <c r="BW322" s="223"/>
      <c r="CB322" s="223"/>
      <c r="CD322" s="223"/>
    </row>
    <row r="323" spans="1:82" ht="14.25" customHeight="1">
      <c r="A323" s="1"/>
      <c r="B323" s="1"/>
      <c r="C323" s="1"/>
      <c r="D323" s="1"/>
      <c r="E323" s="1"/>
      <c r="F323" s="1"/>
      <c r="G323" s="1"/>
      <c r="W323" s="138"/>
      <c r="Z323" s="225"/>
      <c r="AA323" s="225"/>
      <c r="AB323" s="225"/>
      <c r="AC323" s="226"/>
      <c r="AD323" s="226"/>
      <c r="AE323" s="226"/>
      <c r="AF323" s="226"/>
      <c r="AP323" s="223"/>
      <c r="AX323" s="223"/>
      <c r="BG323" s="223"/>
      <c r="BL323" s="223"/>
      <c r="BN323" s="223"/>
      <c r="BU323" s="223"/>
      <c r="BW323" s="223"/>
      <c r="CB323" s="223"/>
      <c r="CD323" s="223"/>
    </row>
    <row r="324" spans="1:82" ht="14.25" customHeight="1">
      <c r="A324" s="1"/>
      <c r="B324" s="1"/>
      <c r="C324" s="1"/>
      <c r="D324" s="1"/>
      <c r="E324" s="1"/>
      <c r="F324" s="1"/>
      <c r="G324" s="1"/>
      <c r="W324" s="138"/>
      <c r="Z324" s="225"/>
      <c r="AA324" s="225"/>
      <c r="AB324" s="225"/>
      <c r="AC324" s="226"/>
      <c r="AD324" s="226"/>
      <c r="AE324" s="226"/>
      <c r="AF324" s="226"/>
      <c r="AP324" s="223"/>
      <c r="AX324" s="223"/>
      <c r="BG324" s="223"/>
      <c r="BL324" s="223"/>
      <c r="BN324" s="223"/>
      <c r="BU324" s="223"/>
      <c r="BW324" s="223"/>
      <c r="CB324" s="223"/>
      <c r="CD324" s="223"/>
    </row>
    <row r="325" spans="1:82" ht="14.25" customHeight="1">
      <c r="A325" s="1"/>
      <c r="B325" s="1"/>
      <c r="C325" s="1"/>
      <c r="D325" s="1"/>
      <c r="E325" s="1"/>
      <c r="F325" s="1"/>
      <c r="G325" s="1"/>
      <c r="W325" s="138"/>
      <c r="Z325" s="225"/>
      <c r="AA325" s="225"/>
      <c r="AB325" s="225"/>
      <c r="AC325" s="226"/>
      <c r="AD325" s="226"/>
      <c r="AE325" s="226"/>
      <c r="AF325" s="226"/>
      <c r="AP325" s="223"/>
      <c r="AX325" s="223"/>
      <c r="BG325" s="223"/>
      <c r="BL325" s="223"/>
      <c r="BN325" s="223"/>
      <c r="BU325" s="223"/>
      <c r="BW325" s="223"/>
      <c r="CB325" s="223"/>
      <c r="CD325" s="223"/>
    </row>
    <row r="326" spans="1:82" ht="14.25" customHeight="1">
      <c r="A326" s="1"/>
      <c r="B326" s="1"/>
      <c r="C326" s="1"/>
      <c r="D326" s="1"/>
      <c r="E326" s="1"/>
      <c r="F326" s="1"/>
      <c r="G326" s="1"/>
      <c r="W326" s="138"/>
      <c r="Z326" s="225"/>
      <c r="AA326" s="225"/>
      <c r="AB326" s="225"/>
      <c r="AC326" s="226"/>
      <c r="AD326" s="226"/>
      <c r="AE326" s="226"/>
      <c r="AF326" s="226"/>
      <c r="AP326" s="223"/>
      <c r="AX326" s="223"/>
      <c r="BG326" s="223"/>
      <c r="BL326" s="223"/>
      <c r="BN326" s="223"/>
      <c r="BU326" s="223"/>
      <c r="BW326" s="223"/>
      <c r="CB326" s="223"/>
      <c r="CD326" s="223"/>
    </row>
    <row r="327" spans="1:82" ht="14.25" customHeight="1">
      <c r="A327" s="1"/>
      <c r="B327" s="1"/>
      <c r="C327" s="1"/>
      <c r="D327" s="1"/>
      <c r="E327" s="1"/>
      <c r="F327" s="1"/>
      <c r="G327" s="1"/>
      <c r="W327" s="138"/>
      <c r="Z327" s="225"/>
      <c r="AA327" s="225"/>
      <c r="AB327" s="225"/>
      <c r="AC327" s="226"/>
      <c r="AD327" s="226"/>
      <c r="AE327" s="226"/>
      <c r="AF327" s="226"/>
      <c r="AP327" s="223"/>
      <c r="AX327" s="223"/>
      <c r="BG327" s="223"/>
      <c r="BL327" s="223"/>
      <c r="BN327" s="223"/>
      <c r="BU327" s="223"/>
      <c r="BW327" s="223"/>
      <c r="CB327" s="223"/>
      <c r="CD327" s="223"/>
    </row>
    <row r="328" spans="1:82" ht="14.25" customHeight="1">
      <c r="A328" s="1"/>
      <c r="B328" s="1"/>
      <c r="C328" s="1"/>
      <c r="D328" s="1"/>
      <c r="E328" s="1"/>
      <c r="F328" s="1"/>
      <c r="G328" s="1"/>
      <c r="W328" s="138"/>
      <c r="Z328" s="225"/>
      <c r="AA328" s="225"/>
      <c r="AB328" s="225"/>
      <c r="AC328" s="226"/>
      <c r="AD328" s="226"/>
      <c r="AE328" s="226"/>
      <c r="AF328" s="226"/>
      <c r="AP328" s="223"/>
      <c r="AX328" s="223"/>
      <c r="BG328" s="223"/>
      <c r="BL328" s="223"/>
      <c r="BN328" s="223"/>
      <c r="BU328" s="223"/>
      <c r="BW328" s="223"/>
      <c r="CB328" s="223"/>
      <c r="CD328" s="223"/>
    </row>
    <row r="329" spans="1:82" ht="14.25" customHeight="1">
      <c r="A329" s="1"/>
      <c r="B329" s="1"/>
      <c r="C329" s="1"/>
      <c r="D329" s="1"/>
      <c r="E329" s="1"/>
      <c r="F329" s="1"/>
      <c r="G329" s="1"/>
      <c r="W329" s="138"/>
      <c r="Z329" s="225"/>
      <c r="AA329" s="225"/>
      <c r="AB329" s="225"/>
      <c r="AC329" s="226"/>
      <c r="AD329" s="226"/>
      <c r="AE329" s="226"/>
      <c r="AF329" s="226"/>
      <c r="AP329" s="223"/>
      <c r="AX329" s="223"/>
      <c r="BG329" s="223"/>
      <c r="BL329" s="223"/>
      <c r="BN329" s="223"/>
      <c r="BU329" s="223"/>
      <c r="BW329" s="223"/>
      <c r="CB329" s="223"/>
      <c r="CD329" s="223"/>
    </row>
    <row r="330" spans="1:82" ht="14.25" customHeight="1">
      <c r="A330" s="1"/>
      <c r="B330" s="1"/>
      <c r="C330" s="1"/>
      <c r="D330" s="1"/>
      <c r="E330" s="1"/>
      <c r="F330" s="1"/>
      <c r="G330" s="1"/>
      <c r="W330" s="138"/>
      <c r="Z330" s="225"/>
      <c r="AA330" s="225"/>
      <c r="AB330" s="225"/>
      <c r="AC330" s="226"/>
      <c r="AD330" s="226"/>
      <c r="AE330" s="226"/>
      <c r="AF330" s="226"/>
      <c r="AP330" s="223"/>
      <c r="AX330" s="223"/>
      <c r="BG330" s="223"/>
      <c r="BL330" s="223"/>
      <c r="BN330" s="223"/>
      <c r="BU330" s="223"/>
      <c r="BW330" s="223"/>
      <c r="CB330" s="223"/>
      <c r="CD330" s="223"/>
    </row>
    <row r="331" spans="1:82" ht="14.25" customHeight="1">
      <c r="A331" s="1"/>
      <c r="B331" s="1"/>
      <c r="C331" s="1"/>
      <c r="D331" s="1"/>
      <c r="E331" s="1"/>
      <c r="F331" s="1"/>
      <c r="G331" s="1"/>
      <c r="W331" s="138"/>
      <c r="Z331" s="225"/>
      <c r="AA331" s="225"/>
      <c r="AB331" s="225"/>
      <c r="AC331" s="226"/>
      <c r="AD331" s="226"/>
      <c r="AE331" s="226"/>
      <c r="AF331" s="226"/>
      <c r="AP331" s="223"/>
      <c r="AX331" s="223"/>
      <c r="BG331" s="223"/>
      <c r="BL331" s="223"/>
      <c r="BN331" s="223"/>
      <c r="BU331" s="223"/>
      <c r="BW331" s="223"/>
      <c r="CB331" s="223"/>
      <c r="CD331" s="223"/>
    </row>
    <row r="332" spans="1:82" ht="14.25" customHeight="1">
      <c r="A332" s="1"/>
      <c r="B332" s="1"/>
      <c r="C332" s="1"/>
      <c r="D332" s="1"/>
      <c r="E332" s="1"/>
      <c r="F332" s="1"/>
      <c r="G332" s="1"/>
      <c r="W332" s="138"/>
      <c r="Z332" s="225"/>
      <c r="AA332" s="225"/>
      <c r="AB332" s="225"/>
      <c r="AC332" s="226"/>
      <c r="AD332" s="226"/>
      <c r="AE332" s="226"/>
      <c r="AF332" s="226"/>
      <c r="AP332" s="223"/>
      <c r="AX332" s="223"/>
      <c r="BG332" s="223"/>
      <c r="BL332" s="223"/>
      <c r="BN332" s="223"/>
      <c r="BU332" s="223"/>
      <c r="BW332" s="223"/>
      <c r="CB332" s="223"/>
      <c r="CD332" s="223"/>
    </row>
    <row r="333" spans="1:82" ht="14.25" customHeight="1">
      <c r="A333" s="1"/>
      <c r="B333" s="1"/>
      <c r="C333" s="1"/>
      <c r="D333" s="1"/>
      <c r="E333" s="1"/>
      <c r="F333" s="1"/>
      <c r="G333" s="1"/>
      <c r="W333" s="138"/>
      <c r="Z333" s="225"/>
      <c r="AA333" s="225"/>
      <c r="AB333" s="225"/>
      <c r="AC333" s="226"/>
      <c r="AD333" s="226"/>
      <c r="AE333" s="226"/>
      <c r="AF333" s="226"/>
      <c r="AP333" s="223"/>
      <c r="AX333" s="223"/>
      <c r="BG333" s="223"/>
      <c r="BL333" s="223"/>
      <c r="BN333" s="223"/>
      <c r="BU333" s="223"/>
      <c r="BW333" s="223"/>
      <c r="CB333" s="223"/>
      <c r="CD333" s="223"/>
    </row>
    <row r="334" spans="1:82" ht="14.25" customHeight="1">
      <c r="A334" s="1"/>
      <c r="B334" s="1"/>
      <c r="C334" s="1"/>
      <c r="D334" s="1"/>
      <c r="E334" s="1"/>
      <c r="F334" s="1"/>
      <c r="G334" s="1"/>
      <c r="W334" s="138"/>
      <c r="Z334" s="225"/>
      <c r="AA334" s="225"/>
      <c r="AB334" s="225"/>
      <c r="AC334" s="226"/>
      <c r="AD334" s="226"/>
      <c r="AE334" s="226"/>
      <c r="AF334" s="226"/>
      <c r="AP334" s="223"/>
      <c r="AX334" s="223"/>
      <c r="BG334" s="223"/>
      <c r="BL334" s="223"/>
      <c r="BN334" s="223"/>
      <c r="BU334" s="223"/>
      <c r="BW334" s="223"/>
      <c r="CB334" s="223"/>
      <c r="CD334" s="223"/>
    </row>
    <row r="335" spans="1:82" ht="14.25" customHeight="1">
      <c r="A335" s="1"/>
      <c r="B335" s="1"/>
      <c r="C335" s="1"/>
      <c r="D335" s="1"/>
      <c r="E335" s="1"/>
      <c r="F335" s="1"/>
      <c r="G335" s="1"/>
      <c r="W335" s="138"/>
      <c r="Z335" s="225"/>
      <c r="AA335" s="225"/>
      <c r="AB335" s="225"/>
      <c r="AC335" s="226"/>
      <c r="AD335" s="226"/>
      <c r="AE335" s="226"/>
      <c r="AF335" s="226"/>
      <c r="AP335" s="223"/>
      <c r="AX335" s="223"/>
      <c r="BG335" s="223"/>
      <c r="BL335" s="223"/>
      <c r="BN335" s="223"/>
      <c r="BU335" s="223"/>
      <c r="BW335" s="223"/>
      <c r="CB335" s="223"/>
      <c r="CD335" s="223"/>
    </row>
    <row r="336" spans="1:82" ht="14.25" customHeight="1">
      <c r="A336" s="1"/>
      <c r="B336" s="1"/>
      <c r="C336" s="1"/>
      <c r="D336" s="1"/>
      <c r="E336" s="1"/>
      <c r="F336" s="1"/>
      <c r="G336" s="1"/>
      <c r="W336" s="138"/>
      <c r="Z336" s="225"/>
      <c r="AA336" s="225"/>
      <c r="AB336" s="225"/>
      <c r="AC336" s="226"/>
      <c r="AD336" s="226"/>
      <c r="AE336" s="226"/>
      <c r="AF336" s="226"/>
      <c r="AP336" s="223"/>
      <c r="AX336" s="223"/>
      <c r="BG336" s="223"/>
      <c r="BL336" s="223"/>
      <c r="BN336" s="223"/>
      <c r="BU336" s="223"/>
      <c r="BW336" s="223"/>
      <c r="CB336" s="223"/>
      <c r="CD336" s="223"/>
    </row>
    <row r="337" spans="1:82" ht="14.25" customHeight="1">
      <c r="A337" s="1"/>
      <c r="B337" s="1"/>
      <c r="C337" s="1"/>
      <c r="D337" s="1"/>
      <c r="E337" s="1"/>
      <c r="F337" s="1"/>
      <c r="G337" s="1"/>
      <c r="W337" s="138"/>
      <c r="Z337" s="225"/>
      <c r="AA337" s="225"/>
      <c r="AB337" s="225"/>
      <c r="AC337" s="226"/>
      <c r="AD337" s="226"/>
      <c r="AE337" s="226"/>
      <c r="AF337" s="226"/>
      <c r="AP337" s="223"/>
      <c r="AX337" s="223"/>
      <c r="BG337" s="223"/>
      <c r="BL337" s="223"/>
      <c r="BN337" s="223"/>
      <c r="BU337" s="223"/>
      <c r="BW337" s="223"/>
      <c r="CB337" s="223"/>
      <c r="CD337" s="223"/>
    </row>
    <row r="338" spans="1:82" ht="14.25" customHeight="1">
      <c r="A338" s="1"/>
      <c r="B338" s="1"/>
      <c r="C338" s="1"/>
      <c r="D338" s="1"/>
      <c r="E338" s="1"/>
      <c r="F338" s="1"/>
      <c r="G338" s="1"/>
      <c r="W338" s="138"/>
      <c r="Z338" s="225"/>
      <c r="AA338" s="225"/>
      <c r="AB338" s="225"/>
      <c r="AC338" s="226"/>
      <c r="AD338" s="226"/>
      <c r="AE338" s="226"/>
      <c r="AF338" s="226"/>
      <c r="AP338" s="223"/>
      <c r="AX338" s="223"/>
      <c r="BG338" s="223"/>
      <c r="BL338" s="223"/>
      <c r="BN338" s="223"/>
      <c r="BU338" s="223"/>
      <c r="BW338" s="223"/>
      <c r="CB338" s="223"/>
      <c r="CD338" s="223"/>
    </row>
    <row r="339" spans="1:82" ht="14.25" customHeight="1">
      <c r="A339" s="1"/>
      <c r="B339" s="1"/>
      <c r="C339" s="1"/>
      <c r="D339" s="1"/>
      <c r="E339" s="1"/>
      <c r="F339" s="1"/>
      <c r="G339" s="1"/>
      <c r="W339" s="138"/>
      <c r="Z339" s="225"/>
      <c r="AA339" s="225"/>
      <c r="AB339" s="225"/>
      <c r="AC339" s="226"/>
      <c r="AD339" s="226"/>
      <c r="AE339" s="226"/>
      <c r="AF339" s="226"/>
      <c r="AP339" s="223"/>
      <c r="AX339" s="223"/>
      <c r="BG339" s="223"/>
      <c r="BL339" s="223"/>
      <c r="BN339" s="223"/>
      <c r="BU339" s="223"/>
      <c r="BW339" s="223"/>
      <c r="CB339" s="223"/>
      <c r="CD339" s="223"/>
    </row>
    <row r="340" spans="1:82" ht="14.25" customHeight="1">
      <c r="A340" s="1"/>
      <c r="B340" s="1"/>
      <c r="C340" s="1"/>
      <c r="D340" s="1"/>
      <c r="E340" s="1"/>
      <c r="F340" s="1"/>
      <c r="G340" s="1"/>
      <c r="W340" s="138"/>
      <c r="Z340" s="225"/>
      <c r="AA340" s="225"/>
      <c r="AB340" s="225"/>
      <c r="AC340" s="226"/>
      <c r="AD340" s="226"/>
      <c r="AE340" s="226"/>
      <c r="AF340" s="226"/>
      <c r="AP340" s="223"/>
      <c r="AX340" s="223"/>
      <c r="BG340" s="223"/>
      <c r="BL340" s="223"/>
      <c r="BN340" s="223"/>
      <c r="BU340" s="223"/>
      <c r="BW340" s="223"/>
      <c r="CB340" s="223"/>
      <c r="CD340" s="223"/>
    </row>
    <row r="341" spans="1:82" ht="14.25" customHeight="1">
      <c r="A341" s="1"/>
      <c r="B341" s="1"/>
      <c r="C341" s="1"/>
      <c r="D341" s="1"/>
      <c r="E341" s="1"/>
      <c r="F341" s="1"/>
      <c r="G341" s="1"/>
      <c r="W341" s="138"/>
      <c r="Z341" s="225"/>
      <c r="AA341" s="225"/>
      <c r="AB341" s="225"/>
      <c r="AC341" s="226"/>
      <c r="AD341" s="226"/>
      <c r="AE341" s="226"/>
      <c r="AF341" s="226"/>
      <c r="AP341" s="223"/>
      <c r="AX341" s="223"/>
      <c r="BG341" s="223"/>
      <c r="BL341" s="223"/>
      <c r="BN341" s="223"/>
      <c r="BU341" s="223"/>
      <c r="BW341" s="223"/>
      <c r="CB341" s="223"/>
      <c r="CD341" s="223"/>
    </row>
    <row r="342" spans="1:82" ht="14.25" customHeight="1">
      <c r="A342" s="1"/>
      <c r="B342" s="1"/>
      <c r="C342" s="1"/>
      <c r="D342" s="1"/>
      <c r="E342" s="1"/>
      <c r="F342" s="1"/>
      <c r="G342" s="1"/>
      <c r="W342" s="138"/>
      <c r="Z342" s="225"/>
      <c r="AA342" s="225"/>
      <c r="AB342" s="225"/>
      <c r="AC342" s="226"/>
      <c r="AD342" s="226"/>
      <c r="AE342" s="226"/>
      <c r="AF342" s="226"/>
      <c r="AP342" s="223"/>
      <c r="AX342" s="223"/>
      <c r="BG342" s="223"/>
      <c r="BL342" s="223"/>
      <c r="BN342" s="223"/>
      <c r="BU342" s="223"/>
      <c r="BW342" s="223"/>
      <c r="CB342" s="223"/>
      <c r="CD342" s="223"/>
    </row>
    <row r="343" spans="1:82" ht="14.25" customHeight="1">
      <c r="A343" s="1"/>
      <c r="B343" s="1"/>
      <c r="C343" s="1"/>
      <c r="D343" s="1"/>
      <c r="E343" s="1"/>
      <c r="F343" s="1"/>
      <c r="G343" s="1"/>
      <c r="W343" s="138"/>
      <c r="Z343" s="225"/>
      <c r="AA343" s="225"/>
      <c r="AB343" s="225"/>
      <c r="AC343" s="226"/>
      <c r="AD343" s="226"/>
      <c r="AE343" s="226"/>
      <c r="AF343" s="226"/>
      <c r="AP343" s="223"/>
      <c r="AX343" s="223"/>
      <c r="BG343" s="223"/>
      <c r="BL343" s="223"/>
      <c r="BN343" s="223"/>
      <c r="BU343" s="223"/>
      <c r="BW343" s="223"/>
      <c r="CB343" s="223"/>
      <c r="CD343" s="223"/>
    </row>
    <row r="344" spans="1:82" ht="14.25" customHeight="1">
      <c r="A344" s="1"/>
      <c r="B344" s="1"/>
      <c r="C344" s="1"/>
      <c r="D344" s="1"/>
      <c r="E344" s="1"/>
      <c r="F344" s="1"/>
      <c r="G344" s="1"/>
      <c r="W344" s="138"/>
      <c r="Z344" s="225"/>
      <c r="AA344" s="225"/>
      <c r="AB344" s="225"/>
      <c r="AC344" s="226"/>
      <c r="AD344" s="226"/>
      <c r="AE344" s="226"/>
      <c r="AF344" s="226"/>
      <c r="AP344" s="223"/>
      <c r="AX344" s="223"/>
      <c r="BG344" s="223"/>
      <c r="BL344" s="223"/>
      <c r="BN344" s="223"/>
      <c r="BU344" s="223"/>
      <c r="BW344" s="223"/>
      <c r="CB344" s="223"/>
      <c r="CD344" s="223"/>
    </row>
    <row r="345" spans="1:82" ht="14.25" customHeight="1">
      <c r="A345" s="1"/>
      <c r="B345" s="1"/>
      <c r="C345" s="1"/>
      <c r="D345" s="1"/>
      <c r="E345" s="1"/>
      <c r="F345" s="1"/>
      <c r="G345" s="1"/>
      <c r="W345" s="138"/>
      <c r="Z345" s="225"/>
      <c r="AA345" s="225"/>
      <c r="AB345" s="225"/>
      <c r="AC345" s="226"/>
      <c r="AD345" s="226"/>
      <c r="AE345" s="226"/>
      <c r="AF345" s="226"/>
      <c r="AP345" s="223"/>
      <c r="AX345" s="223"/>
      <c r="BG345" s="223"/>
      <c r="BL345" s="223"/>
      <c r="BN345" s="223"/>
      <c r="BU345" s="223"/>
      <c r="BW345" s="223"/>
      <c r="CB345" s="223"/>
      <c r="CD345" s="223"/>
    </row>
    <row r="346" spans="1:82" ht="14.25" customHeight="1">
      <c r="A346" s="1"/>
      <c r="B346" s="1"/>
      <c r="C346" s="1"/>
      <c r="D346" s="1"/>
      <c r="E346" s="1"/>
      <c r="F346" s="1"/>
      <c r="G346" s="1"/>
      <c r="W346" s="138"/>
      <c r="Z346" s="225"/>
      <c r="AA346" s="225"/>
      <c r="AB346" s="225"/>
      <c r="AC346" s="226"/>
      <c r="AD346" s="226"/>
      <c r="AE346" s="226"/>
      <c r="AF346" s="226"/>
      <c r="AP346" s="223"/>
      <c r="AX346" s="223"/>
      <c r="BG346" s="223"/>
      <c r="BL346" s="223"/>
      <c r="BN346" s="223"/>
      <c r="BU346" s="223"/>
      <c r="BW346" s="223"/>
      <c r="CB346" s="223"/>
      <c r="CD346" s="223"/>
    </row>
    <row r="347" spans="1:82" ht="14.25" customHeight="1">
      <c r="A347" s="1"/>
      <c r="B347" s="1"/>
      <c r="C347" s="1"/>
      <c r="D347" s="1"/>
      <c r="E347" s="1"/>
      <c r="F347" s="1"/>
      <c r="G347" s="1"/>
      <c r="W347" s="138"/>
      <c r="Z347" s="225"/>
      <c r="AA347" s="225"/>
      <c r="AB347" s="225"/>
      <c r="AC347" s="226"/>
      <c r="AD347" s="226"/>
      <c r="AE347" s="226"/>
      <c r="AF347" s="226"/>
      <c r="AP347" s="223"/>
      <c r="AX347" s="223"/>
      <c r="BG347" s="223"/>
      <c r="BL347" s="223"/>
      <c r="BN347" s="223"/>
      <c r="BU347" s="223"/>
      <c r="BW347" s="223"/>
      <c r="CB347" s="223"/>
      <c r="CD347" s="223"/>
    </row>
    <row r="348" spans="1:82" ht="14.25" customHeight="1">
      <c r="A348" s="1"/>
      <c r="B348" s="1"/>
      <c r="C348" s="1"/>
      <c r="D348" s="1"/>
      <c r="E348" s="1"/>
      <c r="F348" s="1"/>
      <c r="G348" s="1"/>
      <c r="W348" s="138"/>
      <c r="Z348" s="225"/>
      <c r="AA348" s="225"/>
      <c r="AB348" s="225"/>
      <c r="AC348" s="226"/>
      <c r="AD348" s="226"/>
      <c r="AE348" s="226"/>
      <c r="AF348" s="226"/>
      <c r="AP348" s="223"/>
      <c r="AX348" s="223"/>
      <c r="BG348" s="223"/>
      <c r="BL348" s="223"/>
      <c r="BN348" s="223"/>
      <c r="BU348" s="223"/>
      <c r="BW348" s="223"/>
      <c r="CB348" s="223"/>
      <c r="CD348" s="223"/>
    </row>
    <row r="349" spans="1:82" ht="14.25" customHeight="1">
      <c r="A349" s="1"/>
      <c r="B349" s="1"/>
      <c r="C349" s="1"/>
      <c r="D349" s="1"/>
      <c r="E349" s="1"/>
      <c r="F349" s="1"/>
      <c r="G349" s="1"/>
      <c r="W349" s="138"/>
      <c r="Z349" s="225"/>
      <c r="AA349" s="225"/>
      <c r="AB349" s="225"/>
      <c r="AC349" s="226"/>
      <c r="AD349" s="226"/>
      <c r="AE349" s="226"/>
      <c r="AF349" s="226"/>
      <c r="AP349" s="223"/>
      <c r="AX349" s="223"/>
      <c r="BG349" s="223"/>
      <c r="BL349" s="223"/>
      <c r="BN349" s="223"/>
      <c r="BU349" s="223"/>
      <c r="BW349" s="223"/>
      <c r="CB349" s="223"/>
      <c r="CD349" s="223"/>
    </row>
    <row r="350" spans="1:82" ht="14.25" customHeight="1">
      <c r="A350" s="1"/>
      <c r="B350" s="1"/>
      <c r="C350" s="1"/>
      <c r="D350" s="1"/>
      <c r="E350" s="1"/>
      <c r="F350" s="1"/>
      <c r="G350" s="1"/>
      <c r="W350" s="138"/>
      <c r="Z350" s="225"/>
      <c r="AA350" s="225"/>
      <c r="AB350" s="225"/>
      <c r="AC350" s="226"/>
      <c r="AD350" s="226"/>
      <c r="AE350" s="226"/>
      <c r="AF350" s="226"/>
      <c r="AP350" s="223"/>
      <c r="AX350" s="223"/>
      <c r="BG350" s="223"/>
      <c r="BL350" s="223"/>
      <c r="BN350" s="223"/>
      <c r="BU350" s="223"/>
      <c r="BW350" s="223"/>
      <c r="CB350" s="223"/>
      <c r="CD350" s="223"/>
    </row>
    <row r="351" spans="1:82" ht="14.25" customHeight="1">
      <c r="A351" s="1"/>
      <c r="B351" s="1"/>
      <c r="C351" s="1"/>
      <c r="D351" s="1"/>
      <c r="E351" s="1"/>
      <c r="F351" s="1"/>
      <c r="G351" s="1"/>
      <c r="W351" s="138"/>
      <c r="Z351" s="225"/>
      <c r="AA351" s="225"/>
      <c r="AB351" s="225"/>
      <c r="AC351" s="226"/>
      <c r="AD351" s="226"/>
      <c r="AE351" s="226"/>
      <c r="AF351" s="226"/>
      <c r="AP351" s="223"/>
      <c r="AX351" s="223"/>
      <c r="BG351" s="223"/>
      <c r="BL351" s="223"/>
      <c r="BN351" s="223"/>
      <c r="BU351" s="223"/>
      <c r="BW351" s="223"/>
      <c r="CB351" s="223"/>
      <c r="CD351" s="223"/>
    </row>
    <row r="352" spans="1:82" ht="14.25" customHeight="1">
      <c r="A352" s="1"/>
      <c r="B352" s="1"/>
      <c r="C352" s="1"/>
      <c r="D352" s="1"/>
      <c r="E352" s="1"/>
      <c r="F352" s="1"/>
      <c r="G352" s="1"/>
      <c r="W352" s="138"/>
      <c r="Z352" s="225"/>
      <c r="AA352" s="225"/>
      <c r="AB352" s="225"/>
      <c r="AC352" s="226"/>
      <c r="AD352" s="226"/>
      <c r="AE352" s="226"/>
      <c r="AF352" s="226"/>
      <c r="AP352" s="223"/>
      <c r="AX352" s="223"/>
      <c r="BG352" s="223"/>
      <c r="BL352" s="223"/>
      <c r="BN352" s="223"/>
      <c r="BU352" s="223"/>
      <c r="BW352" s="223"/>
      <c r="CB352" s="223"/>
      <c r="CD352" s="223"/>
    </row>
    <row r="353" spans="1:82" ht="14.25" customHeight="1">
      <c r="A353" s="1"/>
      <c r="B353" s="1"/>
      <c r="C353" s="1"/>
      <c r="D353" s="1"/>
      <c r="E353" s="1"/>
      <c r="F353" s="1"/>
      <c r="G353" s="1"/>
      <c r="W353" s="138"/>
      <c r="Z353" s="225"/>
      <c r="AA353" s="225"/>
      <c r="AB353" s="225"/>
      <c r="AC353" s="226"/>
      <c r="AD353" s="226"/>
      <c r="AE353" s="226"/>
      <c r="AF353" s="226"/>
      <c r="AP353" s="223"/>
      <c r="AX353" s="223"/>
      <c r="BG353" s="223"/>
      <c r="BL353" s="223"/>
      <c r="BN353" s="223"/>
      <c r="BU353" s="223"/>
      <c r="BW353" s="223"/>
      <c r="CB353" s="223"/>
      <c r="CD353" s="223"/>
    </row>
    <row r="354" spans="1:82" ht="14.25" customHeight="1">
      <c r="A354" s="1"/>
      <c r="B354" s="1"/>
      <c r="C354" s="1"/>
      <c r="D354" s="1"/>
      <c r="E354" s="1"/>
      <c r="F354" s="1"/>
      <c r="G354" s="1"/>
      <c r="W354" s="138"/>
      <c r="Z354" s="225"/>
      <c r="AA354" s="225"/>
      <c r="AB354" s="225"/>
      <c r="AC354" s="226"/>
      <c r="AD354" s="226"/>
      <c r="AE354" s="226"/>
      <c r="AF354" s="226"/>
      <c r="AP354" s="223"/>
      <c r="AX354" s="223"/>
      <c r="BG354" s="223"/>
      <c r="BL354" s="223"/>
      <c r="BN354" s="223"/>
      <c r="BU354" s="223"/>
      <c r="BW354" s="223"/>
      <c r="CB354" s="223"/>
      <c r="CD354" s="223"/>
    </row>
    <row r="355" spans="1:82" ht="14.25" customHeight="1">
      <c r="A355" s="1"/>
      <c r="B355" s="1"/>
      <c r="C355" s="1"/>
      <c r="D355" s="1"/>
      <c r="E355" s="1"/>
      <c r="F355" s="1"/>
      <c r="G355" s="1"/>
      <c r="W355" s="138"/>
      <c r="Z355" s="225"/>
      <c r="AA355" s="225"/>
      <c r="AB355" s="225"/>
      <c r="AC355" s="226"/>
      <c r="AD355" s="226"/>
      <c r="AE355" s="226"/>
      <c r="AF355" s="226"/>
      <c r="AP355" s="223"/>
      <c r="AX355" s="223"/>
      <c r="BG355" s="223"/>
      <c r="BL355" s="223"/>
      <c r="BN355" s="223"/>
      <c r="BU355" s="223"/>
      <c r="BW355" s="223"/>
      <c r="CB355" s="223"/>
      <c r="CD355" s="223"/>
    </row>
    <row r="356" spans="1:82" ht="14.25" customHeight="1">
      <c r="A356" s="1"/>
      <c r="B356" s="1"/>
      <c r="C356" s="1"/>
      <c r="D356" s="1"/>
      <c r="E356" s="1"/>
      <c r="F356" s="1"/>
      <c r="G356" s="1"/>
      <c r="W356" s="138"/>
      <c r="Z356" s="225"/>
      <c r="AA356" s="225"/>
      <c r="AB356" s="225"/>
      <c r="AC356" s="226"/>
      <c r="AD356" s="226"/>
      <c r="AE356" s="226"/>
      <c r="AF356" s="226"/>
      <c r="AP356" s="223"/>
      <c r="AX356" s="223"/>
      <c r="BG356" s="223"/>
      <c r="BL356" s="223"/>
      <c r="BN356" s="223"/>
      <c r="BU356" s="223"/>
      <c r="BW356" s="223"/>
      <c r="CB356" s="223"/>
      <c r="CD356" s="223"/>
    </row>
    <row r="357" spans="1:82" ht="14.25" customHeight="1">
      <c r="A357" s="1"/>
      <c r="B357" s="1"/>
      <c r="C357" s="1"/>
      <c r="D357" s="1"/>
      <c r="E357" s="1"/>
      <c r="F357" s="1"/>
      <c r="G357" s="1"/>
      <c r="W357" s="138"/>
      <c r="Z357" s="225"/>
      <c r="AA357" s="225"/>
      <c r="AB357" s="225"/>
      <c r="AC357" s="226"/>
      <c r="AD357" s="226"/>
      <c r="AE357" s="226"/>
      <c r="AF357" s="226"/>
      <c r="AP357" s="223"/>
      <c r="AX357" s="223"/>
      <c r="BG357" s="223"/>
      <c r="BL357" s="223"/>
      <c r="BN357" s="223"/>
      <c r="BU357" s="223"/>
      <c r="BW357" s="223"/>
      <c r="CB357" s="223"/>
      <c r="CD357" s="223"/>
    </row>
    <row r="358" spans="1:82" ht="14.25" customHeight="1">
      <c r="A358" s="1"/>
      <c r="B358" s="1"/>
      <c r="C358" s="1"/>
      <c r="D358" s="1"/>
      <c r="E358" s="1"/>
      <c r="F358" s="1"/>
      <c r="G358" s="1"/>
      <c r="W358" s="138"/>
      <c r="Z358" s="225"/>
      <c r="AA358" s="225"/>
      <c r="AB358" s="225"/>
      <c r="AC358" s="226"/>
      <c r="AD358" s="226"/>
      <c r="AE358" s="226"/>
      <c r="AF358" s="226"/>
      <c r="AP358" s="223"/>
      <c r="AX358" s="223"/>
      <c r="BG358" s="223"/>
      <c r="BL358" s="223"/>
      <c r="BN358" s="223"/>
      <c r="BU358" s="223"/>
      <c r="BW358" s="223"/>
      <c r="CB358" s="223"/>
      <c r="CD358" s="223"/>
    </row>
    <row r="359" spans="1:82" ht="14.25" customHeight="1">
      <c r="A359" s="1"/>
      <c r="B359" s="1"/>
      <c r="C359" s="1"/>
      <c r="D359" s="1"/>
      <c r="E359" s="1"/>
      <c r="F359" s="1"/>
      <c r="G359" s="1"/>
      <c r="W359" s="138"/>
      <c r="Z359" s="225"/>
      <c r="AA359" s="225"/>
      <c r="AB359" s="225"/>
      <c r="AC359" s="226"/>
      <c r="AD359" s="226"/>
      <c r="AE359" s="226"/>
      <c r="AF359" s="226"/>
      <c r="AP359" s="223"/>
      <c r="AX359" s="223"/>
      <c r="BG359" s="223"/>
      <c r="BL359" s="223"/>
      <c r="BN359" s="223"/>
      <c r="BU359" s="223"/>
      <c r="BW359" s="223"/>
      <c r="CB359" s="223"/>
      <c r="CD359" s="223"/>
    </row>
    <row r="360" spans="1:82" ht="14.25" customHeight="1">
      <c r="A360" s="1"/>
      <c r="B360" s="1"/>
      <c r="C360" s="1"/>
      <c r="D360" s="1"/>
      <c r="E360" s="1"/>
      <c r="F360" s="1"/>
      <c r="G360" s="1"/>
      <c r="W360" s="138"/>
      <c r="Z360" s="225"/>
      <c r="AA360" s="225"/>
      <c r="AB360" s="225"/>
      <c r="AC360" s="226"/>
      <c r="AD360" s="226"/>
      <c r="AE360" s="226"/>
      <c r="AF360" s="226"/>
      <c r="AP360" s="223"/>
      <c r="AX360" s="223"/>
      <c r="BG360" s="223"/>
      <c r="BL360" s="223"/>
      <c r="BN360" s="223"/>
      <c r="BU360" s="223"/>
      <c r="BW360" s="223"/>
      <c r="CB360" s="223"/>
      <c r="CD360" s="223"/>
    </row>
    <row r="361" spans="1:82" ht="14.25" customHeight="1">
      <c r="A361" s="1"/>
      <c r="B361" s="1"/>
      <c r="C361" s="1"/>
      <c r="D361" s="1"/>
      <c r="E361" s="1"/>
      <c r="F361" s="1"/>
      <c r="G361" s="1"/>
      <c r="W361" s="138"/>
      <c r="Z361" s="225"/>
      <c r="AA361" s="225"/>
      <c r="AB361" s="225"/>
      <c r="AC361" s="226"/>
      <c r="AD361" s="226"/>
      <c r="AE361" s="226"/>
      <c r="AF361" s="226"/>
      <c r="AP361" s="223"/>
      <c r="AX361" s="223"/>
      <c r="BG361" s="223"/>
      <c r="BL361" s="223"/>
      <c r="BN361" s="223"/>
      <c r="BU361" s="223"/>
      <c r="BW361" s="223"/>
      <c r="CB361" s="223"/>
      <c r="CD361" s="223"/>
    </row>
    <row r="362" spans="1:82" ht="14.25" customHeight="1">
      <c r="A362" s="1"/>
      <c r="B362" s="1"/>
      <c r="C362" s="1"/>
      <c r="D362" s="1"/>
      <c r="E362" s="1"/>
      <c r="F362" s="1"/>
      <c r="G362" s="1"/>
      <c r="W362" s="138"/>
      <c r="Z362" s="225"/>
      <c r="AA362" s="225"/>
      <c r="AB362" s="225"/>
      <c r="AC362" s="226"/>
      <c r="AD362" s="226"/>
      <c r="AE362" s="226"/>
      <c r="AF362" s="226"/>
      <c r="AP362" s="223"/>
      <c r="AX362" s="223"/>
      <c r="BG362" s="223"/>
      <c r="BL362" s="223"/>
      <c r="BN362" s="223"/>
      <c r="BU362" s="223"/>
      <c r="BW362" s="223"/>
      <c r="CB362" s="223"/>
      <c r="CD362" s="223"/>
    </row>
    <row r="363" spans="1:82" ht="14.25" customHeight="1">
      <c r="A363" s="1"/>
      <c r="B363" s="1"/>
      <c r="C363" s="1"/>
      <c r="D363" s="1"/>
      <c r="E363" s="1"/>
      <c r="F363" s="1"/>
      <c r="G363" s="1"/>
      <c r="W363" s="138"/>
      <c r="Z363" s="225"/>
      <c r="AA363" s="225"/>
      <c r="AB363" s="225"/>
      <c r="AC363" s="226"/>
      <c r="AD363" s="226"/>
      <c r="AE363" s="226"/>
      <c r="AF363" s="226"/>
      <c r="AP363" s="223"/>
      <c r="AX363" s="223"/>
      <c r="BG363" s="223"/>
      <c r="BL363" s="223"/>
      <c r="BN363" s="223"/>
      <c r="BU363" s="223"/>
      <c r="BW363" s="223"/>
      <c r="CB363" s="223"/>
      <c r="CD363" s="223"/>
    </row>
    <row r="364" spans="1:82" ht="14.25" customHeight="1">
      <c r="A364" s="1"/>
      <c r="B364" s="1"/>
      <c r="C364" s="1"/>
      <c r="D364" s="1"/>
      <c r="E364" s="1"/>
      <c r="F364" s="1"/>
      <c r="G364" s="1"/>
      <c r="W364" s="138"/>
      <c r="Z364" s="225"/>
      <c r="AA364" s="225"/>
      <c r="AB364" s="225"/>
      <c r="AC364" s="226"/>
      <c r="AD364" s="226"/>
      <c r="AE364" s="226"/>
      <c r="AF364" s="226"/>
      <c r="AP364" s="223"/>
      <c r="AX364" s="223"/>
      <c r="BG364" s="223"/>
      <c r="BL364" s="223"/>
      <c r="BN364" s="223"/>
      <c r="BU364" s="223"/>
      <c r="BW364" s="223"/>
      <c r="CB364" s="223"/>
      <c r="CD364" s="223"/>
    </row>
    <row r="365" spans="1:82" ht="14.25" customHeight="1">
      <c r="A365" s="1"/>
      <c r="B365" s="1"/>
      <c r="C365" s="1"/>
      <c r="D365" s="1"/>
      <c r="E365" s="1"/>
      <c r="F365" s="1"/>
      <c r="G365" s="1"/>
      <c r="W365" s="138"/>
      <c r="Z365" s="225"/>
      <c r="AA365" s="225"/>
      <c r="AB365" s="225"/>
      <c r="AC365" s="226"/>
      <c r="AD365" s="226"/>
      <c r="AE365" s="226"/>
      <c r="AF365" s="226"/>
      <c r="AP365" s="223"/>
      <c r="AX365" s="223"/>
      <c r="BG365" s="223"/>
      <c r="BL365" s="223"/>
      <c r="BN365" s="223"/>
      <c r="BU365" s="223"/>
      <c r="BW365" s="223"/>
      <c r="CB365" s="223"/>
      <c r="CD365" s="223"/>
    </row>
    <row r="366" spans="1:82" ht="14.25" customHeight="1">
      <c r="A366" s="1"/>
      <c r="B366" s="1"/>
      <c r="C366" s="1"/>
      <c r="D366" s="1"/>
      <c r="E366" s="1"/>
      <c r="F366" s="1"/>
      <c r="G366" s="1"/>
      <c r="W366" s="138"/>
      <c r="Z366" s="225"/>
      <c r="AA366" s="225"/>
      <c r="AB366" s="225"/>
      <c r="AC366" s="226"/>
      <c r="AD366" s="226"/>
      <c r="AE366" s="226"/>
      <c r="AF366" s="226"/>
      <c r="AP366" s="223"/>
      <c r="AX366" s="223"/>
      <c r="BG366" s="223"/>
      <c r="BL366" s="223"/>
      <c r="BN366" s="223"/>
      <c r="BU366" s="223"/>
      <c r="BW366" s="223"/>
      <c r="CB366" s="223"/>
      <c r="CD366" s="223"/>
    </row>
    <row r="367" spans="1:82" ht="14.25" customHeight="1">
      <c r="A367" s="1"/>
      <c r="B367" s="1"/>
      <c r="C367" s="1"/>
      <c r="D367" s="1"/>
      <c r="E367" s="1"/>
      <c r="F367" s="1"/>
      <c r="G367" s="1"/>
      <c r="W367" s="138"/>
      <c r="Z367" s="225"/>
      <c r="AA367" s="225"/>
      <c r="AB367" s="225"/>
      <c r="AC367" s="226"/>
      <c r="AD367" s="226"/>
      <c r="AE367" s="226"/>
      <c r="AF367" s="226"/>
      <c r="AP367" s="223"/>
      <c r="AX367" s="223"/>
      <c r="BG367" s="223"/>
      <c r="BL367" s="223"/>
      <c r="BN367" s="223"/>
      <c r="BU367" s="223"/>
      <c r="BW367" s="223"/>
      <c r="CB367" s="223"/>
      <c r="CD367" s="223"/>
    </row>
    <row r="368" spans="1:82" ht="14.25" customHeight="1">
      <c r="A368" s="1"/>
      <c r="B368" s="1"/>
      <c r="C368" s="1"/>
      <c r="D368" s="1"/>
      <c r="E368" s="1"/>
      <c r="F368" s="1"/>
      <c r="G368" s="1"/>
      <c r="W368" s="138"/>
      <c r="Z368" s="225"/>
      <c r="AA368" s="225"/>
      <c r="AB368" s="225"/>
      <c r="AC368" s="226"/>
      <c r="AD368" s="226"/>
      <c r="AE368" s="226"/>
      <c r="AF368" s="226"/>
      <c r="AP368" s="223"/>
      <c r="AX368" s="223"/>
      <c r="BG368" s="223"/>
      <c r="BL368" s="223"/>
      <c r="BN368" s="223"/>
      <c r="BU368" s="223"/>
      <c r="BW368" s="223"/>
      <c r="CB368" s="223"/>
      <c r="CD368" s="223"/>
    </row>
    <row r="369" spans="1:82" ht="14.25" customHeight="1">
      <c r="A369" s="1"/>
      <c r="B369" s="1"/>
      <c r="C369" s="1"/>
      <c r="D369" s="1"/>
      <c r="E369" s="1"/>
      <c r="F369" s="1"/>
      <c r="G369" s="1"/>
      <c r="W369" s="138"/>
      <c r="Z369" s="225"/>
      <c r="AA369" s="225"/>
      <c r="AB369" s="225"/>
      <c r="AC369" s="226"/>
      <c r="AD369" s="226"/>
      <c r="AE369" s="226"/>
      <c r="AF369" s="226"/>
      <c r="AP369" s="223"/>
      <c r="AX369" s="223"/>
      <c r="BG369" s="223"/>
      <c r="BL369" s="223"/>
      <c r="BN369" s="223"/>
      <c r="BU369" s="223"/>
      <c r="BW369" s="223"/>
      <c r="CB369" s="223"/>
      <c r="CD369" s="223"/>
    </row>
    <row r="370" spans="1:82" ht="14.25" customHeight="1">
      <c r="A370" s="1"/>
      <c r="B370" s="1"/>
      <c r="C370" s="1"/>
      <c r="D370" s="1"/>
      <c r="E370" s="1"/>
      <c r="F370" s="1"/>
      <c r="G370" s="1"/>
      <c r="W370" s="138"/>
      <c r="Z370" s="225"/>
      <c r="AA370" s="225"/>
      <c r="AB370" s="225"/>
      <c r="AC370" s="226"/>
      <c r="AD370" s="226"/>
      <c r="AE370" s="226"/>
      <c r="AF370" s="226"/>
      <c r="AP370" s="223"/>
      <c r="AX370" s="223"/>
      <c r="BG370" s="223"/>
      <c r="BL370" s="223"/>
      <c r="BN370" s="223"/>
      <c r="BU370" s="223"/>
      <c r="BW370" s="223"/>
      <c r="CB370" s="223"/>
      <c r="CD370" s="223"/>
    </row>
    <row r="371" spans="1:82" ht="14.25" customHeight="1">
      <c r="A371" s="1"/>
      <c r="B371" s="1"/>
      <c r="C371" s="1"/>
      <c r="D371" s="1"/>
      <c r="E371" s="1"/>
      <c r="F371" s="1"/>
      <c r="G371" s="1"/>
      <c r="W371" s="138"/>
      <c r="Z371" s="225"/>
      <c r="AA371" s="225"/>
      <c r="AB371" s="225"/>
      <c r="AC371" s="226"/>
      <c r="AD371" s="226"/>
      <c r="AE371" s="226"/>
      <c r="AF371" s="226"/>
      <c r="AP371" s="223"/>
      <c r="AX371" s="223"/>
      <c r="BG371" s="223"/>
      <c r="BL371" s="223"/>
      <c r="BN371" s="223"/>
      <c r="BU371" s="223"/>
      <c r="BW371" s="223"/>
      <c r="CB371" s="223"/>
      <c r="CD371" s="223"/>
    </row>
    <row r="372" spans="1:82" ht="14.25" customHeight="1">
      <c r="A372" s="1"/>
      <c r="B372" s="1"/>
      <c r="C372" s="1"/>
      <c r="D372" s="1"/>
      <c r="E372" s="1"/>
      <c r="F372" s="1"/>
      <c r="G372" s="1"/>
      <c r="W372" s="138"/>
      <c r="Z372" s="225"/>
      <c r="AA372" s="225"/>
      <c r="AB372" s="225"/>
      <c r="AC372" s="226"/>
      <c r="AD372" s="226"/>
      <c r="AE372" s="226"/>
      <c r="AF372" s="226"/>
      <c r="AP372" s="223"/>
      <c r="AX372" s="223"/>
      <c r="BG372" s="223"/>
      <c r="BL372" s="223"/>
      <c r="BN372" s="223"/>
      <c r="BU372" s="223"/>
      <c r="BW372" s="223"/>
      <c r="CB372" s="223"/>
      <c r="CD372" s="223"/>
    </row>
    <row r="373" spans="1:82" ht="14.25" customHeight="1">
      <c r="A373" s="1"/>
      <c r="B373" s="1"/>
      <c r="C373" s="1"/>
      <c r="D373" s="1"/>
      <c r="E373" s="1"/>
      <c r="F373" s="1"/>
      <c r="G373" s="1"/>
      <c r="W373" s="138"/>
      <c r="Z373" s="225"/>
      <c r="AA373" s="225"/>
      <c r="AB373" s="225"/>
      <c r="AC373" s="226"/>
      <c r="AD373" s="226"/>
      <c r="AE373" s="226"/>
      <c r="AF373" s="226"/>
      <c r="AP373" s="223"/>
      <c r="AX373" s="223"/>
      <c r="BG373" s="223"/>
      <c r="BL373" s="223"/>
      <c r="BN373" s="223"/>
      <c r="BU373" s="223"/>
      <c r="BW373" s="223"/>
      <c r="CB373" s="223"/>
      <c r="CD373" s="223"/>
    </row>
    <row r="374" spans="1:82" ht="14.25" customHeight="1">
      <c r="A374" s="1"/>
      <c r="B374" s="1"/>
      <c r="C374" s="1"/>
      <c r="D374" s="1"/>
      <c r="E374" s="1"/>
      <c r="F374" s="1"/>
      <c r="G374" s="1"/>
      <c r="W374" s="138"/>
      <c r="Z374" s="225"/>
      <c r="AA374" s="225"/>
      <c r="AB374" s="225"/>
      <c r="AC374" s="226"/>
      <c r="AD374" s="226"/>
      <c r="AE374" s="226"/>
      <c r="AF374" s="226"/>
      <c r="AP374" s="223"/>
      <c r="AX374" s="223"/>
      <c r="BG374" s="223"/>
      <c r="BL374" s="223"/>
      <c r="BN374" s="223"/>
      <c r="BU374" s="223"/>
      <c r="BW374" s="223"/>
      <c r="CB374" s="223"/>
      <c r="CD374" s="223"/>
    </row>
    <row r="375" spans="1:82" ht="14.25" customHeight="1">
      <c r="A375" s="1"/>
      <c r="B375" s="1"/>
      <c r="C375" s="1"/>
      <c r="D375" s="1"/>
      <c r="E375" s="1"/>
      <c r="F375" s="1"/>
      <c r="G375" s="1"/>
      <c r="W375" s="138"/>
      <c r="Z375" s="225"/>
      <c r="AA375" s="225"/>
      <c r="AB375" s="225"/>
      <c r="AC375" s="226"/>
      <c r="AD375" s="226"/>
      <c r="AE375" s="226"/>
      <c r="AF375" s="226"/>
      <c r="AP375" s="223"/>
      <c r="AX375" s="223"/>
      <c r="BG375" s="223"/>
      <c r="BL375" s="223"/>
      <c r="BN375" s="223"/>
      <c r="BU375" s="223"/>
      <c r="BW375" s="223"/>
      <c r="CB375" s="223"/>
      <c r="CD375" s="223"/>
    </row>
    <row r="376" spans="1:82" ht="14.25" customHeight="1">
      <c r="A376" s="1"/>
      <c r="B376" s="1"/>
      <c r="C376" s="1"/>
      <c r="D376" s="1"/>
      <c r="E376" s="1"/>
      <c r="F376" s="1"/>
      <c r="G376" s="1"/>
      <c r="W376" s="138"/>
      <c r="Z376" s="225"/>
      <c r="AA376" s="225"/>
      <c r="AB376" s="225"/>
      <c r="AC376" s="226"/>
      <c r="AD376" s="226"/>
      <c r="AE376" s="226"/>
      <c r="AF376" s="226"/>
      <c r="AP376" s="223"/>
      <c r="AX376" s="223"/>
      <c r="BG376" s="223"/>
      <c r="BL376" s="223"/>
      <c r="BN376" s="223"/>
      <c r="BU376" s="223"/>
      <c r="BW376" s="223"/>
      <c r="CB376" s="223"/>
      <c r="CD376" s="223"/>
    </row>
    <row r="377" spans="1:82" ht="14.25" customHeight="1">
      <c r="A377" s="1"/>
      <c r="B377" s="1"/>
      <c r="C377" s="1"/>
      <c r="D377" s="1"/>
      <c r="E377" s="1"/>
      <c r="F377" s="1"/>
      <c r="G377" s="1"/>
      <c r="W377" s="138"/>
      <c r="Z377" s="225"/>
      <c r="AA377" s="225"/>
      <c r="AB377" s="225"/>
      <c r="AC377" s="226"/>
      <c r="AD377" s="226"/>
      <c r="AE377" s="226"/>
      <c r="AF377" s="226"/>
      <c r="AP377" s="223"/>
      <c r="AX377" s="223"/>
      <c r="BG377" s="223"/>
      <c r="BL377" s="223"/>
      <c r="BN377" s="223"/>
      <c r="BU377" s="223"/>
      <c r="BW377" s="223"/>
      <c r="CB377" s="223"/>
      <c r="CD377" s="223"/>
    </row>
    <row r="378" spans="1:82" ht="14.25" customHeight="1">
      <c r="A378" s="1"/>
      <c r="B378" s="1"/>
      <c r="C378" s="1"/>
      <c r="D378" s="1"/>
      <c r="E378" s="1"/>
      <c r="F378" s="1"/>
      <c r="G378" s="1"/>
      <c r="W378" s="138"/>
      <c r="Z378" s="225"/>
      <c r="AA378" s="225"/>
      <c r="AB378" s="225"/>
      <c r="AC378" s="226"/>
      <c r="AD378" s="226"/>
      <c r="AE378" s="226"/>
      <c r="AF378" s="226"/>
      <c r="AP378" s="223"/>
      <c r="AX378" s="223"/>
      <c r="BG378" s="223"/>
      <c r="BL378" s="223"/>
      <c r="BN378" s="223"/>
      <c r="BU378" s="223"/>
      <c r="BW378" s="223"/>
      <c r="CB378" s="223"/>
      <c r="CD378" s="223"/>
    </row>
    <row r="379" spans="1:82" ht="14.25" customHeight="1">
      <c r="A379" s="1"/>
      <c r="B379" s="1"/>
      <c r="C379" s="1"/>
      <c r="D379" s="1"/>
      <c r="E379" s="1"/>
      <c r="F379" s="1"/>
      <c r="G379" s="1"/>
      <c r="W379" s="138"/>
      <c r="Z379" s="225"/>
      <c r="AA379" s="225"/>
      <c r="AB379" s="225"/>
      <c r="AC379" s="226"/>
      <c r="AD379" s="226"/>
      <c r="AE379" s="226"/>
      <c r="AF379" s="226"/>
      <c r="AP379" s="223"/>
      <c r="AX379" s="223"/>
      <c r="BG379" s="223"/>
      <c r="BL379" s="223"/>
      <c r="BN379" s="223"/>
      <c r="BU379" s="223"/>
      <c r="BW379" s="223"/>
      <c r="CB379" s="223"/>
      <c r="CD379" s="223"/>
    </row>
    <row r="380" spans="1:82" ht="14.25" customHeight="1">
      <c r="A380" s="1"/>
      <c r="B380" s="1"/>
      <c r="C380" s="1"/>
      <c r="D380" s="1"/>
      <c r="E380" s="1"/>
      <c r="F380" s="1"/>
      <c r="G380" s="1"/>
      <c r="W380" s="138"/>
      <c r="Z380" s="225"/>
      <c r="AA380" s="225"/>
      <c r="AB380" s="225"/>
      <c r="AC380" s="226"/>
      <c r="AD380" s="226"/>
      <c r="AE380" s="226"/>
      <c r="AF380" s="226"/>
      <c r="AP380" s="223"/>
      <c r="AX380" s="223"/>
      <c r="BG380" s="223"/>
      <c r="BL380" s="223"/>
      <c r="BN380" s="223"/>
      <c r="BU380" s="223"/>
      <c r="BW380" s="223"/>
      <c r="CB380" s="223"/>
      <c r="CD380" s="223"/>
    </row>
    <row r="381" spans="1:82" ht="14.25" customHeight="1">
      <c r="A381" s="1"/>
      <c r="B381" s="1"/>
      <c r="C381" s="1"/>
      <c r="D381" s="1"/>
      <c r="E381" s="1"/>
      <c r="F381" s="1"/>
      <c r="G381" s="1"/>
      <c r="W381" s="138"/>
      <c r="Z381" s="225"/>
      <c r="AA381" s="225"/>
      <c r="AB381" s="225"/>
      <c r="AC381" s="226"/>
      <c r="AD381" s="226"/>
      <c r="AE381" s="226"/>
      <c r="AF381" s="226"/>
      <c r="AP381" s="223"/>
      <c r="AX381" s="223"/>
      <c r="BG381" s="223"/>
      <c r="BL381" s="223"/>
      <c r="BN381" s="223"/>
      <c r="BU381" s="223"/>
      <c r="BW381" s="223"/>
      <c r="CB381" s="223"/>
      <c r="CD381" s="223"/>
    </row>
    <row r="382" spans="1:82" ht="14.25" customHeight="1">
      <c r="A382" s="1"/>
      <c r="B382" s="1"/>
      <c r="C382" s="1"/>
      <c r="D382" s="1"/>
      <c r="E382" s="1"/>
      <c r="F382" s="1"/>
      <c r="G382" s="1"/>
      <c r="W382" s="138"/>
      <c r="Z382" s="225"/>
      <c r="AA382" s="225"/>
      <c r="AB382" s="225"/>
      <c r="AC382" s="226"/>
      <c r="AD382" s="226"/>
      <c r="AE382" s="226"/>
      <c r="AF382" s="226"/>
      <c r="AP382" s="223"/>
      <c r="AX382" s="223"/>
      <c r="BG382" s="223"/>
      <c r="BL382" s="223"/>
      <c r="BN382" s="223"/>
      <c r="BU382" s="223"/>
      <c r="BW382" s="223"/>
      <c r="CB382" s="223"/>
      <c r="CD382" s="223"/>
    </row>
    <row r="383" spans="1:82" ht="14.25" customHeight="1">
      <c r="A383" s="1"/>
      <c r="B383" s="1"/>
      <c r="C383" s="1"/>
      <c r="D383" s="1"/>
      <c r="E383" s="1"/>
      <c r="F383" s="1"/>
      <c r="G383" s="1"/>
      <c r="W383" s="138"/>
      <c r="Z383" s="225"/>
      <c r="AA383" s="225"/>
      <c r="AB383" s="225"/>
      <c r="AC383" s="226"/>
      <c r="AD383" s="226"/>
      <c r="AE383" s="226"/>
      <c r="AF383" s="226"/>
      <c r="AP383" s="223"/>
      <c r="AX383" s="223"/>
      <c r="BG383" s="223"/>
      <c r="BL383" s="223"/>
      <c r="BN383" s="223"/>
      <c r="BU383" s="223"/>
      <c r="BW383" s="223"/>
      <c r="CB383" s="223"/>
      <c r="CD383" s="223"/>
    </row>
    <row r="384" spans="1:82" ht="14.25" customHeight="1">
      <c r="A384" s="1"/>
      <c r="B384" s="1"/>
      <c r="C384" s="1"/>
      <c r="D384" s="1"/>
      <c r="E384" s="1"/>
      <c r="F384" s="1"/>
      <c r="G384" s="1"/>
      <c r="W384" s="138"/>
      <c r="Z384" s="225"/>
      <c r="AA384" s="225"/>
      <c r="AB384" s="225"/>
      <c r="AC384" s="226"/>
      <c r="AD384" s="226"/>
      <c r="AE384" s="226"/>
      <c r="AF384" s="226"/>
      <c r="AP384" s="223"/>
      <c r="AX384" s="223"/>
      <c r="BG384" s="223"/>
      <c r="BL384" s="223"/>
      <c r="BN384" s="223"/>
      <c r="BU384" s="223"/>
      <c r="BW384" s="223"/>
      <c r="CB384" s="223"/>
      <c r="CD384" s="223"/>
    </row>
    <row r="385" spans="1:82" ht="14.25" customHeight="1">
      <c r="A385" s="1"/>
      <c r="B385" s="1"/>
      <c r="C385" s="1"/>
      <c r="D385" s="1"/>
      <c r="E385" s="1"/>
      <c r="F385" s="1"/>
      <c r="G385" s="1"/>
      <c r="W385" s="138"/>
      <c r="Z385" s="225"/>
      <c r="AA385" s="225"/>
      <c r="AB385" s="225"/>
      <c r="AC385" s="226"/>
      <c r="AD385" s="226"/>
      <c r="AE385" s="226"/>
      <c r="AF385" s="226"/>
      <c r="AP385" s="223"/>
      <c r="AX385" s="223"/>
      <c r="BG385" s="223"/>
      <c r="BL385" s="223"/>
      <c r="BN385" s="223"/>
      <c r="BU385" s="223"/>
      <c r="BW385" s="223"/>
      <c r="CB385" s="223"/>
      <c r="CD385" s="223"/>
    </row>
    <row r="386" spans="1:82" ht="14.25" customHeight="1">
      <c r="A386" s="1"/>
      <c r="B386" s="1"/>
      <c r="C386" s="1"/>
      <c r="D386" s="1"/>
      <c r="E386" s="1"/>
      <c r="F386" s="1"/>
      <c r="G386" s="1"/>
      <c r="W386" s="138"/>
      <c r="Z386" s="225"/>
      <c r="AA386" s="225"/>
      <c r="AB386" s="225"/>
      <c r="AC386" s="226"/>
      <c r="AD386" s="226"/>
      <c r="AE386" s="226"/>
      <c r="AF386" s="226"/>
      <c r="AP386" s="223"/>
      <c r="AX386" s="223"/>
      <c r="BG386" s="223"/>
      <c r="BL386" s="223"/>
      <c r="BN386" s="223"/>
      <c r="BU386" s="223"/>
      <c r="BW386" s="223"/>
      <c r="CB386" s="223"/>
      <c r="CD386" s="223"/>
    </row>
    <row r="387" spans="1:82" ht="14.25" customHeight="1">
      <c r="A387" s="1"/>
      <c r="B387" s="1"/>
      <c r="C387" s="1"/>
      <c r="D387" s="1"/>
      <c r="E387" s="1"/>
      <c r="F387" s="1"/>
      <c r="G387" s="1"/>
      <c r="W387" s="138"/>
      <c r="Z387" s="225"/>
      <c r="AA387" s="225"/>
      <c r="AB387" s="225"/>
      <c r="AC387" s="226"/>
      <c r="AD387" s="226"/>
      <c r="AE387" s="226"/>
      <c r="AF387" s="226"/>
      <c r="AP387" s="223"/>
      <c r="AX387" s="223"/>
      <c r="BG387" s="223"/>
      <c r="BL387" s="223"/>
      <c r="BN387" s="223"/>
      <c r="BU387" s="223"/>
      <c r="BW387" s="223"/>
      <c r="CB387" s="223"/>
      <c r="CD387" s="223"/>
    </row>
    <row r="388" spans="1:82" ht="14.25" customHeight="1">
      <c r="A388" s="1"/>
      <c r="B388" s="1"/>
      <c r="C388" s="1"/>
      <c r="D388" s="1"/>
      <c r="E388" s="1"/>
      <c r="F388" s="1"/>
      <c r="G388" s="1"/>
      <c r="W388" s="138"/>
      <c r="Z388" s="225"/>
      <c r="AA388" s="225"/>
      <c r="AB388" s="225"/>
      <c r="AC388" s="226"/>
      <c r="AD388" s="226"/>
      <c r="AE388" s="226"/>
      <c r="AF388" s="226"/>
      <c r="AP388" s="223"/>
      <c r="AX388" s="223"/>
      <c r="BG388" s="223"/>
      <c r="BL388" s="223"/>
      <c r="BN388" s="223"/>
      <c r="BU388" s="223"/>
      <c r="BW388" s="223"/>
      <c r="CB388" s="223"/>
      <c r="CD388" s="223"/>
    </row>
    <row r="389" spans="1:82" ht="14.25" customHeight="1">
      <c r="A389" s="1"/>
      <c r="B389" s="1"/>
      <c r="C389" s="1"/>
      <c r="D389" s="1"/>
      <c r="E389" s="1"/>
      <c r="F389" s="1"/>
      <c r="G389" s="1"/>
      <c r="W389" s="138"/>
      <c r="Z389" s="225"/>
      <c r="AA389" s="225"/>
      <c r="AB389" s="225"/>
      <c r="AC389" s="226"/>
      <c r="AD389" s="226"/>
      <c r="AE389" s="226"/>
      <c r="AF389" s="226"/>
      <c r="AP389" s="223"/>
      <c r="AX389" s="223"/>
      <c r="BG389" s="223"/>
      <c r="BL389" s="223"/>
      <c r="BN389" s="223"/>
      <c r="BU389" s="223"/>
      <c r="BW389" s="223"/>
      <c r="CB389" s="223"/>
      <c r="CD389" s="223"/>
    </row>
    <row r="390" spans="1:82" ht="14.25" customHeight="1">
      <c r="A390" s="1"/>
      <c r="B390" s="1"/>
      <c r="C390" s="1"/>
      <c r="D390" s="1"/>
      <c r="E390" s="1"/>
      <c r="F390" s="1"/>
      <c r="G390" s="1"/>
      <c r="W390" s="138"/>
      <c r="Z390" s="225"/>
      <c r="AA390" s="225"/>
      <c r="AB390" s="225"/>
      <c r="AC390" s="226"/>
      <c r="AD390" s="226"/>
      <c r="AE390" s="226"/>
      <c r="AF390" s="226"/>
      <c r="AP390" s="223"/>
      <c r="AX390" s="223"/>
      <c r="BG390" s="223"/>
      <c r="BL390" s="223"/>
      <c r="BN390" s="223"/>
      <c r="BU390" s="223"/>
      <c r="BW390" s="223"/>
      <c r="CB390" s="223"/>
      <c r="CD390" s="223"/>
    </row>
    <row r="391" spans="1:82" ht="14.25" customHeight="1">
      <c r="A391" s="1"/>
      <c r="B391" s="1"/>
      <c r="C391" s="1"/>
      <c r="D391" s="1"/>
      <c r="E391" s="1"/>
      <c r="F391" s="1"/>
      <c r="G391" s="1"/>
      <c r="W391" s="138"/>
      <c r="Z391" s="225"/>
      <c r="AA391" s="225"/>
      <c r="AB391" s="225"/>
      <c r="AC391" s="226"/>
      <c r="AD391" s="226"/>
      <c r="AE391" s="226"/>
      <c r="AF391" s="226"/>
      <c r="AP391" s="223"/>
      <c r="AX391" s="223"/>
      <c r="BG391" s="223"/>
      <c r="BL391" s="223"/>
      <c r="BN391" s="223"/>
      <c r="BU391" s="223"/>
      <c r="BW391" s="223"/>
      <c r="CB391" s="223"/>
      <c r="CD391" s="223"/>
    </row>
    <row r="392" spans="1:82" ht="14.25" customHeight="1">
      <c r="A392" s="1"/>
      <c r="B392" s="1"/>
      <c r="C392" s="1"/>
      <c r="D392" s="1"/>
      <c r="E392" s="1"/>
      <c r="F392" s="1"/>
      <c r="G392" s="1"/>
      <c r="W392" s="138"/>
      <c r="Z392" s="225"/>
      <c r="AA392" s="225"/>
      <c r="AB392" s="225"/>
      <c r="AC392" s="226"/>
      <c r="AD392" s="226"/>
      <c r="AE392" s="226"/>
      <c r="AF392" s="226"/>
      <c r="AP392" s="223"/>
      <c r="AX392" s="223"/>
      <c r="BG392" s="223"/>
      <c r="BL392" s="223"/>
      <c r="BN392" s="223"/>
      <c r="BU392" s="223"/>
      <c r="BW392" s="223"/>
      <c r="CB392" s="223"/>
      <c r="CD392" s="223"/>
    </row>
    <row r="393" spans="1:82" ht="14.25" customHeight="1">
      <c r="A393" s="1"/>
      <c r="B393" s="1"/>
      <c r="C393" s="1"/>
      <c r="D393" s="1"/>
      <c r="E393" s="1"/>
      <c r="F393" s="1"/>
      <c r="G393" s="1"/>
      <c r="W393" s="138"/>
      <c r="Z393" s="225"/>
      <c r="AA393" s="225"/>
      <c r="AB393" s="225"/>
      <c r="AC393" s="226"/>
      <c r="AD393" s="226"/>
      <c r="AE393" s="226"/>
      <c r="AF393" s="226"/>
      <c r="AP393" s="223"/>
      <c r="AX393" s="223"/>
      <c r="BG393" s="223"/>
      <c r="BL393" s="223"/>
      <c r="BN393" s="223"/>
      <c r="BU393" s="223"/>
      <c r="BW393" s="223"/>
      <c r="CB393" s="223"/>
      <c r="CD393" s="223"/>
    </row>
    <row r="394" spans="1:82" ht="14.25" customHeight="1">
      <c r="A394" s="1"/>
      <c r="B394" s="1"/>
      <c r="C394" s="1"/>
      <c r="D394" s="1"/>
      <c r="E394" s="1"/>
      <c r="F394" s="1"/>
      <c r="G394" s="1"/>
      <c r="W394" s="138"/>
      <c r="Z394" s="225"/>
      <c r="AA394" s="225"/>
      <c r="AB394" s="225"/>
      <c r="AC394" s="226"/>
      <c r="AD394" s="226"/>
      <c r="AE394" s="226"/>
      <c r="AF394" s="226"/>
      <c r="AP394" s="223"/>
      <c r="AX394" s="223"/>
      <c r="BG394" s="223"/>
      <c r="BL394" s="223"/>
      <c r="BN394" s="223"/>
      <c r="BU394" s="223"/>
      <c r="BW394" s="223"/>
      <c r="CB394" s="223"/>
      <c r="CD394" s="223"/>
    </row>
    <row r="395" spans="1:82" ht="14.25" customHeight="1">
      <c r="A395" s="1"/>
      <c r="B395" s="1"/>
      <c r="C395" s="1"/>
      <c r="D395" s="1"/>
      <c r="E395" s="1"/>
      <c r="F395" s="1"/>
      <c r="G395" s="1"/>
      <c r="W395" s="138"/>
      <c r="Z395" s="225"/>
      <c r="AA395" s="225"/>
      <c r="AB395" s="225"/>
      <c r="AC395" s="226"/>
      <c r="AD395" s="226"/>
      <c r="AE395" s="226"/>
      <c r="AF395" s="226"/>
      <c r="AP395" s="223"/>
      <c r="AX395" s="223"/>
      <c r="BG395" s="223"/>
      <c r="BL395" s="223"/>
      <c r="BN395" s="223"/>
      <c r="BU395" s="223"/>
      <c r="BW395" s="223"/>
      <c r="CB395" s="223"/>
      <c r="CD395" s="223"/>
    </row>
    <row r="396" spans="1:82" ht="14.25" customHeight="1">
      <c r="A396" s="1"/>
      <c r="B396" s="1"/>
      <c r="C396" s="1"/>
      <c r="D396" s="1"/>
      <c r="E396" s="1"/>
      <c r="F396" s="1"/>
      <c r="G396" s="1"/>
      <c r="W396" s="138"/>
      <c r="Z396" s="225"/>
      <c r="AA396" s="225"/>
      <c r="AB396" s="225"/>
      <c r="AC396" s="226"/>
      <c r="AD396" s="226"/>
      <c r="AE396" s="226"/>
      <c r="AF396" s="226"/>
      <c r="AP396" s="223"/>
      <c r="AX396" s="223"/>
      <c r="BG396" s="223"/>
      <c r="BL396" s="223"/>
      <c r="BN396" s="223"/>
      <c r="BU396" s="223"/>
      <c r="BW396" s="223"/>
      <c r="CB396" s="223"/>
      <c r="CD396" s="223"/>
    </row>
    <row r="397" spans="1:82" ht="14.25" customHeight="1">
      <c r="A397" s="1"/>
      <c r="B397" s="1"/>
      <c r="C397" s="1"/>
      <c r="D397" s="1"/>
      <c r="E397" s="1"/>
      <c r="F397" s="1"/>
      <c r="G397" s="1"/>
      <c r="W397" s="138"/>
      <c r="Z397" s="225"/>
      <c r="AA397" s="225"/>
      <c r="AB397" s="225"/>
      <c r="AC397" s="226"/>
      <c r="AD397" s="226"/>
      <c r="AE397" s="226"/>
      <c r="AF397" s="226"/>
      <c r="AP397" s="223"/>
      <c r="AX397" s="223"/>
      <c r="BG397" s="223"/>
      <c r="BL397" s="223"/>
      <c r="BN397" s="223"/>
      <c r="BU397" s="223"/>
      <c r="BW397" s="223"/>
      <c r="CB397" s="223"/>
      <c r="CD397" s="223"/>
    </row>
    <row r="398" spans="1:82" ht="14.25" customHeight="1">
      <c r="A398" s="1"/>
      <c r="B398" s="1"/>
      <c r="C398" s="1"/>
      <c r="D398" s="1"/>
      <c r="E398" s="1"/>
      <c r="F398" s="1"/>
      <c r="G398" s="1"/>
      <c r="W398" s="138"/>
      <c r="Z398" s="225"/>
      <c r="AA398" s="225"/>
      <c r="AB398" s="225"/>
      <c r="AC398" s="226"/>
      <c r="AD398" s="226"/>
      <c r="AE398" s="226"/>
      <c r="AF398" s="226"/>
      <c r="AP398" s="223"/>
      <c r="AX398" s="223"/>
      <c r="BG398" s="223"/>
      <c r="BL398" s="223"/>
      <c r="BN398" s="223"/>
      <c r="BU398" s="223"/>
      <c r="BW398" s="223"/>
      <c r="CB398" s="223"/>
      <c r="CD398" s="223"/>
    </row>
    <row r="399" spans="1:82" ht="14.25" customHeight="1">
      <c r="A399" s="1"/>
      <c r="B399" s="1"/>
      <c r="C399" s="1"/>
      <c r="D399" s="1"/>
      <c r="E399" s="1"/>
      <c r="F399" s="1"/>
      <c r="G399" s="1"/>
      <c r="W399" s="138"/>
      <c r="Z399" s="225"/>
      <c r="AA399" s="225"/>
      <c r="AB399" s="225"/>
      <c r="AC399" s="226"/>
      <c r="AD399" s="226"/>
      <c r="AE399" s="226"/>
      <c r="AF399" s="226"/>
      <c r="AP399" s="223"/>
      <c r="AX399" s="223"/>
      <c r="BG399" s="223"/>
      <c r="BL399" s="223"/>
      <c r="BN399" s="223"/>
      <c r="BU399" s="223"/>
      <c r="BW399" s="223"/>
      <c r="CB399" s="223"/>
      <c r="CD399" s="223"/>
    </row>
    <row r="400" spans="1:82" ht="14.25" customHeight="1">
      <c r="A400" s="1"/>
      <c r="B400" s="1"/>
      <c r="C400" s="1"/>
      <c r="D400" s="1"/>
      <c r="E400" s="1"/>
      <c r="F400" s="1"/>
      <c r="G400" s="1"/>
      <c r="W400" s="138"/>
      <c r="Z400" s="225"/>
      <c r="AA400" s="225"/>
      <c r="AB400" s="225"/>
      <c r="AC400" s="226"/>
      <c r="AD400" s="226"/>
      <c r="AE400" s="226"/>
      <c r="AF400" s="226"/>
      <c r="AP400" s="223"/>
      <c r="AX400" s="223"/>
      <c r="BG400" s="223"/>
      <c r="BL400" s="223"/>
      <c r="BN400" s="223"/>
      <c r="BU400" s="223"/>
      <c r="BW400" s="223"/>
      <c r="CB400" s="223"/>
      <c r="CD400" s="223"/>
    </row>
    <row r="401" spans="1:82" ht="14.25" customHeight="1">
      <c r="A401" s="1"/>
      <c r="B401" s="1"/>
      <c r="C401" s="1"/>
      <c r="D401" s="1"/>
      <c r="E401" s="1"/>
      <c r="F401" s="1"/>
      <c r="G401" s="1"/>
      <c r="W401" s="138"/>
      <c r="Z401" s="225"/>
      <c r="AA401" s="225"/>
      <c r="AB401" s="225"/>
      <c r="AC401" s="226"/>
      <c r="AD401" s="226"/>
      <c r="AE401" s="226"/>
      <c r="AF401" s="226"/>
      <c r="AP401" s="223"/>
      <c r="AX401" s="223"/>
      <c r="BG401" s="223"/>
      <c r="BL401" s="223"/>
      <c r="BN401" s="223"/>
      <c r="BU401" s="223"/>
      <c r="BW401" s="223"/>
      <c r="CB401" s="223"/>
      <c r="CD401" s="223"/>
    </row>
    <row r="402" spans="1:82" ht="14.25" customHeight="1">
      <c r="A402" s="1"/>
      <c r="B402" s="1"/>
      <c r="C402" s="1"/>
      <c r="D402" s="1"/>
      <c r="E402" s="1"/>
      <c r="F402" s="1"/>
      <c r="G402" s="1"/>
      <c r="W402" s="138"/>
      <c r="Z402" s="225"/>
      <c r="AA402" s="225"/>
      <c r="AB402" s="225"/>
      <c r="AC402" s="226"/>
      <c r="AD402" s="226"/>
      <c r="AE402" s="226"/>
      <c r="AF402" s="226"/>
      <c r="AP402" s="223"/>
      <c r="AX402" s="223"/>
      <c r="BG402" s="223"/>
      <c r="BL402" s="223"/>
      <c r="BN402" s="223"/>
      <c r="BU402" s="223"/>
      <c r="BW402" s="223"/>
      <c r="CB402" s="223"/>
      <c r="CD402" s="223"/>
    </row>
    <row r="403" spans="1:82" ht="14.25" customHeight="1">
      <c r="A403" s="1"/>
      <c r="B403" s="1"/>
      <c r="C403" s="1"/>
      <c r="D403" s="1"/>
      <c r="E403" s="1"/>
      <c r="F403" s="1"/>
      <c r="G403" s="1"/>
      <c r="W403" s="138"/>
      <c r="Z403" s="225"/>
      <c r="AA403" s="225"/>
      <c r="AB403" s="225"/>
      <c r="AC403" s="226"/>
      <c r="AD403" s="226"/>
      <c r="AE403" s="226"/>
      <c r="AF403" s="226"/>
      <c r="AP403" s="223"/>
      <c r="AX403" s="223"/>
      <c r="BG403" s="223"/>
      <c r="BL403" s="223"/>
      <c r="BN403" s="223"/>
      <c r="BU403" s="223"/>
      <c r="BW403" s="223"/>
      <c r="CB403" s="223"/>
      <c r="CD403" s="223"/>
    </row>
    <row r="404" spans="1:82" ht="14.25" customHeight="1">
      <c r="A404" s="1"/>
      <c r="B404" s="1"/>
      <c r="C404" s="1"/>
      <c r="D404" s="1"/>
      <c r="E404" s="1"/>
      <c r="F404" s="1"/>
      <c r="G404" s="1"/>
      <c r="W404" s="138"/>
      <c r="Z404" s="225"/>
      <c r="AA404" s="225"/>
      <c r="AB404" s="225"/>
      <c r="AC404" s="226"/>
      <c r="AD404" s="226"/>
      <c r="AE404" s="226"/>
      <c r="AF404" s="226"/>
      <c r="AP404" s="223"/>
      <c r="AX404" s="223"/>
      <c r="BG404" s="223"/>
      <c r="BL404" s="223"/>
      <c r="BN404" s="223"/>
      <c r="BU404" s="223"/>
      <c r="BW404" s="223"/>
      <c r="CB404" s="223"/>
      <c r="CD404" s="223"/>
    </row>
    <row r="405" spans="1:82" ht="14.25" customHeight="1">
      <c r="A405" s="1"/>
      <c r="B405" s="1"/>
      <c r="C405" s="1"/>
      <c r="D405" s="1"/>
      <c r="E405" s="1"/>
      <c r="F405" s="1"/>
      <c r="G405" s="1"/>
      <c r="W405" s="138"/>
      <c r="Z405" s="225"/>
      <c r="AA405" s="225"/>
      <c r="AB405" s="225"/>
      <c r="AC405" s="226"/>
      <c r="AD405" s="226"/>
      <c r="AE405" s="226"/>
      <c r="AF405" s="226"/>
      <c r="AP405" s="223"/>
      <c r="AX405" s="223"/>
      <c r="BG405" s="223"/>
      <c r="BL405" s="223"/>
      <c r="BN405" s="223"/>
      <c r="BU405" s="223"/>
      <c r="BW405" s="223"/>
      <c r="CB405" s="223"/>
      <c r="CD405" s="223"/>
    </row>
    <row r="406" spans="1:82" ht="14.25" customHeight="1">
      <c r="A406" s="1"/>
      <c r="B406" s="1"/>
      <c r="C406" s="1"/>
      <c r="D406" s="1"/>
      <c r="E406" s="1"/>
      <c r="F406" s="1"/>
      <c r="G406" s="1"/>
      <c r="W406" s="138"/>
      <c r="Z406" s="225"/>
      <c r="AA406" s="225"/>
      <c r="AB406" s="225"/>
      <c r="AC406" s="226"/>
      <c r="AD406" s="226"/>
      <c r="AE406" s="226"/>
      <c r="AF406" s="226"/>
      <c r="AP406" s="223"/>
      <c r="AX406" s="223"/>
      <c r="BG406" s="223"/>
      <c r="BL406" s="223"/>
      <c r="BN406" s="223"/>
      <c r="BU406" s="223"/>
      <c r="BW406" s="223"/>
      <c r="CB406" s="223"/>
      <c r="CD406" s="223"/>
    </row>
    <row r="407" spans="1:82" ht="14.25" customHeight="1">
      <c r="A407" s="1"/>
      <c r="B407" s="1"/>
      <c r="C407" s="1"/>
      <c r="D407" s="1"/>
      <c r="E407" s="1"/>
      <c r="F407" s="1"/>
      <c r="G407" s="1"/>
      <c r="W407" s="138"/>
      <c r="Z407" s="225"/>
      <c r="AA407" s="225"/>
      <c r="AB407" s="225"/>
      <c r="AC407" s="226"/>
      <c r="AD407" s="226"/>
      <c r="AE407" s="226"/>
      <c r="AF407" s="226"/>
      <c r="AP407" s="223"/>
      <c r="AX407" s="223"/>
      <c r="BG407" s="223"/>
      <c r="BL407" s="223"/>
      <c r="BN407" s="223"/>
      <c r="BU407" s="223"/>
      <c r="BW407" s="223"/>
      <c r="CB407" s="223"/>
      <c r="CD407" s="223"/>
    </row>
    <row r="408" spans="1:82" ht="14.25" customHeight="1">
      <c r="A408" s="1"/>
      <c r="B408" s="1"/>
      <c r="C408" s="1"/>
      <c r="D408" s="1"/>
      <c r="E408" s="1"/>
      <c r="F408" s="1"/>
      <c r="G408" s="1"/>
      <c r="W408" s="138"/>
      <c r="Z408" s="225"/>
      <c r="AA408" s="225"/>
      <c r="AB408" s="225"/>
      <c r="AC408" s="226"/>
      <c r="AD408" s="226"/>
      <c r="AE408" s="226"/>
      <c r="AF408" s="226"/>
      <c r="AP408" s="223"/>
      <c r="AX408" s="223"/>
      <c r="BG408" s="223"/>
      <c r="BL408" s="223"/>
      <c r="BN408" s="223"/>
      <c r="BU408" s="223"/>
      <c r="BW408" s="223"/>
      <c r="CB408" s="223"/>
      <c r="CD408" s="223"/>
    </row>
    <row r="409" spans="1:82" ht="14.25" customHeight="1">
      <c r="A409" s="1"/>
      <c r="B409" s="1"/>
      <c r="C409" s="1"/>
      <c r="D409" s="1"/>
      <c r="E409" s="1"/>
      <c r="F409" s="1"/>
      <c r="G409" s="1"/>
      <c r="W409" s="138"/>
      <c r="Z409" s="225"/>
      <c r="AA409" s="225"/>
      <c r="AB409" s="225"/>
      <c r="AC409" s="226"/>
      <c r="AD409" s="226"/>
      <c r="AE409" s="226"/>
      <c r="AF409" s="226"/>
      <c r="AP409" s="223"/>
      <c r="AX409" s="223"/>
      <c r="BG409" s="223"/>
      <c r="BL409" s="223"/>
      <c r="BN409" s="223"/>
      <c r="BU409" s="223"/>
      <c r="BW409" s="223"/>
      <c r="CB409" s="223"/>
      <c r="CD409" s="223"/>
    </row>
    <row r="410" spans="1:82" ht="14.25" customHeight="1">
      <c r="A410" s="1"/>
      <c r="B410" s="1"/>
      <c r="C410" s="1"/>
      <c r="D410" s="1"/>
      <c r="E410" s="1"/>
      <c r="F410" s="1"/>
      <c r="G410" s="1"/>
      <c r="W410" s="138"/>
      <c r="Z410" s="225"/>
      <c r="AA410" s="225"/>
      <c r="AB410" s="225"/>
      <c r="AC410" s="226"/>
      <c r="AD410" s="226"/>
      <c r="AE410" s="226"/>
      <c r="AF410" s="226"/>
      <c r="AP410" s="223"/>
      <c r="AX410" s="223"/>
      <c r="BG410" s="223"/>
      <c r="BL410" s="223"/>
      <c r="BN410" s="223"/>
      <c r="BU410" s="223"/>
      <c r="BW410" s="223"/>
      <c r="CB410" s="223"/>
      <c r="CD410" s="223"/>
    </row>
    <row r="411" spans="1:82" ht="14.25" customHeight="1">
      <c r="A411" s="1"/>
      <c r="B411" s="1"/>
      <c r="C411" s="1"/>
      <c r="D411" s="1"/>
      <c r="E411" s="1"/>
      <c r="F411" s="1"/>
      <c r="G411" s="1"/>
      <c r="W411" s="138"/>
      <c r="Z411" s="225"/>
      <c r="AA411" s="225"/>
      <c r="AB411" s="225"/>
      <c r="AC411" s="226"/>
      <c r="AD411" s="226"/>
      <c r="AE411" s="226"/>
      <c r="AF411" s="226"/>
      <c r="AP411" s="223"/>
      <c r="AX411" s="223"/>
      <c r="BG411" s="223"/>
      <c r="BL411" s="223"/>
      <c r="BN411" s="223"/>
      <c r="BU411" s="223"/>
      <c r="BW411" s="223"/>
      <c r="CB411" s="223"/>
      <c r="CD411" s="223"/>
    </row>
    <row r="412" spans="1:82" ht="14.25" customHeight="1">
      <c r="A412" s="1"/>
      <c r="B412" s="1"/>
      <c r="C412" s="1"/>
      <c r="D412" s="1"/>
      <c r="E412" s="1"/>
      <c r="F412" s="1"/>
      <c r="G412" s="1"/>
      <c r="W412" s="138"/>
      <c r="Z412" s="225"/>
      <c r="AA412" s="225"/>
      <c r="AB412" s="225"/>
      <c r="AC412" s="226"/>
      <c r="AD412" s="226"/>
      <c r="AE412" s="226"/>
      <c r="AF412" s="226"/>
      <c r="AP412" s="223"/>
      <c r="AX412" s="223"/>
      <c r="BG412" s="223"/>
      <c r="BL412" s="223"/>
      <c r="BN412" s="223"/>
      <c r="BU412" s="223"/>
      <c r="BW412" s="223"/>
      <c r="CB412" s="223"/>
      <c r="CD412" s="223"/>
    </row>
    <row r="413" spans="1:82" ht="14.25" customHeight="1">
      <c r="A413" s="1"/>
      <c r="B413" s="1"/>
      <c r="C413" s="1"/>
      <c r="D413" s="1"/>
      <c r="E413" s="1"/>
      <c r="F413" s="1"/>
      <c r="G413" s="1"/>
      <c r="W413" s="138"/>
      <c r="Z413" s="225"/>
      <c r="AA413" s="225"/>
      <c r="AB413" s="225"/>
      <c r="AC413" s="226"/>
      <c r="AD413" s="226"/>
      <c r="AE413" s="226"/>
      <c r="AF413" s="226"/>
      <c r="AP413" s="223"/>
      <c r="AX413" s="223"/>
      <c r="BG413" s="223"/>
      <c r="BL413" s="223"/>
      <c r="BN413" s="223"/>
      <c r="BU413" s="223"/>
      <c r="BW413" s="223"/>
      <c r="CB413" s="223"/>
      <c r="CD413" s="223"/>
    </row>
    <row r="414" spans="1:82" ht="14.25" customHeight="1">
      <c r="A414" s="1"/>
      <c r="B414" s="1"/>
      <c r="C414" s="1"/>
      <c r="D414" s="1"/>
      <c r="E414" s="1"/>
      <c r="F414" s="1"/>
      <c r="G414" s="1"/>
      <c r="W414" s="138"/>
      <c r="Z414" s="225"/>
      <c r="AA414" s="225"/>
      <c r="AB414" s="225"/>
      <c r="AC414" s="226"/>
      <c r="AD414" s="226"/>
      <c r="AE414" s="226"/>
      <c r="AF414" s="226"/>
      <c r="AP414" s="223"/>
      <c r="AX414" s="223"/>
      <c r="BG414" s="223"/>
      <c r="BL414" s="223"/>
      <c r="BN414" s="223"/>
      <c r="BU414" s="223"/>
      <c r="BW414" s="223"/>
      <c r="CB414" s="223"/>
      <c r="CD414" s="223"/>
    </row>
    <row r="415" spans="1:82" ht="14.25" customHeight="1">
      <c r="A415" s="1"/>
      <c r="B415" s="1"/>
      <c r="C415" s="1"/>
      <c r="D415" s="1"/>
      <c r="E415" s="1"/>
      <c r="F415" s="1"/>
      <c r="G415" s="1"/>
      <c r="W415" s="138"/>
      <c r="Z415" s="225"/>
      <c r="AA415" s="225"/>
      <c r="AB415" s="225"/>
      <c r="AC415" s="226"/>
      <c r="AD415" s="226"/>
      <c r="AE415" s="226"/>
      <c r="AF415" s="226"/>
      <c r="AP415" s="223"/>
      <c r="AX415" s="223"/>
      <c r="BG415" s="223"/>
      <c r="BL415" s="223"/>
      <c r="BN415" s="223"/>
      <c r="BU415" s="223"/>
      <c r="BW415" s="223"/>
      <c r="CB415" s="223"/>
      <c r="CD415" s="223"/>
    </row>
    <row r="416" spans="1:82" ht="14.25" customHeight="1">
      <c r="A416" s="1"/>
      <c r="B416" s="1"/>
      <c r="C416" s="1"/>
      <c r="D416" s="1"/>
      <c r="E416" s="1"/>
      <c r="F416" s="1"/>
      <c r="G416" s="1"/>
      <c r="W416" s="138"/>
      <c r="Z416" s="225"/>
      <c r="AA416" s="225"/>
      <c r="AB416" s="225"/>
      <c r="AC416" s="226"/>
      <c r="AD416" s="226"/>
      <c r="AE416" s="226"/>
      <c r="AF416" s="226"/>
      <c r="AP416" s="223"/>
      <c r="AX416" s="223"/>
      <c r="BG416" s="223"/>
      <c r="BL416" s="223"/>
      <c r="BN416" s="223"/>
      <c r="BU416" s="223"/>
      <c r="BW416" s="223"/>
      <c r="CB416" s="223"/>
      <c r="CD416" s="223"/>
    </row>
    <row r="417" spans="1:82" ht="14.25" customHeight="1">
      <c r="A417" s="1"/>
      <c r="B417" s="1"/>
      <c r="C417" s="1"/>
      <c r="D417" s="1"/>
      <c r="E417" s="1"/>
      <c r="F417" s="1"/>
      <c r="G417" s="1"/>
      <c r="W417" s="138"/>
      <c r="Z417" s="225"/>
      <c r="AA417" s="225"/>
      <c r="AB417" s="225"/>
      <c r="AC417" s="226"/>
      <c r="AD417" s="226"/>
      <c r="AE417" s="226"/>
      <c r="AF417" s="226"/>
      <c r="AP417" s="223"/>
      <c r="AX417" s="223"/>
      <c r="BG417" s="223"/>
      <c r="BL417" s="223"/>
      <c r="BN417" s="223"/>
      <c r="BU417" s="223"/>
      <c r="BW417" s="223"/>
      <c r="CB417" s="223"/>
      <c r="CD417" s="223"/>
    </row>
    <row r="418" spans="1:82" ht="14.25" customHeight="1">
      <c r="A418" s="1"/>
      <c r="B418" s="1"/>
      <c r="C418" s="1"/>
      <c r="D418" s="1"/>
      <c r="E418" s="1"/>
      <c r="F418" s="1"/>
      <c r="G418" s="1"/>
      <c r="W418" s="138"/>
      <c r="Z418" s="225"/>
      <c r="AA418" s="225"/>
      <c r="AB418" s="225"/>
      <c r="AC418" s="226"/>
      <c r="AD418" s="226"/>
      <c r="AE418" s="226"/>
      <c r="AF418" s="226"/>
      <c r="AP418" s="223"/>
      <c r="AX418" s="223"/>
      <c r="BG418" s="223"/>
      <c r="BL418" s="223"/>
      <c r="BN418" s="223"/>
      <c r="BU418" s="223"/>
      <c r="BW418" s="223"/>
      <c r="CB418" s="223"/>
      <c r="CD418" s="223"/>
    </row>
    <row r="419" spans="1:82" ht="14.25" customHeight="1">
      <c r="A419" s="1"/>
      <c r="B419" s="1"/>
      <c r="C419" s="1"/>
      <c r="D419" s="1"/>
      <c r="E419" s="1"/>
      <c r="F419" s="1"/>
      <c r="G419" s="1"/>
      <c r="W419" s="138"/>
      <c r="Z419" s="225"/>
      <c r="AA419" s="225"/>
      <c r="AB419" s="225"/>
      <c r="AC419" s="226"/>
      <c r="AD419" s="226"/>
      <c r="AE419" s="226"/>
      <c r="AF419" s="226"/>
      <c r="AP419" s="223"/>
      <c r="AX419" s="223"/>
      <c r="BG419" s="223"/>
      <c r="BL419" s="223"/>
      <c r="BN419" s="223"/>
      <c r="BU419" s="223"/>
      <c r="BW419" s="223"/>
      <c r="CB419" s="223"/>
      <c r="CD419" s="223"/>
    </row>
    <row r="420" spans="1:82" ht="14.25" customHeight="1">
      <c r="A420" s="1"/>
      <c r="B420" s="1"/>
      <c r="C420" s="1"/>
      <c r="D420" s="1"/>
      <c r="E420" s="1"/>
      <c r="F420" s="1"/>
      <c r="G420" s="1"/>
      <c r="W420" s="138"/>
      <c r="Z420" s="225"/>
      <c r="AA420" s="225"/>
      <c r="AB420" s="225"/>
      <c r="AC420" s="226"/>
      <c r="AD420" s="226"/>
      <c r="AE420" s="226"/>
      <c r="AF420" s="226"/>
      <c r="AP420" s="223"/>
      <c r="AX420" s="223"/>
      <c r="BG420" s="223"/>
      <c r="BL420" s="223"/>
      <c r="BN420" s="223"/>
      <c r="BU420" s="223"/>
      <c r="BW420" s="223"/>
      <c r="CB420" s="223"/>
      <c r="CD420" s="223"/>
    </row>
    <row r="421" spans="1:82" ht="14.25" customHeight="1">
      <c r="A421" s="1"/>
      <c r="B421" s="1"/>
      <c r="C421" s="1"/>
      <c r="D421" s="1"/>
      <c r="E421" s="1"/>
      <c r="F421" s="1"/>
      <c r="G421" s="1"/>
      <c r="W421" s="138"/>
      <c r="Z421" s="225"/>
      <c r="AA421" s="225"/>
      <c r="AB421" s="225"/>
      <c r="AC421" s="226"/>
      <c r="AD421" s="226"/>
      <c r="AE421" s="226"/>
      <c r="AF421" s="226"/>
      <c r="AP421" s="223"/>
      <c r="AX421" s="223"/>
      <c r="BG421" s="223"/>
      <c r="BL421" s="223"/>
      <c r="BN421" s="223"/>
      <c r="BU421" s="223"/>
      <c r="BW421" s="223"/>
      <c r="CB421" s="223"/>
      <c r="CD421" s="223"/>
    </row>
    <row r="422" spans="1:82" ht="14.25" customHeight="1">
      <c r="A422" s="1"/>
      <c r="B422" s="1"/>
      <c r="C422" s="1"/>
      <c r="D422" s="1"/>
      <c r="E422" s="1"/>
      <c r="F422" s="1"/>
      <c r="G422" s="1"/>
      <c r="W422" s="138"/>
      <c r="Z422" s="225"/>
      <c r="AA422" s="225"/>
      <c r="AB422" s="225"/>
      <c r="AC422" s="226"/>
      <c r="AD422" s="226"/>
      <c r="AE422" s="226"/>
      <c r="AF422" s="226"/>
      <c r="AP422" s="223"/>
      <c r="AX422" s="223"/>
      <c r="BG422" s="223"/>
      <c r="BL422" s="223"/>
      <c r="BN422" s="223"/>
      <c r="BU422" s="223"/>
      <c r="BW422" s="223"/>
      <c r="CB422" s="223"/>
      <c r="CD422" s="223"/>
    </row>
    <row r="423" spans="1:82" ht="14.25" customHeight="1">
      <c r="A423" s="1"/>
      <c r="B423" s="1"/>
      <c r="C423" s="1"/>
      <c r="D423" s="1"/>
      <c r="E423" s="1"/>
      <c r="F423" s="1"/>
      <c r="G423" s="1"/>
      <c r="W423" s="138"/>
      <c r="Z423" s="225"/>
      <c r="AA423" s="225"/>
      <c r="AB423" s="225"/>
      <c r="AC423" s="226"/>
      <c r="AD423" s="226"/>
      <c r="AE423" s="226"/>
      <c r="AF423" s="226"/>
      <c r="AP423" s="223"/>
      <c r="AX423" s="223"/>
      <c r="BG423" s="223"/>
      <c r="BL423" s="223"/>
      <c r="BN423" s="223"/>
      <c r="BU423" s="223"/>
      <c r="BW423" s="223"/>
      <c r="CB423" s="223"/>
      <c r="CD423" s="223"/>
    </row>
    <row r="424" spans="1:82" ht="14.25" customHeight="1">
      <c r="A424" s="1"/>
      <c r="B424" s="1"/>
      <c r="C424" s="1"/>
      <c r="D424" s="1"/>
      <c r="E424" s="1"/>
      <c r="F424" s="1"/>
      <c r="G424" s="1"/>
      <c r="W424" s="138"/>
      <c r="Z424" s="225"/>
      <c r="AA424" s="225"/>
      <c r="AB424" s="225"/>
      <c r="AC424" s="226"/>
      <c r="AD424" s="226"/>
      <c r="AE424" s="226"/>
      <c r="AF424" s="226"/>
      <c r="AP424" s="223"/>
      <c r="AX424" s="223"/>
      <c r="BG424" s="223"/>
      <c r="BL424" s="223"/>
      <c r="BN424" s="223"/>
      <c r="BU424" s="223"/>
      <c r="BW424" s="223"/>
      <c r="CB424" s="223"/>
      <c r="CD424" s="223"/>
    </row>
    <row r="425" spans="1:82" ht="14.25" customHeight="1">
      <c r="A425" s="1"/>
      <c r="B425" s="1"/>
      <c r="C425" s="1"/>
      <c r="D425" s="1"/>
      <c r="E425" s="1"/>
      <c r="F425" s="1"/>
      <c r="G425" s="1"/>
      <c r="W425" s="138"/>
      <c r="Z425" s="225"/>
      <c r="AA425" s="225"/>
      <c r="AB425" s="225"/>
      <c r="AC425" s="226"/>
      <c r="AD425" s="226"/>
      <c r="AE425" s="226"/>
      <c r="AF425" s="226"/>
      <c r="AP425" s="223"/>
      <c r="AX425" s="223"/>
      <c r="BG425" s="223"/>
      <c r="BL425" s="223"/>
      <c r="BN425" s="223"/>
      <c r="BU425" s="223"/>
      <c r="BW425" s="223"/>
      <c r="CB425" s="223"/>
      <c r="CD425" s="223"/>
    </row>
    <row r="426" spans="1:82" ht="14.25" customHeight="1">
      <c r="A426" s="1"/>
      <c r="B426" s="1"/>
      <c r="C426" s="1"/>
      <c r="D426" s="1"/>
      <c r="E426" s="1"/>
      <c r="F426" s="1"/>
      <c r="G426" s="1"/>
      <c r="W426" s="138"/>
      <c r="Z426" s="225"/>
      <c r="AA426" s="225"/>
      <c r="AB426" s="225"/>
      <c r="AC426" s="226"/>
      <c r="AD426" s="226"/>
      <c r="AE426" s="226"/>
      <c r="AF426" s="226"/>
      <c r="AP426" s="223"/>
      <c r="AX426" s="223"/>
      <c r="BG426" s="223"/>
      <c r="BL426" s="223"/>
      <c r="BN426" s="223"/>
      <c r="BU426" s="223"/>
      <c r="BW426" s="223"/>
      <c r="CB426" s="223"/>
      <c r="CD426" s="223"/>
    </row>
    <row r="427" spans="1:82" ht="14.25" customHeight="1">
      <c r="A427" s="1"/>
      <c r="B427" s="1"/>
      <c r="C427" s="1"/>
      <c r="D427" s="1"/>
      <c r="E427" s="1"/>
      <c r="F427" s="1"/>
      <c r="G427" s="1"/>
      <c r="W427" s="138"/>
      <c r="Z427" s="225"/>
      <c r="AA427" s="225"/>
      <c r="AB427" s="225"/>
      <c r="AC427" s="226"/>
      <c r="AD427" s="226"/>
      <c r="AE427" s="226"/>
      <c r="AF427" s="226"/>
      <c r="AP427" s="223"/>
      <c r="AX427" s="223"/>
      <c r="BG427" s="223"/>
      <c r="BL427" s="223"/>
      <c r="BN427" s="223"/>
      <c r="BU427" s="223"/>
      <c r="BW427" s="223"/>
      <c r="CB427" s="223"/>
      <c r="CD427" s="223"/>
    </row>
    <row r="428" spans="1:82" ht="14.25" customHeight="1">
      <c r="A428" s="1"/>
      <c r="B428" s="1"/>
      <c r="C428" s="1"/>
      <c r="D428" s="1"/>
      <c r="E428" s="1"/>
      <c r="F428" s="1"/>
      <c r="G428" s="1"/>
      <c r="W428" s="138"/>
      <c r="Z428" s="225"/>
      <c r="AA428" s="225"/>
      <c r="AB428" s="225"/>
      <c r="AC428" s="226"/>
      <c r="AD428" s="226"/>
      <c r="AE428" s="226"/>
      <c r="AF428" s="226"/>
      <c r="AP428" s="223"/>
      <c r="AX428" s="223"/>
      <c r="BG428" s="223"/>
      <c r="BL428" s="223"/>
      <c r="BN428" s="223"/>
      <c r="BU428" s="223"/>
      <c r="BW428" s="223"/>
      <c r="CB428" s="223"/>
      <c r="CD428" s="223"/>
    </row>
    <row r="429" spans="1:82" ht="14.25" customHeight="1">
      <c r="A429" s="1"/>
      <c r="B429" s="1"/>
      <c r="C429" s="1"/>
      <c r="D429" s="1"/>
      <c r="E429" s="1"/>
      <c r="F429" s="1"/>
      <c r="G429" s="1"/>
      <c r="W429" s="138"/>
      <c r="Z429" s="225"/>
      <c r="AA429" s="225"/>
      <c r="AB429" s="225"/>
      <c r="AC429" s="226"/>
      <c r="AD429" s="226"/>
      <c r="AE429" s="226"/>
      <c r="AF429" s="226"/>
      <c r="AP429" s="223"/>
      <c r="AX429" s="223"/>
      <c r="BG429" s="223"/>
      <c r="BL429" s="223"/>
      <c r="BN429" s="223"/>
      <c r="BU429" s="223"/>
      <c r="BW429" s="223"/>
      <c r="CB429" s="223"/>
      <c r="CD429" s="223"/>
    </row>
    <row r="430" spans="1:82" ht="14.25" customHeight="1">
      <c r="A430" s="1"/>
      <c r="B430" s="1"/>
      <c r="C430" s="1"/>
      <c r="D430" s="1"/>
      <c r="E430" s="1"/>
      <c r="F430" s="1"/>
      <c r="G430" s="1"/>
      <c r="W430" s="138"/>
      <c r="Z430" s="225"/>
      <c r="AA430" s="225"/>
      <c r="AB430" s="225"/>
      <c r="AC430" s="226"/>
      <c r="AD430" s="226"/>
      <c r="AE430" s="226"/>
      <c r="AF430" s="226"/>
      <c r="AP430" s="223"/>
      <c r="AX430" s="223"/>
      <c r="BG430" s="223"/>
      <c r="BL430" s="223"/>
      <c r="BN430" s="223"/>
      <c r="BU430" s="223"/>
      <c r="BW430" s="223"/>
      <c r="CB430" s="223"/>
      <c r="CD430" s="223"/>
    </row>
    <row r="431" spans="1:82" ht="14.25" customHeight="1">
      <c r="A431" s="1"/>
      <c r="B431" s="1"/>
      <c r="C431" s="1"/>
      <c r="D431" s="1"/>
      <c r="E431" s="1"/>
      <c r="F431" s="1"/>
      <c r="G431" s="1"/>
      <c r="W431" s="138"/>
      <c r="Z431" s="225"/>
      <c r="AA431" s="225"/>
      <c r="AB431" s="225"/>
      <c r="AC431" s="226"/>
      <c r="AD431" s="226"/>
      <c r="AE431" s="226"/>
      <c r="AF431" s="226"/>
      <c r="AP431" s="223"/>
      <c r="AX431" s="223"/>
      <c r="BG431" s="223"/>
      <c r="BL431" s="223"/>
      <c r="BN431" s="223"/>
      <c r="BU431" s="223"/>
      <c r="BW431" s="223"/>
      <c r="CB431" s="223"/>
      <c r="CD431" s="223"/>
    </row>
    <row r="432" spans="1:82" ht="14.25" customHeight="1">
      <c r="A432" s="1"/>
      <c r="B432" s="1"/>
      <c r="C432" s="1"/>
      <c r="D432" s="1"/>
      <c r="E432" s="1"/>
      <c r="F432" s="1"/>
      <c r="G432" s="1"/>
      <c r="W432" s="138"/>
      <c r="Z432" s="225"/>
      <c r="AA432" s="225"/>
      <c r="AB432" s="225"/>
      <c r="AC432" s="226"/>
      <c r="AD432" s="226"/>
      <c r="AE432" s="226"/>
      <c r="AF432" s="226"/>
      <c r="AP432" s="223"/>
      <c r="AX432" s="223"/>
      <c r="BG432" s="223"/>
      <c r="BL432" s="223"/>
      <c r="BN432" s="223"/>
      <c r="BU432" s="223"/>
      <c r="BW432" s="223"/>
      <c r="CB432" s="223"/>
      <c r="CD432" s="223"/>
    </row>
    <row r="433" spans="1:82" ht="14.25" customHeight="1">
      <c r="A433" s="1"/>
      <c r="B433" s="1"/>
      <c r="C433" s="1"/>
      <c r="D433" s="1"/>
      <c r="E433" s="1"/>
      <c r="F433" s="1"/>
      <c r="G433" s="1"/>
      <c r="W433" s="138"/>
      <c r="Z433" s="225"/>
      <c r="AA433" s="225"/>
      <c r="AB433" s="225"/>
      <c r="AC433" s="226"/>
      <c r="AD433" s="226"/>
      <c r="AE433" s="226"/>
      <c r="AF433" s="226"/>
      <c r="AP433" s="223"/>
      <c r="AX433" s="223"/>
      <c r="BG433" s="223"/>
      <c r="BL433" s="223"/>
      <c r="BN433" s="223"/>
      <c r="BU433" s="223"/>
      <c r="BW433" s="223"/>
      <c r="CB433" s="223"/>
      <c r="CD433" s="223"/>
    </row>
    <row r="434" spans="1:82" ht="14.25" customHeight="1">
      <c r="A434" s="1"/>
      <c r="B434" s="1"/>
      <c r="C434" s="1"/>
      <c r="D434" s="1"/>
      <c r="E434" s="1"/>
      <c r="F434" s="1"/>
      <c r="G434" s="1"/>
      <c r="W434" s="138"/>
      <c r="Z434" s="225"/>
      <c r="AA434" s="225"/>
      <c r="AB434" s="225"/>
      <c r="AC434" s="226"/>
      <c r="AD434" s="226"/>
      <c r="AE434" s="226"/>
      <c r="AF434" s="226"/>
      <c r="AP434" s="223"/>
      <c r="AX434" s="223"/>
      <c r="BG434" s="223"/>
      <c r="BL434" s="223"/>
      <c r="BN434" s="223"/>
      <c r="BU434" s="223"/>
      <c r="BW434" s="223"/>
      <c r="CB434" s="223"/>
      <c r="CD434" s="223"/>
    </row>
    <row r="435" spans="1:82" ht="14.25" customHeight="1">
      <c r="A435" s="1"/>
      <c r="B435" s="1"/>
      <c r="C435" s="1"/>
      <c r="D435" s="1"/>
      <c r="E435" s="1"/>
      <c r="F435" s="1"/>
      <c r="G435" s="1"/>
      <c r="W435" s="138"/>
      <c r="Z435" s="225"/>
      <c r="AA435" s="225"/>
      <c r="AB435" s="225"/>
      <c r="AC435" s="226"/>
      <c r="AD435" s="226"/>
      <c r="AE435" s="226"/>
      <c r="AF435" s="226"/>
      <c r="AP435" s="223"/>
      <c r="AX435" s="223"/>
      <c r="BG435" s="223"/>
      <c r="BL435" s="223"/>
      <c r="BN435" s="223"/>
      <c r="BU435" s="223"/>
      <c r="BW435" s="223"/>
      <c r="CB435" s="223"/>
      <c r="CD435" s="223"/>
    </row>
    <row r="436" spans="1:82" ht="14.25" customHeight="1">
      <c r="A436" s="1"/>
      <c r="B436" s="1"/>
      <c r="C436" s="1"/>
      <c r="D436" s="1"/>
      <c r="E436" s="1"/>
      <c r="F436" s="1"/>
      <c r="G436" s="1"/>
      <c r="W436" s="138"/>
      <c r="Z436" s="225"/>
      <c r="AA436" s="225"/>
      <c r="AB436" s="225"/>
      <c r="AC436" s="226"/>
      <c r="AD436" s="226"/>
      <c r="AE436" s="226"/>
      <c r="AF436" s="226"/>
      <c r="AP436" s="223"/>
      <c r="AX436" s="223"/>
      <c r="BG436" s="223"/>
      <c r="BL436" s="223"/>
      <c r="BN436" s="223"/>
      <c r="BU436" s="223"/>
      <c r="BW436" s="223"/>
      <c r="CB436" s="223"/>
      <c r="CD436" s="223"/>
    </row>
    <row r="437" spans="1:82" ht="14.25" customHeight="1">
      <c r="A437" s="1"/>
      <c r="B437" s="1"/>
      <c r="C437" s="1"/>
      <c r="D437" s="1"/>
      <c r="E437" s="1"/>
      <c r="F437" s="1"/>
      <c r="G437" s="1"/>
      <c r="W437" s="138"/>
      <c r="Z437" s="225"/>
      <c r="AA437" s="225"/>
      <c r="AB437" s="225"/>
      <c r="AC437" s="226"/>
      <c r="AD437" s="226"/>
      <c r="AE437" s="226"/>
      <c r="AF437" s="226"/>
      <c r="AP437" s="223"/>
      <c r="AX437" s="223"/>
      <c r="BG437" s="223"/>
      <c r="BL437" s="223"/>
      <c r="BN437" s="223"/>
      <c r="BU437" s="223"/>
      <c r="BW437" s="223"/>
      <c r="CB437" s="223"/>
      <c r="CD437" s="223"/>
    </row>
    <row r="438" spans="1:82" ht="14.25" customHeight="1">
      <c r="A438" s="1"/>
      <c r="B438" s="1"/>
      <c r="C438" s="1"/>
      <c r="D438" s="1"/>
      <c r="E438" s="1"/>
      <c r="F438" s="1"/>
      <c r="G438" s="1"/>
      <c r="W438" s="138"/>
      <c r="Z438" s="225"/>
      <c r="AA438" s="225"/>
      <c r="AB438" s="225"/>
      <c r="AC438" s="226"/>
      <c r="AD438" s="226"/>
      <c r="AE438" s="226"/>
      <c r="AF438" s="226"/>
      <c r="AP438" s="223"/>
      <c r="AX438" s="223"/>
      <c r="BG438" s="223"/>
      <c r="BL438" s="223"/>
      <c r="BN438" s="223"/>
      <c r="BU438" s="223"/>
      <c r="BW438" s="223"/>
      <c r="CB438" s="223"/>
      <c r="CD438" s="223"/>
    </row>
    <row r="439" spans="1:82" ht="14.25" customHeight="1">
      <c r="A439" s="1"/>
      <c r="B439" s="1"/>
      <c r="C439" s="1"/>
      <c r="D439" s="1"/>
      <c r="E439" s="1"/>
      <c r="F439" s="1"/>
      <c r="G439" s="1"/>
      <c r="W439" s="138"/>
      <c r="Z439" s="225"/>
      <c r="AA439" s="225"/>
      <c r="AB439" s="225"/>
      <c r="AC439" s="226"/>
      <c r="AD439" s="226"/>
      <c r="AE439" s="226"/>
      <c r="AF439" s="226"/>
      <c r="AP439" s="223"/>
      <c r="AX439" s="223"/>
      <c r="BG439" s="223"/>
      <c r="BL439" s="223"/>
      <c r="BN439" s="223"/>
      <c r="BU439" s="223"/>
      <c r="BW439" s="223"/>
      <c r="CB439" s="223"/>
      <c r="CD439" s="223"/>
    </row>
    <row r="440" spans="1:82" ht="14.25" customHeight="1">
      <c r="A440" s="1"/>
      <c r="B440" s="1"/>
      <c r="C440" s="1"/>
      <c r="D440" s="1"/>
      <c r="E440" s="1"/>
      <c r="F440" s="1"/>
      <c r="G440" s="1"/>
      <c r="W440" s="138"/>
      <c r="Z440" s="225"/>
      <c r="AA440" s="225"/>
      <c r="AB440" s="225"/>
      <c r="AC440" s="226"/>
      <c r="AD440" s="226"/>
      <c r="AE440" s="226"/>
      <c r="AF440" s="226"/>
      <c r="AP440" s="223"/>
      <c r="AX440" s="223"/>
      <c r="BG440" s="223"/>
      <c r="BL440" s="223"/>
      <c r="BN440" s="223"/>
      <c r="BU440" s="223"/>
      <c r="BW440" s="223"/>
      <c r="CB440" s="223"/>
      <c r="CD440" s="223"/>
    </row>
    <row r="441" spans="1:82" ht="14.25" customHeight="1">
      <c r="A441" s="1"/>
      <c r="B441" s="1"/>
      <c r="C441" s="1"/>
      <c r="D441" s="1"/>
      <c r="E441" s="1"/>
      <c r="F441" s="1"/>
      <c r="G441" s="1"/>
      <c r="W441" s="138"/>
      <c r="Z441" s="225"/>
      <c r="AA441" s="225"/>
      <c r="AB441" s="225"/>
      <c r="AC441" s="226"/>
      <c r="AD441" s="226"/>
      <c r="AE441" s="226"/>
      <c r="AF441" s="226"/>
      <c r="AP441" s="223"/>
      <c r="AX441" s="223"/>
      <c r="BG441" s="223"/>
      <c r="BL441" s="223"/>
      <c r="BN441" s="223"/>
      <c r="BU441" s="223"/>
      <c r="BW441" s="223"/>
      <c r="CB441" s="223"/>
      <c r="CD441" s="223"/>
    </row>
    <row r="442" spans="1:82" ht="14.25" customHeight="1">
      <c r="A442" s="1"/>
      <c r="B442" s="1"/>
      <c r="C442" s="1"/>
      <c r="D442" s="1"/>
      <c r="E442" s="1"/>
      <c r="F442" s="1"/>
      <c r="G442" s="1"/>
      <c r="W442" s="138"/>
      <c r="Z442" s="225"/>
      <c r="AA442" s="225"/>
      <c r="AB442" s="225"/>
      <c r="AC442" s="226"/>
      <c r="AD442" s="226"/>
      <c r="AE442" s="226"/>
      <c r="AF442" s="226"/>
      <c r="AP442" s="223"/>
      <c r="AX442" s="223"/>
      <c r="BG442" s="223"/>
      <c r="BL442" s="223"/>
      <c r="BN442" s="223"/>
      <c r="BU442" s="223"/>
      <c r="BW442" s="223"/>
      <c r="CB442" s="223"/>
      <c r="CD442" s="223"/>
    </row>
    <row r="443" spans="1:82" ht="14.25" customHeight="1">
      <c r="A443" s="1"/>
      <c r="B443" s="1"/>
      <c r="C443" s="1"/>
      <c r="D443" s="1"/>
      <c r="E443" s="1"/>
      <c r="F443" s="1"/>
      <c r="G443" s="1"/>
      <c r="W443" s="138"/>
      <c r="Z443" s="225"/>
      <c r="AA443" s="225"/>
      <c r="AB443" s="225"/>
      <c r="AC443" s="226"/>
      <c r="AD443" s="226"/>
      <c r="AE443" s="226"/>
      <c r="AF443" s="226"/>
      <c r="AP443" s="223"/>
      <c r="AX443" s="223"/>
      <c r="BG443" s="223"/>
      <c r="BL443" s="223"/>
      <c r="BN443" s="223"/>
      <c r="BU443" s="223"/>
      <c r="BW443" s="223"/>
      <c r="CB443" s="223"/>
      <c r="CD443" s="223"/>
    </row>
    <row r="444" spans="1:82" ht="14.25" customHeight="1">
      <c r="A444" s="1"/>
      <c r="B444" s="1"/>
      <c r="C444" s="1"/>
      <c r="D444" s="1"/>
      <c r="E444" s="1"/>
      <c r="F444" s="1"/>
      <c r="G444" s="1"/>
      <c r="W444" s="138"/>
      <c r="Z444" s="225"/>
      <c r="AA444" s="225"/>
      <c r="AB444" s="225"/>
      <c r="AC444" s="226"/>
      <c r="AD444" s="226"/>
      <c r="AE444" s="226"/>
      <c r="AF444" s="226"/>
      <c r="AP444" s="223"/>
      <c r="AX444" s="223"/>
      <c r="BG444" s="223"/>
      <c r="BL444" s="223"/>
      <c r="BN444" s="223"/>
      <c r="BU444" s="223"/>
      <c r="BW444" s="223"/>
      <c r="CB444" s="223"/>
      <c r="CD444" s="223"/>
    </row>
    <row r="445" spans="1:82" ht="14.25" customHeight="1">
      <c r="A445" s="1"/>
      <c r="B445" s="1"/>
      <c r="C445" s="1"/>
      <c r="D445" s="1"/>
      <c r="E445" s="1"/>
      <c r="F445" s="1"/>
      <c r="G445" s="1"/>
      <c r="W445" s="138"/>
      <c r="Z445" s="225"/>
      <c r="AA445" s="225"/>
      <c r="AB445" s="225"/>
      <c r="AC445" s="226"/>
      <c r="AD445" s="226"/>
      <c r="AE445" s="226"/>
      <c r="AF445" s="226"/>
      <c r="AP445" s="223"/>
      <c r="AX445" s="223"/>
      <c r="BG445" s="223"/>
      <c r="BL445" s="223"/>
      <c r="BN445" s="223"/>
      <c r="BU445" s="223"/>
      <c r="BW445" s="223"/>
      <c r="CB445" s="223"/>
      <c r="CD445" s="223"/>
    </row>
    <row r="446" spans="1:82" ht="14.25" customHeight="1">
      <c r="A446" s="1"/>
      <c r="B446" s="1"/>
      <c r="C446" s="1"/>
      <c r="D446" s="1"/>
      <c r="E446" s="1"/>
      <c r="F446" s="1"/>
      <c r="G446" s="1"/>
      <c r="W446" s="138"/>
      <c r="Z446" s="225"/>
      <c r="AA446" s="225"/>
      <c r="AB446" s="225"/>
      <c r="AC446" s="226"/>
      <c r="AD446" s="226"/>
      <c r="AE446" s="226"/>
      <c r="AF446" s="226"/>
      <c r="AP446" s="223"/>
      <c r="AX446" s="223"/>
      <c r="BG446" s="223"/>
      <c r="BL446" s="223"/>
      <c r="BN446" s="223"/>
      <c r="BU446" s="223"/>
      <c r="BW446" s="223"/>
      <c r="CB446" s="223"/>
      <c r="CD446" s="223"/>
    </row>
    <row r="447" spans="1:82" ht="14.25" customHeight="1">
      <c r="A447" s="1"/>
      <c r="B447" s="1"/>
      <c r="C447" s="1"/>
      <c r="D447" s="1"/>
      <c r="E447" s="1"/>
      <c r="F447" s="1"/>
      <c r="G447" s="1"/>
      <c r="W447" s="138"/>
      <c r="Z447" s="225"/>
      <c r="AA447" s="225"/>
      <c r="AB447" s="225"/>
      <c r="AC447" s="226"/>
      <c r="AD447" s="226"/>
      <c r="AE447" s="226"/>
      <c r="AF447" s="226"/>
      <c r="AP447" s="223"/>
      <c r="AX447" s="223"/>
      <c r="BG447" s="223"/>
      <c r="BL447" s="223"/>
      <c r="BN447" s="223"/>
      <c r="BU447" s="223"/>
      <c r="BW447" s="223"/>
      <c r="CB447" s="223"/>
      <c r="CD447" s="223"/>
    </row>
    <row r="448" spans="1:82" ht="14.25" customHeight="1">
      <c r="A448" s="1"/>
      <c r="B448" s="1"/>
      <c r="C448" s="1"/>
      <c r="D448" s="1"/>
      <c r="E448" s="1"/>
      <c r="F448" s="1"/>
      <c r="G448" s="1"/>
      <c r="W448" s="138"/>
      <c r="Z448" s="225"/>
      <c r="AA448" s="225"/>
      <c r="AB448" s="225"/>
      <c r="AC448" s="226"/>
      <c r="AD448" s="226"/>
      <c r="AE448" s="226"/>
      <c r="AF448" s="226"/>
      <c r="AP448" s="223"/>
      <c r="AX448" s="223"/>
      <c r="BG448" s="223"/>
      <c r="BL448" s="223"/>
      <c r="BN448" s="223"/>
      <c r="BU448" s="223"/>
      <c r="BW448" s="223"/>
      <c r="CB448" s="223"/>
      <c r="CD448" s="223"/>
    </row>
    <row r="449" spans="1:82" ht="14.25" customHeight="1">
      <c r="A449" s="1"/>
      <c r="B449" s="1"/>
      <c r="C449" s="1"/>
      <c r="D449" s="1"/>
      <c r="E449" s="1"/>
      <c r="F449" s="1"/>
      <c r="G449" s="1"/>
      <c r="W449" s="138"/>
      <c r="Z449" s="225"/>
      <c r="AA449" s="225"/>
      <c r="AB449" s="225"/>
      <c r="AC449" s="226"/>
      <c r="AD449" s="226"/>
      <c r="AE449" s="226"/>
      <c r="AF449" s="226"/>
      <c r="AP449" s="223"/>
      <c r="AX449" s="223"/>
      <c r="BG449" s="223"/>
      <c r="BL449" s="223"/>
      <c r="BN449" s="223"/>
      <c r="BU449" s="223"/>
      <c r="BW449" s="223"/>
      <c r="CB449" s="223"/>
      <c r="CD449" s="223"/>
    </row>
    <row r="450" spans="1:82" ht="14.25" customHeight="1">
      <c r="A450" s="1"/>
      <c r="B450" s="1"/>
      <c r="C450" s="1"/>
      <c r="D450" s="1"/>
      <c r="E450" s="1"/>
      <c r="F450" s="1"/>
      <c r="G450" s="1"/>
      <c r="W450" s="138"/>
      <c r="Z450" s="225"/>
      <c r="AA450" s="225"/>
      <c r="AB450" s="225"/>
      <c r="AC450" s="226"/>
      <c r="AD450" s="226"/>
      <c r="AE450" s="226"/>
      <c r="AF450" s="226"/>
      <c r="AP450" s="223"/>
      <c r="AX450" s="223"/>
      <c r="BG450" s="223"/>
      <c r="BL450" s="223"/>
      <c r="BN450" s="223"/>
      <c r="BU450" s="223"/>
      <c r="BW450" s="223"/>
      <c r="CB450" s="223"/>
      <c r="CD450" s="223"/>
    </row>
    <row r="451" spans="1:82" ht="14.25" customHeight="1">
      <c r="A451" s="1"/>
      <c r="B451" s="1"/>
      <c r="C451" s="1"/>
      <c r="D451" s="1"/>
      <c r="E451" s="1"/>
      <c r="F451" s="1"/>
      <c r="G451" s="1"/>
      <c r="W451" s="138"/>
      <c r="Z451" s="225"/>
      <c r="AA451" s="225"/>
      <c r="AB451" s="225"/>
      <c r="AC451" s="226"/>
      <c r="AD451" s="226"/>
      <c r="AE451" s="226"/>
      <c r="AF451" s="226"/>
      <c r="AP451" s="223"/>
      <c r="AX451" s="223"/>
      <c r="BG451" s="223"/>
      <c r="BL451" s="223"/>
      <c r="BN451" s="223"/>
      <c r="BU451" s="223"/>
      <c r="BW451" s="223"/>
      <c r="CB451" s="223"/>
      <c r="CD451" s="223"/>
    </row>
    <row r="452" spans="1:82" ht="14.25" customHeight="1">
      <c r="A452" s="1"/>
      <c r="B452" s="1"/>
      <c r="C452" s="1"/>
      <c r="D452" s="1"/>
      <c r="E452" s="1"/>
      <c r="F452" s="1"/>
      <c r="G452" s="1"/>
      <c r="W452" s="138"/>
      <c r="Z452" s="225"/>
      <c r="AA452" s="225"/>
      <c r="AB452" s="225"/>
      <c r="AC452" s="226"/>
      <c r="AD452" s="226"/>
      <c r="AE452" s="226"/>
      <c r="AF452" s="226"/>
      <c r="AP452" s="223"/>
      <c r="AX452" s="223"/>
      <c r="BG452" s="223"/>
      <c r="BL452" s="223"/>
      <c r="BN452" s="223"/>
      <c r="BU452" s="223"/>
      <c r="BW452" s="223"/>
      <c r="CB452" s="223"/>
      <c r="CD452" s="223"/>
    </row>
    <row r="453" spans="1:82" ht="14.25" customHeight="1">
      <c r="A453" s="1"/>
      <c r="B453" s="1"/>
      <c r="C453" s="1"/>
      <c r="D453" s="1"/>
      <c r="E453" s="1"/>
      <c r="F453" s="1"/>
      <c r="G453" s="1"/>
      <c r="W453" s="138"/>
      <c r="Z453" s="225"/>
      <c r="AA453" s="225"/>
      <c r="AB453" s="225"/>
      <c r="AC453" s="226"/>
      <c r="AD453" s="226"/>
      <c r="AE453" s="226"/>
      <c r="AF453" s="226"/>
      <c r="AP453" s="223"/>
      <c r="AX453" s="223"/>
      <c r="BG453" s="223"/>
      <c r="BL453" s="223"/>
      <c r="BN453" s="223"/>
      <c r="BU453" s="223"/>
      <c r="BW453" s="223"/>
      <c r="CB453" s="223"/>
      <c r="CD453" s="223"/>
    </row>
    <row r="454" spans="1:82" ht="14.25" customHeight="1">
      <c r="A454" s="1"/>
      <c r="B454" s="1"/>
      <c r="C454" s="1"/>
      <c r="D454" s="1"/>
      <c r="E454" s="1"/>
      <c r="F454" s="1"/>
      <c r="G454" s="1"/>
      <c r="W454" s="138"/>
      <c r="Z454" s="225"/>
      <c r="AA454" s="225"/>
      <c r="AB454" s="225"/>
      <c r="AC454" s="226"/>
      <c r="AD454" s="226"/>
      <c r="AE454" s="226"/>
      <c r="AF454" s="226"/>
      <c r="AP454" s="223"/>
      <c r="AX454" s="223"/>
      <c r="BG454" s="223"/>
      <c r="BL454" s="223"/>
      <c r="BN454" s="223"/>
      <c r="BU454" s="223"/>
      <c r="BW454" s="223"/>
      <c r="CB454" s="223"/>
      <c r="CD454" s="223"/>
    </row>
    <row r="455" spans="1:82" ht="14.25" customHeight="1">
      <c r="A455" s="1"/>
      <c r="B455" s="1"/>
      <c r="C455" s="1"/>
      <c r="D455" s="1"/>
      <c r="E455" s="1"/>
      <c r="F455" s="1"/>
      <c r="G455" s="1"/>
      <c r="W455" s="138"/>
      <c r="Z455" s="225"/>
      <c r="AA455" s="225"/>
      <c r="AB455" s="225"/>
      <c r="AC455" s="226"/>
      <c r="AD455" s="226"/>
      <c r="AE455" s="226"/>
      <c r="AF455" s="226"/>
      <c r="AP455" s="223"/>
      <c r="AX455" s="223"/>
      <c r="BG455" s="223"/>
      <c r="BL455" s="223"/>
      <c r="BN455" s="223"/>
      <c r="BU455" s="223"/>
      <c r="BW455" s="223"/>
      <c r="CB455" s="223"/>
      <c r="CD455" s="223"/>
    </row>
    <row r="456" spans="1:82" ht="14.25" customHeight="1">
      <c r="A456" s="1"/>
      <c r="B456" s="1"/>
      <c r="C456" s="1"/>
      <c r="D456" s="1"/>
      <c r="E456" s="1"/>
      <c r="F456" s="1"/>
      <c r="G456" s="1"/>
      <c r="W456" s="138"/>
      <c r="Z456" s="225"/>
      <c r="AA456" s="225"/>
      <c r="AB456" s="225"/>
      <c r="AC456" s="226"/>
      <c r="AD456" s="226"/>
      <c r="AE456" s="226"/>
      <c r="AF456" s="226"/>
      <c r="AP456" s="223"/>
      <c r="AX456" s="223"/>
      <c r="BG456" s="223"/>
      <c r="BL456" s="223"/>
      <c r="BN456" s="223"/>
      <c r="BU456" s="223"/>
      <c r="BW456" s="223"/>
      <c r="CB456" s="223"/>
      <c r="CD456" s="223"/>
    </row>
    <row r="457" spans="1:82" ht="14.25" customHeight="1">
      <c r="A457" s="1"/>
      <c r="B457" s="1"/>
      <c r="C457" s="1"/>
      <c r="D457" s="1"/>
      <c r="E457" s="1"/>
      <c r="F457" s="1"/>
      <c r="G457" s="1"/>
      <c r="W457" s="138"/>
      <c r="Z457" s="225"/>
      <c r="AA457" s="225"/>
      <c r="AB457" s="225"/>
      <c r="AC457" s="226"/>
      <c r="AD457" s="226"/>
      <c r="AE457" s="226"/>
      <c r="AF457" s="226"/>
      <c r="AP457" s="223"/>
      <c r="AX457" s="223"/>
      <c r="BG457" s="223"/>
      <c r="BL457" s="223"/>
      <c r="BN457" s="223"/>
      <c r="BU457" s="223"/>
      <c r="BW457" s="223"/>
      <c r="CB457" s="223"/>
      <c r="CD457" s="223"/>
    </row>
    <row r="458" spans="1:82" ht="14.25" customHeight="1">
      <c r="A458" s="1"/>
      <c r="B458" s="1"/>
      <c r="C458" s="1"/>
      <c r="D458" s="1"/>
      <c r="E458" s="1"/>
      <c r="F458" s="1"/>
      <c r="G458" s="1"/>
      <c r="W458" s="138"/>
      <c r="Z458" s="225"/>
      <c r="AA458" s="225"/>
      <c r="AB458" s="225"/>
      <c r="AC458" s="226"/>
      <c r="AD458" s="226"/>
      <c r="AE458" s="226"/>
      <c r="AF458" s="226"/>
      <c r="AP458" s="223"/>
      <c r="AX458" s="223"/>
      <c r="BG458" s="223"/>
      <c r="BL458" s="223"/>
      <c r="BN458" s="223"/>
      <c r="BU458" s="223"/>
      <c r="BW458" s="223"/>
      <c r="CB458" s="223"/>
      <c r="CD458" s="223"/>
    </row>
    <row r="459" spans="1:82" ht="14.25" customHeight="1">
      <c r="A459" s="1"/>
      <c r="B459" s="1"/>
      <c r="C459" s="1"/>
      <c r="D459" s="1"/>
      <c r="E459" s="1"/>
      <c r="F459" s="1"/>
      <c r="G459" s="1"/>
      <c r="W459" s="138"/>
      <c r="Z459" s="225"/>
      <c r="AA459" s="225"/>
      <c r="AB459" s="225"/>
      <c r="AC459" s="226"/>
      <c r="AD459" s="226"/>
      <c r="AE459" s="226"/>
      <c r="AF459" s="226"/>
      <c r="AP459" s="223"/>
      <c r="AX459" s="223"/>
      <c r="BG459" s="223"/>
      <c r="BL459" s="223"/>
      <c r="BN459" s="223"/>
      <c r="BU459" s="223"/>
      <c r="BW459" s="223"/>
      <c r="CB459" s="223"/>
      <c r="CD459" s="223"/>
    </row>
    <row r="460" spans="1:82" ht="14.25" customHeight="1">
      <c r="A460" s="1"/>
      <c r="B460" s="1"/>
      <c r="C460" s="1"/>
      <c r="D460" s="1"/>
      <c r="E460" s="1"/>
      <c r="F460" s="1"/>
      <c r="G460" s="1"/>
      <c r="W460" s="138"/>
      <c r="Z460" s="225"/>
      <c r="AA460" s="225"/>
      <c r="AB460" s="225"/>
      <c r="AC460" s="226"/>
      <c r="AD460" s="226"/>
      <c r="AE460" s="226"/>
      <c r="AF460" s="226"/>
      <c r="AP460" s="223"/>
      <c r="AX460" s="223"/>
      <c r="BG460" s="223"/>
      <c r="BL460" s="223"/>
      <c r="BN460" s="223"/>
      <c r="BU460" s="223"/>
      <c r="BW460" s="223"/>
      <c r="CB460" s="223"/>
      <c r="CD460" s="223"/>
    </row>
    <row r="461" spans="1:82" ht="14.25" customHeight="1">
      <c r="A461" s="1"/>
      <c r="B461" s="1"/>
      <c r="C461" s="1"/>
      <c r="D461" s="1"/>
      <c r="E461" s="1"/>
      <c r="F461" s="1"/>
      <c r="G461" s="1"/>
      <c r="W461" s="138"/>
      <c r="Z461" s="225"/>
      <c r="AA461" s="225"/>
      <c r="AB461" s="225"/>
      <c r="AC461" s="226"/>
      <c r="AD461" s="226"/>
      <c r="AE461" s="226"/>
      <c r="AF461" s="226"/>
      <c r="AP461" s="223"/>
      <c r="AX461" s="223"/>
      <c r="BG461" s="223"/>
      <c r="BL461" s="223"/>
      <c r="BN461" s="223"/>
      <c r="BU461" s="223"/>
      <c r="BW461" s="223"/>
      <c r="CB461" s="223"/>
      <c r="CD461" s="223"/>
    </row>
    <row r="462" spans="1:82" ht="14.25" customHeight="1">
      <c r="A462" s="1"/>
      <c r="B462" s="1"/>
      <c r="C462" s="1"/>
      <c r="D462" s="1"/>
      <c r="E462" s="1"/>
      <c r="F462" s="1"/>
      <c r="G462" s="1"/>
      <c r="W462" s="138"/>
      <c r="Z462" s="225"/>
      <c r="AA462" s="225"/>
      <c r="AB462" s="225"/>
      <c r="AC462" s="226"/>
      <c r="AD462" s="226"/>
      <c r="AE462" s="226"/>
      <c r="AF462" s="226"/>
      <c r="AP462" s="223"/>
      <c r="AX462" s="223"/>
      <c r="BG462" s="223"/>
      <c r="BL462" s="223"/>
      <c r="BN462" s="223"/>
      <c r="BU462" s="223"/>
      <c r="BW462" s="223"/>
      <c r="CB462" s="223"/>
      <c r="CD462" s="223"/>
    </row>
    <row r="463" spans="1:82" ht="14.25" customHeight="1">
      <c r="A463" s="1"/>
      <c r="B463" s="1"/>
      <c r="C463" s="1"/>
      <c r="D463" s="1"/>
      <c r="E463" s="1"/>
      <c r="F463" s="1"/>
      <c r="G463" s="1"/>
      <c r="W463" s="138"/>
      <c r="Z463" s="225"/>
      <c r="AA463" s="225"/>
      <c r="AB463" s="225"/>
      <c r="AC463" s="226"/>
      <c r="AD463" s="226"/>
      <c r="AE463" s="226"/>
      <c r="AF463" s="226"/>
      <c r="AP463" s="223"/>
      <c r="AX463" s="223"/>
      <c r="BG463" s="223"/>
      <c r="BL463" s="223"/>
      <c r="BN463" s="223"/>
      <c r="BU463" s="223"/>
      <c r="BW463" s="223"/>
      <c r="CB463" s="223"/>
      <c r="CD463" s="223"/>
    </row>
    <row r="464" spans="1:82" ht="14.25" customHeight="1">
      <c r="A464" s="1"/>
      <c r="B464" s="1"/>
      <c r="C464" s="1"/>
      <c r="D464" s="1"/>
      <c r="E464" s="1"/>
      <c r="F464" s="1"/>
      <c r="G464" s="1"/>
      <c r="W464" s="138"/>
      <c r="Z464" s="225"/>
      <c r="AA464" s="225"/>
      <c r="AB464" s="225"/>
      <c r="AC464" s="226"/>
      <c r="AD464" s="226"/>
      <c r="AE464" s="226"/>
      <c r="AF464" s="226"/>
      <c r="AP464" s="223"/>
      <c r="AX464" s="223"/>
      <c r="BG464" s="223"/>
      <c r="BL464" s="223"/>
      <c r="BN464" s="223"/>
      <c r="BU464" s="223"/>
      <c r="BW464" s="223"/>
      <c r="CB464" s="223"/>
      <c r="CD464" s="223"/>
    </row>
    <row r="465" spans="1:82" ht="14.25" customHeight="1">
      <c r="A465" s="1"/>
      <c r="B465" s="1"/>
      <c r="C465" s="1"/>
      <c r="D465" s="1"/>
      <c r="E465" s="1"/>
      <c r="F465" s="1"/>
      <c r="G465" s="1"/>
      <c r="W465" s="138"/>
      <c r="Z465" s="225"/>
      <c r="AA465" s="225"/>
      <c r="AB465" s="225"/>
      <c r="AC465" s="226"/>
      <c r="AD465" s="226"/>
      <c r="AE465" s="226"/>
      <c r="AF465" s="226"/>
      <c r="AP465" s="223"/>
      <c r="AX465" s="223"/>
      <c r="BG465" s="223"/>
      <c r="BL465" s="223"/>
      <c r="BN465" s="223"/>
      <c r="BU465" s="223"/>
      <c r="BW465" s="223"/>
      <c r="CB465" s="223"/>
      <c r="CD465" s="223"/>
    </row>
    <row r="466" spans="1:82" ht="14.25" customHeight="1">
      <c r="A466" s="1"/>
      <c r="B466" s="1"/>
      <c r="C466" s="1"/>
      <c r="D466" s="1"/>
      <c r="E466" s="1"/>
      <c r="F466" s="1"/>
      <c r="G466" s="1"/>
      <c r="W466" s="138"/>
      <c r="Z466" s="225"/>
      <c r="AA466" s="225"/>
      <c r="AB466" s="225"/>
      <c r="AC466" s="226"/>
      <c r="AD466" s="226"/>
      <c r="AE466" s="226"/>
      <c r="AF466" s="226"/>
      <c r="AP466" s="223"/>
      <c r="AX466" s="223"/>
      <c r="BG466" s="223"/>
      <c r="BL466" s="223"/>
      <c r="BN466" s="223"/>
      <c r="BU466" s="223"/>
      <c r="BW466" s="223"/>
      <c r="CB466" s="223"/>
      <c r="CD466" s="223"/>
    </row>
    <row r="467" spans="1:82" ht="14.25" customHeight="1">
      <c r="A467" s="1"/>
      <c r="B467" s="1"/>
      <c r="C467" s="1"/>
      <c r="D467" s="1"/>
      <c r="E467" s="1"/>
      <c r="F467" s="1"/>
      <c r="G467" s="1"/>
      <c r="W467" s="138"/>
      <c r="Z467" s="225"/>
      <c r="AA467" s="225"/>
      <c r="AB467" s="225"/>
      <c r="AC467" s="226"/>
      <c r="AD467" s="226"/>
      <c r="AE467" s="226"/>
      <c r="AF467" s="226"/>
      <c r="AP467" s="223"/>
      <c r="AX467" s="223"/>
      <c r="BG467" s="223"/>
      <c r="BL467" s="223"/>
      <c r="BN467" s="223"/>
      <c r="BU467" s="223"/>
      <c r="BW467" s="223"/>
      <c r="CB467" s="223"/>
      <c r="CD467" s="223"/>
    </row>
    <row r="468" spans="1:82" ht="14.25" customHeight="1">
      <c r="A468" s="1"/>
      <c r="B468" s="1"/>
      <c r="C468" s="1"/>
      <c r="D468" s="1"/>
      <c r="E468" s="1"/>
      <c r="F468" s="1"/>
      <c r="G468" s="1"/>
      <c r="W468" s="138"/>
      <c r="Z468" s="225"/>
      <c r="AA468" s="225"/>
      <c r="AB468" s="225"/>
      <c r="AC468" s="226"/>
      <c r="AD468" s="226"/>
      <c r="AE468" s="226"/>
      <c r="AF468" s="226"/>
      <c r="AP468" s="223"/>
      <c r="AX468" s="223"/>
      <c r="BG468" s="223"/>
      <c r="BL468" s="223"/>
      <c r="BN468" s="223"/>
      <c r="BU468" s="223"/>
      <c r="BW468" s="223"/>
      <c r="CB468" s="223"/>
      <c r="CD468" s="223"/>
    </row>
    <row r="469" spans="1:82" ht="14.25" customHeight="1">
      <c r="A469" s="1"/>
      <c r="B469" s="1"/>
      <c r="C469" s="1"/>
      <c r="D469" s="1"/>
      <c r="E469" s="1"/>
      <c r="F469" s="1"/>
      <c r="G469" s="1"/>
      <c r="W469" s="138"/>
      <c r="Z469" s="225"/>
      <c r="AA469" s="225"/>
      <c r="AB469" s="225"/>
      <c r="AC469" s="226"/>
      <c r="AD469" s="226"/>
      <c r="AE469" s="226"/>
      <c r="AF469" s="226"/>
      <c r="AP469" s="223"/>
      <c r="AX469" s="223"/>
      <c r="BG469" s="223"/>
      <c r="BL469" s="223"/>
      <c r="BN469" s="223"/>
      <c r="BU469" s="223"/>
      <c r="BW469" s="223"/>
      <c r="CB469" s="223"/>
      <c r="CD469" s="223"/>
    </row>
    <row r="470" spans="1:82" ht="14.25" customHeight="1">
      <c r="A470" s="1"/>
      <c r="B470" s="1"/>
      <c r="C470" s="1"/>
      <c r="D470" s="1"/>
      <c r="E470" s="1"/>
      <c r="F470" s="1"/>
      <c r="G470" s="1"/>
      <c r="W470" s="138"/>
      <c r="Z470" s="225"/>
      <c r="AA470" s="225"/>
      <c r="AB470" s="225"/>
      <c r="AC470" s="226"/>
      <c r="AD470" s="226"/>
      <c r="AE470" s="226"/>
      <c r="AF470" s="226"/>
      <c r="AP470" s="223"/>
      <c r="AX470" s="223"/>
      <c r="BG470" s="223"/>
      <c r="BL470" s="223"/>
      <c r="BN470" s="223"/>
      <c r="BU470" s="223"/>
      <c r="BW470" s="223"/>
      <c r="CB470" s="223"/>
      <c r="CD470" s="223"/>
    </row>
    <row r="471" spans="1:82" ht="14.25" customHeight="1">
      <c r="A471" s="1"/>
      <c r="B471" s="1"/>
      <c r="C471" s="1"/>
      <c r="D471" s="1"/>
      <c r="E471" s="1"/>
      <c r="F471" s="1"/>
      <c r="G471" s="1"/>
      <c r="W471" s="138"/>
      <c r="Z471" s="225"/>
      <c r="AA471" s="225"/>
      <c r="AB471" s="225"/>
      <c r="AC471" s="226"/>
      <c r="AD471" s="226"/>
      <c r="AE471" s="226"/>
      <c r="AF471" s="226"/>
      <c r="AP471" s="223"/>
      <c r="AX471" s="223"/>
      <c r="BG471" s="223"/>
      <c r="BL471" s="223"/>
      <c r="BN471" s="223"/>
      <c r="BU471" s="223"/>
      <c r="BW471" s="223"/>
      <c r="CB471" s="223"/>
      <c r="CD471" s="223"/>
    </row>
    <row r="472" spans="1:82" ht="14.25" customHeight="1">
      <c r="A472" s="1"/>
      <c r="B472" s="1"/>
      <c r="C472" s="1"/>
      <c r="D472" s="1"/>
      <c r="E472" s="1"/>
      <c r="F472" s="1"/>
      <c r="G472" s="1"/>
      <c r="W472" s="138"/>
      <c r="Z472" s="225"/>
      <c r="AA472" s="225"/>
      <c r="AB472" s="225"/>
      <c r="AC472" s="226"/>
      <c r="AD472" s="226"/>
      <c r="AE472" s="226"/>
      <c r="AF472" s="226"/>
      <c r="AP472" s="223"/>
      <c r="AX472" s="223"/>
      <c r="BG472" s="223"/>
      <c r="BL472" s="223"/>
      <c r="BN472" s="223"/>
      <c r="BU472" s="223"/>
      <c r="BW472" s="223"/>
      <c r="CB472" s="223"/>
      <c r="CD472" s="223"/>
    </row>
    <row r="473" spans="1:82" ht="14.25" customHeight="1">
      <c r="A473" s="1"/>
      <c r="B473" s="1"/>
      <c r="C473" s="1"/>
      <c r="D473" s="1"/>
      <c r="E473" s="1"/>
      <c r="F473" s="1"/>
      <c r="G473" s="1"/>
      <c r="W473" s="138"/>
      <c r="Z473" s="225"/>
      <c r="AA473" s="225"/>
      <c r="AB473" s="225"/>
      <c r="AC473" s="226"/>
      <c r="AD473" s="226"/>
      <c r="AE473" s="226"/>
      <c r="AF473" s="226"/>
      <c r="AP473" s="223"/>
      <c r="AX473" s="223"/>
      <c r="BG473" s="223"/>
      <c r="BL473" s="223"/>
      <c r="BN473" s="223"/>
      <c r="BU473" s="223"/>
      <c r="BW473" s="223"/>
      <c r="CB473" s="223"/>
      <c r="CD473" s="223"/>
    </row>
    <row r="474" spans="1:82" ht="14.25" customHeight="1">
      <c r="A474" s="1"/>
      <c r="B474" s="1"/>
      <c r="C474" s="1"/>
      <c r="D474" s="1"/>
      <c r="E474" s="1"/>
      <c r="F474" s="1"/>
      <c r="G474" s="1"/>
      <c r="W474" s="138"/>
      <c r="Z474" s="225"/>
      <c r="AA474" s="225"/>
      <c r="AB474" s="225"/>
      <c r="AC474" s="226"/>
      <c r="AD474" s="226"/>
      <c r="AE474" s="226"/>
      <c r="AF474" s="226"/>
      <c r="AP474" s="223"/>
      <c r="AX474" s="223"/>
      <c r="BG474" s="223"/>
      <c r="BL474" s="223"/>
      <c r="BN474" s="223"/>
      <c r="BU474" s="223"/>
      <c r="BW474" s="223"/>
      <c r="CB474" s="223"/>
      <c r="CD474" s="223"/>
    </row>
    <row r="475" spans="1:82" ht="14.25" customHeight="1">
      <c r="A475" s="1"/>
      <c r="B475" s="1"/>
      <c r="C475" s="1"/>
      <c r="D475" s="1"/>
      <c r="E475" s="1"/>
      <c r="F475" s="1"/>
      <c r="G475" s="1"/>
      <c r="W475" s="138"/>
      <c r="Z475" s="225"/>
      <c r="AA475" s="225"/>
      <c r="AB475" s="225"/>
      <c r="AC475" s="226"/>
      <c r="AD475" s="226"/>
      <c r="AE475" s="226"/>
      <c r="AF475" s="226"/>
      <c r="AP475" s="223"/>
      <c r="AX475" s="223"/>
      <c r="BG475" s="223"/>
      <c r="BL475" s="223"/>
      <c r="BN475" s="223"/>
      <c r="BU475" s="223"/>
      <c r="BW475" s="223"/>
      <c r="CB475" s="223"/>
      <c r="CD475" s="223"/>
    </row>
    <row r="476" spans="1:82" ht="14.25" customHeight="1">
      <c r="A476" s="1"/>
      <c r="B476" s="1"/>
      <c r="C476" s="1"/>
      <c r="D476" s="1"/>
      <c r="E476" s="1"/>
      <c r="F476" s="1"/>
      <c r="G476" s="1"/>
      <c r="W476" s="138"/>
      <c r="Z476" s="225"/>
      <c r="AA476" s="225"/>
      <c r="AB476" s="225"/>
      <c r="AC476" s="226"/>
      <c r="AD476" s="226"/>
      <c r="AE476" s="226"/>
      <c r="AF476" s="226"/>
      <c r="AP476" s="223"/>
      <c r="AX476" s="223"/>
      <c r="BG476" s="223"/>
      <c r="BL476" s="223"/>
      <c r="BN476" s="223"/>
      <c r="BU476" s="223"/>
      <c r="BW476" s="223"/>
      <c r="CB476" s="223"/>
      <c r="CD476" s="223"/>
    </row>
    <row r="477" spans="1:82" ht="14.25" customHeight="1">
      <c r="A477" s="1"/>
      <c r="B477" s="1"/>
      <c r="C477" s="1"/>
      <c r="D477" s="1"/>
      <c r="E477" s="1"/>
      <c r="F477" s="1"/>
      <c r="G477" s="1"/>
      <c r="W477" s="138"/>
      <c r="Z477" s="225"/>
      <c r="AA477" s="225"/>
      <c r="AB477" s="225"/>
      <c r="AC477" s="226"/>
      <c r="AD477" s="226"/>
      <c r="AE477" s="226"/>
      <c r="AF477" s="226"/>
      <c r="AP477" s="223"/>
      <c r="AX477" s="223"/>
      <c r="BG477" s="223"/>
      <c r="BL477" s="223"/>
      <c r="BN477" s="223"/>
      <c r="BU477" s="223"/>
      <c r="BW477" s="223"/>
      <c r="CB477" s="223"/>
      <c r="CD477" s="223"/>
    </row>
    <row r="478" spans="1:82" ht="14.25" customHeight="1">
      <c r="A478" s="1"/>
      <c r="B478" s="1"/>
      <c r="C478" s="1"/>
      <c r="D478" s="1"/>
      <c r="E478" s="1"/>
      <c r="F478" s="1"/>
      <c r="G478" s="1"/>
      <c r="W478" s="138"/>
      <c r="Z478" s="225"/>
      <c r="AA478" s="225"/>
      <c r="AB478" s="225"/>
      <c r="AC478" s="226"/>
      <c r="AD478" s="226"/>
      <c r="AE478" s="226"/>
      <c r="AF478" s="226"/>
      <c r="AP478" s="223"/>
      <c r="AX478" s="223"/>
      <c r="BG478" s="223"/>
      <c r="BL478" s="223"/>
      <c r="BN478" s="223"/>
      <c r="BU478" s="223"/>
      <c r="BW478" s="223"/>
      <c r="CB478" s="223"/>
      <c r="CD478" s="223"/>
    </row>
    <row r="479" spans="1:82" ht="14.25" customHeight="1">
      <c r="A479" s="1"/>
      <c r="B479" s="1"/>
      <c r="C479" s="1"/>
      <c r="D479" s="1"/>
      <c r="E479" s="1"/>
      <c r="F479" s="1"/>
      <c r="G479" s="1"/>
      <c r="W479" s="138"/>
      <c r="Z479" s="225"/>
      <c r="AA479" s="225"/>
      <c r="AB479" s="225"/>
      <c r="AC479" s="226"/>
      <c r="AD479" s="226"/>
      <c r="AE479" s="226"/>
      <c r="AF479" s="226"/>
      <c r="AP479" s="223"/>
      <c r="AX479" s="223"/>
      <c r="BG479" s="223"/>
      <c r="BL479" s="223"/>
      <c r="BN479" s="223"/>
      <c r="BU479" s="223"/>
      <c r="BW479" s="223"/>
      <c r="CB479" s="223"/>
      <c r="CD479" s="223"/>
    </row>
    <row r="480" spans="1:82" ht="14.25" customHeight="1">
      <c r="A480" s="1"/>
      <c r="B480" s="1"/>
      <c r="C480" s="1"/>
      <c r="D480" s="1"/>
      <c r="E480" s="1"/>
      <c r="F480" s="1"/>
      <c r="G480" s="1"/>
      <c r="W480" s="138"/>
      <c r="Z480" s="225"/>
      <c r="AA480" s="225"/>
      <c r="AB480" s="225"/>
      <c r="AC480" s="226"/>
      <c r="AD480" s="226"/>
      <c r="AE480" s="226"/>
      <c r="AF480" s="226"/>
      <c r="AP480" s="223"/>
      <c r="AX480" s="223"/>
      <c r="BG480" s="223"/>
      <c r="BL480" s="223"/>
      <c r="BN480" s="223"/>
      <c r="BU480" s="223"/>
      <c r="BW480" s="223"/>
      <c r="CB480" s="223"/>
      <c r="CD480" s="223"/>
    </row>
    <row r="481" spans="1:82" ht="14.25" customHeight="1">
      <c r="A481" s="1"/>
      <c r="B481" s="1"/>
      <c r="C481" s="1"/>
      <c r="D481" s="1"/>
      <c r="E481" s="1"/>
      <c r="F481" s="1"/>
      <c r="G481" s="1"/>
      <c r="W481" s="138"/>
      <c r="Z481" s="225"/>
      <c r="AA481" s="225"/>
      <c r="AB481" s="225"/>
      <c r="AC481" s="226"/>
      <c r="AD481" s="226"/>
      <c r="AE481" s="226"/>
      <c r="AF481" s="226"/>
      <c r="AP481" s="223"/>
      <c r="AX481" s="223"/>
      <c r="BG481" s="223"/>
      <c r="BL481" s="223"/>
      <c r="BN481" s="223"/>
      <c r="BU481" s="223"/>
      <c r="BW481" s="223"/>
      <c r="CB481" s="223"/>
      <c r="CD481" s="223"/>
    </row>
    <row r="482" spans="1:82" ht="14.25" customHeight="1">
      <c r="A482" s="1"/>
      <c r="B482" s="1"/>
      <c r="C482" s="1"/>
      <c r="D482" s="1"/>
      <c r="E482" s="1"/>
      <c r="F482" s="1"/>
      <c r="G482" s="1"/>
      <c r="W482" s="138"/>
      <c r="Z482" s="225"/>
      <c r="AA482" s="225"/>
      <c r="AB482" s="225"/>
      <c r="AC482" s="226"/>
      <c r="AD482" s="226"/>
      <c r="AE482" s="226"/>
      <c r="AF482" s="226"/>
      <c r="AP482" s="223"/>
      <c r="AX482" s="223"/>
      <c r="BG482" s="223"/>
      <c r="BL482" s="223"/>
      <c r="BN482" s="223"/>
      <c r="BU482" s="223"/>
      <c r="BW482" s="223"/>
      <c r="CB482" s="223"/>
      <c r="CD482" s="223"/>
    </row>
    <row r="483" spans="1:82" ht="14.25" customHeight="1">
      <c r="A483" s="1"/>
      <c r="B483" s="1"/>
      <c r="C483" s="1"/>
      <c r="D483" s="1"/>
      <c r="E483" s="1"/>
      <c r="F483" s="1"/>
      <c r="G483" s="1"/>
      <c r="W483" s="138"/>
      <c r="Z483" s="225"/>
      <c r="AA483" s="225"/>
      <c r="AB483" s="225"/>
      <c r="AC483" s="226"/>
      <c r="AD483" s="226"/>
      <c r="AE483" s="226"/>
      <c r="AF483" s="226"/>
      <c r="AP483" s="223"/>
      <c r="AX483" s="223"/>
      <c r="BG483" s="223"/>
      <c r="BL483" s="223"/>
      <c r="BN483" s="223"/>
      <c r="BU483" s="223"/>
      <c r="BW483" s="223"/>
      <c r="CB483" s="223"/>
      <c r="CD483" s="223"/>
    </row>
    <row r="484" spans="1:82" ht="14.25" customHeight="1">
      <c r="A484" s="1"/>
      <c r="B484" s="1"/>
      <c r="C484" s="1"/>
      <c r="D484" s="1"/>
      <c r="E484" s="1"/>
      <c r="F484" s="1"/>
      <c r="G484" s="1"/>
      <c r="W484" s="138"/>
      <c r="Z484" s="225"/>
      <c r="AA484" s="225"/>
      <c r="AB484" s="225"/>
      <c r="AC484" s="226"/>
      <c r="AD484" s="226"/>
      <c r="AE484" s="226"/>
      <c r="AF484" s="226"/>
      <c r="AP484" s="223"/>
      <c r="AX484" s="223"/>
      <c r="BG484" s="223"/>
      <c r="BL484" s="223"/>
      <c r="BN484" s="223"/>
      <c r="BU484" s="223"/>
      <c r="BW484" s="223"/>
      <c r="CB484" s="223"/>
      <c r="CD484" s="223"/>
    </row>
    <row r="485" spans="1:82" ht="14.25" customHeight="1">
      <c r="A485" s="1"/>
      <c r="B485" s="1"/>
      <c r="C485" s="1"/>
      <c r="D485" s="1"/>
      <c r="E485" s="1"/>
      <c r="F485" s="1"/>
      <c r="G485" s="1"/>
      <c r="W485" s="138"/>
      <c r="Z485" s="225"/>
      <c r="AA485" s="225"/>
      <c r="AB485" s="225"/>
      <c r="AC485" s="226"/>
      <c r="AD485" s="226"/>
      <c r="AE485" s="226"/>
      <c r="AF485" s="226"/>
      <c r="AP485" s="223"/>
      <c r="AX485" s="223"/>
      <c r="BG485" s="223"/>
      <c r="BL485" s="223"/>
      <c r="BN485" s="223"/>
      <c r="BU485" s="223"/>
      <c r="BW485" s="223"/>
      <c r="CB485" s="223"/>
      <c r="CD485" s="223"/>
    </row>
    <row r="486" spans="1:82" ht="14.25" customHeight="1">
      <c r="A486" s="1"/>
      <c r="B486" s="1"/>
      <c r="C486" s="1"/>
      <c r="D486" s="1"/>
      <c r="E486" s="1"/>
      <c r="F486" s="1"/>
      <c r="G486" s="1"/>
      <c r="W486" s="138"/>
      <c r="Z486" s="225"/>
      <c r="AA486" s="225"/>
      <c r="AB486" s="225"/>
      <c r="AC486" s="226"/>
      <c r="AD486" s="226"/>
      <c r="AE486" s="226"/>
      <c r="AF486" s="226"/>
      <c r="AP486" s="223"/>
      <c r="AX486" s="223"/>
      <c r="BG486" s="223"/>
      <c r="BL486" s="223"/>
      <c r="BN486" s="223"/>
      <c r="BU486" s="223"/>
      <c r="BW486" s="223"/>
      <c r="CB486" s="223"/>
      <c r="CD486" s="223"/>
    </row>
    <row r="487" spans="1:82" ht="14.25" customHeight="1">
      <c r="A487" s="1"/>
      <c r="B487" s="1"/>
      <c r="C487" s="1"/>
      <c r="D487" s="1"/>
      <c r="E487" s="1"/>
      <c r="F487" s="1"/>
      <c r="G487" s="1"/>
      <c r="W487" s="138"/>
      <c r="Z487" s="225"/>
      <c r="AA487" s="225"/>
      <c r="AB487" s="225"/>
      <c r="AC487" s="226"/>
      <c r="AD487" s="226"/>
      <c r="AE487" s="226"/>
      <c r="AF487" s="226"/>
      <c r="AP487" s="223"/>
      <c r="AX487" s="223"/>
      <c r="BG487" s="223"/>
      <c r="BL487" s="223"/>
      <c r="BN487" s="223"/>
      <c r="BU487" s="223"/>
      <c r="BW487" s="223"/>
      <c r="CB487" s="223"/>
      <c r="CD487" s="223"/>
    </row>
    <row r="488" spans="1:82" ht="14.25" customHeight="1">
      <c r="A488" s="1"/>
      <c r="B488" s="1"/>
      <c r="C488" s="1"/>
      <c r="D488" s="1"/>
      <c r="E488" s="1"/>
      <c r="F488" s="1"/>
      <c r="G488" s="1"/>
      <c r="W488" s="138"/>
      <c r="Z488" s="225"/>
      <c r="AA488" s="225"/>
      <c r="AB488" s="225"/>
      <c r="AC488" s="226"/>
      <c r="AD488" s="226"/>
      <c r="AE488" s="226"/>
      <c r="AF488" s="226"/>
      <c r="AP488" s="223"/>
      <c r="AX488" s="223"/>
      <c r="BG488" s="223"/>
      <c r="BL488" s="223"/>
      <c r="BN488" s="223"/>
      <c r="BU488" s="223"/>
      <c r="BW488" s="223"/>
      <c r="CB488" s="223"/>
      <c r="CD488" s="223"/>
    </row>
    <row r="489" spans="1:82" ht="14.25" customHeight="1">
      <c r="A489" s="1"/>
      <c r="B489" s="1"/>
      <c r="C489" s="1"/>
      <c r="D489" s="1"/>
      <c r="E489" s="1"/>
      <c r="F489" s="1"/>
      <c r="G489" s="1"/>
      <c r="W489" s="138"/>
      <c r="Z489" s="225"/>
      <c r="AA489" s="225"/>
      <c r="AB489" s="225"/>
      <c r="AC489" s="226"/>
      <c r="AD489" s="226"/>
      <c r="AE489" s="226"/>
      <c r="AF489" s="226"/>
      <c r="AP489" s="223"/>
      <c r="AX489" s="223"/>
      <c r="BG489" s="223"/>
      <c r="BL489" s="223"/>
      <c r="BN489" s="223"/>
      <c r="BU489" s="223"/>
      <c r="BW489" s="223"/>
      <c r="CB489" s="223"/>
      <c r="CD489" s="223"/>
    </row>
    <row r="490" spans="1:82" ht="14.25" customHeight="1">
      <c r="A490" s="1"/>
      <c r="B490" s="1"/>
      <c r="C490" s="1"/>
      <c r="D490" s="1"/>
      <c r="E490" s="1"/>
      <c r="F490" s="1"/>
      <c r="G490" s="1"/>
      <c r="W490" s="138"/>
      <c r="Z490" s="225"/>
      <c r="AA490" s="225"/>
      <c r="AB490" s="225"/>
      <c r="AC490" s="226"/>
      <c r="AD490" s="226"/>
      <c r="AE490" s="226"/>
      <c r="AF490" s="226"/>
      <c r="AP490" s="223"/>
      <c r="AX490" s="223"/>
      <c r="BG490" s="223"/>
      <c r="BL490" s="223"/>
      <c r="BN490" s="223"/>
      <c r="BU490" s="223"/>
      <c r="BW490" s="223"/>
      <c r="CB490" s="223"/>
      <c r="CD490" s="223"/>
    </row>
    <row r="491" spans="1:82" ht="14.25" customHeight="1">
      <c r="A491" s="1"/>
      <c r="B491" s="1"/>
      <c r="C491" s="1"/>
      <c r="D491" s="1"/>
      <c r="E491" s="1"/>
      <c r="F491" s="1"/>
      <c r="G491" s="1"/>
      <c r="W491" s="138"/>
      <c r="Z491" s="225"/>
      <c r="AA491" s="225"/>
      <c r="AB491" s="225"/>
      <c r="AC491" s="226"/>
      <c r="AD491" s="226"/>
      <c r="AE491" s="226"/>
      <c r="AF491" s="226"/>
      <c r="AP491" s="223"/>
      <c r="AX491" s="223"/>
      <c r="BG491" s="223"/>
      <c r="BL491" s="223"/>
      <c r="BN491" s="223"/>
      <c r="BU491" s="223"/>
      <c r="BW491" s="223"/>
      <c r="CB491" s="223"/>
      <c r="CD491" s="223"/>
    </row>
    <row r="492" spans="1:82" ht="14.25" customHeight="1">
      <c r="A492" s="1"/>
      <c r="B492" s="1"/>
      <c r="C492" s="1"/>
      <c r="D492" s="1"/>
      <c r="E492" s="1"/>
      <c r="F492" s="1"/>
      <c r="G492" s="1"/>
      <c r="W492" s="138"/>
      <c r="Z492" s="225"/>
      <c r="AA492" s="225"/>
      <c r="AB492" s="225"/>
      <c r="AC492" s="226"/>
      <c r="AD492" s="226"/>
      <c r="AE492" s="226"/>
      <c r="AF492" s="226"/>
      <c r="AP492" s="223"/>
      <c r="AX492" s="223"/>
      <c r="BG492" s="223"/>
      <c r="BL492" s="223"/>
      <c r="BN492" s="223"/>
      <c r="BU492" s="223"/>
      <c r="BW492" s="223"/>
      <c r="CB492" s="223"/>
      <c r="CD492" s="223"/>
    </row>
    <row r="493" spans="1:82" ht="14.25" customHeight="1">
      <c r="A493" s="1"/>
      <c r="B493" s="1"/>
      <c r="C493" s="1"/>
      <c r="D493" s="1"/>
      <c r="E493" s="1"/>
      <c r="F493" s="1"/>
      <c r="G493" s="1"/>
      <c r="W493" s="138"/>
      <c r="Z493" s="225"/>
      <c r="AA493" s="225"/>
      <c r="AB493" s="225"/>
      <c r="AC493" s="226"/>
      <c r="AD493" s="226"/>
      <c r="AE493" s="226"/>
      <c r="AF493" s="226"/>
      <c r="AP493" s="223"/>
      <c r="AX493" s="223"/>
      <c r="BG493" s="223"/>
      <c r="BL493" s="223"/>
      <c r="BN493" s="223"/>
      <c r="BU493" s="223"/>
      <c r="BW493" s="223"/>
      <c r="CB493" s="223"/>
      <c r="CD493" s="223"/>
    </row>
    <row r="494" spans="1:82" ht="14.25" customHeight="1">
      <c r="A494" s="1"/>
      <c r="B494" s="1"/>
      <c r="C494" s="1"/>
      <c r="D494" s="1"/>
      <c r="E494" s="1"/>
      <c r="F494" s="1"/>
      <c r="G494" s="1"/>
      <c r="W494" s="138"/>
      <c r="Z494" s="225"/>
      <c r="AA494" s="225"/>
      <c r="AB494" s="225"/>
      <c r="AC494" s="226"/>
      <c r="AD494" s="226"/>
      <c r="AE494" s="226"/>
      <c r="AF494" s="226"/>
      <c r="AP494" s="223"/>
      <c r="AX494" s="223"/>
      <c r="BG494" s="223"/>
      <c r="BL494" s="223"/>
      <c r="BN494" s="223"/>
      <c r="BU494" s="223"/>
      <c r="BW494" s="223"/>
      <c r="CB494" s="223"/>
      <c r="CD494" s="223"/>
    </row>
    <row r="495" spans="1:82" ht="14.25" customHeight="1">
      <c r="A495" s="1"/>
      <c r="B495" s="1"/>
      <c r="C495" s="1"/>
      <c r="D495" s="1"/>
      <c r="E495" s="1"/>
      <c r="F495" s="1"/>
      <c r="G495" s="1"/>
      <c r="W495" s="138"/>
      <c r="Z495" s="225"/>
      <c r="AA495" s="225"/>
      <c r="AB495" s="225"/>
      <c r="AC495" s="226"/>
      <c r="AD495" s="226"/>
      <c r="AE495" s="226"/>
      <c r="AF495" s="226"/>
      <c r="AP495" s="223"/>
      <c r="AX495" s="223"/>
      <c r="BG495" s="223"/>
      <c r="BL495" s="223"/>
      <c r="BN495" s="223"/>
      <c r="BU495" s="223"/>
      <c r="BW495" s="223"/>
      <c r="CB495" s="223"/>
      <c r="CD495" s="223"/>
    </row>
    <row r="496" spans="1:82" ht="14.25" customHeight="1">
      <c r="A496" s="1"/>
      <c r="B496" s="1"/>
      <c r="C496" s="1"/>
      <c r="D496" s="1"/>
      <c r="E496" s="1"/>
      <c r="F496" s="1"/>
      <c r="G496" s="1"/>
      <c r="W496" s="138"/>
      <c r="Z496" s="225"/>
      <c r="AA496" s="225"/>
      <c r="AB496" s="225"/>
      <c r="AC496" s="226"/>
      <c r="AD496" s="226"/>
      <c r="AE496" s="226"/>
      <c r="AF496" s="226"/>
      <c r="AP496" s="223"/>
      <c r="AX496" s="223"/>
      <c r="BG496" s="223"/>
      <c r="BL496" s="223"/>
      <c r="BN496" s="223"/>
      <c r="BU496" s="223"/>
      <c r="BW496" s="223"/>
      <c r="CB496" s="223"/>
      <c r="CD496" s="223"/>
    </row>
    <row r="497" spans="1:82" ht="14.25" customHeight="1">
      <c r="A497" s="1"/>
      <c r="B497" s="1"/>
      <c r="C497" s="1"/>
      <c r="D497" s="1"/>
      <c r="E497" s="1"/>
      <c r="F497" s="1"/>
      <c r="G497" s="1"/>
      <c r="W497" s="138"/>
      <c r="Z497" s="225"/>
      <c r="AA497" s="225"/>
      <c r="AB497" s="225"/>
      <c r="AC497" s="226"/>
      <c r="AD497" s="226"/>
      <c r="AE497" s="226"/>
      <c r="AF497" s="226"/>
      <c r="AP497" s="223"/>
      <c r="AX497" s="223"/>
      <c r="BG497" s="223"/>
      <c r="BL497" s="223"/>
      <c r="BN497" s="223"/>
      <c r="BU497" s="223"/>
      <c r="BW497" s="223"/>
      <c r="CB497" s="223"/>
      <c r="CD497" s="223"/>
    </row>
    <row r="498" spans="1:82" ht="14.25" customHeight="1">
      <c r="A498" s="1"/>
      <c r="B498" s="1"/>
      <c r="C498" s="1"/>
      <c r="D498" s="1"/>
      <c r="E498" s="1"/>
      <c r="F498" s="1"/>
      <c r="G498" s="1"/>
      <c r="W498" s="138"/>
      <c r="Z498" s="225"/>
      <c r="AA498" s="225"/>
      <c r="AB498" s="225"/>
      <c r="AC498" s="226"/>
      <c r="AD498" s="226"/>
      <c r="AE498" s="226"/>
      <c r="AF498" s="226"/>
      <c r="AP498" s="223"/>
      <c r="AX498" s="223"/>
      <c r="BG498" s="223"/>
      <c r="BL498" s="223"/>
      <c r="BN498" s="223"/>
      <c r="BU498" s="223"/>
      <c r="BW498" s="223"/>
      <c r="CB498" s="223"/>
      <c r="CD498" s="223"/>
    </row>
    <row r="499" spans="1:82" ht="14.25" customHeight="1">
      <c r="A499" s="1"/>
      <c r="B499" s="1"/>
      <c r="C499" s="1"/>
      <c r="D499" s="1"/>
      <c r="E499" s="1"/>
      <c r="F499" s="1"/>
      <c r="G499" s="1"/>
      <c r="W499" s="138"/>
      <c r="Z499" s="225"/>
      <c r="AA499" s="225"/>
      <c r="AB499" s="225"/>
      <c r="AC499" s="226"/>
      <c r="AD499" s="226"/>
      <c r="AE499" s="226"/>
      <c r="AF499" s="226"/>
      <c r="AP499" s="223"/>
      <c r="AX499" s="223"/>
      <c r="BG499" s="223"/>
      <c r="BL499" s="223"/>
      <c r="BN499" s="223"/>
      <c r="BU499" s="223"/>
      <c r="BW499" s="223"/>
      <c r="CB499" s="223"/>
      <c r="CD499" s="223"/>
    </row>
    <row r="500" spans="1:82" ht="14.25" customHeight="1">
      <c r="A500" s="1"/>
      <c r="B500" s="1"/>
      <c r="C500" s="1"/>
      <c r="D500" s="1"/>
      <c r="E500" s="1"/>
      <c r="F500" s="1"/>
      <c r="G500" s="1"/>
      <c r="W500" s="138"/>
      <c r="Z500" s="225"/>
      <c r="AA500" s="225"/>
      <c r="AB500" s="225"/>
      <c r="AC500" s="226"/>
      <c r="AD500" s="226"/>
      <c r="AE500" s="226"/>
      <c r="AF500" s="226"/>
      <c r="AP500" s="223"/>
      <c r="AX500" s="223"/>
      <c r="BG500" s="223"/>
      <c r="BL500" s="223"/>
      <c r="BN500" s="223"/>
      <c r="BU500" s="223"/>
      <c r="BW500" s="223"/>
      <c r="CB500" s="223"/>
      <c r="CD500" s="223"/>
    </row>
    <row r="501" spans="1:82" ht="14.25" customHeight="1">
      <c r="A501" s="1"/>
      <c r="B501" s="1"/>
      <c r="C501" s="1"/>
      <c r="D501" s="1"/>
      <c r="E501" s="1"/>
      <c r="F501" s="1"/>
      <c r="G501" s="1"/>
      <c r="W501" s="138"/>
      <c r="Z501" s="225"/>
      <c r="AA501" s="225"/>
      <c r="AB501" s="225"/>
      <c r="AC501" s="226"/>
      <c r="AD501" s="226"/>
      <c r="AE501" s="226"/>
      <c r="AF501" s="226"/>
      <c r="AP501" s="223"/>
      <c r="AX501" s="223"/>
      <c r="BG501" s="223"/>
      <c r="BL501" s="223"/>
      <c r="BN501" s="223"/>
      <c r="BU501" s="223"/>
      <c r="BW501" s="223"/>
      <c r="CB501" s="223"/>
      <c r="CD501" s="223"/>
    </row>
    <row r="502" spans="1:82" ht="14.25" customHeight="1">
      <c r="A502" s="1"/>
      <c r="B502" s="1"/>
      <c r="C502" s="1"/>
      <c r="D502" s="1"/>
      <c r="E502" s="1"/>
      <c r="F502" s="1"/>
      <c r="G502" s="1"/>
      <c r="W502" s="138"/>
      <c r="Z502" s="225"/>
      <c r="AA502" s="225"/>
      <c r="AB502" s="225"/>
      <c r="AC502" s="226"/>
      <c r="AD502" s="226"/>
      <c r="AE502" s="226"/>
      <c r="AF502" s="226"/>
      <c r="AP502" s="223"/>
      <c r="AX502" s="223"/>
      <c r="BG502" s="223"/>
      <c r="BL502" s="223"/>
      <c r="BN502" s="223"/>
      <c r="BU502" s="223"/>
      <c r="BW502" s="223"/>
      <c r="CB502" s="223"/>
      <c r="CD502" s="223"/>
    </row>
    <row r="503" spans="1:82" ht="14.25" customHeight="1">
      <c r="A503" s="1"/>
      <c r="B503" s="1"/>
      <c r="C503" s="1"/>
      <c r="D503" s="1"/>
      <c r="E503" s="1"/>
      <c r="F503" s="1"/>
      <c r="G503" s="1"/>
      <c r="W503" s="138"/>
      <c r="Z503" s="225"/>
      <c r="AA503" s="225"/>
      <c r="AB503" s="225"/>
      <c r="AC503" s="226"/>
      <c r="AD503" s="226"/>
      <c r="AE503" s="226"/>
      <c r="AF503" s="226"/>
      <c r="AP503" s="223"/>
      <c r="AX503" s="223"/>
      <c r="BG503" s="223"/>
      <c r="BL503" s="223"/>
      <c r="BN503" s="223"/>
      <c r="BU503" s="223"/>
      <c r="BW503" s="223"/>
      <c r="CB503" s="223"/>
      <c r="CD503" s="223"/>
    </row>
    <row r="504" spans="1:82" ht="14.25" customHeight="1">
      <c r="A504" s="1"/>
      <c r="B504" s="1"/>
      <c r="C504" s="1"/>
      <c r="D504" s="1"/>
      <c r="E504" s="1"/>
      <c r="F504" s="1"/>
      <c r="G504" s="1"/>
      <c r="W504" s="138"/>
      <c r="Z504" s="225"/>
      <c r="AA504" s="225"/>
      <c r="AB504" s="225"/>
      <c r="AC504" s="226"/>
      <c r="AD504" s="226"/>
      <c r="AE504" s="226"/>
      <c r="AF504" s="226"/>
      <c r="AP504" s="223"/>
      <c r="AX504" s="223"/>
      <c r="BG504" s="223"/>
      <c r="BL504" s="223"/>
      <c r="BN504" s="223"/>
      <c r="BU504" s="223"/>
      <c r="BW504" s="223"/>
      <c r="CB504" s="223"/>
      <c r="CD504" s="223"/>
    </row>
    <row r="505" spans="1:82" ht="14.25" customHeight="1">
      <c r="A505" s="1"/>
      <c r="B505" s="1"/>
      <c r="C505" s="1"/>
      <c r="D505" s="1"/>
      <c r="E505" s="1"/>
      <c r="F505" s="1"/>
      <c r="G505" s="1"/>
      <c r="W505" s="138"/>
      <c r="Z505" s="225"/>
      <c r="AA505" s="225"/>
      <c r="AB505" s="225"/>
      <c r="AC505" s="226"/>
      <c r="AD505" s="226"/>
      <c r="AE505" s="226"/>
      <c r="AF505" s="226"/>
      <c r="AP505" s="223"/>
      <c r="AX505" s="223"/>
      <c r="BG505" s="223"/>
      <c r="BL505" s="223"/>
      <c r="BN505" s="223"/>
      <c r="BU505" s="223"/>
      <c r="BW505" s="223"/>
      <c r="CB505" s="223"/>
      <c r="CD505" s="223"/>
    </row>
    <row r="506" spans="1:82" ht="14.25" customHeight="1">
      <c r="A506" s="1"/>
      <c r="B506" s="1"/>
      <c r="C506" s="1"/>
      <c r="D506" s="1"/>
      <c r="E506" s="1"/>
      <c r="F506" s="1"/>
      <c r="G506" s="1"/>
      <c r="W506" s="138"/>
      <c r="Z506" s="225"/>
      <c r="AA506" s="225"/>
      <c r="AB506" s="225"/>
      <c r="AC506" s="226"/>
      <c r="AD506" s="226"/>
      <c r="AE506" s="226"/>
      <c r="AF506" s="226"/>
      <c r="AP506" s="223"/>
      <c r="AX506" s="223"/>
      <c r="BG506" s="223"/>
      <c r="BL506" s="223"/>
      <c r="BN506" s="223"/>
      <c r="BU506" s="223"/>
      <c r="BW506" s="223"/>
      <c r="CB506" s="223"/>
      <c r="CD506" s="223"/>
    </row>
    <row r="507" spans="1:82" ht="14.25" customHeight="1">
      <c r="A507" s="1"/>
      <c r="B507" s="1"/>
      <c r="C507" s="1"/>
      <c r="D507" s="1"/>
      <c r="E507" s="1"/>
      <c r="F507" s="1"/>
      <c r="G507" s="1"/>
      <c r="W507" s="138"/>
      <c r="Z507" s="225"/>
      <c r="AA507" s="225"/>
      <c r="AB507" s="225"/>
      <c r="AC507" s="226"/>
      <c r="AD507" s="226"/>
      <c r="AE507" s="226"/>
      <c r="AF507" s="226"/>
      <c r="AP507" s="223"/>
      <c r="AX507" s="223"/>
      <c r="BG507" s="223"/>
      <c r="BL507" s="223"/>
      <c r="BN507" s="223"/>
      <c r="BU507" s="223"/>
      <c r="BW507" s="223"/>
      <c r="CB507" s="223"/>
      <c r="CD507" s="223"/>
    </row>
    <row r="508" spans="1:82" ht="14.25" customHeight="1">
      <c r="A508" s="1"/>
      <c r="B508" s="1"/>
      <c r="C508" s="1"/>
      <c r="D508" s="1"/>
      <c r="E508" s="1"/>
      <c r="F508" s="1"/>
      <c r="G508" s="1"/>
      <c r="W508" s="138"/>
      <c r="Z508" s="225"/>
      <c r="AA508" s="225"/>
      <c r="AB508" s="225"/>
      <c r="AC508" s="226"/>
      <c r="AD508" s="226"/>
      <c r="AE508" s="226"/>
      <c r="AF508" s="226"/>
      <c r="AP508" s="223"/>
      <c r="AX508" s="223"/>
      <c r="BG508" s="223"/>
      <c r="BL508" s="223"/>
      <c r="BN508" s="223"/>
      <c r="BU508" s="223"/>
      <c r="BW508" s="223"/>
      <c r="CB508" s="223"/>
      <c r="CD508" s="223"/>
    </row>
    <row r="509" spans="1:82" ht="14.25" customHeight="1">
      <c r="A509" s="1"/>
      <c r="B509" s="1"/>
      <c r="C509" s="1"/>
      <c r="D509" s="1"/>
      <c r="E509" s="1"/>
      <c r="F509" s="1"/>
      <c r="G509" s="1"/>
      <c r="W509" s="138"/>
      <c r="Z509" s="225"/>
      <c r="AA509" s="225"/>
      <c r="AB509" s="225"/>
      <c r="AC509" s="226"/>
      <c r="AD509" s="226"/>
      <c r="AE509" s="226"/>
      <c r="AF509" s="226"/>
      <c r="AP509" s="223"/>
      <c r="AX509" s="223"/>
      <c r="BG509" s="223"/>
      <c r="BL509" s="223"/>
      <c r="BN509" s="223"/>
      <c r="BU509" s="223"/>
      <c r="BW509" s="223"/>
      <c r="CB509" s="223"/>
      <c r="CD509" s="223"/>
    </row>
    <row r="510" spans="1:82" ht="14.25" customHeight="1">
      <c r="A510" s="1"/>
      <c r="B510" s="1"/>
      <c r="C510" s="1"/>
      <c r="D510" s="1"/>
      <c r="E510" s="1"/>
      <c r="F510" s="1"/>
      <c r="G510" s="1"/>
      <c r="W510" s="138"/>
      <c r="Z510" s="225"/>
      <c r="AA510" s="225"/>
      <c r="AB510" s="225"/>
      <c r="AC510" s="226"/>
      <c r="AD510" s="226"/>
      <c r="AE510" s="226"/>
      <c r="AF510" s="226"/>
      <c r="AP510" s="223"/>
      <c r="AX510" s="223"/>
      <c r="BG510" s="223"/>
      <c r="BL510" s="223"/>
      <c r="BN510" s="223"/>
      <c r="BU510" s="223"/>
      <c r="BW510" s="223"/>
      <c r="CB510" s="223"/>
      <c r="CD510" s="223"/>
    </row>
    <row r="511" spans="1:82" ht="14.25" customHeight="1">
      <c r="A511" s="1"/>
      <c r="B511" s="1"/>
      <c r="C511" s="1"/>
      <c r="D511" s="1"/>
      <c r="E511" s="1"/>
      <c r="F511" s="1"/>
      <c r="G511" s="1"/>
      <c r="W511" s="138"/>
      <c r="Z511" s="225"/>
      <c r="AA511" s="225"/>
      <c r="AB511" s="225"/>
      <c r="AC511" s="226"/>
      <c r="AD511" s="226"/>
      <c r="AE511" s="226"/>
      <c r="AF511" s="226"/>
      <c r="AP511" s="223"/>
      <c r="AX511" s="223"/>
      <c r="BG511" s="223"/>
      <c r="BL511" s="223"/>
      <c r="BN511" s="223"/>
      <c r="BU511" s="223"/>
      <c r="BW511" s="223"/>
      <c r="CB511" s="223"/>
      <c r="CD511" s="223"/>
    </row>
    <row r="512" spans="1:82" ht="14.25" customHeight="1">
      <c r="A512" s="1"/>
      <c r="B512" s="1"/>
      <c r="C512" s="1"/>
      <c r="D512" s="1"/>
      <c r="E512" s="1"/>
      <c r="F512" s="1"/>
      <c r="G512" s="1"/>
      <c r="W512" s="138"/>
      <c r="Z512" s="225"/>
      <c r="AA512" s="225"/>
      <c r="AB512" s="225"/>
      <c r="AC512" s="226"/>
      <c r="AD512" s="226"/>
      <c r="AE512" s="226"/>
      <c r="AF512" s="226"/>
      <c r="AP512" s="223"/>
      <c r="AX512" s="223"/>
      <c r="BG512" s="223"/>
      <c r="BL512" s="223"/>
      <c r="BN512" s="223"/>
      <c r="BU512" s="223"/>
      <c r="BW512" s="223"/>
      <c r="CB512" s="223"/>
      <c r="CD512" s="223"/>
    </row>
    <row r="513" spans="1:82" ht="14.25" customHeight="1">
      <c r="A513" s="1"/>
      <c r="B513" s="1"/>
      <c r="C513" s="1"/>
      <c r="D513" s="1"/>
      <c r="E513" s="1"/>
      <c r="F513" s="1"/>
      <c r="G513" s="1"/>
      <c r="W513" s="138"/>
      <c r="Z513" s="225"/>
      <c r="AA513" s="225"/>
      <c r="AB513" s="225"/>
      <c r="AC513" s="226"/>
      <c r="AD513" s="226"/>
      <c r="AE513" s="226"/>
      <c r="AF513" s="226"/>
      <c r="AP513" s="223"/>
      <c r="AX513" s="223"/>
      <c r="BG513" s="223"/>
      <c r="BL513" s="223"/>
      <c r="BN513" s="223"/>
      <c r="BU513" s="223"/>
      <c r="BW513" s="223"/>
      <c r="CB513" s="223"/>
      <c r="CD513" s="223"/>
    </row>
    <row r="514" spans="1:82" ht="14.25" customHeight="1">
      <c r="A514" s="1"/>
      <c r="B514" s="1"/>
      <c r="C514" s="1"/>
      <c r="D514" s="1"/>
      <c r="E514" s="1"/>
      <c r="F514" s="1"/>
      <c r="G514" s="1"/>
      <c r="W514" s="138"/>
      <c r="Z514" s="225"/>
      <c r="AA514" s="225"/>
      <c r="AB514" s="225"/>
      <c r="AC514" s="226"/>
      <c r="AD514" s="226"/>
      <c r="AE514" s="226"/>
      <c r="AF514" s="226"/>
      <c r="AP514" s="223"/>
      <c r="AX514" s="223"/>
      <c r="BG514" s="223"/>
      <c r="BL514" s="223"/>
      <c r="BN514" s="223"/>
      <c r="BU514" s="223"/>
      <c r="BW514" s="223"/>
      <c r="CB514" s="223"/>
      <c r="CD514" s="223"/>
    </row>
    <row r="515" spans="1:82" ht="14.25" customHeight="1">
      <c r="A515" s="1"/>
      <c r="B515" s="1"/>
      <c r="C515" s="1"/>
      <c r="D515" s="1"/>
      <c r="E515" s="1"/>
      <c r="F515" s="1"/>
      <c r="G515" s="1"/>
      <c r="W515" s="138"/>
      <c r="Z515" s="225"/>
      <c r="AA515" s="225"/>
      <c r="AB515" s="225"/>
      <c r="AC515" s="226"/>
      <c r="AD515" s="226"/>
      <c r="AE515" s="226"/>
      <c r="AF515" s="226"/>
      <c r="AP515" s="223"/>
      <c r="AX515" s="223"/>
      <c r="BG515" s="223"/>
      <c r="BL515" s="223"/>
      <c r="BN515" s="223"/>
      <c r="BU515" s="223"/>
      <c r="BW515" s="223"/>
      <c r="CB515" s="223"/>
      <c r="CD515" s="223"/>
    </row>
    <row r="516" spans="1:82" ht="14.25" customHeight="1">
      <c r="A516" s="1"/>
      <c r="B516" s="1"/>
      <c r="C516" s="1"/>
      <c r="D516" s="1"/>
      <c r="E516" s="1"/>
      <c r="F516" s="1"/>
      <c r="G516" s="1"/>
      <c r="W516" s="138"/>
      <c r="Z516" s="225"/>
      <c r="AA516" s="225"/>
      <c r="AB516" s="225"/>
      <c r="AC516" s="226"/>
      <c r="AD516" s="226"/>
      <c r="AE516" s="226"/>
      <c r="AF516" s="226"/>
      <c r="AP516" s="223"/>
      <c r="AX516" s="223"/>
      <c r="BG516" s="223"/>
      <c r="BL516" s="223"/>
      <c r="BN516" s="223"/>
      <c r="BU516" s="223"/>
      <c r="BW516" s="223"/>
      <c r="CB516" s="223"/>
      <c r="CD516" s="223"/>
    </row>
    <row r="517" spans="1:82" ht="14.25" customHeight="1">
      <c r="A517" s="1"/>
      <c r="B517" s="1"/>
      <c r="C517" s="1"/>
      <c r="D517" s="1"/>
      <c r="E517" s="1"/>
      <c r="F517" s="1"/>
      <c r="G517" s="1"/>
      <c r="W517" s="138"/>
      <c r="Z517" s="225"/>
      <c r="AA517" s="225"/>
      <c r="AB517" s="225"/>
      <c r="AC517" s="226"/>
      <c r="AD517" s="226"/>
      <c r="AE517" s="226"/>
      <c r="AF517" s="226"/>
      <c r="AP517" s="223"/>
      <c r="AX517" s="223"/>
      <c r="BG517" s="223"/>
      <c r="BL517" s="223"/>
      <c r="BN517" s="223"/>
      <c r="BU517" s="223"/>
      <c r="BW517" s="223"/>
      <c r="CB517" s="223"/>
      <c r="CD517" s="223"/>
    </row>
    <row r="518" spans="1:82" ht="14.25" customHeight="1">
      <c r="A518" s="1"/>
      <c r="B518" s="1"/>
      <c r="C518" s="1"/>
      <c r="D518" s="1"/>
      <c r="E518" s="1"/>
      <c r="F518" s="1"/>
      <c r="G518" s="1"/>
      <c r="W518" s="138"/>
      <c r="Z518" s="225"/>
      <c r="AA518" s="225"/>
      <c r="AB518" s="225"/>
      <c r="AC518" s="226"/>
      <c r="AD518" s="226"/>
      <c r="AE518" s="226"/>
      <c r="AF518" s="226"/>
      <c r="AP518" s="223"/>
      <c r="AX518" s="223"/>
      <c r="BG518" s="223"/>
      <c r="BL518" s="223"/>
      <c r="BN518" s="223"/>
      <c r="BU518" s="223"/>
      <c r="BW518" s="223"/>
      <c r="CB518" s="223"/>
      <c r="CD518" s="223"/>
    </row>
    <row r="519" spans="1:82" ht="14.25" customHeight="1">
      <c r="A519" s="1"/>
      <c r="B519" s="1"/>
      <c r="C519" s="1"/>
      <c r="D519" s="1"/>
      <c r="E519" s="1"/>
      <c r="F519" s="1"/>
      <c r="G519" s="1"/>
      <c r="W519" s="138"/>
      <c r="Z519" s="225"/>
      <c r="AA519" s="225"/>
      <c r="AB519" s="225"/>
      <c r="AC519" s="226"/>
      <c r="AD519" s="226"/>
      <c r="AE519" s="226"/>
      <c r="AF519" s="226"/>
      <c r="AP519" s="223"/>
      <c r="AX519" s="223"/>
      <c r="BG519" s="223"/>
      <c r="BL519" s="223"/>
      <c r="BN519" s="223"/>
      <c r="BU519" s="223"/>
      <c r="BW519" s="223"/>
      <c r="CB519" s="223"/>
      <c r="CD519" s="223"/>
    </row>
    <row r="520" spans="1:82" ht="14.25" customHeight="1">
      <c r="A520" s="1"/>
      <c r="B520" s="1"/>
      <c r="C520" s="1"/>
      <c r="D520" s="1"/>
      <c r="E520" s="1"/>
      <c r="F520" s="1"/>
      <c r="G520" s="1"/>
      <c r="W520" s="138"/>
      <c r="Z520" s="225"/>
      <c r="AA520" s="225"/>
      <c r="AB520" s="225"/>
      <c r="AC520" s="226"/>
      <c r="AD520" s="226"/>
      <c r="AE520" s="226"/>
      <c r="AF520" s="226"/>
      <c r="AP520" s="223"/>
      <c r="AX520" s="223"/>
      <c r="BG520" s="223"/>
      <c r="BL520" s="223"/>
      <c r="BN520" s="223"/>
      <c r="BU520" s="223"/>
      <c r="BW520" s="223"/>
      <c r="CB520" s="223"/>
      <c r="CD520" s="223"/>
    </row>
    <row r="521" spans="1:82" ht="14.25" customHeight="1">
      <c r="A521" s="1"/>
      <c r="B521" s="1"/>
      <c r="C521" s="1"/>
      <c r="D521" s="1"/>
      <c r="E521" s="1"/>
      <c r="F521" s="1"/>
      <c r="G521" s="1"/>
      <c r="W521" s="138"/>
      <c r="Z521" s="225"/>
      <c r="AA521" s="225"/>
      <c r="AB521" s="225"/>
      <c r="AC521" s="226"/>
      <c r="AD521" s="226"/>
      <c r="AE521" s="226"/>
      <c r="AF521" s="226"/>
      <c r="AP521" s="223"/>
      <c r="AX521" s="223"/>
      <c r="BG521" s="223"/>
      <c r="BL521" s="223"/>
      <c r="BN521" s="223"/>
      <c r="BU521" s="223"/>
      <c r="BW521" s="223"/>
      <c r="CB521" s="223"/>
      <c r="CD521" s="223"/>
    </row>
    <row r="522" spans="1:82" ht="14.25" customHeight="1">
      <c r="A522" s="1"/>
      <c r="B522" s="1"/>
      <c r="C522" s="1"/>
      <c r="D522" s="1"/>
      <c r="E522" s="1"/>
      <c r="F522" s="1"/>
      <c r="G522" s="1"/>
      <c r="W522" s="138"/>
      <c r="Z522" s="225"/>
      <c r="AA522" s="225"/>
      <c r="AB522" s="225"/>
      <c r="AC522" s="226"/>
      <c r="AD522" s="226"/>
      <c r="AE522" s="226"/>
      <c r="AF522" s="226"/>
      <c r="AP522" s="223"/>
      <c r="AX522" s="223"/>
      <c r="BG522" s="223"/>
      <c r="BL522" s="223"/>
      <c r="BN522" s="223"/>
      <c r="BU522" s="223"/>
      <c r="BW522" s="223"/>
      <c r="CB522" s="223"/>
      <c r="CD522" s="223"/>
    </row>
    <row r="523" spans="1:82" ht="14.25" customHeight="1">
      <c r="A523" s="1"/>
      <c r="B523" s="1"/>
      <c r="C523" s="1"/>
      <c r="D523" s="1"/>
      <c r="E523" s="1"/>
      <c r="F523" s="1"/>
      <c r="G523" s="1"/>
      <c r="W523" s="138"/>
      <c r="Z523" s="225"/>
      <c r="AA523" s="225"/>
      <c r="AB523" s="225"/>
      <c r="AC523" s="226"/>
      <c r="AD523" s="226"/>
      <c r="AE523" s="226"/>
      <c r="AF523" s="226"/>
      <c r="AP523" s="223"/>
      <c r="AX523" s="223"/>
      <c r="BG523" s="223"/>
      <c r="BL523" s="223"/>
      <c r="BN523" s="223"/>
      <c r="BU523" s="223"/>
      <c r="BW523" s="223"/>
      <c r="CB523" s="223"/>
      <c r="CD523" s="223"/>
    </row>
    <row r="524" spans="1:82" ht="14.25" customHeight="1">
      <c r="A524" s="1"/>
      <c r="B524" s="1"/>
      <c r="C524" s="1"/>
      <c r="D524" s="1"/>
      <c r="E524" s="1"/>
      <c r="F524" s="1"/>
      <c r="G524" s="1"/>
      <c r="W524" s="138"/>
      <c r="Z524" s="225"/>
      <c r="AA524" s="225"/>
      <c r="AB524" s="225"/>
      <c r="AC524" s="226"/>
      <c r="AD524" s="226"/>
      <c r="AE524" s="226"/>
      <c r="AF524" s="226"/>
      <c r="AP524" s="223"/>
      <c r="AX524" s="223"/>
      <c r="BG524" s="223"/>
      <c r="BL524" s="223"/>
      <c r="BN524" s="223"/>
      <c r="BU524" s="223"/>
      <c r="BW524" s="223"/>
      <c r="CB524" s="223"/>
      <c r="CD524" s="223"/>
    </row>
    <row r="525" spans="1:82" ht="14.25" customHeight="1">
      <c r="A525" s="1"/>
      <c r="B525" s="1"/>
      <c r="C525" s="1"/>
      <c r="D525" s="1"/>
      <c r="E525" s="1"/>
      <c r="F525" s="1"/>
      <c r="G525" s="1"/>
      <c r="W525" s="138"/>
      <c r="Z525" s="225"/>
      <c r="AA525" s="225"/>
      <c r="AB525" s="225"/>
      <c r="AC525" s="226"/>
      <c r="AD525" s="226"/>
      <c r="AE525" s="226"/>
      <c r="AF525" s="226"/>
      <c r="AP525" s="223"/>
      <c r="AX525" s="223"/>
      <c r="BG525" s="223"/>
      <c r="BL525" s="223"/>
      <c r="BN525" s="223"/>
      <c r="BU525" s="223"/>
      <c r="BW525" s="223"/>
      <c r="CB525" s="223"/>
      <c r="CD525" s="223"/>
    </row>
    <row r="526" spans="1:82" ht="14.25" customHeight="1">
      <c r="A526" s="1"/>
      <c r="B526" s="1"/>
      <c r="C526" s="1"/>
      <c r="D526" s="1"/>
      <c r="E526" s="1"/>
      <c r="F526" s="1"/>
      <c r="G526" s="1"/>
      <c r="W526" s="138"/>
      <c r="Z526" s="225"/>
      <c r="AA526" s="225"/>
      <c r="AB526" s="225"/>
      <c r="AC526" s="226"/>
      <c r="AD526" s="226"/>
      <c r="AE526" s="226"/>
      <c r="AF526" s="226"/>
      <c r="AP526" s="223"/>
      <c r="AX526" s="223"/>
      <c r="BG526" s="223"/>
      <c r="BL526" s="223"/>
      <c r="BN526" s="223"/>
      <c r="BU526" s="223"/>
      <c r="BW526" s="223"/>
      <c r="CB526" s="223"/>
      <c r="CD526" s="223"/>
    </row>
    <row r="527" spans="1:82" ht="14.25" customHeight="1">
      <c r="A527" s="1"/>
      <c r="B527" s="1"/>
      <c r="C527" s="1"/>
      <c r="D527" s="1"/>
      <c r="E527" s="1"/>
      <c r="F527" s="1"/>
      <c r="G527" s="1"/>
      <c r="W527" s="138"/>
      <c r="Z527" s="225"/>
      <c r="AA527" s="225"/>
      <c r="AB527" s="225"/>
      <c r="AC527" s="226"/>
      <c r="AD527" s="226"/>
      <c r="AE527" s="226"/>
      <c r="AF527" s="226"/>
      <c r="AP527" s="223"/>
      <c r="AX527" s="223"/>
      <c r="BG527" s="223"/>
      <c r="BL527" s="223"/>
      <c r="BN527" s="223"/>
      <c r="BU527" s="223"/>
      <c r="BW527" s="223"/>
      <c r="CB527" s="223"/>
      <c r="CD527" s="223"/>
    </row>
    <row r="528" spans="1:82" ht="14.25" customHeight="1">
      <c r="A528" s="1"/>
      <c r="B528" s="1"/>
      <c r="C528" s="1"/>
      <c r="D528" s="1"/>
      <c r="E528" s="1"/>
      <c r="F528" s="1"/>
      <c r="G528" s="1"/>
      <c r="W528" s="138"/>
      <c r="Z528" s="225"/>
      <c r="AA528" s="225"/>
      <c r="AB528" s="225"/>
      <c r="AC528" s="226"/>
      <c r="AD528" s="226"/>
      <c r="AE528" s="226"/>
      <c r="AF528" s="226"/>
      <c r="AP528" s="223"/>
      <c r="AX528" s="223"/>
      <c r="BG528" s="223"/>
      <c r="BL528" s="223"/>
      <c r="BN528" s="223"/>
      <c r="BU528" s="223"/>
      <c r="BW528" s="223"/>
      <c r="CB528" s="223"/>
      <c r="CD528" s="223"/>
    </row>
    <row r="529" spans="1:82" ht="14.25" customHeight="1">
      <c r="A529" s="1"/>
      <c r="B529" s="1"/>
      <c r="C529" s="1"/>
      <c r="D529" s="1"/>
      <c r="E529" s="1"/>
      <c r="F529" s="1"/>
      <c r="G529" s="1"/>
      <c r="W529" s="138"/>
      <c r="Z529" s="225"/>
      <c r="AA529" s="225"/>
      <c r="AB529" s="225"/>
      <c r="AC529" s="226"/>
      <c r="AD529" s="226"/>
      <c r="AE529" s="226"/>
      <c r="AF529" s="226"/>
      <c r="AP529" s="223"/>
      <c r="AX529" s="223"/>
      <c r="BG529" s="223"/>
      <c r="BL529" s="223"/>
      <c r="BN529" s="223"/>
      <c r="BU529" s="223"/>
      <c r="BW529" s="223"/>
      <c r="CB529" s="223"/>
      <c r="CD529" s="223"/>
    </row>
    <row r="530" spans="1:82" ht="14.25" customHeight="1">
      <c r="A530" s="1"/>
      <c r="B530" s="1"/>
      <c r="C530" s="1"/>
      <c r="D530" s="1"/>
      <c r="E530" s="1"/>
      <c r="F530" s="1"/>
      <c r="G530" s="1"/>
      <c r="W530" s="138"/>
      <c r="Z530" s="225"/>
      <c r="AA530" s="225"/>
      <c r="AB530" s="225"/>
      <c r="AC530" s="226"/>
      <c r="AD530" s="226"/>
      <c r="AE530" s="226"/>
      <c r="AF530" s="226"/>
      <c r="AP530" s="223"/>
      <c r="AX530" s="223"/>
      <c r="BG530" s="223"/>
      <c r="BL530" s="223"/>
      <c r="BN530" s="223"/>
      <c r="BU530" s="223"/>
      <c r="BW530" s="223"/>
      <c r="CB530" s="223"/>
      <c r="CD530" s="223"/>
    </row>
    <row r="531" spans="1:82" ht="14.25" customHeight="1">
      <c r="A531" s="1"/>
      <c r="B531" s="1"/>
      <c r="C531" s="1"/>
      <c r="D531" s="1"/>
      <c r="E531" s="1"/>
      <c r="F531" s="1"/>
      <c r="G531" s="1"/>
      <c r="W531" s="138"/>
      <c r="Z531" s="225"/>
      <c r="AA531" s="225"/>
      <c r="AB531" s="225"/>
      <c r="AC531" s="226"/>
      <c r="AD531" s="226"/>
      <c r="AE531" s="226"/>
      <c r="AF531" s="226"/>
      <c r="AP531" s="223"/>
      <c r="AX531" s="223"/>
      <c r="BG531" s="223"/>
      <c r="BL531" s="223"/>
      <c r="BN531" s="223"/>
      <c r="BU531" s="223"/>
      <c r="BW531" s="223"/>
      <c r="CB531" s="223"/>
      <c r="CD531" s="223"/>
    </row>
    <row r="532" spans="1:82" ht="14.25" customHeight="1">
      <c r="A532" s="1"/>
      <c r="B532" s="1"/>
      <c r="C532" s="1"/>
      <c r="D532" s="1"/>
      <c r="E532" s="1"/>
      <c r="F532" s="1"/>
      <c r="G532" s="1"/>
      <c r="W532" s="138"/>
      <c r="Z532" s="225"/>
      <c r="AA532" s="225"/>
      <c r="AB532" s="225"/>
      <c r="AC532" s="226"/>
      <c r="AD532" s="226"/>
      <c r="AE532" s="226"/>
      <c r="AF532" s="226"/>
      <c r="AP532" s="223"/>
      <c r="AX532" s="223"/>
      <c r="BG532" s="223"/>
      <c r="BL532" s="223"/>
      <c r="BN532" s="223"/>
      <c r="BU532" s="223"/>
      <c r="BW532" s="223"/>
      <c r="CB532" s="223"/>
      <c r="CD532" s="223"/>
    </row>
    <row r="533" spans="1:82" ht="14.25" customHeight="1">
      <c r="A533" s="1"/>
      <c r="B533" s="1"/>
      <c r="C533" s="1"/>
      <c r="D533" s="1"/>
      <c r="E533" s="1"/>
      <c r="F533" s="1"/>
      <c r="G533" s="1"/>
      <c r="W533" s="138"/>
      <c r="Z533" s="225"/>
      <c r="AA533" s="225"/>
      <c r="AB533" s="225"/>
      <c r="AC533" s="226"/>
      <c r="AD533" s="226"/>
      <c r="AE533" s="226"/>
      <c r="AF533" s="226"/>
      <c r="AP533" s="223"/>
      <c r="AX533" s="223"/>
      <c r="BG533" s="223"/>
      <c r="BL533" s="223"/>
      <c r="BN533" s="223"/>
      <c r="BU533" s="223"/>
      <c r="BW533" s="223"/>
      <c r="CB533" s="223"/>
      <c r="CD533" s="223"/>
    </row>
    <row r="534" spans="1:82" ht="14.25" customHeight="1">
      <c r="A534" s="1"/>
      <c r="B534" s="1"/>
      <c r="C534" s="1"/>
      <c r="D534" s="1"/>
      <c r="E534" s="1"/>
      <c r="F534" s="1"/>
      <c r="G534" s="1"/>
      <c r="W534" s="138"/>
      <c r="Z534" s="225"/>
      <c r="AA534" s="225"/>
      <c r="AB534" s="225"/>
      <c r="AC534" s="226"/>
      <c r="AD534" s="226"/>
      <c r="AE534" s="226"/>
      <c r="AF534" s="226"/>
      <c r="AP534" s="223"/>
      <c r="AX534" s="223"/>
      <c r="BG534" s="223"/>
      <c r="BL534" s="223"/>
      <c r="BN534" s="223"/>
      <c r="BU534" s="223"/>
      <c r="BW534" s="223"/>
      <c r="CB534" s="223"/>
      <c r="CD534" s="223"/>
    </row>
    <row r="535" spans="1:82" ht="14.25" customHeight="1">
      <c r="A535" s="1"/>
      <c r="B535" s="1"/>
      <c r="C535" s="1"/>
      <c r="D535" s="1"/>
      <c r="E535" s="1"/>
      <c r="F535" s="1"/>
      <c r="G535" s="1"/>
      <c r="W535" s="138"/>
      <c r="Z535" s="225"/>
      <c r="AA535" s="225"/>
      <c r="AB535" s="225"/>
      <c r="AC535" s="226"/>
      <c r="AD535" s="226"/>
      <c r="AE535" s="226"/>
      <c r="AF535" s="226"/>
      <c r="AP535" s="223"/>
      <c r="AX535" s="223"/>
      <c r="BG535" s="223"/>
      <c r="BL535" s="223"/>
      <c r="BN535" s="223"/>
      <c r="BU535" s="223"/>
      <c r="BW535" s="223"/>
      <c r="CB535" s="223"/>
      <c r="CD535" s="223"/>
    </row>
    <row r="536" spans="1:82" ht="14.25" customHeight="1">
      <c r="A536" s="1"/>
      <c r="B536" s="1"/>
      <c r="C536" s="1"/>
      <c r="D536" s="1"/>
      <c r="E536" s="1"/>
      <c r="F536" s="1"/>
      <c r="G536" s="1"/>
      <c r="W536" s="138"/>
      <c r="Z536" s="225"/>
      <c r="AA536" s="225"/>
      <c r="AB536" s="225"/>
      <c r="AC536" s="226"/>
      <c r="AD536" s="226"/>
      <c r="AE536" s="226"/>
      <c r="AF536" s="226"/>
      <c r="AP536" s="223"/>
      <c r="AX536" s="223"/>
      <c r="BG536" s="223"/>
      <c r="BL536" s="223"/>
      <c r="BN536" s="223"/>
      <c r="BU536" s="223"/>
      <c r="BW536" s="223"/>
      <c r="CB536" s="223"/>
      <c r="CD536" s="223"/>
    </row>
    <row r="537" spans="1:82" ht="14.25" customHeight="1">
      <c r="A537" s="1"/>
      <c r="B537" s="1"/>
      <c r="C537" s="1"/>
      <c r="D537" s="1"/>
      <c r="E537" s="1"/>
      <c r="F537" s="1"/>
      <c r="G537" s="1"/>
      <c r="W537" s="138"/>
      <c r="Z537" s="225"/>
      <c r="AA537" s="225"/>
      <c r="AB537" s="225"/>
      <c r="AC537" s="226"/>
      <c r="AD537" s="226"/>
      <c r="AE537" s="226"/>
      <c r="AF537" s="226"/>
      <c r="AP537" s="223"/>
      <c r="AX537" s="223"/>
      <c r="BG537" s="223"/>
      <c r="BL537" s="223"/>
      <c r="BN537" s="223"/>
      <c r="BU537" s="223"/>
      <c r="BW537" s="223"/>
      <c r="CB537" s="223"/>
      <c r="CD537" s="223"/>
    </row>
    <row r="538" spans="1:82" ht="14.25" customHeight="1">
      <c r="A538" s="1"/>
      <c r="B538" s="1"/>
      <c r="C538" s="1"/>
      <c r="D538" s="1"/>
      <c r="E538" s="1"/>
      <c r="F538" s="1"/>
      <c r="G538" s="1"/>
      <c r="W538" s="138"/>
      <c r="Z538" s="225"/>
      <c r="AA538" s="225"/>
      <c r="AB538" s="225"/>
      <c r="AC538" s="226"/>
      <c r="AD538" s="226"/>
      <c r="AE538" s="226"/>
      <c r="AF538" s="226"/>
      <c r="AP538" s="223"/>
      <c r="AX538" s="223"/>
      <c r="BG538" s="223"/>
      <c r="BL538" s="223"/>
      <c r="BN538" s="223"/>
      <c r="BU538" s="223"/>
      <c r="BW538" s="223"/>
      <c r="CB538" s="223"/>
      <c r="CD538" s="223"/>
    </row>
    <row r="539" spans="1:82" ht="14.25" customHeight="1">
      <c r="A539" s="1"/>
      <c r="B539" s="1"/>
      <c r="C539" s="1"/>
      <c r="D539" s="1"/>
      <c r="E539" s="1"/>
      <c r="F539" s="1"/>
      <c r="G539" s="1"/>
      <c r="W539" s="138"/>
      <c r="Z539" s="225"/>
      <c r="AA539" s="225"/>
      <c r="AB539" s="225"/>
      <c r="AC539" s="226"/>
      <c r="AD539" s="226"/>
      <c r="AE539" s="226"/>
      <c r="AF539" s="226"/>
      <c r="AP539" s="223"/>
      <c r="AX539" s="223"/>
      <c r="BG539" s="223"/>
      <c r="BL539" s="223"/>
      <c r="BN539" s="223"/>
      <c r="BU539" s="223"/>
      <c r="BW539" s="223"/>
      <c r="CB539" s="223"/>
      <c r="CD539" s="223"/>
    </row>
    <row r="540" spans="1:82" ht="14.25" customHeight="1">
      <c r="A540" s="1"/>
      <c r="B540" s="1"/>
      <c r="C540" s="1"/>
      <c r="D540" s="1"/>
      <c r="E540" s="1"/>
      <c r="F540" s="1"/>
      <c r="G540" s="1"/>
      <c r="W540" s="138"/>
      <c r="Z540" s="225"/>
      <c r="AA540" s="225"/>
      <c r="AB540" s="225"/>
      <c r="AC540" s="226"/>
      <c r="AD540" s="226"/>
      <c r="AE540" s="226"/>
      <c r="AF540" s="226"/>
      <c r="AP540" s="223"/>
      <c r="AX540" s="223"/>
      <c r="BG540" s="223"/>
      <c r="BL540" s="223"/>
      <c r="BN540" s="223"/>
      <c r="BU540" s="223"/>
      <c r="BW540" s="223"/>
      <c r="CB540" s="223"/>
      <c r="CD540" s="223"/>
    </row>
    <row r="541" spans="1:82" ht="14.25" customHeight="1">
      <c r="A541" s="1"/>
      <c r="B541" s="1"/>
      <c r="C541" s="1"/>
      <c r="D541" s="1"/>
      <c r="E541" s="1"/>
      <c r="F541" s="1"/>
      <c r="G541" s="1"/>
      <c r="W541" s="138"/>
      <c r="Z541" s="225"/>
      <c r="AA541" s="225"/>
      <c r="AB541" s="225"/>
      <c r="AC541" s="226"/>
      <c r="AD541" s="226"/>
      <c r="AE541" s="226"/>
      <c r="AF541" s="226"/>
      <c r="AP541" s="223"/>
      <c r="AX541" s="223"/>
      <c r="BG541" s="223"/>
      <c r="BL541" s="223"/>
      <c r="BN541" s="223"/>
      <c r="BU541" s="223"/>
      <c r="BW541" s="223"/>
      <c r="CB541" s="223"/>
      <c r="CD541" s="223"/>
    </row>
    <row r="542" spans="1:82" ht="14.25" customHeight="1">
      <c r="A542" s="1"/>
      <c r="B542" s="1"/>
      <c r="C542" s="1"/>
      <c r="D542" s="1"/>
      <c r="E542" s="1"/>
      <c r="F542" s="1"/>
      <c r="G542" s="1"/>
      <c r="W542" s="138"/>
      <c r="Z542" s="225"/>
      <c r="AA542" s="225"/>
      <c r="AB542" s="225"/>
      <c r="AC542" s="226"/>
      <c r="AD542" s="226"/>
      <c r="AE542" s="226"/>
      <c r="AF542" s="226"/>
      <c r="AP542" s="223"/>
      <c r="AX542" s="223"/>
      <c r="BG542" s="223"/>
      <c r="BL542" s="223"/>
      <c r="BN542" s="223"/>
      <c r="BU542" s="223"/>
      <c r="BW542" s="223"/>
      <c r="CB542" s="223"/>
      <c r="CD542" s="223"/>
    </row>
    <row r="543" spans="1:82" ht="14.25" customHeight="1">
      <c r="A543" s="1"/>
      <c r="B543" s="1"/>
      <c r="C543" s="1"/>
      <c r="D543" s="1"/>
      <c r="E543" s="1"/>
      <c r="F543" s="1"/>
      <c r="G543" s="1"/>
      <c r="W543" s="138"/>
      <c r="Z543" s="225"/>
      <c r="AA543" s="225"/>
      <c r="AB543" s="225"/>
      <c r="AC543" s="226"/>
      <c r="AD543" s="226"/>
      <c r="AE543" s="226"/>
      <c r="AF543" s="226"/>
      <c r="AP543" s="223"/>
      <c r="AX543" s="223"/>
      <c r="BG543" s="223"/>
      <c r="BL543" s="223"/>
      <c r="BN543" s="223"/>
      <c r="BU543" s="223"/>
      <c r="BW543" s="223"/>
      <c r="CB543" s="223"/>
      <c r="CD543" s="223"/>
    </row>
    <row r="544" spans="1:82" ht="14.25" customHeight="1">
      <c r="A544" s="1"/>
      <c r="B544" s="1"/>
      <c r="C544" s="1"/>
      <c r="D544" s="1"/>
      <c r="E544" s="1"/>
      <c r="F544" s="1"/>
      <c r="G544" s="1"/>
      <c r="W544" s="138"/>
      <c r="Z544" s="225"/>
      <c r="AA544" s="225"/>
      <c r="AB544" s="225"/>
      <c r="AC544" s="226"/>
      <c r="AD544" s="226"/>
      <c r="AE544" s="226"/>
      <c r="AF544" s="226"/>
      <c r="AP544" s="223"/>
      <c r="AX544" s="223"/>
      <c r="BG544" s="223"/>
      <c r="BL544" s="223"/>
      <c r="BN544" s="223"/>
      <c r="BU544" s="223"/>
      <c r="BW544" s="223"/>
      <c r="CB544" s="223"/>
      <c r="CD544" s="223"/>
    </row>
    <row r="545" spans="1:82" ht="14.25" customHeight="1">
      <c r="A545" s="1"/>
      <c r="B545" s="1"/>
      <c r="C545" s="1"/>
      <c r="D545" s="1"/>
      <c r="E545" s="1"/>
      <c r="F545" s="1"/>
      <c r="G545" s="1"/>
      <c r="W545" s="138"/>
      <c r="Z545" s="225"/>
      <c r="AA545" s="225"/>
      <c r="AB545" s="225"/>
      <c r="AC545" s="226"/>
      <c r="AD545" s="226"/>
      <c r="AE545" s="226"/>
      <c r="AF545" s="226"/>
      <c r="AP545" s="223"/>
      <c r="AX545" s="223"/>
      <c r="BG545" s="223"/>
      <c r="BL545" s="223"/>
      <c r="BN545" s="223"/>
      <c r="BU545" s="223"/>
      <c r="BW545" s="223"/>
      <c r="CB545" s="223"/>
      <c r="CD545" s="223"/>
    </row>
    <row r="546" spans="1:82" ht="14.25" customHeight="1">
      <c r="A546" s="1"/>
      <c r="B546" s="1"/>
      <c r="C546" s="1"/>
      <c r="D546" s="1"/>
      <c r="E546" s="1"/>
      <c r="F546" s="1"/>
      <c r="G546" s="1"/>
      <c r="W546" s="138"/>
      <c r="Z546" s="225"/>
      <c r="AA546" s="225"/>
      <c r="AB546" s="225"/>
      <c r="AC546" s="226"/>
      <c r="AD546" s="226"/>
      <c r="AE546" s="226"/>
      <c r="AF546" s="226"/>
      <c r="AP546" s="223"/>
      <c r="AX546" s="223"/>
      <c r="BG546" s="223"/>
      <c r="BL546" s="223"/>
      <c r="BN546" s="223"/>
      <c r="BU546" s="223"/>
      <c r="BW546" s="223"/>
      <c r="CB546" s="223"/>
      <c r="CD546" s="223"/>
    </row>
    <row r="547" spans="1:82" ht="14.25" customHeight="1">
      <c r="A547" s="1"/>
      <c r="B547" s="1"/>
      <c r="C547" s="1"/>
      <c r="D547" s="1"/>
      <c r="E547" s="1"/>
      <c r="F547" s="1"/>
      <c r="G547" s="1"/>
      <c r="W547" s="138"/>
      <c r="Z547" s="225"/>
      <c r="AA547" s="225"/>
      <c r="AB547" s="225"/>
      <c r="AC547" s="226"/>
      <c r="AD547" s="226"/>
      <c r="AE547" s="226"/>
      <c r="AF547" s="226"/>
      <c r="AP547" s="223"/>
      <c r="AX547" s="223"/>
      <c r="BG547" s="223"/>
      <c r="BL547" s="223"/>
      <c r="BN547" s="223"/>
      <c r="BU547" s="223"/>
      <c r="BW547" s="223"/>
      <c r="CB547" s="223"/>
      <c r="CD547" s="223"/>
    </row>
    <row r="548" spans="1:82" ht="14.25" customHeight="1">
      <c r="A548" s="1"/>
      <c r="B548" s="1"/>
      <c r="C548" s="1"/>
      <c r="D548" s="1"/>
      <c r="E548" s="1"/>
      <c r="F548" s="1"/>
      <c r="G548" s="1"/>
      <c r="W548" s="138"/>
      <c r="Z548" s="225"/>
      <c r="AA548" s="225"/>
      <c r="AB548" s="225"/>
      <c r="AC548" s="226"/>
      <c r="AD548" s="226"/>
      <c r="AE548" s="226"/>
      <c r="AF548" s="226"/>
      <c r="AP548" s="223"/>
      <c r="AX548" s="223"/>
      <c r="BG548" s="223"/>
      <c r="BL548" s="223"/>
      <c r="BN548" s="223"/>
      <c r="BU548" s="223"/>
      <c r="BW548" s="223"/>
      <c r="CB548" s="223"/>
      <c r="CD548" s="223"/>
    </row>
    <row r="549" spans="1:82" ht="14.25" customHeight="1">
      <c r="A549" s="1"/>
      <c r="B549" s="1"/>
      <c r="C549" s="1"/>
      <c r="D549" s="1"/>
      <c r="E549" s="1"/>
      <c r="F549" s="1"/>
      <c r="G549" s="1"/>
      <c r="W549" s="138"/>
      <c r="Z549" s="225"/>
      <c r="AA549" s="225"/>
      <c r="AB549" s="225"/>
      <c r="AC549" s="226"/>
      <c r="AD549" s="226"/>
      <c r="AE549" s="226"/>
      <c r="AF549" s="226"/>
      <c r="AP549" s="223"/>
      <c r="AX549" s="223"/>
      <c r="BG549" s="223"/>
      <c r="BL549" s="223"/>
      <c r="BN549" s="223"/>
      <c r="BU549" s="223"/>
      <c r="BW549" s="223"/>
      <c r="CB549" s="223"/>
      <c r="CD549" s="223"/>
    </row>
    <row r="550" spans="1:82" ht="14.25" customHeight="1">
      <c r="A550" s="1"/>
      <c r="B550" s="1"/>
      <c r="C550" s="1"/>
      <c r="D550" s="1"/>
      <c r="E550" s="1"/>
      <c r="F550" s="1"/>
      <c r="G550" s="1"/>
      <c r="W550" s="138"/>
      <c r="Z550" s="225"/>
      <c r="AA550" s="225"/>
      <c r="AB550" s="225"/>
      <c r="AC550" s="226"/>
      <c r="AD550" s="226"/>
      <c r="AE550" s="226"/>
      <c r="AF550" s="226"/>
      <c r="AP550" s="223"/>
      <c r="AX550" s="223"/>
      <c r="BG550" s="223"/>
      <c r="BL550" s="223"/>
      <c r="BN550" s="223"/>
      <c r="BU550" s="223"/>
      <c r="BW550" s="223"/>
      <c r="CB550" s="223"/>
      <c r="CD550" s="223"/>
    </row>
    <row r="551" spans="1:82" ht="14.25" customHeight="1">
      <c r="A551" s="1"/>
      <c r="B551" s="1"/>
      <c r="C551" s="1"/>
      <c r="D551" s="1"/>
      <c r="E551" s="1"/>
      <c r="F551" s="1"/>
      <c r="G551" s="1"/>
      <c r="W551" s="138"/>
      <c r="Z551" s="225"/>
      <c r="AA551" s="225"/>
      <c r="AB551" s="225"/>
      <c r="AC551" s="226"/>
      <c r="AD551" s="226"/>
      <c r="AE551" s="226"/>
      <c r="AF551" s="226"/>
      <c r="AP551" s="223"/>
      <c r="AX551" s="223"/>
      <c r="BG551" s="223"/>
      <c r="BL551" s="223"/>
      <c r="BN551" s="223"/>
      <c r="BU551" s="223"/>
      <c r="BW551" s="223"/>
      <c r="CB551" s="223"/>
      <c r="CD551" s="223"/>
    </row>
    <row r="552" spans="1:82" ht="14.25" customHeight="1">
      <c r="A552" s="1"/>
      <c r="B552" s="1"/>
      <c r="C552" s="1"/>
      <c r="D552" s="1"/>
      <c r="E552" s="1"/>
      <c r="F552" s="1"/>
      <c r="G552" s="1"/>
      <c r="W552" s="138"/>
      <c r="Z552" s="225"/>
      <c r="AA552" s="225"/>
      <c r="AB552" s="225"/>
      <c r="AC552" s="226"/>
      <c r="AD552" s="226"/>
      <c r="AE552" s="226"/>
      <c r="AF552" s="226"/>
      <c r="AP552" s="223"/>
      <c r="AX552" s="223"/>
      <c r="BG552" s="223"/>
      <c r="BL552" s="223"/>
      <c r="BN552" s="223"/>
      <c r="BU552" s="223"/>
      <c r="BW552" s="223"/>
      <c r="CB552" s="223"/>
      <c r="CD552" s="223"/>
    </row>
    <row r="553" spans="1:82" ht="14.25" customHeight="1">
      <c r="A553" s="1"/>
      <c r="B553" s="1"/>
      <c r="C553" s="1"/>
      <c r="D553" s="1"/>
      <c r="E553" s="1"/>
      <c r="F553" s="1"/>
      <c r="G553" s="1"/>
      <c r="W553" s="138"/>
      <c r="Z553" s="225"/>
      <c r="AA553" s="225"/>
      <c r="AB553" s="225"/>
      <c r="AC553" s="226"/>
      <c r="AD553" s="226"/>
      <c r="AE553" s="226"/>
      <c r="AF553" s="226"/>
      <c r="AP553" s="223"/>
      <c r="AX553" s="223"/>
      <c r="BG553" s="223"/>
      <c r="BL553" s="223"/>
      <c r="BN553" s="223"/>
      <c r="BU553" s="223"/>
      <c r="BW553" s="223"/>
      <c r="CB553" s="223"/>
      <c r="CD553" s="223"/>
    </row>
    <row r="554" spans="1:82" ht="14.25" customHeight="1">
      <c r="A554" s="1"/>
      <c r="B554" s="1"/>
      <c r="C554" s="1"/>
      <c r="D554" s="1"/>
      <c r="E554" s="1"/>
      <c r="F554" s="1"/>
      <c r="G554" s="1"/>
      <c r="W554" s="138"/>
      <c r="Z554" s="225"/>
      <c r="AA554" s="225"/>
      <c r="AB554" s="225"/>
      <c r="AC554" s="226"/>
      <c r="AD554" s="226"/>
      <c r="AE554" s="226"/>
      <c r="AF554" s="226"/>
      <c r="AP554" s="223"/>
      <c r="AX554" s="223"/>
      <c r="BG554" s="223"/>
      <c r="BL554" s="223"/>
      <c r="BN554" s="223"/>
      <c r="BU554" s="223"/>
      <c r="BW554" s="223"/>
      <c r="CB554" s="223"/>
      <c r="CD554" s="223"/>
    </row>
    <row r="555" spans="1:82" ht="14.25" customHeight="1">
      <c r="A555" s="1"/>
      <c r="B555" s="1"/>
      <c r="C555" s="1"/>
      <c r="D555" s="1"/>
      <c r="E555" s="1"/>
      <c r="F555" s="1"/>
      <c r="G555" s="1"/>
      <c r="W555" s="138"/>
      <c r="Z555" s="225"/>
      <c r="AA555" s="225"/>
      <c r="AB555" s="225"/>
      <c r="AC555" s="226"/>
      <c r="AD555" s="226"/>
      <c r="AE555" s="226"/>
      <c r="AF555" s="226"/>
      <c r="AP555" s="223"/>
      <c r="AX555" s="223"/>
      <c r="BG555" s="223"/>
      <c r="BL555" s="223"/>
      <c r="BN555" s="223"/>
      <c r="BU555" s="223"/>
      <c r="BW555" s="223"/>
      <c r="CB555" s="223"/>
      <c r="CD555" s="223"/>
    </row>
    <row r="556" spans="1:82" ht="14.25" customHeight="1">
      <c r="A556" s="1"/>
      <c r="B556" s="1"/>
      <c r="C556" s="1"/>
      <c r="D556" s="1"/>
      <c r="E556" s="1"/>
      <c r="F556" s="1"/>
      <c r="G556" s="1"/>
      <c r="W556" s="138"/>
      <c r="Z556" s="225"/>
      <c r="AA556" s="225"/>
      <c r="AB556" s="225"/>
      <c r="AC556" s="226"/>
      <c r="AD556" s="226"/>
      <c r="AE556" s="226"/>
      <c r="AF556" s="226"/>
      <c r="AP556" s="223"/>
      <c r="AX556" s="223"/>
      <c r="BG556" s="223"/>
      <c r="BL556" s="223"/>
      <c r="BN556" s="223"/>
      <c r="BU556" s="223"/>
      <c r="BW556" s="223"/>
      <c r="CB556" s="223"/>
      <c r="CD556" s="223"/>
    </row>
    <row r="557" spans="1:82" ht="14.25" customHeight="1">
      <c r="A557" s="1"/>
      <c r="B557" s="1"/>
      <c r="C557" s="1"/>
      <c r="D557" s="1"/>
      <c r="E557" s="1"/>
      <c r="F557" s="1"/>
      <c r="G557" s="1"/>
      <c r="W557" s="138"/>
      <c r="Z557" s="225"/>
      <c r="AA557" s="225"/>
      <c r="AB557" s="225"/>
      <c r="AC557" s="226"/>
      <c r="AD557" s="226"/>
      <c r="AE557" s="226"/>
      <c r="AF557" s="226"/>
      <c r="AP557" s="223"/>
      <c r="AX557" s="223"/>
      <c r="BG557" s="223"/>
      <c r="BL557" s="223"/>
      <c r="BN557" s="223"/>
      <c r="BU557" s="223"/>
      <c r="BW557" s="223"/>
      <c r="CB557" s="223"/>
      <c r="CD557" s="223"/>
    </row>
    <row r="558" spans="1:82" ht="14.25" customHeight="1">
      <c r="A558" s="1"/>
      <c r="B558" s="1"/>
      <c r="C558" s="1"/>
      <c r="D558" s="1"/>
      <c r="E558" s="1"/>
      <c r="F558" s="1"/>
      <c r="G558" s="1"/>
      <c r="W558" s="138"/>
      <c r="Z558" s="225"/>
      <c r="AA558" s="225"/>
      <c r="AB558" s="225"/>
      <c r="AC558" s="226"/>
      <c r="AD558" s="226"/>
      <c r="AE558" s="226"/>
      <c r="AF558" s="226"/>
      <c r="AP558" s="223"/>
      <c r="AX558" s="223"/>
      <c r="BG558" s="223"/>
      <c r="BL558" s="223"/>
      <c r="BN558" s="223"/>
      <c r="BU558" s="223"/>
      <c r="BW558" s="223"/>
      <c r="CB558" s="223"/>
      <c r="CD558" s="223"/>
    </row>
    <row r="559" spans="1:82" ht="14.25" customHeight="1">
      <c r="A559" s="1"/>
      <c r="B559" s="1"/>
      <c r="C559" s="1"/>
      <c r="D559" s="1"/>
      <c r="E559" s="1"/>
      <c r="F559" s="1"/>
      <c r="G559" s="1"/>
      <c r="W559" s="138"/>
      <c r="Z559" s="225"/>
      <c r="AA559" s="225"/>
      <c r="AB559" s="225"/>
      <c r="AC559" s="226"/>
      <c r="AD559" s="226"/>
      <c r="AE559" s="226"/>
      <c r="AF559" s="226"/>
      <c r="AP559" s="223"/>
      <c r="AX559" s="223"/>
      <c r="BG559" s="223"/>
      <c r="BL559" s="223"/>
      <c r="BN559" s="223"/>
      <c r="BU559" s="223"/>
      <c r="BW559" s="223"/>
      <c r="CB559" s="223"/>
      <c r="CD559" s="223"/>
    </row>
    <row r="560" spans="1:82" ht="14.25" customHeight="1">
      <c r="A560" s="1"/>
      <c r="B560" s="1"/>
      <c r="C560" s="1"/>
      <c r="D560" s="1"/>
      <c r="E560" s="1"/>
      <c r="F560" s="1"/>
      <c r="G560" s="1"/>
      <c r="W560" s="138"/>
      <c r="Z560" s="225"/>
      <c r="AA560" s="225"/>
      <c r="AB560" s="225"/>
      <c r="AC560" s="226"/>
      <c r="AD560" s="226"/>
      <c r="AE560" s="226"/>
      <c r="AF560" s="226"/>
      <c r="AP560" s="223"/>
      <c r="AX560" s="223"/>
      <c r="BG560" s="223"/>
      <c r="BL560" s="223"/>
      <c r="BN560" s="223"/>
      <c r="BU560" s="223"/>
      <c r="BW560" s="223"/>
      <c r="CB560" s="223"/>
      <c r="CD560" s="223"/>
    </row>
    <row r="561" spans="1:82" ht="14.25" customHeight="1">
      <c r="A561" s="1"/>
      <c r="B561" s="1"/>
      <c r="C561" s="1"/>
      <c r="D561" s="1"/>
      <c r="E561" s="1"/>
      <c r="F561" s="1"/>
      <c r="G561" s="1"/>
      <c r="W561" s="138"/>
      <c r="Z561" s="225"/>
      <c r="AA561" s="225"/>
      <c r="AB561" s="225"/>
      <c r="AC561" s="226"/>
      <c r="AD561" s="226"/>
      <c r="AE561" s="226"/>
      <c r="AF561" s="226"/>
      <c r="AP561" s="223"/>
      <c r="AX561" s="223"/>
      <c r="BG561" s="223"/>
      <c r="BL561" s="223"/>
      <c r="BN561" s="223"/>
      <c r="BU561" s="223"/>
      <c r="BW561" s="223"/>
      <c r="CB561" s="223"/>
      <c r="CD561" s="223"/>
    </row>
    <row r="562" spans="1:82" ht="14.25" customHeight="1">
      <c r="A562" s="1"/>
      <c r="B562" s="1"/>
      <c r="C562" s="1"/>
      <c r="D562" s="1"/>
      <c r="E562" s="1"/>
      <c r="F562" s="1"/>
      <c r="G562" s="1"/>
      <c r="W562" s="138"/>
      <c r="Z562" s="225"/>
      <c r="AA562" s="225"/>
      <c r="AB562" s="225"/>
      <c r="AC562" s="226"/>
      <c r="AD562" s="226"/>
      <c r="AE562" s="226"/>
      <c r="AF562" s="226"/>
      <c r="AP562" s="223"/>
      <c r="AX562" s="223"/>
      <c r="BG562" s="223"/>
      <c r="BL562" s="223"/>
      <c r="BN562" s="223"/>
      <c r="BU562" s="223"/>
      <c r="BW562" s="223"/>
      <c r="CB562" s="223"/>
      <c r="CD562" s="223"/>
    </row>
    <row r="563" spans="1:82" ht="14.25" customHeight="1">
      <c r="A563" s="1"/>
      <c r="B563" s="1"/>
      <c r="C563" s="1"/>
      <c r="D563" s="1"/>
      <c r="E563" s="1"/>
      <c r="F563" s="1"/>
      <c r="G563" s="1"/>
      <c r="W563" s="138"/>
      <c r="Z563" s="225"/>
      <c r="AA563" s="225"/>
      <c r="AB563" s="225"/>
      <c r="AC563" s="226"/>
      <c r="AD563" s="226"/>
      <c r="AE563" s="226"/>
      <c r="AF563" s="226"/>
      <c r="AP563" s="223"/>
      <c r="AX563" s="223"/>
      <c r="BG563" s="223"/>
      <c r="BL563" s="223"/>
      <c r="BN563" s="223"/>
      <c r="BU563" s="223"/>
      <c r="BW563" s="223"/>
      <c r="CB563" s="223"/>
      <c r="CD563" s="223"/>
    </row>
    <row r="564" spans="1:82" ht="14.25" customHeight="1">
      <c r="A564" s="1"/>
      <c r="B564" s="1"/>
      <c r="C564" s="1"/>
      <c r="D564" s="1"/>
      <c r="E564" s="1"/>
      <c r="F564" s="1"/>
      <c r="G564" s="1"/>
      <c r="W564" s="138"/>
      <c r="Z564" s="225"/>
      <c r="AA564" s="225"/>
      <c r="AB564" s="225"/>
      <c r="AC564" s="226"/>
      <c r="AD564" s="226"/>
      <c r="AE564" s="226"/>
      <c r="AF564" s="226"/>
      <c r="AP564" s="223"/>
      <c r="AX564" s="223"/>
      <c r="BG564" s="223"/>
      <c r="BL564" s="223"/>
      <c r="BN564" s="223"/>
      <c r="BU564" s="223"/>
      <c r="BW564" s="223"/>
      <c r="CB564" s="223"/>
      <c r="CD564" s="223"/>
    </row>
    <row r="565" spans="1:82" ht="14.25" customHeight="1">
      <c r="A565" s="1"/>
      <c r="B565" s="1"/>
      <c r="C565" s="1"/>
      <c r="D565" s="1"/>
      <c r="E565" s="1"/>
      <c r="F565" s="1"/>
      <c r="G565" s="1"/>
      <c r="W565" s="138"/>
      <c r="Z565" s="225"/>
      <c r="AA565" s="225"/>
      <c r="AB565" s="225"/>
      <c r="AC565" s="226"/>
      <c r="AD565" s="226"/>
      <c r="AE565" s="226"/>
      <c r="AF565" s="226"/>
      <c r="AP565" s="223"/>
      <c r="AX565" s="223"/>
      <c r="BG565" s="223"/>
      <c r="BL565" s="223"/>
      <c r="BN565" s="223"/>
      <c r="BU565" s="223"/>
      <c r="BW565" s="223"/>
      <c r="CB565" s="223"/>
      <c r="CD565" s="223"/>
    </row>
    <row r="566" spans="1:82" ht="14.25" customHeight="1">
      <c r="A566" s="1"/>
      <c r="B566" s="1"/>
      <c r="C566" s="1"/>
      <c r="D566" s="1"/>
      <c r="E566" s="1"/>
      <c r="F566" s="1"/>
      <c r="G566" s="1"/>
      <c r="W566" s="138"/>
      <c r="Z566" s="225"/>
      <c r="AA566" s="225"/>
      <c r="AB566" s="225"/>
      <c r="AC566" s="226"/>
      <c r="AD566" s="226"/>
      <c r="AE566" s="226"/>
      <c r="AF566" s="226"/>
      <c r="AP566" s="223"/>
      <c r="AX566" s="223"/>
      <c r="BG566" s="223"/>
      <c r="BL566" s="223"/>
      <c r="BN566" s="223"/>
      <c r="BU566" s="223"/>
      <c r="BW566" s="223"/>
      <c r="CB566" s="223"/>
      <c r="CD566" s="223"/>
    </row>
    <row r="567" spans="1:82" ht="14.25" customHeight="1">
      <c r="A567" s="1"/>
      <c r="B567" s="1"/>
      <c r="C567" s="1"/>
      <c r="D567" s="1"/>
      <c r="E567" s="1"/>
      <c r="F567" s="1"/>
      <c r="G567" s="1"/>
      <c r="W567" s="138"/>
      <c r="Z567" s="225"/>
      <c r="AA567" s="225"/>
      <c r="AB567" s="225"/>
      <c r="AC567" s="226"/>
      <c r="AD567" s="226"/>
      <c r="AE567" s="226"/>
      <c r="AF567" s="226"/>
      <c r="AP567" s="223"/>
      <c r="AX567" s="223"/>
      <c r="BG567" s="223"/>
      <c r="BL567" s="223"/>
      <c r="BN567" s="223"/>
      <c r="BU567" s="223"/>
      <c r="BW567" s="223"/>
      <c r="CB567" s="223"/>
      <c r="CD567" s="223"/>
    </row>
    <row r="568" spans="1:82" ht="14.25" customHeight="1">
      <c r="A568" s="1"/>
      <c r="B568" s="1"/>
      <c r="C568" s="1"/>
      <c r="D568" s="1"/>
      <c r="E568" s="1"/>
      <c r="F568" s="1"/>
      <c r="G568" s="1"/>
      <c r="W568" s="138"/>
      <c r="Z568" s="225"/>
      <c r="AA568" s="225"/>
      <c r="AB568" s="225"/>
      <c r="AC568" s="226"/>
      <c r="AD568" s="226"/>
      <c r="AE568" s="226"/>
      <c r="AF568" s="226"/>
      <c r="AP568" s="223"/>
      <c r="AX568" s="223"/>
      <c r="BG568" s="223"/>
      <c r="BL568" s="223"/>
      <c r="BN568" s="223"/>
      <c r="BU568" s="223"/>
      <c r="BW568" s="223"/>
      <c r="CB568" s="223"/>
      <c r="CD568" s="223"/>
    </row>
    <row r="569" spans="1:82" ht="14.25" customHeight="1">
      <c r="A569" s="1"/>
      <c r="B569" s="1"/>
      <c r="C569" s="1"/>
      <c r="D569" s="1"/>
      <c r="E569" s="1"/>
      <c r="F569" s="1"/>
      <c r="G569" s="1"/>
      <c r="W569" s="138"/>
      <c r="Z569" s="225"/>
      <c r="AA569" s="225"/>
      <c r="AB569" s="225"/>
      <c r="AC569" s="226"/>
      <c r="AD569" s="226"/>
      <c r="AE569" s="226"/>
      <c r="AF569" s="226"/>
      <c r="AP569" s="223"/>
      <c r="AX569" s="223"/>
      <c r="BG569" s="223"/>
      <c r="BL569" s="223"/>
      <c r="BN569" s="223"/>
      <c r="BU569" s="223"/>
      <c r="BW569" s="223"/>
      <c r="CB569" s="223"/>
      <c r="CD569" s="223"/>
    </row>
    <row r="570" spans="1:82" ht="14.25" customHeight="1">
      <c r="A570" s="1"/>
      <c r="B570" s="1"/>
      <c r="C570" s="1"/>
      <c r="D570" s="1"/>
      <c r="E570" s="1"/>
      <c r="F570" s="1"/>
      <c r="G570" s="1"/>
      <c r="W570" s="138"/>
      <c r="Z570" s="225"/>
      <c r="AA570" s="225"/>
      <c r="AB570" s="225"/>
      <c r="AC570" s="226"/>
      <c r="AD570" s="226"/>
      <c r="AE570" s="226"/>
      <c r="AF570" s="226"/>
      <c r="AP570" s="223"/>
      <c r="AX570" s="223"/>
      <c r="BG570" s="223"/>
      <c r="BL570" s="223"/>
      <c r="BN570" s="223"/>
      <c r="BU570" s="223"/>
      <c r="BW570" s="223"/>
      <c r="CB570" s="223"/>
      <c r="CD570" s="223"/>
    </row>
    <row r="571" spans="1:82" ht="14.25" customHeight="1">
      <c r="A571" s="1"/>
      <c r="B571" s="1"/>
      <c r="C571" s="1"/>
      <c r="D571" s="1"/>
      <c r="E571" s="1"/>
      <c r="F571" s="1"/>
      <c r="G571" s="1"/>
      <c r="W571" s="138"/>
      <c r="Z571" s="225"/>
      <c r="AA571" s="225"/>
      <c r="AB571" s="225"/>
      <c r="AC571" s="226"/>
      <c r="AD571" s="226"/>
      <c r="AE571" s="226"/>
      <c r="AF571" s="226"/>
      <c r="AP571" s="223"/>
      <c r="AX571" s="223"/>
      <c r="BG571" s="223"/>
      <c r="BL571" s="223"/>
      <c r="BN571" s="223"/>
      <c r="BU571" s="223"/>
      <c r="BW571" s="223"/>
      <c r="CB571" s="223"/>
      <c r="CD571" s="223"/>
    </row>
    <row r="572" spans="1:82" ht="14.25" customHeight="1">
      <c r="A572" s="1"/>
      <c r="B572" s="1"/>
      <c r="C572" s="1"/>
      <c r="D572" s="1"/>
      <c r="E572" s="1"/>
      <c r="F572" s="1"/>
      <c r="G572" s="1"/>
      <c r="W572" s="138"/>
      <c r="Z572" s="225"/>
      <c r="AA572" s="225"/>
      <c r="AB572" s="225"/>
      <c r="AC572" s="226"/>
      <c r="AD572" s="226"/>
      <c r="AE572" s="226"/>
      <c r="AF572" s="226"/>
      <c r="AP572" s="223"/>
      <c r="AX572" s="223"/>
      <c r="BG572" s="223"/>
      <c r="BL572" s="223"/>
      <c r="BN572" s="223"/>
      <c r="BU572" s="223"/>
      <c r="BW572" s="223"/>
      <c r="CB572" s="223"/>
      <c r="CD572" s="223"/>
    </row>
    <row r="573" spans="1:82" ht="14.25" customHeight="1">
      <c r="A573" s="1"/>
      <c r="B573" s="1"/>
      <c r="C573" s="1"/>
      <c r="D573" s="1"/>
      <c r="E573" s="1"/>
      <c r="F573" s="1"/>
      <c r="G573" s="1"/>
      <c r="W573" s="138"/>
      <c r="Z573" s="225"/>
      <c r="AA573" s="225"/>
      <c r="AB573" s="225"/>
      <c r="AC573" s="226"/>
      <c r="AD573" s="226"/>
      <c r="AE573" s="226"/>
      <c r="AF573" s="226"/>
      <c r="AP573" s="223"/>
      <c r="AX573" s="223"/>
      <c r="BG573" s="223"/>
      <c r="BL573" s="223"/>
      <c r="BN573" s="223"/>
      <c r="BU573" s="223"/>
      <c r="BW573" s="223"/>
      <c r="CB573" s="223"/>
      <c r="CD573" s="223"/>
    </row>
    <row r="574" spans="1:82" ht="14.25" customHeight="1">
      <c r="A574" s="1"/>
      <c r="B574" s="1"/>
      <c r="C574" s="1"/>
      <c r="D574" s="1"/>
      <c r="E574" s="1"/>
      <c r="F574" s="1"/>
      <c r="G574" s="1"/>
      <c r="W574" s="138"/>
      <c r="Z574" s="225"/>
      <c r="AA574" s="225"/>
      <c r="AB574" s="225"/>
      <c r="AC574" s="226"/>
      <c r="AD574" s="226"/>
      <c r="AE574" s="226"/>
      <c r="AF574" s="226"/>
      <c r="AP574" s="223"/>
      <c r="AX574" s="223"/>
      <c r="BG574" s="223"/>
      <c r="BL574" s="223"/>
      <c r="BN574" s="223"/>
      <c r="BU574" s="223"/>
      <c r="BW574" s="223"/>
      <c r="CB574" s="223"/>
      <c r="CD574" s="223"/>
    </row>
    <row r="575" spans="1:82" ht="14.25" customHeight="1">
      <c r="A575" s="1"/>
      <c r="B575" s="1"/>
      <c r="C575" s="1"/>
      <c r="D575" s="1"/>
      <c r="E575" s="1"/>
      <c r="F575" s="1"/>
      <c r="G575" s="1"/>
      <c r="W575" s="138"/>
      <c r="Z575" s="225"/>
      <c r="AA575" s="225"/>
      <c r="AB575" s="225"/>
      <c r="AC575" s="226"/>
      <c r="AD575" s="226"/>
      <c r="AE575" s="226"/>
      <c r="AF575" s="226"/>
      <c r="AP575" s="223"/>
      <c r="AX575" s="223"/>
      <c r="BG575" s="223"/>
      <c r="BL575" s="223"/>
      <c r="BN575" s="223"/>
      <c r="BU575" s="223"/>
      <c r="BW575" s="223"/>
      <c r="CB575" s="223"/>
      <c r="CD575" s="223"/>
    </row>
    <row r="576" spans="1:82" ht="14.25" customHeight="1">
      <c r="A576" s="1"/>
      <c r="B576" s="1"/>
      <c r="C576" s="1"/>
      <c r="D576" s="1"/>
      <c r="E576" s="1"/>
      <c r="F576" s="1"/>
      <c r="G576" s="1"/>
      <c r="W576" s="138"/>
      <c r="Z576" s="225"/>
      <c r="AA576" s="225"/>
      <c r="AB576" s="225"/>
      <c r="AC576" s="226"/>
      <c r="AD576" s="226"/>
      <c r="AE576" s="226"/>
      <c r="AF576" s="226"/>
      <c r="AP576" s="223"/>
      <c r="AX576" s="223"/>
      <c r="BG576" s="223"/>
      <c r="BL576" s="223"/>
      <c r="BN576" s="223"/>
      <c r="BU576" s="223"/>
      <c r="BW576" s="223"/>
      <c r="CB576" s="223"/>
      <c r="CD576" s="223"/>
    </row>
    <row r="577" spans="1:82" ht="14.25" customHeight="1">
      <c r="A577" s="1"/>
      <c r="B577" s="1"/>
      <c r="C577" s="1"/>
      <c r="D577" s="1"/>
      <c r="E577" s="1"/>
      <c r="F577" s="1"/>
      <c r="G577" s="1"/>
      <c r="W577" s="138"/>
      <c r="Z577" s="225"/>
      <c r="AA577" s="225"/>
      <c r="AB577" s="225"/>
      <c r="AC577" s="226"/>
      <c r="AD577" s="226"/>
      <c r="AE577" s="226"/>
      <c r="AF577" s="226"/>
      <c r="AP577" s="223"/>
      <c r="AX577" s="223"/>
      <c r="BG577" s="223"/>
      <c r="BL577" s="223"/>
      <c r="BN577" s="223"/>
      <c r="BU577" s="223"/>
      <c r="BW577" s="223"/>
      <c r="CB577" s="223"/>
      <c r="CD577" s="223"/>
    </row>
    <row r="578" spans="1:82" ht="14.25" customHeight="1">
      <c r="A578" s="1"/>
      <c r="B578" s="1"/>
      <c r="C578" s="1"/>
      <c r="D578" s="1"/>
      <c r="E578" s="1"/>
      <c r="F578" s="1"/>
      <c r="G578" s="1"/>
      <c r="W578" s="138"/>
      <c r="Z578" s="225"/>
      <c r="AA578" s="225"/>
      <c r="AB578" s="225"/>
      <c r="AC578" s="226"/>
      <c r="AD578" s="226"/>
      <c r="AE578" s="226"/>
      <c r="AF578" s="226"/>
      <c r="AP578" s="223"/>
      <c r="AX578" s="223"/>
      <c r="BG578" s="223"/>
      <c r="BL578" s="223"/>
      <c r="BN578" s="223"/>
      <c r="BU578" s="223"/>
      <c r="BW578" s="223"/>
      <c r="CB578" s="223"/>
      <c r="CD578" s="223"/>
    </row>
    <row r="579" spans="1:82" ht="14.25" customHeight="1">
      <c r="A579" s="1"/>
      <c r="B579" s="1"/>
      <c r="C579" s="1"/>
      <c r="D579" s="1"/>
      <c r="E579" s="1"/>
      <c r="F579" s="1"/>
      <c r="G579" s="1"/>
      <c r="W579" s="138"/>
      <c r="Z579" s="225"/>
      <c r="AA579" s="225"/>
      <c r="AB579" s="225"/>
      <c r="AC579" s="226"/>
      <c r="AD579" s="226"/>
      <c r="AE579" s="226"/>
      <c r="AF579" s="226"/>
      <c r="AP579" s="223"/>
      <c r="AX579" s="223"/>
      <c r="BG579" s="223"/>
      <c r="BL579" s="223"/>
      <c r="BN579" s="223"/>
      <c r="BU579" s="223"/>
      <c r="BW579" s="223"/>
      <c r="CB579" s="223"/>
      <c r="CD579" s="223"/>
    </row>
    <row r="580" spans="1:82" ht="14.25" customHeight="1">
      <c r="A580" s="1"/>
      <c r="B580" s="1"/>
      <c r="C580" s="1"/>
      <c r="D580" s="1"/>
      <c r="E580" s="1"/>
      <c r="F580" s="1"/>
      <c r="G580" s="1"/>
      <c r="W580" s="138"/>
      <c r="Z580" s="225"/>
      <c r="AA580" s="225"/>
      <c r="AB580" s="225"/>
      <c r="AC580" s="226"/>
      <c r="AD580" s="226"/>
      <c r="AE580" s="226"/>
      <c r="AF580" s="226"/>
      <c r="AP580" s="223"/>
      <c r="AX580" s="223"/>
      <c r="BG580" s="223"/>
      <c r="BL580" s="223"/>
      <c r="BN580" s="223"/>
      <c r="BU580" s="223"/>
      <c r="BW580" s="223"/>
      <c r="CB580" s="223"/>
      <c r="CD580" s="223"/>
    </row>
    <row r="581" spans="1:82" ht="14.25" customHeight="1">
      <c r="A581" s="1"/>
      <c r="B581" s="1"/>
      <c r="C581" s="1"/>
      <c r="D581" s="1"/>
      <c r="E581" s="1"/>
      <c r="F581" s="1"/>
      <c r="G581" s="1"/>
      <c r="W581" s="138"/>
      <c r="Z581" s="225"/>
      <c r="AA581" s="225"/>
      <c r="AB581" s="225"/>
      <c r="AC581" s="226"/>
      <c r="AD581" s="226"/>
      <c r="AE581" s="226"/>
      <c r="AF581" s="226"/>
      <c r="AP581" s="223"/>
      <c r="AX581" s="223"/>
      <c r="BG581" s="223"/>
      <c r="BL581" s="223"/>
      <c r="BN581" s="223"/>
      <c r="BU581" s="223"/>
      <c r="BW581" s="223"/>
      <c r="CB581" s="223"/>
      <c r="CD581" s="223"/>
    </row>
    <row r="582" spans="1:82" ht="14.25" customHeight="1">
      <c r="A582" s="1"/>
      <c r="B582" s="1"/>
      <c r="C582" s="1"/>
      <c r="D582" s="1"/>
      <c r="E582" s="1"/>
      <c r="F582" s="1"/>
      <c r="G582" s="1"/>
      <c r="W582" s="138"/>
      <c r="Z582" s="225"/>
      <c r="AA582" s="225"/>
      <c r="AB582" s="225"/>
      <c r="AC582" s="226"/>
      <c r="AD582" s="226"/>
      <c r="AE582" s="226"/>
      <c r="AF582" s="226"/>
      <c r="AP582" s="223"/>
      <c r="AX582" s="223"/>
      <c r="BG582" s="223"/>
      <c r="BL582" s="223"/>
      <c r="BN582" s="223"/>
      <c r="BU582" s="223"/>
      <c r="BW582" s="223"/>
      <c r="CB582" s="223"/>
      <c r="CD582" s="223"/>
    </row>
    <row r="583" spans="1:82" ht="14.25" customHeight="1">
      <c r="A583" s="1"/>
      <c r="B583" s="1"/>
      <c r="C583" s="1"/>
      <c r="D583" s="1"/>
      <c r="E583" s="1"/>
      <c r="F583" s="1"/>
      <c r="G583" s="1"/>
      <c r="W583" s="138"/>
      <c r="Z583" s="225"/>
      <c r="AA583" s="225"/>
      <c r="AB583" s="225"/>
      <c r="AC583" s="226"/>
      <c r="AD583" s="226"/>
      <c r="AE583" s="226"/>
      <c r="AF583" s="226"/>
      <c r="AP583" s="223"/>
      <c r="AX583" s="223"/>
      <c r="BG583" s="223"/>
      <c r="BL583" s="223"/>
      <c r="BN583" s="223"/>
      <c r="BU583" s="223"/>
      <c r="BW583" s="223"/>
      <c r="CB583" s="223"/>
      <c r="CD583" s="223"/>
    </row>
    <row r="584" spans="1:82" ht="14.25" customHeight="1">
      <c r="A584" s="1"/>
      <c r="B584" s="1"/>
      <c r="C584" s="1"/>
      <c r="D584" s="1"/>
      <c r="E584" s="1"/>
      <c r="F584" s="1"/>
      <c r="G584" s="1"/>
      <c r="W584" s="138"/>
      <c r="Z584" s="225"/>
      <c r="AA584" s="225"/>
      <c r="AB584" s="225"/>
      <c r="AC584" s="226"/>
      <c r="AD584" s="226"/>
      <c r="AE584" s="226"/>
      <c r="AF584" s="226"/>
      <c r="AP584" s="223"/>
      <c r="AX584" s="223"/>
      <c r="BG584" s="223"/>
      <c r="BL584" s="223"/>
      <c r="BN584" s="223"/>
      <c r="BU584" s="223"/>
      <c r="BW584" s="223"/>
      <c r="CB584" s="223"/>
      <c r="CD584" s="223"/>
    </row>
    <row r="585" spans="1:82" ht="14.25" customHeight="1">
      <c r="A585" s="1"/>
      <c r="B585" s="1"/>
      <c r="C585" s="1"/>
      <c r="D585" s="1"/>
      <c r="E585" s="1"/>
      <c r="F585" s="1"/>
      <c r="G585" s="1"/>
      <c r="W585" s="138"/>
      <c r="Z585" s="225"/>
      <c r="AA585" s="225"/>
      <c r="AB585" s="225"/>
      <c r="AC585" s="226"/>
      <c r="AD585" s="226"/>
      <c r="AE585" s="226"/>
      <c r="AF585" s="226"/>
      <c r="AP585" s="223"/>
      <c r="AX585" s="223"/>
      <c r="BG585" s="223"/>
      <c r="BL585" s="223"/>
      <c r="BN585" s="223"/>
      <c r="BU585" s="223"/>
      <c r="BW585" s="223"/>
      <c r="CB585" s="223"/>
      <c r="CD585" s="223"/>
    </row>
    <row r="586" spans="1:82" ht="14.25" customHeight="1">
      <c r="A586" s="1"/>
      <c r="B586" s="1"/>
      <c r="C586" s="1"/>
      <c r="D586" s="1"/>
      <c r="E586" s="1"/>
      <c r="F586" s="1"/>
      <c r="G586" s="1"/>
      <c r="W586" s="138"/>
      <c r="Z586" s="225"/>
      <c r="AA586" s="225"/>
      <c r="AB586" s="225"/>
      <c r="AC586" s="226"/>
      <c r="AD586" s="226"/>
      <c r="AE586" s="226"/>
      <c r="AF586" s="226"/>
      <c r="AP586" s="223"/>
      <c r="AX586" s="223"/>
      <c r="BG586" s="223"/>
      <c r="BL586" s="223"/>
      <c r="BN586" s="223"/>
      <c r="BU586" s="223"/>
      <c r="BW586" s="223"/>
      <c r="CB586" s="223"/>
      <c r="CD586" s="223"/>
    </row>
    <row r="587" spans="1:82" ht="14.25" customHeight="1">
      <c r="A587" s="1"/>
      <c r="B587" s="1"/>
      <c r="C587" s="1"/>
      <c r="D587" s="1"/>
      <c r="E587" s="1"/>
      <c r="F587" s="1"/>
      <c r="G587" s="1"/>
      <c r="W587" s="138"/>
      <c r="Z587" s="225"/>
      <c r="AA587" s="225"/>
      <c r="AB587" s="225"/>
      <c r="AC587" s="226"/>
      <c r="AD587" s="226"/>
      <c r="AE587" s="226"/>
      <c r="AF587" s="226"/>
      <c r="AP587" s="223"/>
      <c r="AX587" s="223"/>
      <c r="BG587" s="223"/>
      <c r="BL587" s="223"/>
      <c r="BN587" s="223"/>
      <c r="BU587" s="223"/>
      <c r="BW587" s="223"/>
      <c r="CB587" s="223"/>
      <c r="CD587" s="223"/>
    </row>
    <row r="588" spans="1:82" ht="14.25" customHeight="1">
      <c r="A588" s="1"/>
      <c r="B588" s="1"/>
      <c r="C588" s="1"/>
      <c r="D588" s="1"/>
      <c r="E588" s="1"/>
      <c r="F588" s="1"/>
      <c r="G588" s="1"/>
      <c r="W588" s="138"/>
      <c r="Z588" s="225"/>
      <c r="AA588" s="225"/>
      <c r="AB588" s="225"/>
      <c r="AC588" s="226"/>
      <c r="AD588" s="226"/>
      <c r="AE588" s="226"/>
      <c r="AF588" s="226"/>
      <c r="AP588" s="223"/>
      <c r="AX588" s="223"/>
      <c r="BG588" s="223"/>
      <c r="BL588" s="223"/>
      <c r="BN588" s="223"/>
      <c r="BU588" s="223"/>
      <c r="BW588" s="223"/>
      <c r="CB588" s="223"/>
      <c r="CD588" s="223"/>
    </row>
    <row r="589" spans="1:82" ht="14.25" customHeight="1">
      <c r="A589" s="1"/>
      <c r="B589" s="1"/>
      <c r="C589" s="1"/>
      <c r="D589" s="1"/>
      <c r="E589" s="1"/>
      <c r="F589" s="1"/>
      <c r="G589" s="1"/>
      <c r="W589" s="138"/>
      <c r="Z589" s="225"/>
      <c r="AA589" s="225"/>
      <c r="AB589" s="225"/>
      <c r="AC589" s="226"/>
      <c r="AD589" s="226"/>
      <c r="AE589" s="226"/>
      <c r="AF589" s="226"/>
      <c r="AP589" s="223"/>
      <c r="AX589" s="223"/>
      <c r="BG589" s="223"/>
      <c r="BL589" s="223"/>
      <c r="BN589" s="223"/>
      <c r="BU589" s="223"/>
      <c r="BW589" s="223"/>
      <c r="CB589" s="223"/>
      <c r="CD589" s="223"/>
    </row>
    <row r="590" spans="1:82" ht="14.25" customHeight="1">
      <c r="A590" s="1"/>
      <c r="B590" s="1"/>
      <c r="C590" s="1"/>
      <c r="D590" s="1"/>
      <c r="E590" s="1"/>
      <c r="F590" s="1"/>
      <c r="G590" s="1"/>
      <c r="W590" s="138"/>
      <c r="Z590" s="225"/>
      <c r="AA590" s="225"/>
      <c r="AB590" s="225"/>
      <c r="AC590" s="226"/>
      <c r="AD590" s="226"/>
      <c r="AE590" s="226"/>
      <c r="AF590" s="226"/>
      <c r="AP590" s="223"/>
      <c r="AX590" s="223"/>
      <c r="BG590" s="223"/>
      <c r="BL590" s="223"/>
      <c r="BN590" s="223"/>
      <c r="BU590" s="223"/>
      <c r="BW590" s="223"/>
      <c r="CB590" s="223"/>
      <c r="CD590" s="223"/>
    </row>
    <row r="591" spans="1:82" ht="14.25" customHeight="1">
      <c r="A591" s="1"/>
      <c r="B591" s="1"/>
      <c r="C591" s="1"/>
      <c r="D591" s="1"/>
      <c r="E591" s="1"/>
      <c r="F591" s="1"/>
      <c r="G591" s="1"/>
      <c r="W591" s="138"/>
      <c r="Z591" s="225"/>
      <c r="AA591" s="225"/>
      <c r="AB591" s="225"/>
      <c r="AC591" s="226"/>
      <c r="AD591" s="226"/>
      <c r="AE591" s="226"/>
      <c r="AF591" s="226"/>
      <c r="AP591" s="223"/>
      <c r="AX591" s="223"/>
      <c r="BG591" s="223"/>
      <c r="BL591" s="223"/>
      <c r="BN591" s="223"/>
      <c r="BU591" s="223"/>
      <c r="BW591" s="223"/>
      <c r="CB591" s="223"/>
      <c r="CD591" s="223"/>
    </row>
    <row r="592" spans="1:82" ht="14.25" customHeight="1">
      <c r="A592" s="1"/>
      <c r="B592" s="1"/>
      <c r="C592" s="1"/>
      <c r="D592" s="1"/>
      <c r="E592" s="1"/>
      <c r="F592" s="1"/>
      <c r="G592" s="1"/>
      <c r="W592" s="138"/>
      <c r="Z592" s="225"/>
      <c r="AA592" s="225"/>
      <c r="AB592" s="225"/>
      <c r="AC592" s="226"/>
      <c r="AD592" s="226"/>
      <c r="AE592" s="226"/>
      <c r="AF592" s="226"/>
      <c r="AP592" s="223"/>
      <c r="AX592" s="223"/>
      <c r="BG592" s="223"/>
      <c r="BL592" s="223"/>
      <c r="BN592" s="223"/>
      <c r="BU592" s="223"/>
      <c r="BW592" s="223"/>
      <c r="CB592" s="223"/>
      <c r="CD592" s="223"/>
    </row>
    <row r="593" spans="1:82" ht="14.25" customHeight="1">
      <c r="A593" s="1"/>
      <c r="B593" s="1"/>
      <c r="C593" s="1"/>
      <c r="D593" s="1"/>
      <c r="E593" s="1"/>
      <c r="F593" s="1"/>
      <c r="G593" s="1"/>
      <c r="W593" s="138"/>
      <c r="Z593" s="225"/>
      <c r="AA593" s="225"/>
      <c r="AB593" s="225"/>
      <c r="AC593" s="226"/>
      <c r="AD593" s="226"/>
      <c r="AE593" s="226"/>
      <c r="AF593" s="226"/>
      <c r="AP593" s="223"/>
      <c r="AX593" s="223"/>
      <c r="BG593" s="223"/>
      <c r="BL593" s="223"/>
      <c r="BN593" s="223"/>
      <c r="BU593" s="223"/>
      <c r="BW593" s="223"/>
      <c r="CB593" s="223"/>
      <c r="CD593" s="223"/>
    </row>
    <row r="594" spans="1:82" ht="14.25" customHeight="1">
      <c r="A594" s="1"/>
      <c r="B594" s="1"/>
      <c r="C594" s="1"/>
      <c r="D594" s="1"/>
      <c r="E594" s="1"/>
      <c r="F594" s="1"/>
      <c r="G594" s="1"/>
      <c r="W594" s="138"/>
      <c r="Z594" s="225"/>
      <c r="AA594" s="225"/>
      <c r="AB594" s="225"/>
      <c r="AC594" s="226"/>
      <c r="AD594" s="226"/>
      <c r="AE594" s="226"/>
      <c r="AF594" s="226"/>
      <c r="AP594" s="223"/>
      <c r="AX594" s="223"/>
      <c r="BG594" s="223"/>
      <c r="BL594" s="223"/>
      <c r="BN594" s="223"/>
      <c r="BU594" s="223"/>
      <c r="BW594" s="223"/>
      <c r="CB594" s="223"/>
      <c r="CD594" s="223"/>
    </row>
    <row r="595" spans="1:82" ht="14.25" customHeight="1">
      <c r="A595" s="1"/>
      <c r="B595" s="1"/>
      <c r="C595" s="1"/>
      <c r="D595" s="1"/>
      <c r="E595" s="1"/>
      <c r="F595" s="1"/>
      <c r="G595" s="1"/>
      <c r="W595" s="138"/>
      <c r="Z595" s="225"/>
      <c r="AA595" s="225"/>
      <c r="AB595" s="225"/>
      <c r="AC595" s="226"/>
      <c r="AD595" s="226"/>
      <c r="AE595" s="226"/>
      <c r="AF595" s="226"/>
      <c r="AP595" s="223"/>
      <c r="AX595" s="223"/>
      <c r="BG595" s="223"/>
      <c r="BL595" s="223"/>
      <c r="BN595" s="223"/>
      <c r="BU595" s="223"/>
      <c r="BW595" s="223"/>
      <c r="CB595" s="223"/>
      <c r="CD595" s="223"/>
    </row>
    <row r="596" spans="1:82" ht="14.25" customHeight="1">
      <c r="A596" s="1"/>
      <c r="B596" s="1"/>
      <c r="C596" s="1"/>
      <c r="D596" s="1"/>
      <c r="E596" s="1"/>
      <c r="F596" s="1"/>
      <c r="G596" s="1"/>
      <c r="W596" s="138"/>
      <c r="Z596" s="225"/>
      <c r="AA596" s="225"/>
      <c r="AB596" s="225"/>
      <c r="AC596" s="226"/>
      <c r="AD596" s="226"/>
      <c r="AE596" s="226"/>
      <c r="AF596" s="226"/>
      <c r="AP596" s="223"/>
      <c r="AX596" s="223"/>
      <c r="BG596" s="223"/>
      <c r="BL596" s="223"/>
      <c r="BN596" s="223"/>
      <c r="BU596" s="223"/>
      <c r="BW596" s="223"/>
      <c r="CB596" s="223"/>
      <c r="CD596" s="223"/>
    </row>
    <row r="597" spans="1:82" ht="14.25" customHeight="1">
      <c r="A597" s="1"/>
      <c r="B597" s="1"/>
      <c r="C597" s="1"/>
      <c r="D597" s="1"/>
      <c r="E597" s="1"/>
      <c r="F597" s="1"/>
      <c r="G597" s="1"/>
      <c r="W597" s="138"/>
      <c r="Z597" s="225"/>
      <c r="AA597" s="225"/>
      <c r="AB597" s="225"/>
      <c r="AC597" s="226"/>
      <c r="AD597" s="226"/>
      <c r="AE597" s="226"/>
      <c r="AF597" s="226"/>
      <c r="AP597" s="223"/>
      <c r="AX597" s="223"/>
      <c r="BG597" s="223"/>
      <c r="BL597" s="223"/>
      <c r="BN597" s="223"/>
      <c r="BU597" s="223"/>
      <c r="BW597" s="223"/>
      <c r="CB597" s="223"/>
      <c r="CD597" s="223"/>
    </row>
    <row r="598" spans="1:82" ht="14.25" customHeight="1">
      <c r="A598" s="1"/>
      <c r="B598" s="1"/>
      <c r="C598" s="1"/>
      <c r="D598" s="1"/>
      <c r="E598" s="1"/>
      <c r="F598" s="1"/>
      <c r="G598" s="1"/>
      <c r="W598" s="138"/>
      <c r="Z598" s="225"/>
      <c r="AA598" s="225"/>
      <c r="AB598" s="225"/>
      <c r="AC598" s="226"/>
      <c r="AD598" s="226"/>
      <c r="AE598" s="226"/>
      <c r="AF598" s="226"/>
      <c r="AP598" s="223"/>
      <c r="AX598" s="223"/>
      <c r="BG598" s="223"/>
      <c r="BL598" s="223"/>
      <c r="BN598" s="223"/>
      <c r="BU598" s="223"/>
      <c r="BW598" s="223"/>
      <c r="CB598" s="223"/>
      <c r="CD598" s="223"/>
    </row>
    <row r="599" spans="1:82" ht="14.25" customHeight="1">
      <c r="A599" s="1"/>
      <c r="B599" s="1"/>
      <c r="C599" s="1"/>
      <c r="D599" s="1"/>
      <c r="E599" s="1"/>
      <c r="F599" s="1"/>
      <c r="G599" s="1"/>
      <c r="W599" s="138"/>
      <c r="Z599" s="225"/>
      <c r="AA599" s="225"/>
      <c r="AB599" s="225"/>
      <c r="AC599" s="226"/>
      <c r="AD599" s="226"/>
      <c r="AE599" s="226"/>
      <c r="AF599" s="226"/>
      <c r="AP599" s="223"/>
      <c r="AX599" s="223"/>
      <c r="BG599" s="223"/>
      <c r="BL599" s="223"/>
      <c r="BN599" s="223"/>
      <c r="BU599" s="223"/>
      <c r="BW599" s="223"/>
      <c r="CB599" s="223"/>
      <c r="CD599" s="223"/>
    </row>
    <row r="600" spans="1:82" ht="14.25" customHeight="1">
      <c r="A600" s="1"/>
      <c r="B600" s="1"/>
      <c r="C600" s="1"/>
      <c r="D600" s="1"/>
      <c r="E600" s="1"/>
      <c r="F600" s="1"/>
      <c r="G600" s="1"/>
      <c r="W600" s="138"/>
      <c r="Z600" s="225"/>
      <c r="AA600" s="225"/>
      <c r="AB600" s="225"/>
      <c r="AC600" s="226"/>
      <c r="AD600" s="226"/>
      <c r="AE600" s="226"/>
      <c r="AF600" s="226"/>
      <c r="AP600" s="223"/>
      <c r="AX600" s="223"/>
      <c r="BG600" s="223"/>
      <c r="BL600" s="223"/>
      <c r="BN600" s="223"/>
      <c r="BU600" s="223"/>
      <c r="BW600" s="223"/>
      <c r="CB600" s="223"/>
      <c r="CD600" s="223"/>
    </row>
    <row r="601" spans="1:82" ht="14.25" customHeight="1">
      <c r="A601" s="1"/>
      <c r="B601" s="1"/>
      <c r="C601" s="1"/>
      <c r="D601" s="1"/>
      <c r="E601" s="1"/>
      <c r="F601" s="1"/>
      <c r="G601" s="1"/>
      <c r="W601" s="138"/>
      <c r="Z601" s="225"/>
      <c r="AA601" s="225"/>
      <c r="AB601" s="225"/>
      <c r="AC601" s="226"/>
      <c r="AD601" s="226"/>
      <c r="AE601" s="226"/>
      <c r="AF601" s="226"/>
      <c r="AP601" s="223"/>
      <c r="AX601" s="223"/>
      <c r="BG601" s="223"/>
      <c r="BL601" s="223"/>
      <c r="BN601" s="223"/>
      <c r="BU601" s="223"/>
      <c r="BW601" s="223"/>
      <c r="CB601" s="223"/>
      <c r="CD601" s="223"/>
    </row>
    <row r="602" spans="1:82" ht="14.25" customHeight="1">
      <c r="A602" s="1"/>
      <c r="B602" s="1"/>
      <c r="C602" s="1"/>
      <c r="D602" s="1"/>
      <c r="E602" s="1"/>
      <c r="F602" s="1"/>
      <c r="G602" s="1"/>
      <c r="W602" s="138"/>
      <c r="Z602" s="225"/>
      <c r="AA602" s="225"/>
      <c r="AB602" s="225"/>
      <c r="AC602" s="226"/>
      <c r="AD602" s="226"/>
      <c r="AE602" s="226"/>
      <c r="AF602" s="226"/>
      <c r="AP602" s="223"/>
      <c r="AX602" s="223"/>
      <c r="BG602" s="223"/>
      <c r="BL602" s="223"/>
      <c r="BN602" s="223"/>
      <c r="BU602" s="223"/>
      <c r="BW602" s="223"/>
      <c r="CB602" s="223"/>
      <c r="CD602" s="223"/>
    </row>
    <row r="603" spans="1:82" ht="14.25" customHeight="1">
      <c r="A603" s="1"/>
      <c r="B603" s="1"/>
      <c r="C603" s="1"/>
      <c r="D603" s="1"/>
      <c r="E603" s="1"/>
      <c r="F603" s="1"/>
      <c r="G603" s="1"/>
      <c r="W603" s="138"/>
      <c r="Z603" s="225"/>
      <c r="AA603" s="225"/>
      <c r="AB603" s="225"/>
      <c r="AC603" s="226"/>
      <c r="AD603" s="226"/>
      <c r="AE603" s="226"/>
      <c r="AF603" s="226"/>
      <c r="AP603" s="223"/>
      <c r="AX603" s="223"/>
      <c r="BG603" s="223"/>
      <c r="BL603" s="223"/>
      <c r="BN603" s="223"/>
      <c r="BU603" s="223"/>
      <c r="BW603" s="223"/>
      <c r="CB603" s="223"/>
      <c r="CD603" s="223"/>
    </row>
    <row r="604" spans="1:82" ht="14.25" customHeight="1">
      <c r="A604" s="1"/>
      <c r="B604" s="1"/>
      <c r="C604" s="1"/>
      <c r="D604" s="1"/>
      <c r="E604" s="1"/>
      <c r="F604" s="1"/>
      <c r="G604" s="1"/>
      <c r="W604" s="138"/>
      <c r="Z604" s="225"/>
      <c r="AA604" s="225"/>
      <c r="AB604" s="225"/>
      <c r="AC604" s="226"/>
      <c r="AD604" s="226"/>
      <c r="AE604" s="226"/>
      <c r="AF604" s="226"/>
      <c r="AP604" s="223"/>
      <c r="AX604" s="223"/>
      <c r="BG604" s="223"/>
      <c r="BL604" s="223"/>
      <c r="BN604" s="223"/>
      <c r="BU604" s="223"/>
      <c r="BW604" s="223"/>
      <c r="CB604" s="223"/>
      <c r="CD604" s="223"/>
    </row>
    <row r="605" spans="1:82" ht="14.25" customHeight="1">
      <c r="A605" s="1"/>
      <c r="B605" s="1"/>
      <c r="C605" s="1"/>
      <c r="D605" s="1"/>
      <c r="E605" s="1"/>
      <c r="F605" s="1"/>
      <c r="G605" s="1"/>
      <c r="W605" s="138"/>
      <c r="Z605" s="225"/>
      <c r="AA605" s="225"/>
      <c r="AB605" s="225"/>
      <c r="AC605" s="226"/>
      <c r="AD605" s="226"/>
      <c r="AE605" s="226"/>
      <c r="AF605" s="226"/>
      <c r="AP605" s="223"/>
      <c r="AX605" s="223"/>
      <c r="BG605" s="223"/>
      <c r="BL605" s="223"/>
      <c r="BN605" s="223"/>
      <c r="BU605" s="223"/>
      <c r="BW605" s="223"/>
      <c r="CB605" s="223"/>
      <c r="CD605" s="223"/>
    </row>
    <row r="606" spans="1:82" ht="14.25" customHeight="1">
      <c r="A606" s="1"/>
      <c r="B606" s="1"/>
      <c r="C606" s="1"/>
      <c r="D606" s="1"/>
      <c r="E606" s="1"/>
      <c r="F606" s="1"/>
      <c r="G606" s="1"/>
      <c r="W606" s="138"/>
      <c r="Z606" s="225"/>
      <c r="AA606" s="225"/>
      <c r="AB606" s="225"/>
      <c r="AC606" s="226"/>
      <c r="AD606" s="226"/>
      <c r="AE606" s="226"/>
      <c r="AF606" s="226"/>
      <c r="AP606" s="223"/>
      <c r="AX606" s="223"/>
      <c r="BG606" s="223"/>
      <c r="BL606" s="223"/>
      <c r="BN606" s="223"/>
      <c r="BU606" s="223"/>
      <c r="BW606" s="223"/>
      <c r="CB606" s="223"/>
      <c r="CD606" s="223"/>
    </row>
    <row r="607" spans="1:82" ht="14.25" customHeight="1">
      <c r="A607" s="1"/>
      <c r="B607" s="1"/>
      <c r="C607" s="1"/>
      <c r="D607" s="1"/>
      <c r="E607" s="1"/>
      <c r="F607" s="1"/>
      <c r="G607" s="1"/>
      <c r="W607" s="138"/>
      <c r="Z607" s="225"/>
      <c r="AA607" s="225"/>
      <c r="AB607" s="225"/>
      <c r="AC607" s="226"/>
      <c r="AD607" s="226"/>
      <c r="AE607" s="226"/>
      <c r="AF607" s="226"/>
      <c r="AP607" s="223"/>
      <c r="AX607" s="223"/>
      <c r="BG607" s="223"/>
      <c r="BL607" s="223"/>
      <c r="BN607" s="223"/>
      <c r="BU607" s="223"/>
      <c r="BW607" s="223"/>
      <c r="CB607" s="223"/>
      <c r="CD607" s="223"/>
    </row>
    <row r="608" spans="1:82" ht="14.25" customHeight="1">
      <c r="A608" s="1"/>
      <c r="B608" s="1"/>
      <c r="C608" s="1"/>
      <c r="D608" s="1"/>
      <c r="E608" s="1"/>
      <c r="F608" s="1"/>
      <c r="G608" s="1"/>
      <c r="W608" s="138"/>
      <c r="Z608" s="225"/>
      <c r="AA608" s="225"/>
      <c r="AB608" s="225"/>
      <c r="AC608" s="226"/>
      <c r="AD608" s="226"/>
      <c r="AE608" s="226"/>
      <c r="AF608" s="226"/>
      <c r="AP608" s="223"/>
      <c r="AX608" s="223"/>
      <c r="BG608" s="223"/>
      <c r="BL608" s="223"/>
      <c r="BN608" s="223"/>
      <c r="BU608" s="223"/>
      <c r="BW608" s="223"/>
      <c r="CB608" s="223"/>
      <c r="CD608" s="223"/>
    </row>
    <row r="609" spans="1:82" ht="14.25" customHeight="1">
      <c r="A609" s="1"/>
      <c r="B609" s="1"/>
      <c r="C609" s="1"/>
      <c r="D609" s="1"/>
      <c r="E609" s="1"/>
      <c r="F609" s="1"/>
      <c r="G609" s="1"/>
      <c r="W609" s="138"/>
      <c r="Z609" s="225"/>
      <c r="AA609" s="225"/>
      <c r="AB609" s="225"/>
      <c r="AC609" s="226"/>
      <c r="AD609" s="226"/>
      <c r="AE609" s="226"/>
      <c r="AF609" s="226"/>
      <c r="AP609" s="223"/>
      <c r="AX609" s="223"/>
      <c r="BG609" s="223"/>
      <c r="BL609" s="223"/>
      <c r="BN609" s="223"/>
      <c r="BU609" s="223"/>
      <c r="BW609" s="223"/>
      <c r="CB609" s="223"/>
      <c r="CD609" s="223"/>
    </row>
    <row r="610" spans="1:82" ht="14.25" customHeight="1">
      <c r="A610" s="1"/>
      <c r="B610" s="1"/>
      <c r="C610" s="1"/>
      <c r="D610" s="1"/>
      <c r="E610" s="1"/>
      <c r="F610" s="1"/>
      <c r="G610" s="1"/>
      <c r="W610" s="138"/>
      <c r="Z610" s="225"/>
      <c r="AA610" s="225"/>
      <c r="AB610" s="225"/>
      <c r="AC610" s="226"/>
      <c r="AD610" s="226"/>
      <c r="AE610" s="226"/>
      <c r="AF610" s="226"/>
      <c r="AP610" s="223"/>
      <c r="AX610" s="223"/>
      <c r="BG610" s="223"/>
      <c r="BL610" s="223"/>
      <c r="BN610" s="223"/>
      <c r="BU610" s="223"/>
      <c r="BW610" s="223"/>
      <c r="CB610" s="223"/>
      <c r="CD610" s="223"/>
    </row>
    <row r="611" spans="1:82" ht="14.25" customHeight="1">
      <c r="A611" s="1"/>
      <c r="B611" s="1"/>
      <c r="C611" s="1"/>
      <c r="D611" s="1"/>
      <c r="E611" s="1"/>
      <c r="F611" s="1"/>
      <c r="G611" s="1"/>
      <c r="W611" s="138"/>
      <c r="Z611" s="225"/>
      <c r="AA611" s="225"/>
      <c r="AB611" s="225"/>
      <c r="AC611" s="226"/>
      <c r="AD611" s="226"/>
      <c r="AE611" s="226"/>
      <c r="AF611" s="226"/>
      <c r="AP611" s="223"/>
      <c r="AX611" s="223"/>
      <c r="BG611" s="223"/>
      <c r="BL611" s="223"/>
      <c r="BN611" s="223"/>
      <c r="BU611" s="223"/>
      <c r="BW611" s="223"/>
      <c r="CB611" s="223"/>
      <c r="CD611" s="223"/>
    </row>
    <row r="612" spans="1:82" ht="14.25" customHeight="1">
      <c r="A612" s="1"/>
      <c r="B612" s="1"/>
      <c r="C612" s="1"/>
      <c r="D612" s="1"/>
      <c r="E612" s="1"/>
      <c r="F612" s="1"/>
      <c r="G612" s="1"/>
      <c r="W612" s="138"/>
      <c r="Z612" s="225"/>
      <c r="AA612" s="225"/>
      <c r="AB612" s="225"/>
      <c r="AC612" s="226"/>
      <c r="AD612" s="226"/>
      <c r="AE612" s="226"/>
      <c r="AF612" s="226"/>
      <c r="AP612" s="223"/>
      <c r="AX612" s="223"/>
      <c r="BG612" s="223"/>
      <c r="BL612" s="223"/>
      <c r="BN612" s="223"/>
      <c r="BU612" s="223"/>
      <c r="BW612" s="223"/>
      <c r="CB612" s="223"/>
      <c r="CD612" s="223"/>
    </row>
    <row r="613" spans="1:82" ht="14.25" customHeight="1">
      <c r="A613" s="1"/>
      <c r="B613" s="1"/>
      <c r="C613" s="1"/>
      <c r="D613" s="1"/>
      <c r="E613" s="1"/>
      <c r="F613" s="1"/>
      <c r="G613" s="1"/>
      <c r="W613" s="138"/>
      <c r="Z613" s="225"/>
      <c r="AA613" s="225"/>
      <c r="AB613" s="225"/>
      <c r="AC613" s="226"/>
      <c r="AD613" s="226"/>
      <c r="AE613" s="226"/>
      <c r="AF613" s="226"/>
      <c r="AP613" s="223"/>
      <c r="AX613" s="223"/>
      <c r="BG613" s="223"/>
      <c r="BL613" s="223"/>
      <c r="BN613" s="223"/>
      <c r="BU613" s="223"/>
      <c r="BW613" s="223"/>
      <c r="CB613" s="223"/>
      <c r="CD613" s="223"/>
    </row>
    <row r="614" spans="1:82" ht="14.25" customHeight="1">
      <c r="A614" s="1"/>
      <c r="B614" s="1"/>
      <c r="C614" s="1"/>
      <c r="D614" s="1"/>
      <c r="E614" s="1"/>
      <c r="F614" s="1"/>
      <c r="G614" s="1"/>
      <c r="W614" s="138"/>
      <c r="Z614" s="225"/>
      <c r="AA614" s="225"/>
      <c r="AB614" s="225"/>
      <c r="AC614" s="226"/>
      <c r="AD614" s="226"/>
      <c r="AE614" s="226"/>
      <c r="AF614" s="226"/>
      <c r="AP614" s="223"/>
      <c r="AX614" s="223"/>
      <c r="BG614" s="223"/>
      <c r="BL614" s="223"/>
      <c r="BN614" s="223"/>
      <c r="BU614" s="223"/>
      <c r="BW614" s="223"/>
      <c r="CB614" s="223"/>
      <c r="CD614" s="223"/>
    </row>
    <row r="615" spans="1:82" ht="14.25" customHeight="1">
      <c r="A615" s="1"/>
      <c r="B615" s="1"/>
      <c r="C615" s="1"/>
      <c r="D615" s="1"/>
      <c r="E615" s="1"/>
      <c r="F615" s="1"/>
      <c r="G615" s="1"/>
      <c r="W615" s="138"/>
      <c r="Z615" s="225"/>
      <c r="AA615" s="225"/>
      <c r="AB615" s="225"/>
      <c r="AC615" s="226"/>
      <c r="AD615" s="226"/>
      <c r="AE615" s="226"/>
      <c r="AF615" s="226"/>
      <c r="AP615" s="223"/>
      <c r="AX615" s="223"/>
      <c r="BG615" s="223"/>
      <c r="BL615" s="223"/>
      <c r="BN615" s="223"/>
      <c r="BU615" s="223"/>
      <c r="BW615" s="223"/>
      <c r="CB615" s="223"/>
      <c r="CD615" s="223"/>
    </row>
    <row r="616" spans="1:82" ht="14.25" customHeight="1">
      <c r="A616" s="1"/>
      <c r="B616" s="1"/>
      <c r="C616" s="1"/>
      <c r="D616" s="1"/>
      <c r="E616" s="1"/>
      <c r="F616" s="1"/>
      <c r="G616" s="1"/>
      <c r="W616" s="138"/>
      <c r="Z616" s="225"/>
      <c r="AA616" s="225"/>
      <c r="AB616" s="225"/>
      <c r="AC616" s="226"/>
      <c r="AD616" s="226"/>
      <c r="AE616" s="226"/>
      <c r="AF616" s="226"/>
      <c r="AP616" s="223"/>
      <c r="AX616" s="223"/>
      <c r="BG616" s="223"/>
      <c r="BL616" s="223"/>
      <c r="BN616" s="223"/>
      <c r="BU616" s="223"/>
      <c r="BW616" s="223"/>
      <c r="CB616" s="223"/>
      <c r="CD616" s="223"/>
    </row>
    <row r="617" spans="1:82" ht="14.25" customHeight="1">
      <c r="A617" s="1"/>
      <c r="B617" s="1"/>
      <c r="C617" s="1"/>
      <c r="D617" s="1"/>
      <c r="E617" s="1"/>
      <c r="F617" s="1"/>
      <c r="G617" s="1"/>
      <c r="W617" s="138"/>
      <c r="Z617" s="225"/>
      <c r="AA617" s="225"/>
      <c r="AB617" s="225"/>
      <c r="AC617" s="226"/>
      <c r="AD617" s="226"/>
      <c r="AE617" s="226"/>
      <c r="AF617" s="226"/>
      <c r="AP617" s="223"/>
      <c r="AX617" s="223"/>
      <c r="BG617" s="223"/>
      <c r="BL617" s="223"/>
      <c r="BN617" s="223"/>
      <c r="BU617" s="223"/>
      <c r="BW617" s="223"/>
      <c r="CB617" s="223"/>
      <c r="CD617" s="223"/>
    </row>
    <row r="618" spans="1:82" ht="14.25" customHeight="1">
      <c r="A618" s="1"/>
      <c r="B618" s="1"/>
      <c r="C618" s="1"/>
      <c r="D618" s="1"/>
      <c r="E618" s="1"/>
      <c r="F618" s="1"/>
      <c r="G618" s="1"/>
      <c r="W618" s="138"/>
      <c r="Z618" s="225"/>
      <c r="AA618" s="225"/>
      <c r="AB618" s="225"/>
      <c r="AC618" s="226"/>
      <c r="AD618" s="226"/>
      <c r="AE618" s="226"/>
      <c r="AF618" s="226"/>
      <c r="AP618" s="223"/>
      <c r="AX618" s="223"/>
      <c r="BG618" s="223"/>
      <c r="BL618" s="223"/>
      <c r="BN618" s="223"/>
      <c r="BU618" s="223"/>
      <c r="BW618" s="223"/>
      <c r="CB618" s="223"/>
      <c r="CD618" s="223"/>
    </row>
    <row r="619" spans="1:82" ht="14.25" customHeight="1">
      <c r="A619" s="1"/>
      <c r="B619" s="1"/>
      <c r="C619" s="1"/>
      <c r="D619" s="1"/>
      <c r="E619" s="1"/>
      <c r="F619" s="1"/>
      <c r="G619" s="1"/>
      <c r="W619" s="138"/>
      <c r="Z619" s="225"/>
      <c r="AA619" s="225"/>
      <c r="AB619" s="225"/>
      <c r="AC619" s="226"/>
      <c r="AD619" s="226"/>
      <c r="AE619" s="226"/>
      <c r="AF619" s="226"/>
      <c r="AP619" s="223"/>
      <c r="AX619" s="223"/>
      <c r="BG619" s="223"/>
      <c r="BL619" s="223"/>
      <c r="BN619" s="223"/>
      <c r="BU619" s="223"/>
      <c r="BW619" s="223"/>
      <c r="CB619" s="223"/>
      <c r="CD619" s="223"/>
    </row>
    <row r="620" spans="1:82" ht="14.25" customHeight="1">
      <c r="A620" s="1"/>
      <c r="B620" s="1"/>
      <c r="C620" s="1"/>
      <c r="D620" s="1"/>
      <c r="E620" s="1"/>
      <c r="F620" s="1"/>
      <c r="G620" s="1"/>
      <c r="W620" s="138"/>
      <c r="Z620" s="225"/>
      <c r="AA620" s="225"/>
      <c r="AB620" s="225"/>
      <c r="AC620" s="226"/>
      <c r="AD620" s="226"/>
      <c r="AE620" s="226"/>
      <c r="AF620" s="226"/>
      <c r="AP620" s="223"/>
      <c r="AX620" s="223"/>
      <c r="BG620" s="223"/>
      <c r="BL620" s="223"/>
      <c r="BN620" s="223"/>
      <c r="BU620" s="223"/>
      <c r="BW620" s="223"/>
      <c r="CB620" s="223"/>
      <c r="CD620" s="223"/>
    </row>
    <row r="621" spans="1:82" ht="14.25" customHeight="1">
      <c r="A621" s="1"/>
      <c r="B621" s="1"/>
      <c r="C621" s="1"/>
      <c r="D621" s="1"/>
      <c r="E621" s="1"/>
      <c r="F621" s="1"/>
      <c r="G621" s="1"/>
      <c r="W621" s="138"/>
      <c r="Z621" s="225"/>
      <c r="AA621" s="225"/>
      <c r="AB621" s="225"/>
      <c r="AC621" s="226"/>
      <c r="AD621" s="226"/>
      <c r="AE621" s="226"/>
      <c r="AF621" s="226"/>
      <c r="AP621" s="223"/>
      <c r="AX621" s="223"/>
      <c r="BG621" s="223"/>
      <c r="BL621" s="223"/>
      <c r="BN621" s="223"/>
      <c r="BU621" s="223"/>
      <c r="BW621" s="223"/>
      <c r="CB621" s="223"/>
      <c r="CD621" s="223"/>
    </row>
    <row r="622" spans="1:82" ht="14.25" customHeight="1">
      <c r="A622" s="1"/>
      <c r="B622" s="1"/>
      <c r="C622" s="1"/>
      <c r="D622" s="1"/>
      <c r="E622" s="1"/>
      <c r="F622" s="1"/>
      <c r="G622" s="1"/>
      <c r="W622" s="138"/>
      <c r="Z622" s="225"/>
      <c r="AA622" s="225"/>
      <c r="AB622" s="225"/>
      <c r="AC622" s="226"/>
      <c r="AD622" s="226"/>
      <c r="AE622" s="226"/>
      <c r="AF622" s="226"/>
      <c r="AP622" s="223"/>
      <c r="AX622" s="223"/>
      <c r="BG622" s="223"/>
      <c r="BL622" s="223"/>
      <c r="BN622" s="223"/>
      <c r="BU622" s="223"/>
      <c r="BW622" s="223"/>
      <c r="CB622" s="223"/>
      <c r="CD622" s="223"/>
    </row>
    <row r="623" spans="1:82" ht="14.25" customHeight="1">
      <c r="A623" s="1"/>
      <c r="B623" s="1"/>
      <c r="C623" s="1"/>
      <c r="D623" s="1"/>
      <c r="E623" s="1"/>
      <c r="F623" s="1"/>
      <c r="G623" s="1"/>
      <c r="W623" s="138"/>
      <c r="Z623" s="225"/>
      <c r="AA623" s="225"/>
      <c r="AB623" s="225"/>
      <c r="AC623" s="226"/>
      <c r="AD623" s="226"/>
      <c r="AE623" s="226"/>
      <c r="AF623" s="226"/>
      <c r="AP623" s="223"/>
      <c r="AX623" s="223"/>
      <c r="BG623" s="223"/>
      <c r="BL623" s="223"/>
      <c r="BN623" s="223"/>
      <c r="BU623" s="223"/>
      <c r="BW623" s="223"/>
      <c r="CB623" s="223"/>
      <c r="CD623" s="223"/>
    </row>
    <row r="624" spans="1:82" ht="14.25" customHeight="1">
      <c r="A624" s="1"/>
      <c r="B624" s="1"/>
      <c r="C624" s="1"/>
      <c r="D624" s="1"/>
      <c r="E624" s="1"/>
      <c r="F624" s="1"/>
      <c r="G624" s="1"/>
      <c r="W624" s="138"/>
      <c r="Z624" s="225"/>
      <c r="AA624" s="225"/>
      <c r="AB624" s="225"/>
      <c r="AC624" s="226"/>
      <c r="AD624" s="226"/>
      <c r="AE624" s="226"/>
      <c r="AF624" s="226"/>
      <c r="AP624" s="223"/>
      <c r="AX624" s="223"/>
      <c r="BG624" s="223"/>
      <c r="BL624" s="223"/>
      <c r="BN624" s="223"/>
      <c r="BU624" s="223"/>
      <c r="BW624" s="223"/>
      <c r="CB624" s="223"/>
      <c r="CD624" s="223"/>
    </row>
    <row r="625" spans="1:82" ht="14.25" customHeight="1">
      <c r="A625" s="1"/>
      <c r="B625" s="1"/>
      <c r="C625" s="1"/>
      <c r="D625" s="1"/>
      <c r="E625" s="1"/>
      <c r="F625" s="1"/>
      <c r="G625" s="1"/>
      <c r="W625" s="138"/>
      <c r="Z625" s="225"/>
      <c r="AA625" s="225"/>
      <c r="AB625" s="225"/>
      <c r="AC625" s="226"/>
      <c r="AD625" s="226"/>
      <c r="AE625" s="226"/>
      <c r="AF625" s="226"/>
      <c r="AP625" s="223"/>
      <c r="AX625" s="223"/>
      <c r="BG625" s="223"/>
      <c r="BL625" s="223"/>
      <c r="BN625" s="223"/>
      <c r="BU625" s="223"/>
      <c r="BW625" s="223"/>
      <c r="CB625" s="223"/>
      <c r="CD625" s="223"/>
    </row>
    <row r="626" spans="1:82" ht="14.25" customHeight="1">
      <c r="A626" s="1"/>
      <c r="B626" s="1"/>
      <c r="C626" s="1"/>
      <c r="D626" s="1"/>
      <c r="E626" s="1"/>
      <c r="F626" s="1"/>
      <c r="G626" s="1"/>
      <c r="W626" s="138"/>
      <c r="Z626" s="225"/>
      <c r="AA626" s="225"/>
      <c r="AB626" s="225"/>
      <c r="AC626" s="226"/>
      <c r="AD626" s="226"/>
      <c r="AE626" s="226"/>
      <c r="AF626" s="226"/>
      <c r="AP626" s="223"/>
      <c r="AX626" s="223"/>
      <c r="BG626" s="223"/>
      <c r="BL626" s="223"/>
      <c r="BN626" s="223"/>
      <c r="BU626" s="223"/>
      <c r="BW626" s="223"/>
      <c r="CB626" s="223"/>
      <c r="CD626" s="223"/>
    </row>
    <row r="627" spans="1:82" ht="14.25" customHeight="1">
      <c r="A627" s="1"/>
      <c r="B627" s="1"/>
      <c r="C627" s="1"/>
      <c r="D627" s="1"/>
      <c r="E627" s="1"/>
      <c r="F627" s="1"/>
      <c r="G627" s="1"/>
      <c r="W627" s="138"/>
      <c r="Z627" s="225"/>
      <c r="AA627" s="225"/>
      <c r="AB627" s="225"/>
      <c r="AC627" s="226"/>
      <c r="AD627" s="226"/>
      <c r="AE627" s="226"/>
      <c r="AF627" s="226"/>
      <c r="AP627" s="223"/>
      <c r="AX627" s="223"/>
      <c r="BG627" s="223"/>
      <c r="BL627" s="223"/>
      <c r="BN627" s="223"/>
      <c r="BU627" s="223"/>
      <c r="BW627" s="223"/>
      <c r="CB627" s="223"/>
      <c r="CD627" s="223"/>
    </row>
    <row r="628" spans="1:82" ht="14.25" customHeight="1">
      <c r="A628" s="1"/>
      <c r="B628" s="1"/>
      <c r="C628" s="1"/>
      <c r="D628" s="1"/>
      <c r="E628" s="1"/>
      <c r="F628" s="1"/>
      <c r="G628" s="1"/>
      <c r="W628" s="138"/>
      <c r="Z628" s="225"/>
      <c r="AA628" s="225"/>
      <c r="AB628" s="225"/>
      <c r="AC628" s="226"/>
      <c r="AD628" s="226"/>
      <c r="AE628" s="226"/>
      <c r="AF628" s="226"/>
      <c r="AP628" s="223"/>
      <c r="AX628" s="223"/>
      <c r="BG628" s="223"/>
      <c r="BL628" s="223"/>
      <c r="BN628" s="223"/>
      <c r="BU628" s="223"/>
      <c r="BW628" s="223"/>
      <c r="CB628" s="223"/>
      <c r="CD628" s="223"/>
    </row>
    <row r="629" spans="1:82" ht="14.25" customHeight="1">
      <c r="A629" s="1"/>
      <c r="B629" s="1"/>
      <c r="C629" s="1"/>
      <c r="D629" s="1"/>
      <c r="E629" s="1"/>
      <c r="F629" s="1"/>
      <c r="G629" s="1"/>
      <c r="W629" s="138"/>
      <c r="Z629" s="225"/>
      <c r="AA629" s="225"/>
      <c r="AB629" s="225"/>
      <c r="AC629" s="226"/>
      <c r="AD629" s="226"/>
      <c r="AE629" s="226"/>
      <c r="AF629" s="226"/>
      <c r="AP629" s="223"/>
      <c r="AX629" s="223"/>
      <c r="BG629" s="223"/>
      <c r="BL629" s="223"/>
      <c r="BN629" s="223"/>
      <c r="BU629" s="223"/>
      <c r="BW629" s="223"/>
      <c r="CB629" s="223"/>
      <c r="CD629" s="223"/>
    </row>
    <row r="630" spans="1:82" ht="14.25" customHeight="1">
      <c r="A630" s="1"/>
      <c r="B630" s="1"/>
      <c r="C630" s="1"/>
      <c r="D630" s="1"/>
      <c r="E630" s="1"/>
      <c r="F630" s="1"/>
      <c r="G630" s="1"/>
      <c r="W630" s="138"/>
      <c r="Z630" s="225"/>
      <c r="AA630" s="225"/>
      <c r="AB630" s="225"/>
      <c r="AC630" s="226"/>
      <c r="AD630" s="226"/>
      <c r="AE630" s="226"/>
      <c r="AF630" s="226"/>
      <c r="AP630" s="223"/>
      <c r="AX630" s="223"/>
      <c r="BG630" s="223"/>
      <c r="BL630" s="223"/>
      <c r="BN630" s="223"/>
      <c r="BU630" s="223"/>
      <c r="BW630" s="223"/>
      <c r="CB630" s="223"/>
      <c r="CD630" s="223"/>
    </row>
    <row r="631" spans="1:82" ht="14.25" customHeight="1">
      <c r="A631" s="1"/>
      <c r="B631" s="1"/>
      <c r="C631" s="1"/>
      <c r="D631" s="1"/>
      <c r="E631" s="1"/>
      <c r="F631" s="1"/>
      <c r="G631" s="1"/>
      <c r="W631" s="138"/>
      <c r="Z631" s="225"/>
      <c r="AA631" s="225"/>
      <c r="AB631" s="225"/>
      <c r="AC631" s="226"/>
      <c r="AD631" s="226"/>
      <c r="AE631" s="226"/>
      <c r="AF631" s="226"/>
      <c r="AP631" s="223"/>
      <c r="AX631" s="223"/>
      <c r="BG631" s="223"/>
      <c r="BL631" s="223"/>
      <c r="BN631" s="223"/>
      <c r="BU631" s="223"/>
      <c r="BW631" s="223"/>
      <c r="CB631" s="223"/>
      <c r="CD631" s="223"/>
    </row>
    <row r="632" spans="1:82" ht="14.25" customHeight="1">
      <c r="A632" s="1"/>
      <c r="B632" s="1"/>
      <c r="C632" s="1"/>
      <c r="D632" s="1"/>
      <c r="E632" s="1"/>
      <c r="F632" s="1"/>
      <c r="G632" s="1"/>
      <c r="W632" s="138"/>
      <c r="Z632" s="225"/>
      <c r="AA632" s="225"/>
      <c r="AB632" s="225"/>
      <c r="AC632" s="226"/>
      <c r="AD632" s="226"/>
      <c r="AE632" s="226"/>
      <c r="AF632" s="226"/>
      <c r="AP632" s="223"/>
      <c r="AX632" s="223"/>
      <c r="BG632" s="223"/>
      <c r="BL632" s="223"/>
      <c r="BN632" s="223"/>
      <c r="BU632" s="223"/>
      <c r="BW632" s="223"/>
      <c r="CB632" s="223"/>
      <c r="CD632" s="223"/>
    </row>
    <row r="633" spans="1:82" ht="14.25" customHeight="1">
      <c r="A633" s="1"/>
      <c r="B633" s="1"/>
      <c r="C633" s="1"/>
      <c r="D633" s="1"/>
      <c r="E633" s="1"/>
      <c r="F633" s="1"/>
      <c r="G633" s="1"/>
      <c r="W633" s="138"/>
      <c r="Z633" s="225"/>
      <c r="AA633" s="225"/>
      <c r="AB633" s="225"/>
      <c r="AC633" s="226"/>
      <c r="AD633" s="226"/>
      <c r="AE633" s="226"/>
      <c r="AF633" s="226"/>
      <c r="AP633" s="223"/>
      <c r="AX633" s="223"/>
      <c r="BG633" s="223"/>
      <c r="BL633" s="223"/>
      <c r="BN633" s="223"/>
      <c r="BU633" s="223"/>
      <c r="BW633" s="223"/>
      <c r="CB633" s="223"/>
      <c r="CD633" s="223"/>
    </row>
    <row r="634" spans="1:82" ht="14.25" customHeight="1">
      <c r="A634" s="1"/>
      <c r="B634" s="1"/>
      <c r="C634" s="1"/>
      <c r="D634" s="1"/>
      <c r="E634" s="1"/>
      <c r="F634" s="1"/>
      <c r="G634" s="1"/>
      <c r="W634" s="138"/>
      <c r="Z634" s="225"/>
      <c r="AA634" s="225"/>
      <c r="AB634" s="225"/>
      <c r="AC634" s="226"/>
      <c r="AD634" s="226"/>
      <c r="AE634" s="226"/>
      <c r="AF634" s="226"/>
      <c r="AP634" s="223"/>
      <c r="AX634" s="223"/>
      <c r="BG634" s="223"/>
      <c r="BL634" s="223"/>
      <c r="BN634" s="223"/>
      <c r="BU634" s="223"/>
      <c r="BW634" s="223"/>
      <c r="CB634" s="223"/>
      <c r="CD634" s="223"/>
    </row>
    <row r="635" spans="1:82" ht="14.25" customHeight="1">
      <c r="A635" s="1"/>
      <c r="B635" s="1"/>
      <c r="C635" s="1"/>
      <c r="D635" s="1"/>
      <c r="E635" s="1"/>
      <c r="F635" s="1"/>
      <c r="G635" s="1"/>
      <c r="W635" s="138"/>
      <c r="Z635" s="225"/>
      <c r="AA635" s="225"/>
      <c r="AB635" s="225"/>
      <c r="AC635" s="226"/>
      <c r="AD635" s="226"/>
      <c r="AE635" s="226"/>
      <c r="AF635" s="226"/>
      <c r="AP635" s="223"/>
      <c r="AX635" s="223"/>
      <c r="BG635" s="223"/>
      <c r="BL635" s="223"/>
      <c r="BN635" s="223"/>
      <c r="BU635" s="223"/>
      <c r="BW635" s="223"/>
      <c r="CB635" s="223"/>
      <c r="CD635" s="223"/>
    </row>
    <row r="636" spans="1:82" ht="14.25" customHeight="1">
      <c r="A636" s="1"/>
      <c r="B636" s="1"/>
      <c r="C636" s="1"/>
      <c r="D636" s="1"/>
      <c r="E636" s="1"/>
      <c r="F636" s="1"/>
      <c r="G636" s="1"/>
      <c r="W636" s="138"/>
      <c r="Z636" s="225"/>
      <c r="AA636" s="225"/>
      <c r="AB636" s="225"/>
      <c r="AC636" s="226"/>
      <c r="AD636" s="226"/>
      <c r="AE636" s="226"/>
      <c r="AF636" s="226"/>
      <c r="AP636" s="223"/>
      <c r="AX636" s="223"/>
      <c r="BG636" s="223"/>
      <c r="BL636" s="223"/>
      <c r="BN636" s="223"/>
      <c r="BU636" s="223"/>
      <c r="BW636" s="223"/>
      <c r="CB636" s="223"/>
      <c r="CD636" s="223"/>
    </row>
    <row r="637" spans="1:82" ht="14.25" customHeight="1">
      <c r="A637" s="1"/>
      <c r="B637" s="1"/>
      <c r="C637" s="1"/>
      <c r="D637" s="1"/>
      <c r="E637" s="1"/>
      <c r="F637" s="1"/>
      <c r="G637" s="1"/>
      <c r="W637" s="138"/>
      <c r="Z637" s="225"/>
      <c r="AA637" s="225"/>
      <c r="AB637" s="225"/>
      <c r="AC637" s="226"/>
      <c r="AD637" s="226"/>
      <c r="AE637" s="226"/>
      <c r="AF637" s="226"/>
      <c r="AP637" s="223"/>
      <c r="AX637" s="223"/>
      <c r="BG637" s="223"/>
      <c r="BL637" s="223"/>
      <c r="BN637" s="223"/>
      <c r="BU637" s="223"/>
      <c r="BW637" s="223"/>
      <c r="CB637" s="223"/>
      <c r="CD637" s="223"/>
    </row>
    <row r="638" spans="1:82" ht="14.25" customHeight="1">
      <c r="A638" s="1"/>
      <c r="B638" s="1"/>
      <c r="C638" s="1"/>
      <c r="D638" s="1"/>
      <c r="E638" s="1"/>
      <c r="F638" s="1"/>
      <c r="G638" s="1"/>
      <c r="W638" s="138"/>
      <c r="Z638" s="225"/>
      <c r="AA638" s="225"/>
      <c r="AB638" s="225"/>
      <c r="AC638" s="226"/>
      <c r="AD638" s="226"/>
      <c r="AE638" s="226"/>
      <c r="AF638" s="226"/>
      <c r="AP638" s="223"/>
      <c r="AX638" s="223"/>
      <c r="BG638" s="223"/>
      <c r="BL638" s="223"/>
      <c r="BN638" s="223"/>
      <c r="BU638" s="223"/>
      <c r="BW638" s="223"/>
      <c r="CB638" s="223"/>
      <c r="CD638" s="223"/>
    </row>
    <row r="639" spans="1:82" ht="14.25" customHeight="1">
      <c r="A639" s="1"/>
      <c r="B639" s="1"/>
      <c r="C639" s="1"/>
      <c r="D639" s="1"/>
      <c r="E639" s="1"/>
      <c r="F639" s="1"/>
      <c r="G639" s="1"/>
      <c r="W639" s="138"/>
      <c r="Z639" s="225"/>
      <c r="AA639" s="225"/>
      <c r="AB639" s="225"/>
      <c r="AC639" s="226"/>
      <c r="AD639" s="226"/>
      <c r="AE639" s="226"/>
      <c r="AF639" s="226"/>
      <c r="AP639" s="223"/>
      <c r="AX639" s="223"/>
      <c r="BG639" s="223"/>
      <c r="BL639" s="223"/>
      <c r="BN639" s="223"/>
      <c r="BU639" s="223"/>
      <c r="BW639" s="223"/>
      <c r="CB639" s="223"/>
      <c r="CD639" s="223"/>
    </row>
    <row r="640" spans="1:82" ht="14.25" customHeight="1">
      <c r="A640" s="1"/>
      <c r="B640" s="1"/>
      <c r="C640" s="1"/>
      <c r="D640" s="1"/>
      <c r="E640" s="1"/>
      <c r="F640" s="1"/>
      <c r="G640" s="1"/>
      <c r="W640" s="138"/>
      <c r="Z640" s="225"/>
      <c r="AA640" s="225"/>
      <c r="AB640" s="225"/>
      <c r="AC640" s="226"/>
      <c r="AD640" s="226"/>
      <c r="AE640" s="226"/>
      <c r="AF640" s="226"/>
      <c r="AP640" s="223"/>
      <c r="AX640" s="223"/>
      <c r="BG640" s="223"/>
      <c r="BL640" s="223"/>
      <c r="BN640" s="223"/>
      <c r="BU640" s="223"/>
      <c r="BW640" s="223"/>
      <c r="CB640" s="223"/>
      <c r="CD640" s="223"/>
    </row>
    <row r="641" spans="1:82" ht="14.25" customHeight="1">
      <c r="A641" s="1"/>
      <c r="B641" s="1"/>
      <c r="C641" s="1"/>
      <c r="D641" s="1"/>
      <c r="E641" s="1"/>
      <c r="F641" s="1"/>
      <c r="G641" s="1"/>
      <c r="W641" s="138"/>
      <c r="Z641" s="225"/>
      <c r="AA641" s="225"/>
      <c r="AB641" s="225"/>
      <c r="AC641" s="226"/>
      <c r="AD641" s="226"/>
      <c r="AE641" s="226"/>
      <c r="AF641" s="226"/>
      <c r="AP641" s="223"/>
      <c r="AX641" s="223"/>
      <c r="BG641" s="223"/>
      <c r="BL641" s="223"/>
      <c r="BN641" s="223"/>
      <c r="BU641" s="223"/>
      <c r="BW641" s="223"/>
      <c r="CB641" s="223"/>
      <c r="CD641" s="223"/>
    </row>
    <row r="642" spans="1:82" ht="14.25" customHeight="1">
      <c r="A642" s="1"/>
      <c r="B642" s="1"/>
      <c r="C642" s="1"/>
      <c r="D642" s="1"/>
      <c r="E642" s="1"/>
      <c r="F642" s="1"/>
      <c r="G642" s="1"/>
      <c r="W642" s="138"/>
      <c r="Z642" s="225"/>
      <c r="AA642" s="225"/>
      <c r="AB642" s="225"/>
      <c r="AC642" s="226"/>
      <c r="AD642" s="226"/>
      <c r="AE642" s="226"/>
      <c r="AF642" s="226"/>
      <c r="AP642" s="223"/>
      <c r="AX642" s="223"/>
      <c r="BG642" s="223"/>
      <c r="BL642" s="223"/>
      <c r="BN642" s="223"/>
      <c r="BU642" s="223"/>
      <c r="BW642" s="223"/>
      <c r="CB642" s="223"/>
      <c r="CD642" s="223"/>
    </row>
    <row r="643" spans="1:82" ht="14.25" customHeight="1">
      <c r="A643" s="1"/>
      <c r="B643" s="1"/>
      <c r="C643" s="1"/>
      <c r="D643" s="1"/>
      <c r="E643" s="1"/>
      <c r="F643" s="1"/>
      <c r="G643" s="1"/>
      <c r="W643" s="138"/>
      <c r="Z643" s="225"/>
      <c r="AA643" s="225"/>
      <c r="AB643" s="225"/>
      <c r="AC643" s="226"/>
      <c r="AD643" s="226"/>
      <c r="AE643" s="226"/>
      <c r="AF643" s="226"/>
      <c r="AP643" s="223"/>
      <c r="AX643" s="223"/>
      <c r="BG643" s="223"/>
      <c r="BL643" s="223"/>
      <c r="BN643" s="223"/>
      <c r="BU643" s="223"/>
      <c r="BW643" s="223"/>
      <c r="CB643" s="223"/>
      <c r="CD643" s="223"/>
    </row>
    <row r="644" spans="1:82" ht="14.25" customHeight="1">
      <c r="A644" s="1"/>
      <c r="B644" s="1"/>
      <c r="C644" s="1"/>
      <c r="D644" s="1"/>
      <c r="E644" s="1"/>
      <c r="F644" s="1"/>
      <c r="G644" s="1"/>
      <c r="W644" s="138"/>
      <c r="Z644" s="225"/>
      <c r="AA644" s="225"/>
      <c r="AB644" s="225"/>
      <c r="AC644" s="226"/>
      <c r="AD644" s="226"/>
      <c r="AE644" s="226"/>
      <c r="AF644" s="226"/>
      <c r="AP644" s="223"/>
      <c r="AX644" s="223"/>
      <c r="BG644" s="223"/>
      <c r="BL644" s="223"/>
      <c r="BN644" s="223"/>
      <c r="BU644" s="223"/>
      <c r="BW644" s="223"/>
      <c r="CB644" s="223"/>
      <c r="CD644" s="223"/>
    </row>
    <row r="645" spans="1:82" ht="14.25" customHeight="1">
      <c r="A645" s="1"/>
      <c r="B645" s="1"/>
      <c r="C645" s="1"/>
      <c r="D645" s="1"/>
      <c r="E645" s="1"/>
      <c r="F645" s="1"/>
      <c r="G645" s="1"/>
      <c r="W645" s="138"/>
      <c r="Z645" s="225"/>
      <c r="AA645" s="225"/>
      <c r="AB645" s="225"/>
      <c r="AC645" s="226"/>
      <c r="AD645" s="226"/>
      <c r="AE645" s="226"/>
      <c r="AF645" s="226"/>
      <c r="AP645" s="223"/>
      <c r="AX645" s="223"/>
      <c r="BG645" s="223"/>
      <c r="BL645" s="223"/>
      <c r="BN645" s="223"/>
      <c r="BU645" s="223"/>
      <c r="BW645" s="223"/>
      <c r="CB645" s="223"/>
      <c r="CD645" s="223"/>
    </row>
    <row r="646" spans="1:82" ht="14.25" customHeight="1">
      <c r="A646" s="1"/>
      <c r="B646" s="1"/>
      <c r="C646" s="1"/>
      <c r="D646" s="1"/>
      <c r="E646" s="1"/>
      <c r="F646" s="1"/>
      <c r="G646" s="1"/>
      <c r="W646" s="138"/>
      <c r="Z646" s="225"/>
      <c r="AA646" s="225"/>
      <c r="AB646" s="225"/>
      <c r="AC646" s="226"/>
      <c r="AD646" s="226"/>
      <c r="AE646" s="226"/>
      <c r="AF646" s="226"/>
      <c r="AP646" s="223"/>
      <c r="AX646" s="223"/>
      <c r="BG646" s="223"/>
      <c r="BL646" s="223"/>
      <c r="BN646" s="223"/>
      <c r="BU646" s="223"/>
      <c r="BW646" s="223"/>
      <c r="CB646" s="223"/>
      <c r="CD646" s="223"/>
    </row>
    <row r="647" spans="1:82" ht="14.25" customHeight="1">
      <c r="A647" s="1"/>
      <c r="B647" s="1"/>
      <c r="C647" s="1"/>
      <c r="D647" s="1"/>
      <c r="E647" s="1"/>
      <c r="F647" s="1"/>
      <c r="G647" s="1"/>
      <c r="W647" s="138"/>
      <c r="Z647" s="225"/>
      <c r="AA647" s="225"/>
      <c r="AB647" s="225"/>
      <c r="AC647" s="226"/>
      <c r="AD647" s="226"/>
      <c r="AE647" s="226"/>
      <c r="AF647" s="226"/>
      <c r="AP647" s="223"/>
      <c r="AX647" s="223"/>
      <c r="BG647" s="223"/>
      <c r="BL647" s="223"/>
      <c r="BN647" s="223"/>
      <c r="BU647" s="223"/>
      <c r="BW647" s="223"/>
      <c r="CB647" s="223"/>
      <c r="CD647" s="223"/>
    </row>
    <row r="648" spans="1:82" ht="14.25" customHeight="1">
      <c r="A648" s="1"/>
      <c r="B648" s="1"/>
      <c r="C648" s="1"/>
      <c r="D648" s="1"/>
      <c r="E648" s="1"/>
      <c r="F648" s="1"/>
      <c r="G648" s="1"/>
      <c r="W648" s="138"/>
      <c r="Z648" s="225"/>
      <c r="AA648" s="225"/>
      <c r="AB648" s="225"/>
      <c r="AC648" s="226"/>
      <c r="AD648" s="226"/>
      <c r="AE648" s="226"/>
      <c r="AF648" s="226"/>
      <c r="AP648" s="223"/>
      <c r="AX648" s="223"/>
      <c r="BG648" s="223"/>
      <c r="BL648" s="223"/>
      <c r="BN648" s="223"/>
      <c r="BU648" s="223"/>
      <c r="BW648" s="223"/>
      <c r="CB648" s="223"/>
      <c r="CD648" s="223"/>
    </row>
    <row r="649" spans="1:82" ht="14.25" customHeight="1">
      <c r="A649" s="1"/>
      <c r="B649" s="1"/>
      <c r="C649" s="1"/>
      <c r="D649" s="1"/>
      <c r="E649" s="1"/>
      <c r="F649" s="1"/>
      <c r="G649" s="1"/>
      <c r="W649" s="138"/>
      <c r="Z649" s="225"/>
      <c r="AA649" s="225"/>
      <c r="AB649" s="225"/>
      <c r="AC649" s="226"/>
      <c r="AD649" s="226"/>
      <c r="AE649" s="226"/>
      <c r="AF649" s="226"/>
      <c r="AP649" s="223"/>
      <c r="AX649" s="223"/>
      <c r="BG649" s="223"/>
      <c r="BL649" s="223"/>
      <c r="BN649" s="223"/>
      <c r="BU649" s="223"/>
      <c r="BW649" s="223"/>
      <c r="CB649" s="223"/>
      <c r="CD649" s="223"/>
    </row>
    <row r="650" spans="1:82" ht="14.25" customHeight="1">
      <c r="A650" s="1"/>
      <c r="B650" s="1"/>
      <c r="C650" s="1"/>
      <c r="D650" s="1"/>
      <c r="E650" s="1"/>
      <c r="F650" s="1"/>
      <c r="G650" s="1"/>
      <c r="W650" s="138"/>
      <c r="Z650" s="225"/>
      <c r="AA650" s="225"/>
      <c r="AB650" s="225"/>
      <c r="AC650" s="226"/>
      <c r="AD650" s="226"/>
      <c r="AE650" s="226"/>
      <c r="AF650" s="226"/>
      <c r="AP650" s="223"/>
      <c r="AX650" s="223"/>
      <c r="BG650" s="223"/>
      <c r="BL650" s="223"/>
      <c r="BN650" s="223"/>
      <c r="BU650" s="223"/>
      <c r="BW650" s="223"/>
      <c r="CB650" s="223"/>
      <c r="CD650" s="223"/>
    </row>
    <row r="651" spans="1:82" ht="14.25" customHeight="1">
      <c r="A651" s="1"/>
      <c r="B651" s="1"/>
      <c r="C651" s="1"/>
      <c r="D651" s="1"/>
      <c r="E651" s="1"/>
      <c r="F651" s="1"/>
      <c r="G651" s="1"/>
      <c r="W651" s="138"/>
      <c r="Z651" s="225"/>
      <c r="AA651" s="225"/>
      <c r="AB651" s="225"/>
      <c r="AC651" s="226"/>
      <c r="AD651" s="226"/>
      <c r="AE651" s="226"/>
      <c r="AF651" s="226"/>
      <c r="AP651" s="223"/>
      <c r="AX651" s="223"/>
      <c r="BG651" s="223"/>
      <c r="BL651" s="223"/>
      <c r="BN651" s="223"/>
      <c r="BU651" s="223"/>
      <c r="BW651" s="223"/>
      <c r="CB651" s="223"/>
      <c r="CD651" s="223"/>
    </row>
    <row r="652" spans="1:82" ht="14.25" customHeight="1">
      <c r="A652" s="1"/>
      <c r="B652" s="1"/>
      <c r="C652" s="1"/>
      <c r="D652" s="1"/>
      <c r="E652" s="1"/>
      <c r="F652" s="1"/>
      <c r="G652" s="1"/>
      <c r="W652" s="138"/>
      <c r="Z652" s="225"/>
      <c r="AA652" s="225"/>
      <c r="AB652" s="225"/>
      <c r="AC652" s="226"/>
      <c r="AD652" s="226"/>
      <c r="AE652" s="226"/>
      <c r="AF652" s="226"/>
      <c r="AP652" s="223"/>
      <c r="AX652" s="223"/>
      <c r="BG652" s="223"/>
      <c r="BL652" s="223"/>
      <c r="BN652" s="223"/>
      <c r="BU652" s="223"/>
      <c r="BW652" s="223"/>
      <c r="CB652" s="223"/>
      <c r="CD652" s="223"/>
    </row>
    <row r="653" spans="1:82" ht="14.25" customHeight="1">
      <c r="A653" s="1"/>
      <c r="B653" s="1"/>
      <c r="C653" s="1"/>
      <c r="D653" s="1"/>
      <c r="E653" s="1"/>
      <c r="F653" s="1"/>
      <c r="G653" s="1"/>
      <c r="W653" s="138"/>
      <c r="Z653" s="225"/>
      <c r="AA653" s="225"/>
      <c r="AB653" s="225"/>
      <c r="AC653" s="226"/>
      <c r="AD653" s="226"/>
      <c r="AE653" s="226"/>
      <c r="AF653" s="226"/>
      <c r="AP653" s="223"/>
      <c r="AX653" s="223"/>
      <c r="BG653" s="223"/>
      <c r="BL653" s="223"/>
      <c r="BN653" s="223"/>
      <c r="BU653" s="223"/>
      <c r="BW653" s="223"/>
      <c r="CB653" s="223"/>
      <c r="CD653" s="223"/>
    </row>
    <row r="654" spans="1:82" ht="14.25" customHeight="1">
      <c r="A654" s="1"/>
      <c r="B654" s="1"/>
      <c r="C654" s="1"/>
      <c r="D654" s="1"/>
      <c r="E654" s="1"/>
      <c r="F654" s="1"/>
      <c r="G654" s="1"/>
      <c r="W654" s="138"/>
      <c r="Z654" s="225"/>
      <c r="AA654" s="225"/>
      <c r="AB654" s="225"/>
      <c r="AC654" s="226"/>
      <c r="AD654" s="226"/>
      <c r="AE654" s="226"/>
      <c r="AF654" s="226"/>
      <c r="AP654" s="223"/>
      <c r="AX654" s="223"/>
      <c r="BG654" s="223"/>
      <c r="BL654" s="223"/>
      <c r="BN654" s="223"/>
      <c r="BU654" s="223"/>
      <c r="BW654" s="223"/>
      <c r="CB654" s="223"/>
      <c r="CD654" s="223"/>
    </row>
    <row r="655" spans="1:82" ht="14.25" customHeight="1">
      <c r="A655" s="1"/>
      <c r="B655" s="1"/>
      <c r="C655" s="1"/>
      <c r="D655" s="1"/>
      <c r="E655" s="1"/>
      <c r="F655" s="1"/>
      <c r="G655" s="1"/>
      <c r="W655" s="138"/>
      <c r="Z655" s="225"/>
      <c r="AA655" s="225"/>
      <c r="AB655" s="225"/>
      <c r="AC655" s="226"/>
      <c r="AD655" s="226"/>
      <c r="AE655" s="226"/>
      <c r="AF655" s="226"/>
      <c r="AP655" s="223"/>
      <c r="AX655" s="223"/>
      <c r="BG655" s="223"/>
      <c r="BL655" s="223"/>
      <c r="BN655" s="223"/>
      <c r="BU655" s="223"/>
      <c r="BW655" s="223"/>
      <c r="CB655" s="223"/>
      <c r="CD655" s="223"/>
    </row>
    <row r="656" spans="1:82" ht="14.25" customHeight="1">
      <c r="A656" s="1"/>
      <c r="B656" s="1"/>
      <c r="C656" s="1"/>
      <c r="D656" s="1"/>
      <c r="E656" s="1"/>
      <c r="F656" s="1"/>
      <c r="G656" s="1"/>
      <c r="W656" s="138"/>
      <c r="Z656" s="225"/>
      <c r="AA656" s="225"/>
      <c r="AB656" s="225"/>
      <c r="AC656" s="226"/>
      <c r="AD656" s="226"/>
      <c r="AE656" s="226"/>
      <c r="AF656" s="226"/>
      <c r="AP656" s="223"/>
      <c r="AX656" s="223"/>
      <c r="BG656" s="223"/>
      <c r="BL656" s="223"/>
      <c r="BN656" s="223"/>
      <c r="BU656" s="223"/>
      <c r="BW656" s="223"/>
      <c r="CB656" s="223"/>
      <c r="CD656" s="223"/>
    </row>
    <row r="657" spans="1:82" ht="14.25" customHeight="1">
      <c r="A657" s="1"/>
      <c r="B657" s="1"/>
      <c r="C657" s="1"/>
      <c r="D657" s="1"/>
      <c r="E657" s="1"/>
      <c r="F657" s="1"/>
      <c r="G657" s="1"/>
      <c r="W657" s="138"/>
      <c r="Z657" s="225"/>
      <c r="AA657" s="225"/>
      <c r="AB657" s="225"/>
      <c r="AC657" s="226"/>
      <c r="AD657" s="226"/>
      <c r="AE657" s="226"/>
      <c r="AF657" s="226"/>
      <c r="AP657" s="223"/>
      <c r="AX657" s="223"/>
      <c r="BG657" s="223"/>
      <c r="BL657" s="223"/>
      <c r="BN657" s="223"/>
      <c r="BU657" s="223"/>
      <c r="BW657" s="223"/>
      <c r="CB657" s="223"/>
      <c r="CD657" s="223"/>
    </row>
    <row r="658" spans="1:82" ht="14.25" customHeight="1">
      <c r="A658" s="1"/>
      <c r="B658" s="1"/>
      <c r="C658" s="1"/>
      <c r="D658" s="1"/>
      <c r="E658" s="1"/>
      <c r="F658" s="1"/>
      <c r="G658" s="1"/>
      <c r="W658" s="138"/>
      <c r="Z658" s="225"/>
      <c r="AA658" s="225"/>
      <c r="AB658" s="225"/>
      <c r="AC658" s="226"/>
      <c r="AD658" s="226"/>
      <c r="AE658" s="226"/>
      <c r="AF658" s="226"/>
      <c r="AP658" s="223"/>
      <c r="AX658" s="223"/>
      <c r="BG658" s="223"/>
      <c r="BL658" s="223"/>
      <c r="BN658" s="223"/>
      <c r="BU658" s="223"/>
      <c r="BW658" s="223"/>
      <c r="CB658" s="223"/>
      <c r="CD658" s="223"/>
    </row>
    <row r="659" spans="1:82" ht="14.25" customHeight="1">
      <c r="A659" s="1"/>
      <c r="B659" s="1"/>
      <c r="C659" s="1"/>
      <c r="D659" s="1"/>
      <c r="E659" s="1"/>
      <c r="F659" s="1"/>
      <c r="G659" s="1"/>
      <c r="W659" s="138"/>
      <c r="Z659" s="225"/>
      <c r="AA659" s="225"/>
      <c r="AB659" s="225"/>
      <c r="AC659" s="226"/>
      <c r="AD659" s="226"/>
      <c r="AE659" s="226"/>
      <c r="AF659" s="226"/>
      <c r="AP659" s="223"/>
      <c r="AX659" s="223"/>
      <c r="BG659" s="223"/>
      <c r="BL659" s="223"/>
      <c r="BN659" s="223"/>
      <c r="BU659" s="223"/>
      <c r="BW659" s="223"/>
      <c r="CB659" s="223"/>
      <c r="CD659" s="223"/>
    </row>
    <row r="660" spans="1:82" ht="14.25" customHeight="1">
      <c r="A660" s="1"/>
      <c r="B660" s="1"/>
      <c r="C660" s="1"/>
      <c r="D660" s="1"/>
      <c r="E660" s="1"/>
      <c r="F660" s="1"/>
      <c r="G660" s="1"/>
      <c r="W660" s="138"/>
      <c r="Z660" s="225"/>
      <c r="AA660" s="225"/>
      <c r="AB660" s="225"/>
      <c r="AC660" s="226"/>
      <c r="AD660" s="226"/>
      <c r="AE660" s="226"/>
      <c r="AF660" s="226"/>
      <c r="AP660" s="223"/>
      <c r="AX660" s="223"/>
      <c r="BG660" s="223"/>
      <c r="BL660" s="223"/>
      <c r="BN660" s="223"/>
      <c r="BU660" s="223"/>
      <c r="BW660" s="223"/>
      <c r="CB660" s="223"/>
      <c r="CD660" s="223"/>
    </row>
    <row r="661" spans="1:82" ht="14.25" customHeight="1">
      <c r="A661" s="1"/>
      <c r="B661" s="1"/>
      <c r="C661" s="1"/>
      <c r="D661" s="1"/>
      <c r="E661" s="1"/>
      <c r="F661" s="1"/>
      <c r="G661" s="1"/>
      <c r="W661" s="138"/>
      <c r="Z661" s="225"/>
      <c r="AA661" s="225"/>
      <c r="AB661" s="225"/>
      <c r="AC661" s="226"/>
      <c r="AD661" s="226"/>
      <c r="AE661" s="226"/>
      <c r="AF661" s="226"/>
      <c r="AP661" s="223"/>
      <c r="AX661" s="223"/>
      <c r="BG661" s="223"/>
      <c r="BL661" s="223"/>
      <c r="BN661" s="223"/>
      <c r="BU661" s="223"/>
      <c r="BW661" s="223"/>
      <c r="CB661" s="223"/>
      <c r="CD661" s="223"/>
    </row>
    <row r="662" spans="1:82" ht="14.25" customHeight="1">
      <c r="A662" s="1"/>
      <c r="B662" s="1"/>
      <c r="C662" s="1"/>
      <c r="D662" s="1"/>
      <c r="E662" s="1"/>
      <c r="F662" s="1"/>
      <c r="G662" s="1"/>
      <c r="W662" s="138"/>
      <c r="Z662" s="225"/>
      <c r="AA662" s="225"/>
      <c r="AB662" s="225"/>
      <c r="AC662" s="226"/>
      <c r="AD662" s="226"/>
      <c r="AE662" s="226"/>
      <c r="AF662" s="226"/>
      <c r="AP662" s="223"/>
      <c r="AX662" s="223"/>
      <c r="BG662" s="223"/>
      <c r="BL662" s="223"/>
      <c r="BN662" s="223"/>
      <c r="BU662" s="223"/>
      <c r="BW662" s="223"/>
      <c r="CB662" s="223"/>
      <c r="CD662" s="223"/>
    </row>
    <row r="663" spans="1:82" ht="14.25" customHeight="1">
      <c r="A663" s="1"/>
      <c r="B663" s="1"/>
      <c r="C663" s="1"/>
      <c r="D663" s="1"/>
      <c r="E663" s="1"/>
      <c r="F663" s="1"/>
      <c r="G663" s="1"/>
      <c r="W663" s="138"/>
      <c r="Z663" s="225"/>
      <c r="AA663" s="225"/>
      <c r="AB663" s="225"/>
      <c r="AC663" s="226"/>
      <c r="AD663" s="226"/>
      <c r="AE663" s="226"/>
      <c r="AF663" s="226"/>
      <c r="AP663" s="223"/>
      <c r="AX663" s="223"/>
      <c r="BG663" s="223"/>
      <c r="BL663" s="223"/>
      <c r="BN663" s="223"/>
      <c r="BU663" s="223"/>
      <c r="BW663" s="223"/>
      <c r="CB663" s="223"/>
      <c r="CD663" s="223"/>
    </row>
    <row r="664" spans="1:82" ht="14.25" customHeight="1">
      <c r="A664" s="1"/>
      <c r="B664" s="1"/>
      <c r="C664" s="1"/>
      <c r="D664" s="1"/>
      <c r="E664" s="1"/>
      <c r="F664" s="1"/>
      <c r="G664" s="1"/>
      <c r="W664" s="138"/>
      <c r="Z664" s="225"/>
      <c r="AA664" s="225"/>
      <c r="AB664" s="225"/>
      <c r="AC664" s="226"/>
      <c r="AD664" s="226"/>
      <c r="AE664" s="226"/>
      <c r="AF664" s="226"/>
      <c r="AP664" s="223"/>
      <c r="AX664" s="223"/>
      <c r="BG664" s="223"/>
      <c r="BL664" s="223"/>
      <c r="BN664" s="223"/>
      <c r="BU664" s="223"/>
      <c r="BW664" s="223"/>
      <c r="CB664" s="223"/>
      <c r="CD664" s="223"/>
    </row>
    <row r="665" spans="1:82" ht="14.25" customHeight="1">
      <c r="A665" s="1"/>
      <c r="B665" s="1"/>
      <c r="C665" s="1"/>
      <c r="D665" s="1"/>
      <c r="E665" s="1"/>
      <c r="F665" s="1"/>
      <c r="G665" s="1"/>
      <c r="W665" s="138"/>
      <c r="Z665" s="225"/>
      <c r="AA665" s="225"/>
      <c r="AB665" s="225"/>
      <c r="AC665" s="226"/>
      <c r="AD665" s="226"/>
      <c r="AE665" s="226"/>
      <c r="AF665" s="226"/>
      <c r="AP665" s="223"/>
      <c r="AX665" s="223"/>
      <c r="BG665" s="223"/>
      <c r="BL665" s="223"/>
      <c r="BN665" s="223"/>
      <c r="BU665" s="223"/>
      <c r="BW665" s="223"/>
      <c r="CB665" s="223"/>
      <c r="CD665" s="223"/>
    </row>
    <row r="666" spans="1:82" ht="14.25" customHeight="1">
      <c r="A666" s="1"/>
      <c r="B666" s="1"/>
      <c r="C666" s="1"/>
      <c r="D666" s="1"/>
      <c r="E666" s="1"/>
      <c r="F666" s="1"/>
      <c r="G666" s="1"/>
      <c r="W666" s="138"/>
      <c r="Z666" s="225"/>
      <c r="AA666" s="225"/>
      <c r="AB666" s="225"/>
      <c r="AC666" s="226"/>
      <c r="AD666" s="226"/>
      <c r="AE666" s="226"/>
      <c r="AF666" s="226"/>
      <c r="AP666" s="223"/>
      <c r="AX666" s="223"/>
      <c r="BG666" s="223"/>
      <c r="BL666" s="223"/>
      <c r="BN666" s="223"/>
      <c r="BU666" s="223"/>
      <c r="BW666" s="223"/>
      <c r="CB666" s="223"/>
      <c r="CD666" s="223"/>
    </row>
    <row r="667" spans="1:82" ht="14.25" customHeight="1">
      <c r="A667" s="1"/>
      <c r="B667" s="1"/>
      <c r="C667" s="1"/>
      <c r="D667" s="1"/>
      <c r="E667" s="1"/>
      <c r="F667" s="1"/>
      <c r="G667" s="1"/>
      <c r="W667" s="138"/>
      <c r="Z667" s="225"/>
      <c r="AA667" s="225"/>
      <c r="AB667" s="225"/>
      <c r="AC667" s="226"/>
      <c r="AD667" s="226"/>
      <c r="AE667" s="226"/>
      <c r="AF667" s="226"/>
      <c r="AP667" s="223"/>
      <c r="AX667" s="223"/>
      <c r="BG667" s="223"/>
      <c r="BL667" s="223"/>
      <c r="BN667" s="223"/>
      <c r="BU667" s="223"/>
      <c r="BW667" s="223"/>
      <c r="CB667" s="223"/>
      <c r="CD667" s="223"/>
    </row>
    <row r="668" spans="1:82" ht="14.25" customHeight="1">
      <c r="A668" s="1"/>
      <c r="B668" s="1"/>
      <c r="C668" s="1"/>
      <c r="D668" s="1"/>
      <c r="E668" s="1"/>
      <c r="F668" s="1"/>
      <c r="G668" s="1"/>
      <c r="W668" s="138"/>
      <c r="Z668" s="225"/>
      <c r="AA668" s="225"/>
      <c r="AB668" s="225"/>
      <c r="AC668" s="226"/>
      <c r="AD668" s="226"/>
      <c r="AE668" s="226"/>
      <c r="AF668" s="226"/>
      <c r="AP668" s="223"/>
      <c r="AX668" s="223"/>
      <c r="BG668" s="223"/>
      <c r="BL668" s="223"/>
      <c r="BN668" s="223"/>
      <c r="BU668" s="223"/>
      <c r="BW668" s="223"/>
      <c r="CB668" s="223"/>
      <c r="CD668" s="223"/>
    </row>
    <row r="669" spans="1:82" ht="14.25" customHeight="1">
      <c r="A669" s="1"/>
      <c r="B669" s="1"/>
      <c r="C669" s="1"/>
      <c r="D669" s="1"/>
      <c r="E669" s="1"/>
      <c r="F669" s="1"/>
      <c r="G669" s="1"/>
      <c r="W669" s="138"/>
      <c r="Z669" s="225"/>
      <c r="AA669" s="225"/>
      <c r="AB669" s="225"/>
      <c r="AC669" s="226"/>
      <c r="AD669" s="226"/>
      <c r="AE669" s="226"/>
      <c r="AF669" s="226"/>
      <c r="AP669" s="223"/>
      <c r="AX669" s="223"/>
      <c r="BG669" s="223"/>
      <c r="BL669" s="223"/>
      <c r="BN669" s="223"/>
      <c r="BU669" s="223"/>
      <c r="BW669" s="223"/>
      <c r="CB669" s="223"/>
      <c r="CD669" s="223"/>
    </row>
    <row r="670" spans="1:82" ht="14.25" customHeight="1">
      <c r="A670" s="1"/>
      <c r="B670" s="1"/>
      <c r="C670" s="1"/>
      <c r="D670" s="1"/>
      <c r="E670" s="1"/>
      <c r="F670" s="1"/>
      <c r="G670" s="1"/>
      <c r="W670" s="138"/>
      <c r="Z670" s="225"/>
      <c r="AA670" s="225"/>
      <c r="AB670" s="225"/>
      <c r="AC670" s="226"/>
      <c r="AD670" s="226"/>
      <c r="AE670" s="226"/>
      <c r="AF670" s="226"/>
      <c r="AP670" s="223"/>
      <c r="AX670" s="223"/>
      <c r="BG670" s="223"/>
      <c r="BL670" s="223"/>
      <c r="BN670" s="223"/>
      <c r="BU670" s="223"/>
      <c r="BW670" s="223"/>
      <c r="CB670" s="223"/>
      <c r="CD670" s="223"/>
    </row>
    <row r="671" spans="1:82" ht="14.25" customHeight="1">
      <c r="A671" s="1"/>
      <c r="B671" s="1"/>
      <c r="C671" s="1"/>
      <c r="D671" s="1"/>
      <c r="E671" s="1"/>
      <c r="F671" s="1"/>
      <c r="G671" s="1"/>
      <c r="W671" s="138"/>
      <c r="Z671" s="225"/>
      <c r="AA671" s="225"/>
      <c r="AB671" s="225"/>
      <c r="AC671" s="226"/>
      <c r="AD671" s="226"/>
      <c r="AE671" s="226"/>
      <c r="AF671" s="226"/>
      <c r="AP671" s="223"/>
      <c r="AX671" s="223"/>
      <c r="BG671" s="223"/>
      <c r="BL671" s="223"/>
      <c r="BN671" s="223"/>
      <c r="BU671" s="223"/>
      <c r="BW671" s="223"/>
      <c r="CB671" s="223"/>
      <c r="CD671" s="223"/>
    </row>
    <row r="672" spans="1:82" ht="14.25" customHeight="1">
      <c r="A672" s="1"/>
      <c r="B672" s="1"/>
      <c r="C672" s="1"/>
      <c r="D672" s="1"/>
      <c r="E672" s="1"/>
      <c r="F672" s="1"/>
      <c r="G672" s="1"/>
      <c r="W672" s="138"/>
      <c r="Z672" s="225"/>
      <c r="AA672" s="225"/>
      <c r="AB672" s="225"/>
      <c r="AC672" s="226"/>
      <c r="AD672" s="226"/>
      <c r="AE672" s="226"/>
      <c r="AF672" s="226"/>
      <c r="AP672" s="223"/>
      <c r="AX672" s="223"/>
      <c r="BG672" s="223"/>
      <c r="BL672" s="223"/>
      <c r="BN672" s="223"/>
      <c r="BU672" s="223"/>
      <c r="BW672" s="223"/>
      <c r="CB672" s="223"/>
      <c r="CD672" s="223"/>
    </row>
    <row r="673" spans="1:82" ht="14.25" customHeight="1">
      <c r="A673" s="1"/>
      <c r="B673" s="1"/>
      <c r="C673" s="1"/>
      <c r="D673" s="1"/>
      <c r="E673" s="1"/>
      <c r="F673" s="1"/>
      <c r="G673" s="1"/>
      <c r="W673" s="138"/>
      <c r="Z673" s="225"/>
      <c r="AA673" s="225"/>
      <c r="AB673" s="225"/>
      <c r="AC673" s="226"/>
      <c r="AD673" s="226"/>
      <c r="AE673" s="226"/>
      <c r="AF673" s="226"/>
      <c r="AP673" s="223"/>
      <c r="AX673" s="223"/>
      <c r="BG673" s="223"/>
      <c r="BL673" s="223"/>
      <c r="BN673" s="223"/>
      <c r="BU673" s="223"/>
      <c r="BW673" s="223"/>
      <c r="CB673" s="223"/>
      <c r="CD673" s="223"/>
    </row>
    <row r="674" spans="1:82" ht="14.25" customHeight="1">
      <c r="A674" s="1"/>
      <c r="B674" s="1"/>
      <c r="C674" s="1"/>
      <c r="D674" s="1"/>
      <c r="E674" s="1"/>
      <c r="F674" s="1"/>
      <c r="G674" s="1"/>
      <c r="W674" s="138"/>
      <c r="Z674" s="225"/>
      <c r="AA674" s="225"/>
      <c r="AB674" s="225"/>
      <c r="AC674" s="226"/>
      <c r="AD674" s="226"/>
      <c r="AE674" s="226"/>
      <c r="AF674" s="226"/>
      <c r="AP674" s="223"/>
      <c r="AX674" s="223"/>
      <c r="BG674" s="223"/>
      <c r="BL674" s="223"/>
      <c r="BN674" s="223"/>
      <c r="BU674" s="223"/>
      <c r="BW674" s="223"/>
      <c r="CB674" s="223"/>
      <c r="CD674" s="223"/>
    </row>
    <row r="675" spans="1:82" ht="14.25" customHeight="1">
      <c r="A675" s="1"/>
      <c r="B675" s="1"/>
      <c r="C675" s="1"/>
      <c r="D675" s="1"/>
      <c r="E675" s="1"/>
      <c r="F675" s="1"/>
      <c r="G675" s="1"/>
      <c r="W675" s="138"/>
      <c r="Z675" s="225"/>
      <c r="AA675" s="225"/>
      <c r="AB675" s="225"/>
      <c r="AC675" s="226"/>
      <c r="AD675" s="226"/>
      <c r="AE675" s="226"/>
      <c r="AF675" s="226"/>
      <c r="AP675" s="223"/>
      <c r="AX675" s="223"/>
      <c r="BG675" s="223"/>
      <c r="BL675" s="223"/>
      <c r="BN675" s="223"/>
      <c r="BU675" s="223"/>
      <c r="BW675" s="223"/>
      <c r="CB675" s="223"/>
      <c r="CD675" s="223"/>
    </row>
    <row r="676" spans="1:82" ht="14.25" customHeight="1">
      <c r="A676" s="1"/>
      <c r="B676" s="1"/>
      <c r="C676" s="1"/>
      <c r="D676" s="1"/>
      <c r="E676" s="1"/>
      <c r="F676" s="1"/>
      <c r="G676" s="1"/>
      <c r="W676" s="138"/>
      <c r="Z676" s="225"/>
      <c r="AA676" s="225"/>
      <c r="AB676" s="225"/>
      <c r="AC676" s="226"/>
      <c r="AD676" s="226"/>
      <c r="AE676" s="226"/>
      <c r="AF676" s="226"/>
      <c r="AP676" s="223"/>
      <c r="AX676" s="223"/>
      <c r="BG676" s="223"/>
      <c r="BL676" s="223"/>
      <c r="BN676" s="223"/>
      <c r="BU676" s="223"/>
      <c r="BW676" s="223"/>
      <c r="CB676" s="223"/>
      <c r="CD676" s="223"/>
    </row>
    <row r="677" spans="1:82" ht="14.25" customHeight="1">
      <c r="A677" s="1"/>
      <c r="B677" s="1"/>
      <c r="C677" s="1"/>
      <c r="D677" s="1"/>
      <c r="E677" s="1"/>
      <c r="F677" s="1"/>
      <c r="G677" s="1"/>
      <c r="W677" s="138"/>
      <c r="Z677" s="225"/>
      <c r="AA677" s="225"/>
      <c r="AB677" s="225"/>
      <c r="AC677" s="226"/>
      <c r="AD677" s="226"/>
      <c r="AE677" s="226"/>
      <c r="AF677" s="226"/>
      <c r="AP677" s="223"/>
      <c r="AX677" s="223"/>
      <c r="BG677" s="223"/>
      <c r="BL677" s="223"/>
      <c r="BN677" s="223"/>
      <c r="BU677" s="223"/>
      <c r="BW677" s="223"/>
      <c r="CB677" s="223"/>
      <c r="CD677" s="223"/>
    </row>
    <row r="678" spans="1:82" ht="14.25" customHeight="1">
      <c r="A678" s="1"/>
      <c r="B678" s="1"/>
      <c r="C678" s="1"/>
      <c r="D678" s="1"/>
      <c r="E678" s="1"/>
      <c r="F678" s="1"/>
      <c r="G678" s="1"/>
      <c r="W678" s="138"/>
      <c r="Z678" s="225"/>
      <c r="AA678" s="225"/>
      <c r="AB678" s="225"/>
      <c r="AC678" s="226"/>
      <c r="AD678" s="226"/>
      <c r="AE678" s="226"/>
      <c r="AF678" s="226"/>
      <c r="AP678" s="223"/>
      <c r="AX678" s="223"/>
      <c r="BG678" s="223"/>
      <c r="BL678" s="223"/>
      <c r="BN678" s="223"/>
      <c r="BU678" s="223"/>
      <c r="BW678" s="223"/>
      <c r="CB678" s="223"/>
      <c r="CD678" s="223"/>
    </row>
    <row r="679" spans="1:82" ht="14.25" customHeight="1">
      <c r="A679" s="1"/>
      <c r="B679" s="1"/>
      <c r="C679" s="1"/>
      <c r="D679" s="1"/>
      <c r="E679" s="1"/>
      <c r="F679" s="1"/>
      <c r="G679" s="1"/>
      <c r="W679" s="138"/>
      <c r="Z679" s="225"/>
      <c r="AA679" s="225"/>
      <c r="AB679" s="225"/>
      <c r="AC679" s="226"/>
      <c r="AD679" s="226"/>
      <c r="AE679" s="226"/>
      <c r="AF679" s="226"/>
      <c r="AP679" s="223"/>
      <c r="AX679" s="223"/>
      <c r="BG679" s="223"/>
      <c r="BL679" s="223"/>
      <c r="BN679" s="223"/>
      <c r="BU679" s="223"/>
      <c r="BW679" s="223"/>
      <c r="CB679" s="223"/>
      <c r="CD679" s="223"/>
    </row>
    <row r="680" spans="1:82" ht="14.25" customHeight="1">
      <c r="A680" s="1"/>
      <c r="B680" s="1"/>
      <c r="C680" s="1"/>
      <c r="D680" s="1"/>
      <c r="E680" s="1"/>
      <c r="F680" s="1"/>
      <c r="G680" s="1"/>
      <c r="W680" s="138"/>
      <c r="Z680" s="225"/>
      <c r="AA680" s="225"/>
      <c r="AB680" s="225"/>
      <c r="AC680" s="226"/>
      <c r="AD680" s="226"/>
      <c r="AE680" s="226"/>
      <c r="AF680" s="226"/>
      <c r="AP680" s="223"/>
      <c r="AX680" s="223"/>
      <c r="BG680" s="223"/>
      <c r="BL680" s="223"/>
      <c r="BN680" s="223"/>
      <c r="BU680" s="223"/>
      <c r="BW680" s="223"/>
      <c r="CB680" s="223"/>
      <c r="CD680" s="223"/>
    </row>
    <row r="681" spans="1:82" ht="14.25" customHeight="1">
      <c r="A681" s="1"/>
      <c r="B681" s="1"/>
      <c r="C681" s="1"/>
      <c r="D681" s="1"/>
      <c r="E681" s="1"/>
      <c r="F681" s="1"/>
      <c r="G681" s="1"/>
      <c r="W681" s="138"/>
      <c r="Z681" s="225"/>
      <c r="AA681" s="225"/>
      <c r="AB681" s="225"/>
      <c r="AC681" s="226"/>
      <c r="AD681" s="226"/>
      <c r="AE681" s="226"/>
      <c r="AF681" s="226"/>
      <c r="AP681" s="223"/>
      <c r="AX681" s="223"/>
      <c r="BG681" s="223"/>
      <c r="BL681" s="223"/>
      <c r="BN681" s="223"/>
      <c r="BU681" s="223"/>
      <c r="BW681" s="223"/>
      <c r="CB681" s="223"/>
      <c r="CD681" s="223"/>
    </row>
    <row r="682" spans="1:82" ht="14.25" customHeight="1">
      <c r="A682" s="1"/>
      <c r="B682" s="1"/>
      <c r="C682" s="1"/>
      <c r="D682" s="1"/>
      <c r="E682" s="1"/>
      <c r="F682" s="1"/>
      <c r="G682" s="1"/>
      <c r="W682" s="138"/>
      <c r="Z682" s="225"/>
      <c r="AA682" s="225"/>
      <c r="AB682" s="225"/>
      <c r="AC682" s="226"/>
      <c r="AD682" s="226"/>
      <c r="AE682" s="226"/>
      <c r="AF682" s="226"/>
      <c r="AP682" s="223"/>
      <c r="AX682" s="223"/>
      <c r="BG682" s="223"/>
      <c r="BL682" s="223"/>
      <c r="BN682" s="223"/>
      <c r="BU682" s="223"/>
      <c r="BW682" s="223"/>
      <c r="CB682" s="223"/>
      <c r="CD682" s="223"/>
    </row>
    <row r="683" spans="1:82" ht="14.25" customHeight="1">
      <c r="A683" s="1"/>
      <c r="B683" s="1"/>
      <c r="C683" s="1"/>
      <c r="D683" s="1"/>
      <c r="E683" s="1"/>
      <c r="F683" s="1"/>
      <c r="G683" s="1"/>
      <c r="W683" s="138"/>
      <c r="Z683" s="225"/>
      <c r="AA683" s="225"/>
      <c r="AB683" s="225"/>
      <c r="AC683" s="226"/>
      <c r="AD683" s="226"/>
      <c r="AE683" s="226"/>
      <c r="AF683" s="226"/>
      <c r="AP683" s="223"/>
      <c r="AX683" s="223"/>
      <c r="BG683" s="223"/>
      <c r="BL683" s="223"/>
      <c r="BN683" s="223"/>
      <c r="BU683" s="223"/>
      <c r="BW683" s="223"/>
      <c r="CB683" s="223"/>
      <c r="CD683" s="223"/>
    </row>
    <row r="684" spans="1:82" ht="14.25" customHeight="1">
      <c r="A684" s="1"/>
      <c r="B684" s="1"/>
      <c r="C684" s="1"/>
      <c r="D684" s="1"/>
      <c r="E684" s="1"/>
      <c r="F684" s="1"/>
      <c r="G684" s="1"/>
      <c r="W684" s="138"/>
      <c r="Z684" s="225"/>
      <c r="AA684" s="225"/>
      <c r="AB684" s="225"/>
      <c r="AC684" s="226"/>
      <c r="AD684" s="226"/>
      <c r="AE684" s="226"/>
      <c r="AF684" s="226"/>
      <c r="AP684" s="223"/>
      <c r="AX684" s="223"/>
      <c r="BG684" s="223"/>
      <c r="BL684" s="223"/>
      <c r="BN684" s="223"/>
      <c r="BU684" s="223"/>
      <c r="BW684" s="223"/>
      <c r="CB684" s="223"/>
      <c r="CD684" s="223"/>
    </row>
    <row r="685" spans="1:82" ht="14.25" customHeight="1">
      <c r="A685" s="1"/>
      <c r="B685" s="1"/>
      <c r="C685" s="1"/>
      <c r="D685" s="1"/>
      <c r="E685" s="1"/>
      <c r="F685" s="1"/>
      <c r="G685" s="1"/>
      <c r="W685" s="138"/>
      <c r="Z685" s="225"/>
      <c r="AA685" s="225"/>
      <c r="AB685" s="225"/>
      <c r="AC685" s="226"/>
      <c r="AD685" s="226"/>
      <c r="AE685" s="226"/>
      <c r="AF685" s="226"/>
      <c r="AP685" s="223"/>
      <c r="AX685" s="223"/>
      <c r="BG685" s="223"/>
      <c r="BL685" s="223"/>
      <c r="BN685" s="223"/>
      <c r="BU685" s="223"/>
      <c r="BW685" s="223"/>
      <c r="CB685" s="223"/>
      <c r="CD685" s="223"/>
    </row>
    <row r="686" spans="1:82" ht="14.25" customHeight="1">
      <c r="A686" s="1"/>
      <c r="B686" s="1"/>
      <c r="C686" s="1"/>
      <c r="D686" s="1"/>
      <c r="E686" s="1"/>
      <c r="F686" s="1"/>
      <c r="G686" s="1"/>
      <c r="W686" s="138"/>
      <c r="Z686" s="225"/>
      <c r="AA686" s="225"/>
      <c r="AB686" s="225"/>
      <c r="AC686" s="226"/>
      <c r="AD686" s="226"/>
      <c r="AE686" s="226"/>
      <c r="AF686" s="226"/>
      <c r="AP686" s="223"/>
      <c r="AX686" s="223"/>
      <c r="BG686" s="223"/>
      <c r="BL686" s="223"/>
      <c r="BN686" s="223"/>
      <c r="BU686" s="223"/>
      <c r="BW686" s="223"/>
      <c r="CB686" s="223"/>
      <c r="CD686" s="223"/>
    </row>
    <row r="687" spans="1:82" ht="14.25" customHeight="1">
      <c r="A687" s="1"/>
      <c r="B687" s="1"/>
      <c r="C687" s="1"/>
      <c r="D687" s="1"/>
      <c r="E687" s="1"/>
      <c r="F687" s="1"/>
      <c r="G687" s="1"/>
      <c r="W687" s="138"/>
      <c r="Z687" s="225"/>
      <c r="AA687" s="225"/>
      <c r="AB687" s="225"/>
      <c r="AC687" s="226"/>
      <c r="AD687" s="226"/>
      <c r="AE687" s="226"/>
      <c r="AF687" s="226"/>
      <c r="AP687" s="223"/>
      <c r="AX687" s="223"/>
      <c r="BG687" s="223"/>
      <c r="BL687" s="223"/>
      <c r="BN687" s="223"/>
      <c r="BU687" s="223"/>
      <c r="BW687" s="223"/>
      <c r="CB687" s="223"/>
      <c r="CD687" s="223"/>
    </row>
    <row r="688" spans="1:82" ht="14.25" customHeight="1">
      <c r="A688" s="1"/>
      <c r="B688" s="1"/>
      <c r="C688" s="1"/>
      <c r="D688" s="1"/>
      <c r="E688" s="1"/>
      <c r="F688" s="1"/>
      <c r="G688" s="1"/>
      <c r="W688" s="138"/>
      <c r="Z688" s="225"/>
      <c r="AA688" s="225"/>
      <c r="AB688" s="225"/>
      <c r="AC688" s="226"/>
      <c r="AD688" s="226"/>
      <c r="AE688" s="226"/>
      <c r="AF688" s="226"/>
      <c r="AP688" s="223"/>
      <c r="AX688" s="223"/>
      <c r="BG688" s="223"/>
      <c r="BL688" s="223"/>
      <c r="BN688" s="223"/>
      <c r="BU688" s="223"/>
      <c r="BW688" s="223"/>
      <c r="CB688" s="223"/>
      <c r="CD688" s="223"/>
    </row>
    <row r="689" spans="1:82" ht="14.25" customHeight="1">
      <c r="A689" s="1"/>
      <c r="B689" s="1"/>
      <c r="C689" s="1"/>
      <c r="D689" s="1"/>
      <c r="E689" s="1"/>
      <c r="F689" s="1"/>
      <c r="G689" s="1"/>
      <c r="W689" s="138"/>
      <c r="Z689" s="225"/>
      <c r="AA689" s="225"/>
      <c r="AB689" s="225"/>
      <c r="AC689" s="226"/>
      <c r="AD689" s="226"/>
      <c r="AE689" s="226"/>
      <c r="AF689" s="226"/>
      <c r="AP689" s="223"/>
      <c r="AX689" s="223"/>
      <c r="BG689" s="223"/>
      <c r="BL689" s="223"/>
      <c r="BN689" s="223"/>
      <c r="BU689" s="223"/>
      <c r="BW689" s="223"/>
      <c r="CB689" s="223"/>
      <c r="CD689" s="223"/>
    </row>
    <row r="690" spans="1:82" ht="14.25" customHeight="1">
      <c r="A690" s="1"/>
      <c r="B690" s="1"/>
      <c r="C690" s="1"/>
      <c r="D690" s="1"/>
      <c r="E690" s="1"/>
      <c r="F690" s="1"/>
      <c r="G690" s="1"/>
      <c r="W690" s="138"/>
      <c r="Z690" s="225"/>
      <c r="AA690" s="225"/>
      <c r="AB690" s="225"/>
      <c r="AC690" s="226"/>
      <c r="AD690" s="226"/>
      <c r="AE690" s="226"/>
      <c r="AF690" s="226"/>
      <c r="AP690" s="223"/>
      <c r="AX690" s="223"/>
      <c r="BG690" s="223"/>
      <c r="BL690" s="223"/>
      <c r="BN690" s="223"/>
      <c r="BU690" s="223"/>
      <c r="BW690" s="223"/>
      <c r="CB690" s="223"/>
      <c r="CD690" s="223"/>
    </row>
    <row r="691" spans="1:82" ht="14.25" customHeight="1">
      <c r="A691" s="1"/>
      <c r="B691" s="1"/>
      <c r="C691" s="1"/>
      <c r="D691" s="1"/>
      <c r="E691" s="1"/>
      <c r="F691" s="1"/>
      <c r="G691" s="1"/>
      <c r="W691" s="138"/>
      <c r="Z691" s="225"/>
      <c r="AA691" s="225"/>
      <c r="AB691" s="225"/>
      <c r="AC691" s="226"/>
      <c r="AD691" s="226"/>
      <c r="AE691" s="226"/>
      <c r="AF691" s="226"/>
      <c r="AP691" s="223"/>
      <c r="AX691" s="223"/>
      <c r="BG691" s="223"/>
      <c r="BL691" s="223"/>
      <c r="BN691" s="223"/>
      <c r="BU691" s="223"/>
      <c r="BW691" s="223"/>
      <c r="CB691" s="223"/>
      <c r="CD691" s="223"/>
    </row>
    <row r="692" spans="1:82" ht="14.25" customHeight="1">
      <c r="A692" s="1"/>
      <c r="B692" s="1"/>
      <c r="C692" s="1"/>
      <c r="D692" s="1"/>
      <c r="E692" s="1"/>
      <c r="F692" s="1"/>
      <c r="G692" s="1"/>
      <c r="W692" s="138"/>
      <c r="Z692" s="225"/>
      <c r="AA692" s="225"/>
      <c r="AB692" s="225"/>
      <c r="AC692" s="226"/>
      <c r="AD692" s="226"/>
      <c r="AE692" s="226"/>
      <c r="AF692" s="226"/>
      <c r="AP692" s="223"/>
      <c r="AX692" s="223"/>
      <c r="BG692" s="223"/>
      <c r="BL692" s="223"/>
      <c r="BN692" s="223"/>
      <c r="BU692" s="223"/>
      <c r="BW692" s="223"/>
      <c r="CB692" s="223"/>
      <c r="CD692" s="223"/>
    </row>
    <row r="693" spans="1:82" ht="14.25" customHeight="1">
      <c r="A693" s="1"/>
      <c r="B693" s="1"/>
      <c r="C693" s="1"/>
      <c r="D693" s="1"/>
      <c r="E693" s="1"/>
      <c r="F693" s="1"/>
      <c r="G693" s="1"/>
      <c r="W693" s="138"/>
      <c r="Z693" s="225"/>
      <c r="AA693" s="225"/>
      <c r="AB693" s="225"/>
      <c r="AC693" s="226"/>
      <c r="AD693" s="226"/>
      <c r="AE693" s="226"/>
      <c r="AF693" s="226"/>
      <c r="AP693" s="223"/>
      <c r="AX693" s="223"/>
      <c r="BG693" s="223"/>
      <c r="BL693" s="223"/>
      <c r="BN693" s="223"/>
      <c r="BU693" s="223"/>
      <c r="BW693" s="223"/>
      <c r="CB693" s="223"/>
      <c r="CD693" s="223"/>
    </row>
    <row r="694" spans="1:82" ht="14.25" customHeight="1">
      <c r="A694" s="1"/>
      <c r="B694" s="1"/>
      <c r="C694" s="1"/>
      <c r="D694" s="1"/>
      <c r="E694" s="1"/>
      <c r="F694" s="1"/>
      <c r="G694" s="1"/>
      <c r="W694" s="138"/>
      <c r="Z694" s="225"/>
      <c r="AA694" s="225"/>
      <c r="AB694" s="225"/>
      <c r="AC694" s="226"/>
      <c r="AD694" s="226"/>
      <c r="AE694" s="226"/>
      <c r="AF694" s="226"/>
      <c r="AP694" s="223"/>
      <c r="AX694" s="223"/>
      <c r="BG694" s="223"/>
      <c r="BL694" s="223"/>
      <c r="BN694" s="223"/>
      <c r="BU694" s="223"/>
      <c r="BW694" s="223"/>
      <c r="CB694" s="223"/>
      <c r="CD694" s="223"/>
    </row>
    <row r="695" spans="1:82" ht="14.25" customHeight="1">
      <c r="A695" s="1"/>
      <c r="B695" s="1"/>
      <c r="C695" s="1"/>
      <c r="D695" s="1"/>
      <c r="E695" s="1"/>
      <c r="F695" s="1"/>
      <c r="G695" s="1"/>
      <c r="W695" s="138"/>
      <c r="Z695" s="225"/>
      <c r="AA695" s="225"/>
      <c r="AB695" s="225"/>
      <c r="AC695" s="226"/>
      <c r="AD695" s="226"/>
      <c r="AE695" s="226"/>
      <c r="AF695" s="226"/>
      <c r="AP695" s="223"/>
      <c r="AX695" s="223"/>
      <c r="BG695" s="223"/>
      <c r="BL695" s="223"/>
      <c r="BN695" s="223"/>
      <c r="BU695" s="223"/>
      <c r="BW695" s="223"/>
      <c r="CB695" s="223"/>
      <c r="CD695" s="223"/>
    </row>
    <row r="696" spans="1:82" ht="14.25" customHeight="1">
      <c r="A696" s="1"/>
      <c r="B696" s="1"/>
      <c r="C696" s="1"/>
      <c r="D696" s="1"/>
      <c r="E696" s="1"/>
      <c r="F696" s="1"/>
      <c r="G696" s="1"/>
      <c r="W696" s="138"/>
      <c r="Z696" s="225"/>
      <c r="AA696" s="225"/>
      <c r="AB696" s="225"/>
      <c r="AC696" s="226"/>
      <c r="AD696" s="226"/>
      <c r="AE696" s="226"/>
      <c r="AF696" s="226"/>
      <c r="AP696" s="223"/>
      <c r="AX696" s="223"/>
      <c r="BG696" s="223"/>
      <c r="BL696" s="223"/>
      <c r="BN696" s="223"/>
      <c r="BU696" s="223"/>
      <c r="BW696" s="223"/>
      <c r="CB696" s="223"/>
      <c r="CD696" s="223"/>
    </row>
    <row r="697" spans="1:82" ht="14.25" customHeight="1">
      <c r="A697" s="1"/>
      <c r="B697" s="1"/>
      <c r="C697" s="1"/>
      <c r="D697" s="1"/>
      <c r="E697" s="1"/>
      <c r="F697" s="1"/>
      <c r="G697" s="1"/>
      <c r="W697" s="138"/>
      <c r="Z697" s="225"/>
      <c r="AA697" s="225"/>
      <c r="AB697" s="225"/>
      <c r="AC697" s="226"/>
      <c r="AD697" s="226"/>
      <c r="AE697" s="226"/>
      <c r="AF697" s="226"/>
      <c r="AP697" s="223"/>
      <c r="AX697" s="223"/>
      <c r="BG697" s="223"/>
      <c r="BL697" s="223"/>
      <c r="BN697" s="223"/>
      <c r="BU697" s="223"/>
      <c r="BW697" s="223"/>
      <c r="CB697" s="223"/>
      <c r="CD697" s="223"/>
    </row>
    <row r="698" spans="1:82" ht="14.25" customHeight="1">
      <c r="A698" s="1"/>
      <c r="B698" s="1"/>
      <c r="C698" s="1"/>
      <c r="D698" s="1"/>
      <c r="E698" s="1"/>
      <c r="F698" s="1"/>
      <c r="G698" s="1"/>
      <c r="W698" s="138"/>
      <c r="Z698" s="225"/>
      <c r="AA698" s="225"/>
      <c r="AB698" s="225"/>
      <c r="AC698" s="226"/>
      <c r="AD698" s="226"/>
      <c r="AE698" s="226"/>
      <c r="AF698" s="226"/>
      <c r="AP698" s="223"/>
      <c r="AX698" s="223"/>
      <c r="BG698" s="223"/>
      <c r="BL698" s="223"/>
      <c r="BN698" s="223"/>
      <c r="BU698" s="223"/>
      <c r="BW698" s="223"/>
      <c r="CB698" s="223"/>
      <c r="CD698" s="223"/>
    </row>
    <row r="699" spans="1:82" ht="14.25" customHeight="1">
      <c r="A699" s="1"/>
      <c r="B699" s="1"/>
      <c r="C699" s="1"/>
      <c r="D699" s="1"/>
      <c r="E699" s="1"/>
      <c r="F699" s="1"/>
      <c r="G699" s="1"/>
      <c r="W699" s="138"/>
      <c r="Z699" s="225"/>
      <c r="AA699" s="225"/>
      <c r="AB699" s="225"/>
      <c r="AC699" s="226"/>
      <c r="AD699" s="226"/>
      <c r="AE699" s="226"/>
      <c r="AF699" s="226"/>
      <c r="AP699" s="223"/>
      <c r="AX699" s="223"/>
      <c r="BG699" s="223"/>
      <c r="BL699" s="223"/>
      <c r="BN699" s="223"/>
      <c r="BU699" s="223"/>
      <c r="BW699" s="223"/>
      <c r="CB699" s="223"/>
      <c r="CD699" s="223"/>
    </row>
    <row r="700" spans="1:82" ht="14.25" customHeight="1">
      <c r="A700" s="1"/>
      <c r="B700" s="1"/>
      <c r="C700" s="1"/>
      <c r="D700" s="1"/>
      <c r="E700" s="1"/>
      <c r="F700" s="1"/>
      <c r="G700" s="1"/>
      <c r="W700" s="138"/>
      <c r="Z700" s="225"/>
      <c r="AA700" s="225"/>
      <c r="AB700" s="225"/>
      <c r="AC700" s="226"/>
      <c r="AD700" s="226"/>
      <c r="AE700" s="226"/>
      <c r="AF700" s="226"/>
      <c r="AP700" s="223"/>
      <c r="AX700" s="223"/>
      <c r="BG700" s="223"/>
      <c r="BL700" s="223"/>
      <c r="BN700" s="223"/>
      <c r="BU700" s="223"/>
      <c r="BW700" s="223"/>
      <c r="CB700" s="223"/>
      <c r="CD700" s="223"/>
    </row>
    <row r="701" spans="1:82" ht="14.25" customHeight="1">
      <c r="A701" s="1"/>
      <c r="B701" s="1"/>
      <c r="C701" s="1"/>
      <c r="D701" s="1"/>
      <c r="E701" s="1"/>
      <c r="F701" s="1"/>
      <c r="G701" s="1"/>
      <c r="W701" s="138"/>
      <c r="Z701" s="225"/>
      <c r="AA701" s="225"/>
      <c r="AB701" s="225"/>
      <c r="AC701" s="226"/>
      <c r="AD701" s="226"/>
      <c r="AE701" s="226"/>
      <c r="AF701" s="226"/>
      <c r="AP701" s="223"/>
      <c r="AX701" s="223"/>
      <c r="BG701" s="223"/>
      <c r="BL701" s="223"/>
      <c r="BN701" s="223"/>
      <c r="BU701" s="223"/>
      <c r="BW701" s="223"/>
      <c r="CB701" s="223"/>
      <c r="CD701" s="223"/>
    </row>
    <row r="702" spans="1:82" ht="14.25" customHeight="1">
      <c r="A702" s="1"/>
      <c r="B702" s="1"/>
      <c r="C702" s="1"/>
      <c r="D702" s="1"/>
      <c r="E702" s="1"/>
      <c r="F702" s="1"/>
      <c r="G702" s="1"/>
      <c r="W702" s="138"/>
      <c r="Z702" s="225"/>
      <c r="AA702" s="225"/>
      <c r="AB702" s="225"/>
      <c r="AC702" s="226"/>
      <c r="AD702" s="226"/>
      <c r="AE702" s="226"/>
      <c r="AF702" s="226"/>
      <c r="AP702" s="223"/>
      <c r="AX702" s="223"/>
      <c r="BG702" s="223"/>
      <c r="BL702" s="223"/>
      <c r="BN702" s="223"/>
      <c r="BU702" s="223"/>
      <c r="BW702" s="223"/>
      <c r="CB702" s="223"/>
      <c r="CD702" s="223"/>
    </row>
    <row r="703" spans="1:82" ht="14.25" customHeight="1">
      <c r="A703" s="1"/>
      <c r="B703" s="1"/>
      <c r="C703" s="1"/>
      <c r="D703" s="1"/>
      <c r="E703" s="1"/>
      <c r="F703" s="1"/>
      <c r="G703" s="1"/>
      <c r="W703" s="138"/>
      <c r="Z703" s="225"/>
      <c r="AA703" s="225"/>
      <c r="AB703" s="225"/>
      <c r="AC703" s="226"/>
      <c r="AD703" s="226"/>
      <c r="AE703" s="226"/>
      <c r="AF703" s="226"/>
      <c r="AP703" s="223"/>
      <c r="AX703" s="223"/>
      <c r="BG703" s="223"/>
      <c r="BL703" s="223"/>
      <c r="BN703" s="223"/>
      <c r="BU703" s="223"/>
      <c r="BW703" s="223"/>
      <c r="CB703" s="223"/>
      <c r="CD703" s="223"/>
    </row>
    <row r="704" spans="1:82" ht="14.25" customHeight="1">
      <c r="A704" s="1"/>
      <c r="B704" s="1"/>
      <c r="C704" s="1"/>
      <c r="D704" s="1"/>
      <c r="E704" s="1"/>
      <c r="F704" s="1"/>
      <c r="G704" s="1"/>
      <c r="W704" s="138"/>
      <c r="Z704" s="225"/>
      <c r="AA704" s="225"/>
      <c r="AB704" s="225"/>
      <c r="AC704" s="226"/>
      <c r="AD704" s="226"/>
      <c r="AE704" s="226"/>
      <c r="AF704" s="226"/>
      <c r="AP704" s="223"/>
      <c r="AX704" s="223"/>
      <c r="BG704" s="223"/>
      <c r="BL704" s="223"/>
      <c r="BN704" s="223"/>
      <c r="BU704" s="223"/>
      <c r="BW704" s="223"/>
      <c r="CB704" s="223"/>
      <c r="CD704" s="223"/>
    </row>
    <row r="705" spans="1:82" ht="14.25" customHeight="1">
      <c r="A705" s="1"/>
      <c r="B705" s="1"/>
      <c r="C705" s="1"/>
      <c r="D705" s="1"/>
      <c r="E705" s="1"/>
      <c r="F705" s="1"/>
      <c r="G705" s="1"/>
      <c r="W705" s="138"/>
      <c r="Z705" s="225"/>
      <c r="AA705" s="225"/>
      <c r="AB705" s="225"/>
      <c r="AC705" s="226"/>
      <c r="AD705" s="226"/>
      <c r="AE705" s="226"/>
      <c r="AF705" s="226"/>
      <c r="AP705" s="223"/>
      <c r="AX705" s="223"/>
      <c r="BG705" s="223"/>
      <c r="BL705" s="223"/>
      <c r="BN705" s="223"/>
      <c r="BU705" s="223"/>
      <c r="BW705" s="223"/>
      <c r="CB705" s="223"/>
      <c r="CD705" s="223"/>
    </row>
    <row r="706" spans="1:82" ht="14.25" customHeight="1">
      <c r="A706" s="1"/>
      <c r="B706" s="1"/>
      <c r="C706" s="1"/>
      <c r="D706" s="1"/>
      <c r="E706" s="1"/>
      <c r="F706" s="1"/>
      <c r="G706" s="1"/>
      <c r="W706" s="138"/>
      <c r="Z706" s="225"/>
      <c r="AA706" s="225"/>
      <c r="AB706" s="225"/>
      <c r="AC706" s="226"/>
      <c r="AD706" s="226"/>
      <c r="AE706" s="226"/>
      <c r="AF706" s="226"/>
      <c r="AP706" s="223"/>
      <c r="AX706" s="223"/>
      <c r="BG706" s="223"/>
      <c r="BL706" s="223"/>
      <c r="BN706" s="223"/>
      <c r="BU706" s="223"/>
      <c r="BW706" s="223"/>
      <c r="CB706" s="223"/>
      <c r="CD706" s="223"/>
    </row>
    <row r="707" spans="1:82" ht="14.25" customHeight="1">
      <c r="A707" s="1"/>
      <c r="B707" s="1"/>
      <c r="C707" s="1"/>
      <c r="D707" s="1"/>
      <c r="E707" s="1"/>
      <c r="F707" s="1"/>
      <c r="G707" s="1"/>
      <c r="W707" s="138"/>
      <c r="Z707" s="225"/>
      <c r="AA707" s="225"/>
      <c r="AB707" s="225"/>
      <c r="AC707" s="226"/>
      <c r="AD707" s="226"/>
      <c r="AE707" s="226"/>
      <c r="AF707" s="226"/>
      <c r="AP707" s="223"/>
      <c r="AX707" s="223"/>
      <c r="BG707" s="223"/>
      <c r="BL707" s="223"/>
      <c r="BN707" s="223"/>
      <c r="BU707" s="223"/>
      <c r="BW707" s="223"/>
      <c r="CB707" s="223"/>
      <c r="CD707" s="223"/>
    </row>
    <row r="708" spans="1:82" ht="14.25" customHeight="1">
      <c r="A708" s="1"/>
      <c r="B708" s="1"/>
      <c r="C708" s="1"/>
      <c r="D708" s="1"/>
      <c r="E708" s="1"/>
      <c r="F708" s="1"/>
      <c r="G708" s="1"/>
      <c r="W708" s="138"/>
      <c r="Z708" s="225"/>
      <c r="AA708" s="225"/>
      <c r="AB708" s="225"/>
      <c r="AC708" s="226"/>
      <c r="AD708" s="226"/>
      <c r="AE708" s="226"/>
      <c r="AF708" s="226"/>
      <c r="AP708" s="223"/>
      <c r="AX708" s="223"/>
      <c r="BG708" s="223"/>
      <c r="BL708" s="223"/>
      <c r="BN708" s="223"/>
      <c r="BU708" s="223"/>
      <c r="BW708" s="223"/>
      <c r="CB708" s="223"/>
      <c r="CD708" s="223"/>
    </row>
    <row r="709" spans="1:82" ht="14.25" customHeight="1">
      <c r="A709" s="1"/>
      <c r="B709" s="1"/>
      <c r="C709" s="1"/>
      <c r="D709" s="1"/>
      <c r="E709" s="1"/>
      <c r="F709" s="1"/>
      <c r="G709" s="1"/>
      <c r="W709" s="138"/>
      <c r="Z709" s="225"/>
      <c r="AA709" s="225"/>
      <c r="AB709" s="225"/>
      <c r="AC709" s="226"/>
      <c r="AD709" s="226"/>
      <c r="AE709" s="226"/>
      <c r="AF709" s="226"/>
      <c r="AP709" s="223"/>
      <c r="AX709" s="223"/>
      <c r="BG709" s="223"/>
      <c r="BL709" s="223"/>
      <c r="BN709" s="223"/>
      <c r="BU709" s="223"/>
      <c r="BW709" s="223"/>
      <c r="CB709" s="223"/>
      <c r="CD709" s="223"/>
    </row>
    <row r="710" spans="1:82" ht="14.25" customHeight="1">
      <c r="A710" s="1"/>
      <c r="B710" s="1"/>
      <c r="C710" s="1"/>
      <c r="D710" s="1"/>
      <c r="E710" s="1"/>
      <c r="F710" s="1"/>
      <c r="G710" s="1"/>
      <c r="W710" s="138"/>
      <c r="Z710" s="225"/>
      <c r="AA710" s="225"/>
      <c r="AB710" s="225"/>
      <c r="AC710" s="226"/>
      <c r="AD710" s="226"/>
      <c r="AE710" s="226"/>
      <c r="AF710" s="226"/>
      <c r="AP710" s="223"/>
      <c r="AX710" s="223"/>
      <c r="BG710" s="223"/>
      <c r="BL710" s="223"/>
      <c r="BN710" s="223"/>
      <c r="BU710" s="223"/>
      <c r="BW710" s="223"/>
      <c r="CB710" s="223"/>
      <c r="CD710" s="223"/>
    </row>
    <row r="711" spans="1:82" ht="14.25" customHeight="1">
      <c r="A711" s="1"/>
      <c r="B711" s="1"/>
      <c r="C711" s="1"/>
      <c r="D711" s="1"/>
      <c r="E711" s="1"/>
      <c r="F711" s="1"/>
      <c r="G711" s="1"/>
      <c r="W711" s="138"/>
      <c r="Z711" s="225"/>
      <c r="AA711" s="225"/>
      <c r="AB711" s="225"/>
      <c r="AC711" s="226"/>
      <c r="AD711" s="226"/>
      <c r="AE711" s="226"/>
      <c r="AF711" s="226"/>
      <c r="AP711" s="223"/>
      <c r="AX711" s="223"/>
      <c r="BG711" s="223"/>
      <c r="BL711" s="223"/>
      <c r="BN711" s="223"/>
      <c r="BU711" s="223"/>
      <c r="BW711" s="223"/>
      <c r="CB711" s="223"/>
      <c r="CD711" s="223"/>
    </row>
    <row r="712" spans="1:82" ht="14.25" customHeight="1">
      <c r="A712" s="1"/>
      <c r="B712" s="1"/>
      <c r="C712" s="1"/>
      <c r="D712" s="1"/>
      <c r="E712" s="1"/>
      <c r="F712" s="1"/>
      <c r="G712" s="1"/>
      <c r="W712" s="138"/>
      <c r="Z712" s="225"/>
      <c r="AA712" s="225"/>
      <c r="AB712" s="225"/>
      <c r="AC712" s="226"/>
      <c r="AD712" s="226"/>
      <c r="AE712" s="226"/>
      <c r="AF712" s="226"/>
      <c r="AP712" s="223"/>
      <c r="AX712" s="223"/>
      <c r="BG712" s="223"/>
      <c r="BL712" s="223"/>
      <c r="BN712" s="223"/>
      <c r="BU712" s="223"/>
      <c r="BW712" s="223"/>
      <c r="CB712" s="223"/>
      <c r="CD712" s="223"/>
    </row>
    <row r="713" spans="1:82" ht="14.25" customHeight="1">
      <c r="A713" s="1"/>
      <c r="B713" s="1"/>
      <c r="C713" s="1"/>
      <c r="D713" s="1"/>
      <c r="E713" s="1"/>
      <c r="F713" s="1"/>
      <c r="G713" s="1"/>
      <c r="W713" s="138"/>
      <c r="Z713" s="225"/>
      <c r="AA713" s="225"/>
      <c r="AB713" s="225"/>
      <c r="AC713" s="226"/>
      <c r="AD713" s="226"/>
      <c r="AE713" s="226"/>
      <c r="AF713" s="226"/>
      <c r="AP713" s="223"/>
      <c r="AX713" s="223"/>
      <c r="BG713" s="223"/>
      <c r="BL713" s="223"/>
      <c r="BN713" s="223"/>
      <c r="BU713" s="223"/>
      <c r="BW713" s="223"/>
      <c r="CB713" s="223"/>
      <c r="CD713" s="223"/>
    </row>
    <row r="714" spans="1:82" ht="14.25" customHeight="1">
      <c r="A714" s="1"/>
      <c r="B714" s="1"/>
      <c r="C714" s="1"/>
      <c r="D714" s="1"/>
      <c r="E714" s="1"/>
      <c r="F714" s="1"/>
      <c r="G714" s="1"/>
      <c r="W714" s="138"/>
      <c r="Z714" s="225"/>
      <c r="AA714" s="225"/>
      <c r="AB714" s="225"/>
      <c r="AC714" s="226"/>
      <c r="AD714" s="226"/>
      <c r="AE714" s="226"/>
      <c r="AF714" s="226"/>
      <c r="AP714" s="223"/>
      <c r="AX714" s="223"/>
      <c r="BG714" s="223"/>
      <c r="BL714" s="223"/>
      <c r="BN714" s="223"/>
      <c r="BU714" s="223"/>
      <c r="BW714" s="223"/>
      <c r="CB714" s="223"/>
      <c r="CD714" s="223"/>
    </row>
    <row r="715" spans="1:82" ht="14.25" customHeight="1">
      <c r="A715" s="1"/>
      <c r="B715" s="1"/>
      <c r="C715" s="1"/>
      <c r="D715" s="1"/>
      <c r="E715" s="1"/>
      <c r="F715" s="1"/>
      <c r="G715" s="1"/>
      <c r="W715" s="138"/>
      <c r="Z715" s="225"/>
      <c r="AA715" s="225"/>
      <c r="AB715" s="225"/>
      <c r="AC715" s="226"/>
      <c r="AD715" s="226"/>
      <c r="AE715" s="226"/>
      <c r="AF715" s="226"/>
      <c r="AP715" s="223"/>
      <c r="AX715" s="223"/>
      <c r="BG715" s="223"/>
      <c r="BL715" s="223"/>
      <c r="BN715" s="223"/>
      <c r="BU715" s="223"/>
      <c r="BW715" s="223"/>
      <c r="CB715" s="223"/>
      <c r="CD715" s="223"/>
    </row>
    <row r="716" spans="1:82" ht="14.25" customHeight="1">
      <c r="A716" s="1"/>
      <c r="B716" s="1"/>
      <c r="C716" s="1"/>
      <c r="D716" s="1"/>
      <c r="E716" s="1"/>
      <c r="F716" s="1"/>
      <c r="G716" s="1"/>
      <c r="W716" s="138"/>
      <c r="Z716" s="225"/>
      <c r="AA716" s="225"/>
      <c r="AB716" s="225"/>
      <c r="AC716" s="226"/>
      <c r="AD716" s="226"/>
      <c r="AE716" s="226"/>
      <c r="AF716" s="226"/>
      <c r="AP716" s="223"/>
      <c r="AX716" s="223"/>
      <c r="BG716" s="223"/>
      <c r="BL716" s="223"/>
      <c r="BN716" s="223"/>
      <c r="BU716" s="223"/>
      <c r="BW716" s="223"/>
      <c r="CB716" s="223"/>
      <c r="CD716" s="223"/>
    </row>
    <row r="717" spans="1:82" ht="14.25" customHeight="1">
      <c r="A717" s="1"/>
      <c r="B717" s="1"/>
      <c r="C717" s="1"/>
      <c r="D717" s="1"/>
      <c r="E717" s="1"/>
      <c r="F717" s="1"/>
      <c r="G717" s="1"/>
      <c r="W717" s="138"/>
      <c r="Z717" s="225"/>
      <c r="AA717" s="225"/>
      <c r="AB717" s="225"/>
      <c r="AC717" s="226"/>
      <c r="AD717" s="226"/>
      <c r="AE717" s="226"/>
      <c r="AF717" s="226"/>
      <c r="AP717" s="223"/>
      <c r="AX717" s="223"/>
      <c r="BG717" s="223"/>
      <c r="BL717" s="223"/>
      <c r="BN717" s="223"/>
      <c r="BU717" s="223"/>
      <c r="BW717" s="223"/>
      <c r="CB717" s="223"/>
      <c r="CD717" s="223"/>
    </row>
    <row r="718" spans="1:82" ht="14.25" customHeight="1">
      <c r="A718" s="1"/>
      <c r="B718" s="1"/>
      <c r="C718" s="1"/>
      <c r="D718" s="1"/>
      <c r="E718" s="1"/>
      <c r="F718" s="1"/>
      <c r="G718" s="1"/>
      <c r="W718" s="138"/>
      <c r="Z718" s="225"/>
      <c r="AA718" s="225"/>
      <c r="AB718" s="225"/>
      <c r="AC718" s="226"/>
      <c r="AD718" s="226"/>
      <c r="AE718" s="226"/>
      <c r="AF718" s="226"/>
      <c r="AP718" s="223"/>
      <c r="AX718" s="223"/>
      <c r="BG718" s="223"/>
      <c r="BL718" s="223"/>
      <c r="BN718" s="223"/>
      <c r="BU718" s="223"/>
      <c r="BW718" s="223"/>
      <c r="CB718" s="223"/>
      <c r="CD718" s="223"/>
    </row>
    <row r="719" spans="1:82" ht="14.25" customHeight="1">
      <c r="A719" s="1"/>
      <c r="B719" s="1"/>
      <c r="C719" s="1"/>
      <c r="D719" s="1"/>
      <c r="E719" s="1"/>
      <c r="F719" s="1"/>
      <c r="G719" s="1"/>
      <c r="W719" s="138"/>
      <c r="Z719" s="225"/>
      <c r="AA719" s="225"/>
      <c r="AB719" s="225"/>
      <c r="AC719" s="226"/>
      <c r="AD719" s="226"/>
      <c r="AE719" s="226"/>
      <c r="AF719" s="226"/>
      <c r="AP719" s="223"/>
      <c r="AX719" s="223"/>
      <c r="BG719" s="223"/>
      <c r="BL719" s="223"/>
      <c r="BN719" s="223"/>
      <c r="BU719" s="223"/>
      <c r="BW719" s="223"/>
      <c r="CB719" s="223"/>
      <c r="CD719" s="223"/>
    </row>
    <row r="720" spans="1:82" ht="14.25" customHeight="1">
      <c r="A720" s="1"/>
      <c r="B720" s="1"/>
      <c r="C720" s="1"/>
      <c r="D720" s="1"/>
      <c r="E720" s="1"/>
      <c r="F720" s="1"/>
      <c r="G720" s="1"/>
      <c r="W720" s="138"/>
      <c r="Z720" s="225"/>
      <c r="AA720" s="225"/>
      <c r="AB720" s="225"/>
      <c r="AC720" s="226"/>
      <c r="AD720" s="226"/>
      <c r="AE720" s="226"/>
      <c r="AF720" s="226"/>
      <c r="AP720" s="223"/>
      <c r="AX720" s="223"/>
      <c r="BG720" s="223"/>
      <c r="BL720" s="223"/>
      <c r="BN720" s="223"/>
      <c r="BU720" s="223"/>
      <c r="BW720" s="223"/>
      <c r="CB720" s="223"/>
      <c r="CD720" s="223"/>
    </row>
    <row r="721" spans="1:82" ht="14.25" customHeight="1">
      <c r="A721" s="1"/>
      <c r="B721" s="1"/>
      <c r="C721" s="1"/>
      <c r="D721" s="1"/>
      <c r="E721" s="1"/>
      <c r="F721" s="1"/>
      <c r="G721" s="1"/>
      <c r="W721" s="138"/>
      <c r="Z721" s="225"/>
      <c r="AA721" s="225"/>
      <c r="AB721" s="225"/>
      <c r="AC721" s="226"/>
      <c r="AD721" s="226"/>
      <c r="AE721" s="226"/>
      <c r="AF721" s="226"/>
      <c r="AP721" s="223"/>
      <c r="AX721" s="223"/>
      <c r="BG721" s="223"/>
      <c r="BL721" s="223"/>
      <c r="BN721" s="223"/>
      <c r="BU721" s="223"/>
      <c r="BW721" s="223"/>
      <c r="CB721" s="223"/>
      <c r="CD721" s="223"/>
    </row>
    <row r="722" spans="1:82" ht="14.25" customHeight="1">
      <c r="A722" s="1"/>
      <c r="B722" s="1"/>
      <c r="C722" s="1"/>
      <c r="D722" s="1"/>
      <c r="E722" s="1"/>
      <c r="F722" s="1"/>
      <c r="G722" s="1"/>
      <c r="W722" s="138"/>
      <c r="Z722" s="225"/>
      <c r="AA722" s="225"/>
      <c r="AB722" s="225"/>
      <c r="AC722" s="226"/>
      <c r="AD722" s="226"/>
      <c r="AE722" s="226"/>
      <c r="AF722" s="226"/>
      <c r="AP722" s="223"/>
      <c r="AX722" s="223"/>
      <c r="BG722" s="223"/>
      <c r="BL722" s="223"/>
      <c r="BN722" s="223"/>
      <c r="BU722" s="223"/>
      <c r="BW722" s="223"/>
      <c r="CB722" s="223"/>
      <c r="CD722" s="223"/>
    </row>
    <row r="723" spans="1:82" ht="14.25" customHeight="1">
      <c r="A723" s="1"/>
      <c r="B723" s="1"/>
      <c r="C723" s="1"/>
      <c r="D723" s="1"/>
      <c r="E723" s="1"/>
      <c r="F723" s="1"/>
      <c r="G723" s="1"/>
      <c r="W723" s="138"/>
      <c r="Z723" s="225"/>
      <c r="AA723" s="225"/>
      <c r="AB723" s="225"/>
      <c r="AC723" s="226"/>
      <c r="AD723" s="226"/>
      <c r="AE723" s="226"/>
      <c r="AF723" s="226"/>
      <c r="AP723" s="223"/>
      <c r="AX723" s="223"/>
      <c r="BG723" s="223"/>
      <c r="BL723" s="223"/>
      <c r="BN723" s="223"/>
      <c r="BU723" s="223"/>
      <c r="BW723" s="223"/>
      <c r="CB723" s="223"/>
      <c r="CD723" s="223"/>
    </row>
    <row r="724" spans="1:82" ht="14.25" customHeight="1">
      <c r="A724" s="1"/>
      <c r="B724" s="1"/>
      <c r="C724" s="1"/>
      <c r="D724" s="1"/>
      <c r="E724" s="1"/>
      <c r="F724" s="1"/>
      <c r="G724" s="1"/>
      <c r="W724" s="138"/>
      <c r="Z724" s="225"/>
      <c r="AA724" s="225"/>
      <c r="AB724" s="225"/>
      <c r="AC724" s="226"/>
      <c r="AD724" s="226"/>
      <c r="AE724" s="226"/>
      <c r="AF724" s="226"/>
      <c r="AP724" s="223"/>
      <c r="AX724" s="223"/>
      <c r="BG724" s="223"/>
      <c r="BL724" s="223"/>
      <c r="BN724" s="223"/>
      <c r="BU724" s="223"/>
      <c r="BW724" s="223"/>
      <c r="CB724" s="223"/>
      <c r="CD724" s="223"/>
    </row>
    <row r="725" spans="1:82" ht="14.25" customHeight="1">
      <c r="A725" s="1"/>
      <c r="B725" s="1"/>
      <c r="C725" s="1"/>
      <c r="D725" s="1"/>
      <c r="E725" s="1"/>
      <c r="F725" s="1"/>
      <c r="G725" s="1"/>
      <c r="W725" s="138"/>
      <c r="Z725" s="225"/>
      <c r="AA725" s="225"/>
      <c r="AB725" s="225"/>
      <c r="AC725" s="226"/>
      <c r="AD725" s="226"/>
      <c r="AE725" s="226"/>
      <c r="AF725" s="226"/>
      <c r="AP725" s="223"/>
      <c r="AX725" s="223"/>
      <c r="BG725" s="223"/>
      <c r="BL725" s="223"/>
      <c r="BN725" s="223"/>
      <c r="BU725" s="223"/>
      <c r="BW725" s="223"/>
      <c r="CB725" s="223"/>
      <c r="CD725" s="223"/>
    </row>
    <row r="726" spans="1:82" ht="14.25" customHeight="1">
      <c r="A726" s="1"/>
      <c r="B726" s="1"/>
      <c r="C726" s="1"/>
      <c r="D726" s="1"/>
      <c r="E726" s="1"/>
      <c r="F726" s="1"/>
      <c r="G726" s="1"/>
      <c r="W726" s="138"/>
      <c r="Z726" s="225"/>
      <c r="AA726" s="225"/>
      <c r="AB726" s="225"/>
      <c r="AC726" s="226"/>
      <c r="AD726" s="226"/>
      <c r="AE726" s="226"/>
      <c r="AF726" s="226"/>
      <c r="AP726" s="223"/>
      <c r="AX726" s="223"/>
      <c r="BG726" s="223"/>
      <c r="BL726" s="223"/>
      <c r="BN726" s="223"/>
      <c r="BU726" s="223"/>
      <c r="BW726" s="223"/>
      <c r="CB726" s="223"/>
      <c r="CD726" s="223"/>
    </row>
    <row r="727" spans="1:82" ht="14.25" customHeight="1">
      <c r="A727" s="1"/>
      <c r="B727" s="1"/>
      <c r="C727" s="1"/>
      <c r="D727" s="1"/>
      <c r="E727" s="1"/>
      <c r="F727" s="1"/>
      <c r="G727" s="1"/>
      <c r="W727" s="138"/>
      <c r="Z727" s="225"/>
      <c r="AA727" s="225"/>
      <c r="AB727" s="225"/>
      <c r="AC727" s="226"/>
      <c r="AD727" s="226"/>
      <c r="AE727" s="226"/>
      <c r="AF727" s="226"/>
      <c r="AP727" s="223"/>
      <c r="AX727" s="223"/>
      <c r="BG727" s="223"/>
      <c r="BL727" s="223"/>
      <c r="BN727" s="223"/>
      <c r="BU727" s="223"/>
      <c r="BW727" s="223"/>
      <c r="CB727" s="223"/>
      <c r="CD727" s="223"/>
    </row>
    <row r="728" spans="1:82" ht="14.25" customHeight="1">
      <c r="A728" s="1"/>
      <c r="B728" s="1"/>
      <c r="C728" s="1"/>
      <c r="D728" s="1"/>
      <c r="E728" s="1"/>
      <c r="F728" s="1"/>
      <c r="G728" s="1"/>
      <c r="W728" s="138"/>
      <c r="Z728" s="225"/>
      <c r="AA728" s="225"/>
      <c r="AB728" s="225"/>
      <c r="AC728" s="226"/>
      <c r="AD728" s="226"/>
      <c r="AE728" s="226"/>
      <c r="AF728" s="226"/>
      <c r="AP728" s="223"/>
      <c r="AX728" s="223"/>
      <c r="BG728" s="223"/>
      <c r="BL728" s="223"/>
      <c r="BN728" s="223"/>
      <c r="BU728" s="223"/>
      <c r="BW728" s="223"/>
      <c r="CB728" s="223"/>
      <c r="CD728" s="223"/>
    </row>
    <row r="729" spans="1:82" ht="14.25" customHeight="1">
      <c r="A729" s="1"/>
      <c r="B729" s="1"/>
      <c r="C729" s="1"/>
      <c r="D729" s="1"/>
      <c r="E729" s="1"/>
      <c r="F729" s="1"/>
      <c r="G729" s="1"/>
      <c r="W729" s="138"/>
      <c r="Z729" s="225"/>
      <c r="AA729" s="225"/>
      <c r="AB729" s="225"/>
      <c r="AC729" s="226"/>
      <c r="AD729" s="226"/>
      <c r="AE729" s="226"/>
      <c r="AF729" s="226"/>
      <c r="AP729" s="223"/>
      <c r="AX729" s="223"/>
      <c r="BG729" s="223"/>
      <c r="BL729" s="223"/>
      <c r="BN729" s="223"/>
      <c r="BU729" s="223"/>
      <c r="BW729" s="223"/>
      <c r="CB729" s="223"/>
      <c r="CD729" s="223"/>
    </row>
    <row r="730" spans="1:82" ht="14.25" customHeight="1">
      <c r="A730" s="1"/>
      <c r="B730" s="1"/>
      <c r="C730" s="1"/>
      <c r="D730" s="1"/>
      <c r="E730" s="1"/>
      <c r="F730" s="1"/>
      <c r="G730" s="1"/>
      <c r="W730" s="138"/>
      <c r="Z730" s="225"/>
      <c r="AA730" s="225"/>
      <c r="AB730" s="225"/>
      <c r="AC730" s="226"/>
      <c r="AD730" s="226"/>
      <c r="AE730" s="226"/>
      <c r="AF730" s="226"/>
      <c r="AP730" s="223"/>
      <c r="AX730" s="223"/>
      <c r="BG730" s="223"/>
      <c r="BL730" s="223"/>
      <c r="BN730" s="223"/>
      <c r="BU730" s="223"/>
      <c r="BW730" s="223"/>
      <c r="CB730" s="223"/>
      <c r="CD730" s="223"/>
    </row>
    <row r="731" spans="1:82" ht="14.25" customHeight="1">
      <c r="A731" s="1"/>
      <c r="B731" s="1"/>
      <c r="C731" s="1"/>
      <c r="D731" s="1"/>
      <c r="E731" s="1"/>
      <c r="F731" s="1"/>
      <c r="G731" s="1"/>
      <c r="W731" s="138"/>
      <c r="Z731" s="225"/>
      <c r="AA731" s="225"/>
      <c r="AB731" s="225"/>
      <c r="AC731" s="226"/>
      <c r="AD731" s="226"/>
      <c r="AE731" s="226"/>
      <c r="AF731" s="226"/>
      <c r="AP731" s="223"/>
      <c r="AX731" s="223"/>
      <c r="BG731" s="223"/>
      <c r="BL731" s="223"/>
      <c r="BN731" s="223"/>
      <c r="BU731" s="223"/>
      <c r="BW731" s="223"/>
      <c r="CB731" s="223"/>
      <c r="CD731" s="223"/>
    </row>
    <row r="732" spans="1:82" ht="14.25" customHeight="1">
      <c r="A732" s="1"/>
      <c r="B732" s="1"/>
      <c r="C732" s="1"/>
      <c r="D732" s="1"/>
      <c r="E732" s="1"/>
      <c r="F732" s="1"/>
      <c r="G732" s="1"/>
      <c r="W732" s="138"/>
      <c r="Z732" s="225"/>
      <c r="AA732" s="225"/>
      <c r="AB732" s="225"/>
      <c r="AC732" s="226"/>
      <c r="AD732" s="226"/>
      <c r="AE732" s="226"/>
      <c r="AF732" s="226"/>
      <c r="AP732" s="223"/>
      <c r="AX732" s="223"/>
      <c r="BG732" s="223"/>
      <c r="BL732" s="223"/>
      <c r="BN732" s="223"/>
      <c r="BU732" s="223"/>
      <c r="BW732" s="223"/>
      <c r="CB732" s="223"/>
      <c r="CD732" s="223"/>
    </row>
    <row r="733" spans="1:82" ht="14.25" customHeight="1">
      <c r="A733" s="1"/>
      <c r="B733" s="1"/>
      <c r="C733" s="1"/>
      <c r="D733" s="1"/>
      <c r="E733" s="1"/>
      <c r="F733" s="1"/>
      <c r="G733" s="1"/>
      <c r="W733" s="138"/>
      <c r="Z733" s="225"/>
      <c r="AA733" s="225"/>
      <c r="AB733" s="225"/>
      <c r="AC733" s="226"/>
      <c r="AD733" s="226"/>
      <c r="AE733" s="226"/>
      <c r="AF733" s="226"/>
      <c r="AP733" s="223"/>
      <c r="AX733" s="223"/>
      <c r="BG733" s="223"/>
      <c r="BL733" s="223"/>
      <c r="BN733" s="223"/>
      <c r="BU733" s="223"/>
      <c r="BW733" s="223"/>
      <c r="CB733" s="223"/>
      <c r="CD733" s="223"/>
    </row>
    <row r="734" spans="1:82" ht="14.25" customHeight="1">
      <c r="A734" s="1"/>
      <c r="B734" s="1"/>
      <c r="C734" s="1"/>
      <c r="D734" s="1"/>
      <c r="E734" s="1"/>
      <c r="F734" s="1"/>
      <c r="G734" s="1"/>
      <c r="W734" s="138"/>
      <c r="Z734" s="225"/>
      <c r="AA734" s="225"/>
      <c r="AB734" s="225"/>
      <c r="AC734" s="226"/>
      <c r="AD734" s="226"/>
      <c r="AE734" s="226"/>
      <c r="AF734" s="226"/>
      <c r="AP734" s="223"/>
      <c r="AX734" s="223"/>
      <c r="BG734" s="223"/>
      <c r="BL734" s="223"/>
      <c r="BN734" s="223"/>
      <c r="BU734" s="223"/>
      <c r="BW734" s="223"/>
      <c r="CB734" s="223"/>
      <c r="CD734" s="223"/>
    </row>
    <row r="735" spans="1:82" ht="14.25" customHeight="1">
      <c r="A735" s="1"/>
      <c r="B735" s="1"/>
      <c r="C735" s="1"/>
      <c r="D735" s="1"/>
      <c r="E735" s="1"/>
      <c r="F735" s="1"/>
      <c r="G735" s="1"/>
      <c r="W735" s="138"/>
      <c r="Z735" s="225"/>
      <c r="AA735" s="225"/>
      <c r="AB735" s="225"/>
      <c r="AC735" s="226"/>
      <c r="AD735" s="226"/>
      <c r="AE735" s="226"/>
      <c r="AF735" s="226"/>
      <c r="AP735" s="223"/>
      <c r="AX735" s="223"/>
      <c r="BG735" s="223"/>
      <c r="BL735" s="223"/>
      <c r="BN735" s="223"/>
      <c r="BU735" s="223"/>
      <c r="BW735" s="223"/>
      <c r="CB735" s="223"/>
      <c r="CD735" s="223"/>
    </row>
    <row r="736" spans="1:82" ht="14.25" customHeight="1">
      <c r="A736" s="1"/>
      <c r="B736" s="1"/>
      <c r="C736" s="1"/>
      <c r="D736" s="1"/>
      <c r="E736" s="1"/>
      <c r="F736" s="1"/>
      <c r="G736" s="1"/>
      <c r="W736" s="138"/>
      <c r="Z736" s="225"/>
      <c r="AA736" s="225"/>
      <c r="AB736" s="225"/>
      <c r="AC736" s="226"/>
      <c r="AD736" s="226"/>
      <c r="AE736" s="226"/>
      <c r="AF736" s="226"/>
      <c r="AP736" s="223"/>
      <c r="AX736" s="223"/>
      <c r="BG736" s="223"/>
      <c r="BL736" s="223"/>
      <c r="BN736" s="223"/>
      <c r="BU736" s="223"/>
      <c r="BW736" s="223"/>
      <c r="CB736" s="223"/>
      <c r="CD736" s="223"/>
    </row>
    <row r="737" spans="1:82" ht="14.25" customHeight="1">
      <c r="A737" s="1"/>
      <c r="B737" s="1"/>
      <c r="C737" s="1"/>
      <c r="D737" s="1"/>
      <c r="E737" s="1"/>
      <c r="F737" s="1"/>
      <c r="G737" s="1"/>
      <c r="W737" s="138"/>
      <c r="Z737" s="225"/>
      <c r="AA737" s="225"/>
      <c r="AB737" s="225"/>
      <c r="AC737" s="226"/>
      <c r="AD737" s="226"/>
      <c r="AE737" s="226"/>
      <c r="AF737" s="226"/>
      <c r="AP737" s="223"/>
      <c r="AX737" s="223"/>
      <c r="BG737" s="223"/>
      <c r="BL737" s="223"/>
      <c r="BN737" s="223"/>
      <c r="BU737" s="223"/>
      <c r="BW737" s="223"/>
      <c r="CB737" s="223"/>
      <c r="CD737" s="223"/>
    </row>
    <row r="738" spans="1:82" ht="14.25" customHeight="1">
      <c r="A738" s="1"/>
      <c r="B738" s="1"/>
      <c r="C738" s="1"/>
      <c r="D738" s="1"/>
      <c r="E738" s="1"/>
      <c r="F738" s="1"/>
      <c r="G738" s="1"/>
      <c r="W738" s="138"/>
      <c r="Z738" s="225"/>
      <c r="AA738" s="225"/>
      <c r="AB738" s="225"/>
      <c r="AC738" s="226"/>
      <c r="AD738" s="226"/>
      <c r="AE738" s="226"/>
      <c r="AF738" s="226"/>
      <c r="AP738" s="223"/>
      <c r="AX738" s="223"/>
      <c r="BG738" s="223"/>
      <c r="BL738" s="223"/>
      <c r="BN738" s="223"/>
      <c r="BU738" s="223"/>
      <c r="BW738" s="223"/>
      <c r="CB738" s="223"/>
      <c r="CD738" s="223"/>
    </row>
    <row r="739" spans="1:82" ht="14.25" customHeight="1">
      <c r="A739" s="1"/>
      <c r="B739" s="1"/>
      <c r="C739" s="1"/>
      <c r="D739" s="1"/>
      <c r="E739" s="1"/>
      <c r="F739" s="1"/>
      <c r="G739" s="1"/>
      <c r="W739" s="138"/>
      <c r="Z739" s="225"/>
      <c r="AA739" s="225"/>
      <c r="AB739" s="225"/>
      <c r="AC739" s="226"/>
      <c r="AD739" s="226"/>
      <c r="AE739" s="226"/>
      <c r="AF739" s="226"/>
      <c r="AP739" s="223"/>
      <c r="AX739" s="223"/>
      <c r="BG739" s="223"/>
      <c r="BL739" s="223"/>
      <c r="BN739" s="223"/>
      <c r="BU739" s="223"/>
      <c r="BW739" s="223"/>
      <c r="CB739" s="223"/>
      <c r="CD739" s="223"/>
    </row>
    <row r="740" spans="1:82" ht="14.25" customHeight="1">
      <c r="A740" s="1"/>
      <c r="B740" s="1"/>
      <c r="C740" s="1"/>
      <c r="D740" s="1"/>
      <c r="E740" s="1"/>
      <c r="F740" s="1"/>
      <c r="G740" s="1"/>
      <c r="W740" s="138"/>
      <c r="Z740" s="225"/>
      <c r="AA740" s="225"/>
      <c r="AB740" s="225"/>
      <c r="AC740" s="226"/>
      <c r="AD740" s="226"/>
      <c r="AE740" s="226"/>
      <c r="AF740" s="226"/>
      <c r="AP740" s="223"/>
      <c r="AX740" s="223"/>
      <c r="BG740" s="223"/>
      <c r="BL740" s="223"/>
      <c r="BN740" s="223"/>
      <c r="BU740" s="223"/>
      <c r="BW740" s="223"/>
      <c r="CB740" s="223"/>
      <c r="CD740" s="223"/>
    </row>
    <row r="741" spans="1:82" ht="14.25" customHeight="1">
      <c r="A741" s="1"/>
      <c r="B741" s="1"/>
      <c r="C741" s="1"/>
      <c r="D741" s="1"/>
      <c r="E741" s="1"/>
      <c r="F741" s="1"/>
      <c r="G741" s="1"/>
      <c r="W741" s="138"/>
      <c r="Z741" s="225"/>
      <c r="AA741" s="225"/>
      <c r="AB741" s="225"/>
      <c r="AC741" s="226"/>
      <c r="AD741" s="226"/>
      <c r="AE741" s="226"/>
      <c r="AF741" s="226"/>
      <c r="AP741" s="223"/>
      <c r="AX741" s="223"/>
      <c r="BG741" s="223"/>
      <c r="BL741" s="223"/>
      <c r="BN741" s="223"/>
      <c r="BU741" s="223"/>
      <c r="BW741" s="223"/>
      <c r="CB741" s="223"/>
      <c r="CD741" s="223"/>
    </row>
    <row r="742" spans="1:82" ht="14.25" customHeight="1">
      <c r="A742" s="1"/>
      <c r="B742" s="1"/>
      <c r="C742" s="1"/>
      <c r="D742" s="1"/>
      <c r="E742" s="1"/>
      <c r="F742" s="1"/>
      <c r="G742" s="1"/>
      <c r="W742" s="138"/>
      <c r="Z742" s="225"/>
      <c r="AA742" s="225"/>
      <c r="AB742" s="225"/>
      <c r="AC742" s="226"/>
      <c r="AD742" s="226"/>
      <c r="AE742" s="226"/>
      <c r="AF742" s="226"/>
      <c r="AP742" s="223"/>
      <c r="AX742" s="223"/>
      <c r="BG742" s="223"/>
      <c r="BL742" s="223"/>
      <c r="BN742" s="223"/>
      <c r="BU742" s="223"/>
      <c r="BW742" s="223"/>
      <c r="CB742" s="223"/>
      <c r="CD742" s="223"/>
    </row>
    <row r="743" spans="1:82" ht="14.25" customHeight="1">
      <c r="A743" s="1"/>
      <c r="B743" s="1"/>
      <c r="C743" s="1"/>
      <c r="D743" s="1"/>
      <c r="E743" s="1"/>
      <c r="F743" s="1"/>
      <c r="G743" s="1"/>
      <c r="W743" s="138"/>
      <c r="Z743" s="225"/>
      <c r="AA743" s="225"/>
      <c r="AB743" s="225"/>
      <c r="AC743" s="226"/>
      <c r="AD743" s="226"/>
      <c r="AE743" s="226"/>
      <c r="AF743" s="226"/>
      <c r="AP743" s="223"/>
      <c r="AX743" s="223"/>
      <c r="BG743" s="223"/>
      <c r="BL743" s="223"/>
      <c r="BN743" s="223"/>
      <c r="BU743" s="223"/>
      <c r="BW743" s="223"/>
      <c r="CB743" s="223"/>
      <c r="CD743" s="223"/>
    </row>
    <row r="744" spans="1:82" ht="14.25" customHeight="1">
      <c r="A744" s="1"/>
      <c r="B744" s="1"/>
      <c r="C744" s="1"/>
      <c r="D744" s="1"/>
      <c r="E744" s="1"/>
      <c r="F744" s="1"/>
      <c r="G744" s="1"/>
      <c r="W744" s="138"/>
      <c r="Z744" s="225"/>
      <c r="AA744" s="225"/>
      <c r="AB744" s="225"/>
      <c r="AC744" s="226"/>
      <c r="AD744" s="226"/>
      <c r="AE744" s="226"/>
      <c r="AF744" s="226"/>
      <c r="AP744" s="223"/>
      <c r="AX744" s="223"/>
      <c r="BG744" s="223"/>
      <c r="BL744" s="223"/>
      <c r="BN744" s="223"/>
      <c r="BU744" s="223"/>
      <c r="BW744" s="223"/>
      <c r="CB744" s="223"/>
      <c r="CD744" s="223"/>
    </row>
    <row r="745" spans="1:82" ht="14.25" customHeight="1">
      <c r="A745" s="1"/>
      <c r="B745" s="1"/>
      <c r="C745" s="1"/>
      <c r="D745" s="1"/>
      <c r="E745" s="1"/>
      <c r="F745" s="1"/>
      <c r="G745" s="1"/>
      <c r="W745" s="138"/>
      <c r="Z745" s="225"/>
      <c r="AA745" s="225"/>
      <c r="AB745" s="225"/>
      <c r="AC745" s="226"/>
      <c r="AD745" s="226"/>
      <c r="AE745" s="226"/>
      <c r="AF745" s="226"/>
      <c r="AP745" s="223"/>
      <c r="AX745" s="223"/>
      <c r="BG745" s="223"/>
      <c r="BL745" s="223"/>
      <c r="BN745" s="223"/>
      <c r="BU745" s="223"/>
      <c r="BW745" s="223"/>
      <c r="CB745" s="223"/>
      <c r="CD745" s="223"/>
    </row>
    <row r="746" spans="1:82" ht="14.25" customHeight="1">
      <c r="A746" s="1"/>
      <c r="B746" s="1"/>
      <c r="C746" s="1"/>
      <c r="D746" s="1"/>
      <c r="E746" s="1"/>
      <c r="F746" s="1"/>
      <c r="G746" s="1"/>
      <c r="W746" s="138"/>
      <c r="Z746" s="225"/>
      <c r="AA746" s="225"/>
      <c r="AB746" s="225"/>
      <c r="AC746" s="226"/>
      <c r="AD746" s="226"/>
      <c r="AE746" s="226"/>
      <c r="AF746" s="226"/>
      <c r="AP746" s="223"/>
      <c r="AX746" s="223"/>
      <c r="BG746" s="223"/>
      <c r="BL746" s="223"/>
      <c r="BN746" s="223"/>
      <c r="BU746" s="223"/>
      <c r="BW746" s="223"/>
      <c r="CB746" s="223"/>
      <c r="CD746" s="223"/>
    </row>
    <row r="747" spans="1:82" ht="14.25" customHeight="1">
      <c r="A747" s="1"/>
      <c r="B747" s="1"/>
      <c r="C747" s="1"/>
      <c r="D747" s="1"/>
      <c r="E747" s="1"/>
      <c r="F747" s="1"/>
      <c r="G747" s="1"/>
      <c r="W747" s="138"/>
      <c r="Z747" s="225"/>
      <c r="AA747" s="225"/>
      <c r="AB747" s="225"/>
      <c r="AC747" s="226"/>
      <c r="AD747" s="226"/>
      <c r="AE747" s="226"/>
      <c r="AF747" s="226"/>
      <c r="AP747" s="223"/>
      <c r="AX747" s="223"/>
      <c r="BG747" s="223"/>
      <c r="BL747" s="223"/>
      <c r="BN747" s="223"/>
      <c r="BU747" s="223"/>
      <c r="BW747" s="223"/>
      <c r="CB747" s="223"/>
      <c r="CD747" s="223"/>
    </row>
    <row r="748" spans="1:82" ht="14.25" customHeight="1">
      <c r="A748" s="1"/>
      <c r="B748" s="1"/>
      <c r="C748" s="1"/>
      <c r="D748" s="1"/>
      <c r="E748" s="1"/>
      <c r="F748" s="1"/>
      <c r="G748" s="1"/>
      <c r="W748" s="138"/>
      <c r="Z748" s="225"/>
      <c r="AA748" s="225"/>
      <c r="AB748" s="225"/>
      <c r="AC748" s="226"/>
      <c r="AD748" s="226"/>
      <c r="AE748" s="226"/>
      <c r="AF748" s="226"/>
      <c r="AP748" s="223"/>
      <c r="AX748" s="223"/>
      <c r="BG748" s="223"/>
      <c r="BL748" s="223"/>
      <c r="BN748" s="223"/>
      <c r="BU748" s="223"/>
      <c r="BW748" s="223"/>
      <c r="CB748" s="223"/>
      <c r="CD748" s="223"/>
    </row>
    <row r="749" spans="1:82" ht="14.25" customHeight="1">
      <c r="A749" s="1"/>
      <c r="B749" s="1"/>
      <c r="C749" s="1"/>
      <c r="D749" s="1"/>
      <c r="E749" s="1"/>
      <c r="F749" s="1"/>
      <c r="G749" s="1"/>
      <c r="W749" s="138"/>
      <c r="Z749" s="225"/>
      <c r="AA749" s="225"/>
      <c r="AB749" s="225"/>
      <c r="AC749" s="226"/>
      <c r="AD749" s="226"/>
      <c r="AE749" s="226"/>
      <c r="AF749" s="226"/>
      <c r="AP749" s="223"/>
      <c r="AX749" s="223"/>
      <c r="BG749" s="223"/>
      <c r="BL749" s="223"/>
      <c r="BN749" s="223"/>
      <c r="BU749" s="223"/>
      <c r="BW749" s="223"/>
      <c r="CB749" s="223"/>
      <c r="CD749" s="223"/>
    </row>
    <row r="750" spans="1:82" ht="14.25" customHeight="1">
      <c r="A750" s="1"/>
      <c r="B750" s="1"/>
      <c r="C750" s="1"/>
      <c r="D750" s="1"/>
      <c r="E750" s="1"/>
      <c r="F750" s="1"/>
      <c r="G750" s="1"/>
      <c r="W750" s="138"/>
      <c r="Z750" s="225"/>
      <c r="AA750" s="225"/>
      <c r="AB750" s="225"/>
      <c r="AC750" s="226"/>
      <c r="AD750" s="226"/>
      <c r="AE750" s="226"/>
      <c r="AF750" s="226"/>
      <c r="AP750" s="223"/>
      <c r="AX750" s="223"/>
      <c r="BG750" s="223"/>
      <c r="BL750" s="223"/>
      <c r="BN750" s="223"/>
      <c r="BU750" s="223"/>
      <c r="BW750" s="223"/>
      <c r="CB750" s="223"/>
      <c r="CD750" s="223"/>
    </row>
    <row r="751" spans="1:82" ht="14.25" customHeight="1">
      <c r="A751" s="1"/>
      <c r="B751" s="1"/>
      <c r="C751" s="1"/>
      <c r="D751" s="1"/>
      <c r="E751" s="1"/>
      <c r="F751" s="1"/>
      <c r="G751" s="1"/>
      <c r="W751" s="138"/>
      <c r="Z751" s="225"/>
      <c r="AA751" s="225"/>
      <c r="AB751" s="225"/>
      <c r="AC751" s="226"/>
      <c r="AD751" s="226"/>
      <c r="AE751" s="226"/>
      <c r="AF751" s="226"/>
      <c r="AP751" s="223"/>
      <c r="AX751" s="223"/>
      <c r="BG751" s="223"/>
      <c r="BL751" s="223"/>
      <c r="BN751" s="223"/>
      <c r="BU751" s="223"/>
      <c r="BW751" s="223"/>
      <c r="CB751" s="223"/>
      <c r="CD751" s="223"/>
    </row>
    <row r="752" spans="1:82" ht="14.25" customHeight="1">
      <c r="A752" s="1"/>
      <c r="B752" s="1"/>
      <c r="C752" s="1"/>
      <c r="D752" s="1"/>
      <c r="E752" s="1"/>
      <c r="F752" s="1"/>
      <c r="G752" s="1"/>
      <c r="W752" s="138"/>
      <c r="Z752" s="225"/>
      <c r="AA752" s="225"/>
      <c r="AB752" s="225"/>
      <c r="AC752" s="226"/>
      <c r="AD752" s="226"/>
      <c r="AE752" s="226"/>
      <c r="AF752" s="226"/>
      <c r="AP752" s="223"/>
      <c r="AX752" s="223"/>
      <c r="BG752" s="223"/>
      <c r="BL752" s="223"/>
      <c r="BN752" s="223"/>
      <c r="BU752" s="223"/>
      <c r="BW752" s="223"/>
      <c r="CB752" s="223"/>
      <c r="CD752" s="223"/>
    </row>
    <row r="753" spans="1:82" ht="14.25" customHeight="1">
      <c r="A753" s="1"/>
      <c r="B753" s="1"/>
      <c r="C753" s="1"/>
      <c r="D753" s="1"/>
      <c r="E753" s="1"/>
      <c r="F753" s="1"/>
      <c r="G753" s="1"/>
      <c r="W753" s="138"/>
      <c r="Z753" s="225"/>
      <c r="AA753" s="225"/>
      <c r="AB753" s="225"/>
      <c r="AC753" s="226"/>
      <c r="AD753" s="226"/>
      <c r="AE753" s="226"/>
      <c r="AF753" s="226"/>
      <c r="AP753" s="223"/>
      <c r="AX753" s="223"/>
      <c r="BG753" s="223"/>
      <c r="BL753" s="223"/>
      <c r="BN753" s="223"/>
      <c r="BU753" s="223"/>
      <c r="BW753" s="223"/>
      <c r="CB753" s="223"/>
      <c r="CD753" s="223"/>
    </row>
    <row r="754" spans="1:82" ht="14.25" customHeight="1">
      <c r="A754" s="1"/>
      <c r="B754" s="1"/>
      <c r="C754" s="1"/>
      <c r="D754" s="1"/>
      <c r="E754" s="1"/>
      <c r="F754" s="1"/>
      <c r="G754" s="1"/>
      <c r="W754" s="138"/>
      <c r="Z754" s="225"/>
      <c r="AA754" s="225"/>
      <c r="AB754" s="225"/>
      <c r="AC754" s="226"/>
      <c r="AD754" s="226"/>
      <c r="AE754" s="226"/>
      <c r="AF754" s="226"/>
      <c r="AP754" s="223"/>
      <c r="AX754" s="223"/>
      <c r="BG754" s="223"/>
      <c r="BL754" s="223"/>
      <c r="BN754" s="223"/>
      <c r="BU754" s="223"/>
      <c r="BW754" s="223"/>
      <c r="CB754" s="223"/>
      <c r="CD754" s="223"/>
    </row>
    <row r="755" spans="1:82" ht="14.25" customHeight="1">
      <c r="A755" s="1"/>
      <c r="B755" s="1"/>
      <c r="C755" s="1"/>
      <c r="D755" s="1"/>
      <c r="E755" s="1"/>
      <c r="F755" s="1"/>
      <c r="G755" s="1"/>
      <c r="W755" s="138"/>
      <c r="Z755" s="225"/>
      <c r="AA755" s="225"/>
      <c r="AB755" s="225"/>
      <c r="AC755" s="226"/>
      <c r="AD755" s="226"/>
      <c r="AE755" s="226"/>
      <c r="AF755" s="226"/>
      <c r="AP755" s="223"/>
      <c r="AX755" s="223"/>
      <c r="BG755" s="223"/>
      <c r="BL755" s="223"/>
      <c r="BN755" s="223"/>
      <c r="BU755" s="223"/>
      <c r="BW755" s="223"/>
      <c r="CB755" s="223"/>
      <c r="CD755" s="223"/>
    </row>
    <row r="756" spans="1:82" ht="14.25" customHeight="1">
      <c r="A756" s="1"/>
      <c r="B756" s="1"/>
      <c r="C756" s="1"/>
      <c r="D756" s="1"/>
      <c r="E756" s="1"/>
      <c r="F756" s="1"/>
      <c r="G756" s="1"/>
      <c r="W756" s="138"/>
      <c r="Z756" s="225"/>
      <c r="AA756" s="225"/>
      <c r="AB756" s="225"/>
      <c r="AC756" s="226"/>
      <c r="AD756" s="226"/>
      <c r="AE756" s="226"/>
      <c r="AF756" s="226"/>
      <c r="AP756" s="223"/>
      <c r="AX756" s="223"/>
      <c r="BG756" s="223"/>
      <c r="BL756" s="223"/>
      <c r="BN756" s="223"/>
      <c r="BU756" s="223"/>
      <c r="BW756" s="223"/>
      <c r="CB756" s="223"/>
      <c r="CD756" s="223"/>
    </row>
    <row r="757" spans="1:82" ht="14.25" customHeight="1">
      <c r="A757" s="1"/>
      <c r="B757" s="1"/>
      <c r="C757" s="1"/>
      <c r="D757" s="1"/>
      <c r="E757" s="1"/>
      <c r="F757" s="1"/>
      <c r="G757" s="1"/>
      <c r="W757" s="138"/>
      <c r="Z757" s="225"/>
      <c r="AA757" s="225"/>
      <c r="AB757" s="225"/>
      <c r="AC757" s="226"/>
      <c r="AD757" s="226"/>
      <c r="AE757" s="226"/>
      <c r="AF757" s="226"/>
      <c r="AP757" s="223"/>
      <c r="AX757" s="223"/>
      <c r="BG757" s="223"/>
      <c r="BL757" s="223"/>
      <c r="BN757" s="223"/>
      <c r="BU757" s="223"/>
      <c r="BW757" s="223"/>
      <c r="CB757" s="223"/>
      <c r="CD757" s="223"/>
    </row>
    <row r="758" spans="1:82" ht="14.25" customHeight="1">
      <c r="A758" s="1"/>
      <c r="B758" s="1"/>
      <c r="C758" s="1"/>
      <c r="D758" s="1"/>
      <c r="E758" s="1"/>
      <c r="F758" s="1"/>
      <c r="G758" s="1"/>
      <c r="W758" s="138"/>
      <c r="Z758" s="225"/>
      <c r="AA758" s="225"/>
      <c r="AB758" s="225"/>
      <c r="AC758" s="226"/>
      <c r="AD758" s="226"/>
      <c r="AE758" s="226"/>
      <c r="AF758" s="226"/>
      <c r="AP758" s="223"/>
      <c r="AX758" s="223"/>
      <c r="BG758" s="223"/>
      <c r="BL758" s="223"/>
      <c r="BN758" s="223"/>
      <c r="BU758" s="223"/>
      <c r="BW758" s="223"/>
      <c r="CB758" s="223"/>
      <c r="CD758" s="223"/>
    </row>
    <row r="759" spans="1:82" ht="14.25" customHeight="1">
      <c r="A759" s="1"/>
      <c r="B759" s="1"/>
      <c r="C759" s="1"/>
      <c r="D759" s="1"/>
      <c r="E759" s="1"/>
      <c r="F759" s="1"/>
      <c r="G759" s="1"/>
      <c r="W759" s="138"/>
      <c r="Z759" s="225"/>
      <c r="AA759" s="225"/>
      <c r="AB759" s="225"/>
      <c r="AC759" s="226"/>
      <c r="AD759" s="226"/>
      <c r="AE759" s="226"/>
      <c r="AF759" s="226"/>
      <c r="AP759" s="223"/>
      <c r="AX759" s="223"/>
      <c r="BG759" s="223"/>
      <c r="BL759" s="223"/>
      <c r="BN759" s="223"/>
      <c r="BU759" s="223"/>
      <c r="BW759" s="223"/>
      <c r="CB759" s="223"/>
      <c r="CD759" s="223"/>
    </row>
    <row r="760" spans="1:82" ht="14.25" customHeight="1">
      <c r="A760" s="1"/>
      <c r="B760" s="1"/>
      <c r="C760" s="1"/>
      <c r="D760" s="1"/>
      <c r="E760" s="1"/>
      <c r="F760" s="1"/>
      <c r="G760" s="1"/>
      <c r="W760" s="138"/>
      <c r="Z760" s="225"/>
      <c r="AA760" s="225"/>
      <c r="AB760" s="225"/>
      <c r="AC760" s="226"/>
      <c r="AD760" s="226"/>
      <c r="AE760" s="226"/>
      <c r="AF760" s="226"/>
      <c r="AP760" s="223"/>
      <c r="AX760" s="223"/>
      <c r="BG760" s="223"/>
      <c r="BL760" s="223"/>
      <c r="BN760" s="223"/>
      <c r="BU760" s="223"/>
      <c r="BW760" s="223"/>
      <c r="CB760" s="223"/>
      <c r="CD760" s="223"/>
    </row>
    <row r="761" spans="1:82" ht="14.25" customHeight="1">
      <c r="A761" s="1"/>
      <c r="B761" s="1"/>
      <c r="C761" s="1"/>
      <c r="D761" s="1"/>
      <c r="E761" s="1"/>
      <c r="F761" s="1"/>
      <c r="G761" s="1"/>
      <c r="W761" s="138"/>
      <c r="Z761" s="225"/>
      <c r="AA761" s="225"/>
      <c r="AB761" s="225"/>
      <c r="AC761" s="226"/>
      <c r="AD761" s="226"/>
      <c r="AE761" s="226"/>
      <c r="AF761" s="226"/>
      <c r="AP761" s="223"/>
      <c r="AX761" s="223"/>
      <c r="BG761" s="223"/>
      <c r="BL761" s="223"/>
      <c r="BN761" s="223"/>
      <c r="BU761" s="223"/>
      <c r="BW761" s="223"/>
      <c r="CB761" s="223"/>
      <c r="CD761" s="223"/>
    </row>
    <row r="762" spans="1:82" ht="14.25" customHeight="1">
      <c r="A762" s="1"/>
      <c r="B762" s="1"/>
      <c r="C762" s="1"/>
      <c r="D762" s="1"/>
      <c r="E762" s="1"/>
      <c r="F762" s="1"/>
      <c r="G762" s="1"/>
      <c r="W762" s="138"/>
      <c r="Z762" s="225"/>
      <c r="AA762" s="225"/>
      <c r="AB762" s="225"/>
      <c r="AC762" s="226"/>
      <c r="AD762" s="226"/>
      <c r="AE762" s="226"/>
      <c r="AF762" s="226"/>
      <c r="AP762" s="223"/>
      <c r="AX762" s="223"/>
      <c r="BG762" s="223"/>
      <c r="BL762" s="223"/>
      <c r="BN762" s="223"/>
      <c r="BU762" s="223"/>
      <c r="BW762" s="223"/>
      <c r="CB762" s="223"/>
      <c r="CD762" s="223"/>
    </row>
    <row r="763" spans="1:82" ht="14.25" customHeight="1">
      <c r="A763" s="1"/>
      <c r="B763" s="1"/>
      <c r="C763" s="1"/>
      <c r="D763" s="1"/>
      <c r="E763" s="1"/>
      <c r="F763" s="1"/>
      <c r="G763" s="1"/>
      <c r="W763" s="138"/>
      <c r="Z763" s="225"/>
      <c r="AA763" s="225"/>
      <c r="AB763" s="225"/>
      <c r="AC763" s="226"/>
      <c r="AD763" s="226"/>
      <c r="AE763" s="226"/>
      <c r="AF763" s="226"/>
      <c r="AP763" s="223"/>
      <c r="AX763" s="223"/>
      <c r="BG763" s="223"/>
      <c r="BL763" s="223"/>
      <c r="BN763" s="223"/>
      <c r="BU763" s="223"/>
      <c r="BW763" s="223"/>
      <c r="CB763" s="223"/>
      <c r="CD763" s="223"/>
    </row>
    <row r="764" spans="1:82" ht="14.25" customHeight="1">
      <c r="A764" s="1"/>
      <c r="B764" s="1"/>
      <c r="C764" s="1"/>
      <c r="D764" s="1"/>
      <c r="E764" s="1"/>
      <c r="F764" s="1"/>
      <c r="G764" s="1"/>
      <c r="W764" s="138"/>
      <c r="Z764" s="225"/>
      <c r="AA764" s="225"/>
      <c r="AB764" s="225"/>
      <c r="AC764" s="226"/>
      <c r="AD764" s="226"/>
      <c r="AE764" s="226"/>
      <c r="AF764" s="226"/>
      <c r="AP764" s="223"/>
      <c r="AX764" s="223"/>
      <c r="BG764" s="223"/>
      <c r="BL764" s="223"/>
      <c r="BN764" s="223"/>
      <c r="BU764" s="223"/>
      <c r="BW764" s="223"/>
      <c r="CB764" s="223"/>
      <c r="CD764" s="223"/>
    </row>
    <row r="765" spans="1:82" ht="14.25" customHeight="1">
      <c r="A765" s="1"/>
      <c r="B765" s="1"/>
      <c r="C765" s="1"/>
      <c r="D765" s="1"/>
      <c r="E765" s="1"/>
      <c r="F765" s="1"/>
      <c r="G765" s="1"/>
      <c r="W765" s="138"/>
      <c r="Z765" s="225"/>
      <c r="AA765" s="225"/>
      <c r="AB765" s="225"/>
      <c r="AC765" s="226"/>
      <c r="AD765" s="226"/>
      <c r="AE765" s="226"/>
      <c r="AF765" s="226"/>
      <c r="AP765" s="223"/>
      <c r="AX765" s="223"/>
      <c r="BG765" s="223"/>
      <c r="BL765" s="223"/>
      <c r="BN765" s="223"/>
      <c r="BU765" s="223"/>
      <c r="BW765" s="223"/>
      <c r="CB765" s="223"/>
      <c r="CD765" s="223"/>
    </row>
    <row r="766" spans="1:82" ht="14.25" customHeight="1">
      <c r="A766" s="1"/>
      <c r="B766" s="1"/>
      <c r="C766" s="1"/>
      <c r="D766" s="1"/>
      <c r="E766" s="1"/>
      <c r="F766" s="1"/>
      <c r="G766" s="1"/>
      <c r="W766" s="138"/>
      <c r="Z766" s="225"/>
      <c r="AA766" s="225"/>
      <c r="AB766" s="225"/>
      <c r="AC766" s="226"/>
      <c r="AD766" s="226"/>
      <c r="AE766" s="226"/>
      <c r="AF766" s="226"/>
      <c r="AP766" s="223"/>
      <c r="AX766" s="223"/>
      <c r="BG766" s="223"/>
      <c r="BL766" s="223"/>
      <c r="BN766" s="223"/>
      <c r="BU766" s="223"/>
      <c r="BW766" s="223"/>
      <c r="CB766" s="223"/>
      <c r="CD766" s="223"/>
    </row>
    <row r="767" spans="1:82" ht="14.25" customHeight="1">
      <c r="A767" s="1"/>
      <c r="B767" s="1"/>
      <c r="C767" s="1"/>
      <c r="D767" s="1"/>
      <c r="E767" s="1"/>
      <c r="F767" s="1"/>
      <c r="G767" s="1"/>
      <c r="W767" s="138"/>
      <c r="Z767" s="225"/>
      <c r="AA767" s="225"/>
      <c r="AB767" s="225"/>
      <c r="AC767" s="226"/>
      <c r="AD767" s="226"/>
      <c r="AE767" s="226"/>
      <c r="AF767" s="226"/>
      <c r="AP767" s="223"/>
      <c r="AX767" s="223"/>
      <c r="BG767" s="223"/>
      <c r="BL767" s="223"/>
      <c r="BN767" s="223"/>
      <c r="BU767" s="223"/>
      <c r="BW767" s="223"/>
      <c r="CB767" s="223"/>
      <c r="CD767" s="223"/>
    </row>
    <row r="768" spans="1:82" ht="14.25" customHeight="1">
      <c r="A768" s="1"/>
      <c r="B768" s="1"/>
      <c r="C768" s="1"/>
      <c r="D768" s="1"/>
      <c r="E768" s="1"/>
      <c r="F768" s="1"/>
      <c r="G768" s="1"/>
      <c r="W768" s="138"/>
      <c r="Z768" s="225"/>
      <c r="AA768" s="225"/>
      <c r="AB768" s="225"/>
      <c r="AC768" s="226"/>
      <c r="AD768" s="226"/>
      <c r="AE768" s="226"/>
      <c r="AF768" s="226"/>
      <c r="AP768" s="223"/>
      <c r="AX768" s="223"/>
      <c r="BG768" s="223"/>
      <c r="BL768" s="223"/>
      <c r="BN768" s="223"/>
      <c r="BU768" s="223"/>
      <c r="BW768" s="223"/>
      <c r="CB768" s="223"/>
      <c r="CD768" s="223"/>
    </row>
    <row r="769" spans="1:82" ht="14.25" customHeight="1">
      <c r="A769" s="1"/>
      <c r="B769" s="1"/>
      <c r="C769" s="1"/>
      <c r="D769" s="1"/>
      <c r="E769" s="1"/>
      <c r="F769" s="1"/>
      <c r="G769" s="1"/>
      <c r="W769" s="138"/>
      <c r="Z769" s="225"/>
      <c r="AA769" s="225"/>
      <c r="AB769" s="225"/>
      <c r="AC769" s="226"/>
      <c r="AD769" s="226"/>
      <c r="AE769" s="226"/>
      <c r="AF769" s="226"/>
      <c r="AP769" s="223"/>
      <c r="AX769" s="223"/>
      <c r="BG769" s="223"/>
      <c r="BL769" s="223"/>
      <c r="BN769" s="223"/>
      <c r="BU769" s="223"/>
      <c r="BW769" s="223"/>
      <c r="CB769" s="223"/>
      <c r="CD769" s="223"/>
    </row>
    <row r="770" spans="1:82" ht="14.25" customHeight="1">
      <c r="A770" s="1"/>
      <c r="B770" s="1"/>
      <c r="C770" s="1"/>
      <c r="D770" s="1"/>
      <c r="E770" s="1"/>
      <c r="F770" s="1"/>
      <c r="G770" s="1"/>
      <c r="W770" s="138"/>
      <c r="Z770" s="225"/>
      <c r="AA770" s="225"/>
      <c r="AB770" s="225"/>
      <c r="AC770" s="226"/>
      <c r="AD770" s="226"/>
      <c r="AE770" s="226"/>
      <c r="AF770" s="226"/>
      <c r="AP770" s="223"/>
      <c r="AX770" s="223"/>
      <c r="BG770" s="223"/>
      <c r="BL770" s="223"/>
      <c r="BN770" s="223"/>
      <c r="BU770" s="223"/>
      <c r="BW770" s="223"/>
      <c r="CB770" s="223"/>
      <c r="CD770" s="223"/>
    </row>
    <row r="771" spans="1:82" ht="14.25" customHeight="1">
      <c r="A771" s="1"/>
      <c r="B771" s="1"/>
      <c r="C771" s="1"/>
      <c r="D771" s="1"/>
      <c r="E771" s="1"/>
      <c r="F771" s="1"/>
      <c r="G771" s="1"/>
      <c r="W771" s="138"/>
      <c r="Z771" s="225"/>
      <c r="AA771" s="225"/>
      <c r="AB771" s="225"/>
      <c r="AC771" s="226"/>
      <c r="AD771" s="226"/>
      <c r="AE771" s="226"/>
      <c r="AF771" s="226"/>
      <c r="AP771" s="223"/>
      <c r="AX771" s="223"/>
      <c r="BG771" s="223"/>
      <c r="BL771" s="223"/>
      <c r="BN771" s="223"/>
      <c r="BU771" s="223"/>
      <c r="BW771" s="223"/>
      <c r="CB771" s="223"/>
      <c r="CD771" s="223"/>
    </row>
    <row r="772" spans="1:82" ht="14.25" customHeight="1">
      <c r="A772" s="1"/>
      <c r="B772" s="1"/>
      <c r="C772" s="1"/>
      <c r="D772" s="1"/>
      <c r="E772" s="1"/>
      <c r="F772" s="1"/>
      <c r="G772" s="1"/>
      <c r="W772" s="138"/>
      <c r="Z772" s="225"/>
      <c r="AA772" s="225"/>
      <c r="AB772" s="225"/>
      <c r="AC772" s="226"/>
      <c r="AD772" s="226"/>
      <c r="AE772" s="226"/>
      <c r="AF772" s="226"/>
      <c r="AP772" s="223"/>
      <c r="AX772" s="223"/>
      <c r="BG772" s="223"/>
      <c r="BL772" s="223"/>
      <c r="BN772" s="223"/>
      <c r="BU772" s="223"/>
      <c r="BW772" s="223"/>
      <c r="CB772" s="223"/>
      <c r="CD772" s="223"/>
    </row>
    <row r="773" spans="1:82" ht="14.25" customHeight="1">
      <c r="A773" s="1"/>
      <c r="B773" s="1"/>
      <c r="C773" s="1"/>
      <c r="D773" s="1"/>
      <c r="E773" s="1"/>
      <c r="F773" s="1"/>
      <c r="G773" s="1"/>
      <c r="W773" s="138"/>
      <c r="Z773" s="225"/>
      <c r="AA773" s="225"/>
      <c r="AB773" s="225"/>
      <c r="AC773" s="226"/>
      <c r="AD773" s="226"/>
      <c r="AE773" s="226"/>
      <c r="AF773" s="226"/>
      <c r="AP773" s="223"/>
      <c r="AX773" s="223"/>
      <c r="BG773" s="223"/>
      <c r="BL773" s="223"/>
      <c r="BN773" s="223"/>
      <c r="BU773" s="223"/>
      <c r="BW773" s="223"/>
      <c r="CB773" s="223"/>
      <c r="CD773" s="223"/>
    </row>
    <row r="774" spans="1:82" ht="14.25" customHeight="1">
      <c r="A774" s="1"/>
      <c r="B774" s="1"/>
      <c r="C774" s="1"/>
      <c r="D774" s="1"/>
      <c r="E774" s="1"/>
      <c r="F774" s="1"/>
      <c r="G774" s="1"/>
      <c r="W774" s="138"/>
      <c r="Z774" s="225"/>
      <c r="AA774" s="225"/>
      <c r="AB774" s="225"/>
      <c r="AC774" s="226"/>
      <c r="AD774" s="226"/>
      <c r="AE774" s="226"/>
      <c r="AF774" s="226"/>
      <c r="AP774" s="223"/>
      <c r="AX774" s="223"/>
      <c r="BG774" s="223"/>
      <c r="BL774" s="223"/>
      <c r="BN774" s="223"/>
      <c r="BU774" s="223"/>
      <c r="BW774" s="223"/>
      <c r="CB774" s="223"/>
      <c r="CD774" s="223"/>
    </row>
    <row r="775" spans="1:82" ht="14.25" customHeight="1">
      <c r="A775" s="1"/>
      <c r="B775" s="1"/>
      <c r="C775" s="1"/>
      <c r="D775" s="1"/>
      <c r="E775" s="1"/>
      <c r="F775" s="1"/>
      <c r="G775" s="1"/>
      <c r="W775" s="138"/>
      <c r="Z775" s="225"/>
      <c r="AA775" s="225"/>
      <c r="AB775" s="225"/>
      <c r="AC775" s="226"/>
      <c r="AD775" s="226"/>
      <c r="AE775" s="226"/>
      <c r="AF775" s="226"/>
      <c r="AP775" s="223"/>
      <c r="AX775" s="223"/>
      <c r="BG775" s="223"/>
      <c r="BL775" s="223"/>
      <c r="BN775" s="223"/>
      <c r="BU775" s="223"/>
      <c r="BW775" s="223"/>
      <c r="CB775" s="223"/>
      <c r="CD775" s="223"/>
    </row>
    <row r="776" spans="1:82" ht="14.25" customHeight="1">
      <c r="A776" s="1"/>
      <c r="B776" s="1"/>
      <c r="C776" s="1"/>
      <c r="D776" s="1"/>
      <c r="E776" s="1"/>
      <c r="F776" s="1"/>
      <c r="G776" s="1"/>
      <c r="W776" s="138"/>
      <c r="Z776" s="225"/>
      <c r="AA776" s="225"/>
      <c r="AB776" s="225"/>
      <c r="AC776" s="226"/>
      <c r="AD776" s="226"/>
      <c r="AE776" s="226"/>
      <c r="AF776" s="226"/>
      <c r="AP776" s="223"/>
      <c r="AX776" s="223"/>
      <c r="BG776" s="223"/>
      <c r="BL776" s="223"/>
      <c r="BN776" s="223"/>
      <c r="BU776" s="223"/>
      <c r="BW776" s="223"/>
      <c r="CB776" s="223"/>
      <c r="CD776" s="223"/>
    </row>
    <row r="777" spans="1:82" ht="14.25" customHeight="1">
      <c r="A777" s="1"/>
      <c r="B777" s="1"/>
      <c r="C777" s="1"/>
      <c r="D777" s="1"/>
      <c r="E777" s="1"/>
      <c r="F777" s="1"/>
      <c r="G777" s="1"/>
      <c r="W777" s="138"/>
      <c r="Z777" s="225"/>
      <c r="AA777" s="225"/>
      <c r="AB777" s="225"/>
      <c r="AC777" s="226"/>
      <c r="AD777" s="226"/>
      <c r="AE777" s="226"/>
      <c r="AF777" s="226"/>
      <c r="AP777" s="223"/>
      <c r="AX777" s="223"/>
      <c r="BG777" s="223"/>
      <c r="BL777" s="223"/>
      <c r="BN777" s="223"/>
      <c r="BU777" s="223"/>
      <c r="BW777" s="223"/>
      <c r="CB777" s="223"/>
      <c r="CD777" s="223"/>
    </row>
    <row r="778" spans="1:82" ht="14.25" customHeight="1">
      <c r="A778" s="1"/>
      <c r="B778" s="1"/>
      <c r="C778" s="1"/>
      <c r="D778" s="1"/>
      <c r="E778" s="1"/>
      <c r="F778" s="1"/>
      <c r="G778" s="1"/>
      <c r="W778" s="138"/>
      <c r="Z778" s="225"/>
      <c r="AA778" s="225"/>
      <c r="AB778" s="225"/>
      <c r="AC778" s="226"/>
      <c r="AD778" s="226"/>
      <c r="AE778" s="226"/>
      <c r="AF778" s="226"/>
      <c r="AP778" s="223"/>
      <c r="AX778" s="223"/>
      <c r="BG778" s="223"/>
      <c r="BL778" s="223"/>
      <c r="BN778" s="223"/>
      <c r="BU778" s="223"/>
      <c r="BW778" s="223"/>
      <c r="CB778" s="223"/>
      <c r="CD778" s="223"/>
    </row>
    <row r="779" spans="1:82" ht="14.25" customHeight="1">
      <c r="A779" s="1"/>
      <c r="B779" s="1"/>
      <c r="C779" s="1"/>
      <c r="D779" s="1"/>
      <c r="E779" s="1"/>
      <c r="F779" s="1"/>
      <c r="G779" s="1"/>
      <c r="W779" s="138"/>
      <c r="Z779" s="225"/>
      <c r="AA779" s="225"/>
      <c r="AB779" s="225"/>
      <c r="AC779" s="226"/>
      <c r="AD779" s="226"/>
      <c r="AE779" s="226"/>
      <c r="AF779" s="226"/>
      <c r="AP779" s="223"/>
      <c r="AX779" s="223"/>
      <c r="BG779" s="223"/>
      <c r="BL779" s="223"/>
      <c r="BN779" s="223"/>
      <c r="BU779" s="223"/>
      <c r="BW779" s="223"/>
      <c r="CB779" s="223"/>
      <c r="CD779" s="223"/>
    </row>
    <row r="780" spans="1:82" ht="14.25" customHeight="1">
      <c r="A780" s="1"/>
      <c r="B780" s="1"/>
      <c r="C780" s="1"/>
      <c r="D780" s="1"/>
      <c r="E780" s="1"/>
      <c r="F780" s="1"/>
      <c r="G780" s="1"/>
      <c r="W780" s="138"/>
      <c r="Z780" s="225"/>
      <c r="AA780" s="225"/>
      <c r="AB780" s="225"/>
      <c r="AC780" s="226"/>
      <c r="AD780" s="226"/>
      <c r="AE780" s="226"/>
      <c r="AF780" s="226"/>
      <c r="AP780" s="223"/>
      <c r="AX780" s="223"/>
      <c r="BG780" s="223"/>
      <c r="BL780" s="223"/>
      <c r="BN780" s="223"/>
      <c r="BU780" s="223"/>
      <c r="BW780" s="223"/>
      <c r="CB780" s="223"/>
      <c r="CD780" s="223"/>
    </row>
    <row r="781" spans="1:82" ht="14.25" customHeight="1">
      <c r="A781" s="1"/>
      <c r="B781" s="1"/>
      <c r="C781" s="1"/>
      <c r="D781" s="1"/>
      <c r="E781" s="1"/>
      <c r="F781" s="1"/>
      <c r="G781" s="1"/>
      <c r="W781" s="138"/>
      <c r="Z781" s="225"/>
      <c r="AA781" s="225"/>
      <c r="AB781" s="225"/>
      <c r="AC781" s="226"/>
      <c r="AD781" s="226"/>
      <c r="AE781" s="226"/>
      <c r="AF781" s="226"/>
      <c r="AP781" s="223"/>
      <c r="AX781" s="223"/>
      <c r="BG781" s="223"/>
      <c r="BL781" s="223"/>
      <c r="BN781" s="223"/>
      <c r="BU781" s="223"/>
      <c r="BW781" s="223"/>
      <c r="CB781" s="223"/>
      <c r="CD781" s="223"/>
    </row>
    <row r="782" spans="1:82" ht="14.25" customHeight="1">
      <c r="A782" s="1"/>
      <c r="B782" s="1"/>
      <c r="C782" s="1"/>
      <c r="D782" s="1"/>
      <c r="E782" s="1"/>
      <c r="F782" s="1"/>
      <c r="G782" s="1"/>
      <c r="W782" s="138"/>
      <c r="Z782" s="225"/>
      <c r="AA782" s="225"/>
      <c r="AB782" s="225"/>
      <c r="AC782" s="226"/>
      <c r="AD782" s="226"/>
      <c r="AE782" s="226"/>
      <c r="AF782" s="226"/>
      <c r="AP782" s="223"/>
      <c r="AX782" s="223"/>
      <c r="BG782" s="223"/>
      <c r="BL782" s="223"/>
      <c r="BN782" s="223"/>
      <c r="BU782" s="223"/>
      <c r="BW782" s="223"/>
      <c r="CB782" s="223"/>
      <c r="CD782" s="223"/>
    </row>
    <row r="783" spans="1:82" ht="14.25" customHeight="1">
      <c r="A783" s="1"/>
      <c r="B783" s="1"/>
      <c r="C783" s="1"/>
      <c r="D783" s="1"/>
      <c r="E783" s="1"/>
      <c r="F783" s="1"/>
      <c r="G783" s="1"/>
      <c r="W783" s="138"/>
      <c r="Z783" s="225"/>
      <c r="AA783" s="225"/>
      <c r="AB783" s="225"/>
      <c r="AC783" s="226"/>
      <c r="AD783" s="226"/>
      <c r="AE783" s="226"/>
      <c r="AF783" s="226"/>
      <c r="AP783" s="223"/>
      <c r="AX783" s="223"/>
      <c r="BG783" s="223"/>
      <c r="BL783" s="223"/>
      <c r="BN783" s="223"/>
      <c r="BU783" s="223"/>
      <c r="BW783" s="223"/>
      <c r="CB783" s="223"/>
      <c r="CD783" s="223"/>
    </row>
    <row r="784" spans="1:82" ht="14.25" customHeight="1">
      <c r="A784" s="1"/>
      <c r="B784" s="1"/>
      <c r="C784" s="1"/>
      <c r="D784" s="1"/>
      <c r="E784" s="1"/>
      <c r="F784" s="1"/>
      <c r="G784" s="1"/>
      <c r="W784" s="138"/>
      <c r="Z784" s="225"/>
      <c r="AA784" s="225"/>
      <c r="AB784" s="225"/>
      <c r="AC784" s="226"/>
      <c r="AD784" s="226"/>
      <c r="AE784" s="226"/>
      <c r="AF784" s="226"/>
      <c r="AP784" s="223"/>
      <c r="AX784" s="223"/>
      <c r="BG784" s="223"/>
      <c r="BL784" s="223"/>
      <c r="BN784" s="223"/>
      <c r="BU784" s="223"/>
      <c r="BW784" s="223"/>
      <c r="CB784" s="223"/>
      <c r="CD784" s="223"/>
    </row>
    <row r="785" spans="1:82" ht="14.25" customHeight="1">
      <c r="A785" s="1"/>
      <c r="B785" s="1"/>
      <c r="C785" s="1"/>
      <c r="D785" s="1"/>
      <c r="E785" s="1"/>
      <c r="F785" s="1"/>
      <c r="G785" s="1"/>
      <c r="W785" s="138"/>
      <c r="Z785" s="225"/>
      <c r="AA785" s="225"/>
      <c r="AB785" s="225"/>
      <c r="AC785" s="226"/>
      <c r="AD785" s="226"/>
      <c r="AE785" s="226"/>
      <c r="AF785" s="226"/>
      <c r="AP785" s="223"/>
      <c r="AX785" s="223"/>
      <c r="BG785" s="223"/>
      <c r="BL785" s="223"/>
      <c r="BN785" s="223"/>
      <c r="BU785" s="223"/>
      <c r="BW785" s="223"/>
      <c r="CB785" s="223"/>
      <c r="CD785" s="223"/>
    </row>
    <row r="786" spans="1:82" ht="14.25" customHeight="1">
      <c r="A786" s="1"/>
      <c r="B786" s="1"/>
      <c r="C786" s="1"/>
      <c r="D786" s="1"/>
      <c r="E786" s="1"/>
      <c r="F786" s="1"/>
      <c r="G786" s="1"/>
      <c r="W786" s="138"/>
      <c r="Z786" s="225"/>
      <c r="AA786" s="225"/>
      <c r="AB786" s="225"/>
      <c r="AC786" s="226"/>
      <c r="AD786" s="226"/>
      <c r="AE786" s="226"/>
      <c r="AF786" s="226"/>
      <c r="AP786" s="223"/>
      <c r="AX786" s="223"/>
      <c r="BG786" s="223"/>
      <c r="BL786" s="223"/>
      <c r="BN786" s="223"/>
      <c r="BU786" s="223"/>
      <c r="BW786" s="223"/>
      <c r="CB786" s="223"/>
      <c r="CD786" s="223"/>
    </row>
    <row r="787" spans="1:82" ht="14.25" customHeight="1">
      <c r="A787" s="1"/>
      <c r="B787" s="1"/>
      <c r="C787" s="1"/>
      <c r="D787" s="1"/>
      <c r="E787" s="1"/>
      <c r="F787" s="1"/>
      <c r="G787" s="1"/>
      <c r="W787" s="138"/>
      <c r="Z787" s="225"/>
      <c r="AA787" s="225"/>
      <c r="AB787" s="225"/>
      <c r="AC787" s="226"/>
      <c r="AD787" s="226"/>
      <c r="AE787" s="226"/>
      <c r="AF787" s="226"/>
      <c r="AP787" s="223"/>
      <c r="AX787" s="223"/>
      <c r="BG787" s="223"/>
      <c r="BL787" s="223"/>
      <c r="BN787" s="223"/>
      <c r="BU787" s="223"/>
      <c r="BW787" s="223"/>
      <c r="CB787" s="223"/>
      <c r="CD787" s="223"/>
    </row>
    <row r="788" spans="1:82" ht="14.25" customHeight="1">
      <c r="A788" s="1"/>
      <c r="B788" s="1"/>
      <c r="C788" s="1"/>
      <c r="D788" s="1"/>
      <c r="E788" s="1"/>
      <c r="F788" s="1"/>
      <c r="G788" s="1"/>
      <c r="W788" s="138"/>
      <c r="Z788" s="225"/>
      <c r="AA788" s="225"/>
      <c r="AB788" s="225"/>
      <c r="AC788" s="226"/>
      <c r="AD788" s="226"/>
      <c r="AE788" s="226"/>
      <c r="AF788" s="226"/>
      <c r="AP788" s="223"/>
      <c r="AX788" s="223"/>
      <c r="BG788" s="223"/>
      <c r="BL788" s="223"/>
      <c r="BN788" s="223"/>
      <c r="BU788" s="223"/>
      <c r="BW788" s="223"/>
      <c r="CB788" s="223"/>
      <c r="CD788" s="223"/>
    </row>
    <row r="789" spans="1:82" ht="14.25" customHeight="1">
      <c r="A789" s="1"/>
      <c r="B789" s="1"/>
      <c r="C789" s="1"/>
      <c r="D789" s="1"/>
      <c r="E789" s="1"/>
      <c r="F789" s="1"/>
      <c r="G789" s="1"/>
      <c r="W789" s="138"/>
      <c r="Z789" s="225"/>
      <c r="AA789" s="225"/>
      <c r="AB789" s="225"/>
      <c r="AC789" s="226"/>
      <c r="AD789" s="226"/>
      <c r="AE789" s="226"/>
      <c r="AF789" s="226"/>
      <c r="AP789" s="223"/>
      <c r="AX789" s="223"/>
      <c r="BG789" s="223"/>
      <c r="BL789" s="223"/>
      <c r="BN789" s="223"/>
      <c r="BU789" s="223"/>
      <c r="BW789" s="223"/>
      <c r="CB789" s="223"/>
      <c r="CD789" s="223"/>
    </row>
    <row r="790" spans="1:82" ht="14.25" customHeight="1">
      <c r="A790" s="1"/>
      <c r="B790" s="1"/>
      <c r="C790" s="1"/>
      <c r="D790" s="1"/>
      <c r="E790" s="1"/>
      <c r="F790" s="1"/>
      <c r="G790" s="1"/>
      <c r="W790" s="138"/>
      <c r="Z790" s="225"/>
      <c r="AA790" s="225"/>
      <c r="AB790" s="225"/>
      <c r="AC790" s="226"/>
      <c r="AD790" s="226"/>
      <c r="AE790" s="226"/>
      <c r="AF790" s="226"/>
      <c r="AP790" s="223"/>
      <c r="AX790" s="223"/>
      <c r="BG790" s="223"/>
      <c r="BL790" s="223"/>
      <c r="BN790" s="223"/>
      <c r="BU790" s="223"/>
      <c r="BW790" s="223"/>
      <c r="CB790" s="223"/>
      <c r="CD790" s="223"/>
    </row>
    <row r="791" spans="1:82" ht="14.25" customHeight="1">
      <c r="A791" s="1"/>
      <c r="B791" s="1"/>
      <c r="C791" s="1"/>
      <c r="D791" s="1"/>
      <c r="E791" s="1"/>
      <c r="F791" s="1"/>
      <c r="G791" s="1"/>
      <c r="W791" s="138"/>
      <c r="Z791" s="225"/>
      <c r="AA791" s="225"/>
      <c r="AB791" s="225"/>
      <c r="AC791" s="226"/>
      <c r="AD791" s="226"/>
      <c r="AE791" s="226"/>
      <c r="AF791" s="226"/>
      <c r="AP791" s="223"/>
      <c r="AX791" s="223"/>
      <c r="BG791" s="223"/>
      <c r="BL791" s="223"/>
      <c r="BN791" s="223"/>
      <c r="BU791" s="223"/>
      <c r="BW791" s="223"/>
      <c r="CB791" s="223"/>
      <c r="CD791" s="223"/>
    </row>
    <row r="792" spans="1:82" ht="14.25" customHeight="1">
      <c r="A792" s="1"/>
      <c r="B792" s="1"/>
      <c r="C792" s="1"/>
      <c r="D792" s="1"/>
      <c r="E792" s="1"/>
      <c r="F792" s="1"/>
      <c r="G792" s="1"/>
      <c r="W792" s="138"/>
      <c r="Z792" s="225"/>
      <c r="AA792" s="225"/>
      <c r="AB792" s="225"/>
      <c r="AC792" s="226"/>
      <c r="AD792" s="226"/>
      <c r="AE792" s="226"/>
      <c r="AF792" s="226"/>
      <c r="AP792" s="223"/>
      <c r="AX792" s="223"/>
      <c r="BG792" s="223"/>
      <c r="BL792" s="223"/>
      <c r="BN792" s="223"/>
      <c r="BU792" s="223"/>
      <c r="BW792" s="223"/>
      <c r="CB792" s="223"/>
      <c r="CD792" s="223"/>
    </row>
    <row r="793" spans="1:82" ht="14.25" customHeight="1">
      <c r="A793" s="1"/>
      <c r="B793" s="1"/>
      <c r="C793" s="1"/>
      <c r="D793" s="1"/>
      <c r="E793" s="1"/>
      <c r="F793" s="1"/>
      <c r="G793" s="1"/>
      <c r="W793" s="138"/>
      <c r="Z793" s="225"/>
      <c r="AA793" s="225"/>
      <c r="AB793" s="225"/>
      <c r="AC793" s="226"/>
      <c r="AD793" s="226"/>
      <c r="AE793" s="226"/>
      <c r="AF793" s="226"/>
      <c r="AP793" s="223"/>
      <c r="AX793" s="223"/>
      <c r="BG793" s="223"/>
      <c r="BL793" s="223"/>
      <c r="BN793" s="223"/>
      <c r="BU793" s="223"/>
      <c r="BW793" s="223"/>
      <c r="CB793" s="223"/>
      <c r="CD793" s="223"/>
    </row>
    <row r="794" spans="1:82" ht="14.25" customHeight="1">
      <c r="A794" s="1"/>
      <c r="B794" s="1"/>
      <c r="C794" s="1"/>
      <c r="D794" s="1"/>
      <c r="E794" s="1"/>
      <c r="F794" s="1"/>
      <c r="G794" s="1"/>
      <c r="W794" s="138"/>
      <c r="Z794" s="225"/>
      <c r="AA794" s="225"/>
      <c r="AB794" s="225"/>
      <c r="AC794" s="226"/>
      <c r="AD794" s="226"/>
      <c r="AE794" s="226"/>
      <c r="AF794" s="226"/>
      <c r="AP794" s="223"/>
      <c r="AX794" s="223"/>
      <c r="BG794" s="223"/>
      <c r="BL794" s="223"/>
      <c r="BN794" s="223"/>
      <c r="BU794" s="223"/>
      <c r="BW794" s="223"/>
      <c r="CB794" s="223"/>
      <c r="CD794" s="223"/>
    </row>
    <row r="795" spans="1:82" ht="14.25" customHeight="1">
      <c r="A795" s="1"/>
      <c r="B795" s="1"/>
      <c r="C795" s="1"/>
      <c r="D795" s="1"/>
      <c r="E795" s="1"/>
      <c r="F795" s="1"/>
      <c r="G795" s="1"/>
      <c r="W795" s="138"/>
      <c r="Z795" s="225"/>
      <c r="AA795" s="225"/>
      <c r="AB795" s="225"/>
      <c r="AC795" s="226"/>
      <c r="AD795" s="226"/>
      <c r="AE795" s="226"/>
      <c r="AF795" s="226"/>
      <c r="AP795" s="223"/>
      <c r="AX795" s="223"/>
      <c r="BG795" s="223"/>
      <c r="BL795" s="223"/>
      <c r="BN795" s="223"/>
      <c r="BU795" s="223"/>
      <c r="BW795" s="223"/>
      <c r="CB795" s="223"/>
      <c r="CD795" s="223"/>
    </row>
    <row r="796" spans="1:82" ht="14.25" customHeight="1">
      <c r="A796" s="1"/>
      <c r="B796" s="1"/>
      <c r="C796" s="1"/>
      <c r="D796" s="1"/>
      <c r="E796" s="1"/>
      <c r="F796" s="1"/>
      <c r="G796" s="1"/>
      <c r="W796" s="138"/>
      <c r="Z796" s="225"/>
      <c r="AA796" s="225"/>
      <c r="AB796" s="225"/>
      <c r="AC796" s="226"/>
      <c r="AD796" s="226"/>
      <c r="AE796" s="226"/>
      <c r="AF796" s="226"/>
      <c r="AP796" s="223"/>
      <c r="AX796" s="223"/>
      <c r="BG796" s="223"/>
      <c r="BL796" s="223"/>
      <c r="BN796" s="223"/>
      <c r="BU796" s="223"/>
      <c r="BW796" s="223"/>
      <c r="CB796" s="223"/>
      <c r="CD796" s="223"/>
    </row>
    <row r="797" spans="1:82" ht="14.25" customHeight="1">
      <c r="A797" s="1"/>
      <c r="B797" s="1"/>
      <c r="C797" s="1"/>
      <c r="D797" s="1"/>
      <c r="E797" s="1"/>
      <c r="F797" s="1"/>
      <c r="G797" s="1"/>
      <c r="W797" s="138"/>
      <c r="Z797" s="225"/>
      <c r="AA797" s="225"/>
      <c r="AB797" s="225"/>
      <c r="AC797" s="226"/>
      <c r="AD797" s="226"/>
      <c r="AE797" s="226"/>
      <c r="AF797" s="226"/>
      <c r="AP797" s="223"/>
      <c r="AX797" s="223"/>
      <c r="BG797" s="223"/>
      <c r="BL797" s="223"/>
      <c r="BN797" s="223"/>
      <c r="BU797" s="223"/>
      <c r="BW797" s="223"/>
      <c r="CB797" s="223"/>
      <c r="CD797" s="223"/>
    </row>
    <row r="798" spans="1:82" ht="14.25" customHeight="1">
      <c r="A798" s="1"/>
      <c r="B798" s="1"/>
      <c r="C798" s="1"/>
      <c r="D798" s="1"/>
      <c r="E798" s="1"/>
      <c r="F798" s="1"/>
      <c r="G798" s="1"/>
      <c r="W798" s="138"/>
      <c r="Z798" s="225"/>
      <c r="AA798" s="225"/>
      <c r="AB798" s="225"/>
      <c r="AC798" s="226"/>
      <c r="AD798" s="226"/>
      <c r="AE798" s="226"/>
      <c r="AF798" s="226"/>
      <c r="AP798" s="223"/>
      <c r="AX798" s="223"/>
      <c r="BG798" s="223"/>
      <c r="BL798" s="223"/>
      <c r="BN798" s="223"/>
      <c r="BU798" s="223"/>
      <c r="BW798" s="223"/>
      <c r="CB798" s="223"/>
      <c r="CD798" s="223"/>
    </row>
    <row r="799" spans="1:82" ht="14.25" customHeight="1">
      <c r="A799" s="1"/>
      <c r="B799" s="1"/>
      <c r="C799" s="1"/>
      <c r="D799" s="1"/>
      <c r="E799" s="1"/>
      <c r="F799" s="1"/>
      <c r="G799" s="1"/>
      <c r="W799" s="138"/>
      <c r="Z799" s="225"/>
      <c r="AA799" s="225"/>
      <c r="AB799" s="225"/>
      <c r="AC799" s="226"/>
      <c r="AD799" s="226"/>
      <c r="AE799" s="226"/>
      <c r="AF799" s="226"/>
      <c r="AP799" s="223"/>
      <c r="AX799" s="223"/>
      <c r="BG799" s="223"/>
      <c r="BL799" s="223"/>
      <c r="BN799" s="223"/>
      <c r="BU799" s="223"/>
      <c r="BW799" s="223"/>
      <c r="CB799" s="223"/>
      <c r="CD799" s="223"/>
    </row>
    <row r="800" spans="1:82" ht="14.25" customHeight="1">
      <c r="A800" s="1"/>
      <c r="B800" s="1"/>
      <c r="C800" s="1"/>
      <c r="D800" s="1"/>
      <c r="E800" s="1"/>
      <c r="F800" s="1"/>
      <c r="G800" s="1"/>
      <c r="W800" s="138"/>
      <c r="Z800" s="225"/>
      <c r="AA800" s="225"/>
      <c r="AB800" s="225"/>
      <c r="AC800" s="226"/>
      <c r="AD800" s="226"/>
      <c r="AE800" s="226"/>
      <c r="AF800" s="226"/>
      <c r="AP800" s="223"/>
      <c r="AX800" s="223"/>
      <c r="BG800" s="223"/>
      <c r="BL800" s="223"/>
      <c r="BN800" s="223"/>
      <c r="BU800" s="223"/>
      <c r="BW800" s="223"/>
      <c r="CB800" s="223"/>
      <c r="CD800" s="223"/>
    </row>
    <row r="801" spans="1:82" ht="14.25" customHeight="1">
      <c r="A801" s="1"/>
      <c r="B801" s="1"/>
      <c r="C801" s="1"/>
      <c r="D801" s="1"/>
      <c r="E801" s="1"/>
      <c r="F801" s="1"/>
      <c r="G801" s="1"/>
      <c r="W801" s="138"/>
      <c r="Z801" s="225"/>
      <c r="AA801" s="225"/>
      <c r="AB801" s="225"/>
      <c r="AC801" s="226"/>
      <c r="AD801" s="226"/>
      <c r="AE801" s="226"/>
      <c r="AF801" s="226"/>
      <c r="AP801" s="223"/>
      <c r="AX801" s="223"/>
      <c r="BG801" s="223"/>
      <c r="BL801" s="223"/>
      <c r="BN801" s="223"/>
      <c r="BU801" s="223"/>
      <c r="BW801" s="223"/>
      <c r="CB801" s="223"/>
      <c r="CD801" s="223"/>
    </row>
    <row r="802" spans="1:82" ht="14.25" customHeight="1">
      <c r="A802" s="1"/>
      <c r="B802" s="1"/>
      <c r="C802" s="1"/>
      <c r="D802" s="1"/>
      <c r="E802" s="1"/>
      <c r="F802" s="1"/>
      <c r="G802" s="1"/>
      <c r="W802" s="138"/>
      <c r="Z802" s="225"/>
      <c r="AA802" s="225"/>
      <c r="AB802" s="225"/>
      <c r="AC802" s="226"/>
      <c r="AD802" s="226"/>
      <c r="AE802" s="226"/>
      <c r="AF802" s="226"/>
      <c r="AP802" s="223"/>
      <c r="AX802" s="223"/>
      <c r="BG802" s="223"/>
      <c r="BL802" s="223"/>
      <c r="BN802" s="223"/>
      <c r="BU802" s="223"/>
      <c r="BW802" s="223"/>
      <c r="CB802" s="223"/>
      <c r="CD802" s="223"/>
    </row>
    <row r="803" spans="1:82" ht="14.25" customHeight="1">
      <c r="A803" s="1"/>
      <c r="B803" s="1"/>
      <c r="C803" s="1"/>
      <c r="D803" s="1"/>
      <c r="E803" s="1"/>
      <c r="F803" s="1"/>
      <c r="G803" s="1"/>
      <c r="W803" s="138"/>
      <c r="Z803" s="225"/>
      <c r="AA803" s="225"/>
      <c r="AB803" s="225"/>
      <c r="AC803" s="226"/>
      <c r="AD803" s="226"/>
      <c r="AE803" s="226"/>
      <c r="AF803" s="226"/>
      <c r="AP803" s="223"/>
      <c r="AX803" s="223"/>
      <c r="BG803" s="223"/>
      <c r="BL803" s="223"/>
      <c r="BN803" s="223"/>
      <c r="BU803" s="223"/>
      <c r="BW803" s="223"/>
      <c r="CB803" s="223"/>
      <c r="CD803" s="223"/>
    </row>
    <row r="804" spans="1:82" ht="14.25" customHeight="1">
      <c r="A804" s="1"/>
      <c r="B804" s="1"/>
      <c r="C804" s="1"/>
      <c r="D804" s="1"/>
      <c r="E804" s="1"/>
      <c r="F804" s="1"/>
      <c r="G804" s="1"/>
      <c r="W804" s="138"/>
      <c r="Z804" s="225"/>
      <c r="AA804" s="225"/>
      <c r="AB804" s="225"/>
      <c r="AC804" s="226"/>
      <c r="AD804" s="226"/>
      <c r="AE804" s="226"/>
      <c r="AF804" s="226"/>
      <c r="AP804" s="223"/>
      <c r="AX804" s="223"/>
      <c r="BG804" s="223"/>
      <c r="BL804" s="223"/>
      <c r="BN804" s="223"/>
      <c r="BU804" s="223"/>
      <c r="BW804" s="223"/>
      <c r="CB804" s="223"/>
      <c r="CD804" s="223"/>
    </row>
    <row r="805" spans="1:82" ht="14.25" customHeight="1">
      <c r="A805" s="1"/>
      <c r="B805" s="1"/>
      <c r="C805" s="1"/>
      <c r="D805" s="1"/>
      <c r="E805" s="1"/>
      <c r="F805" s="1"/>
      <c r="G805" s="1"/>
      <c r="W805" s="138"/>
      <c r="Z805" s="225"/>
      <c r="AA805" s="225"/>
      <c r="AB805" s="225"/>
      <c r="AC805" s="226"/>
      <c r="AD805" s="226"/>
      <c r="AE805" s="226"/>
      <c r="AF805" s="226"/>
      <c r="AP805" s="223"/>
      <c r="AX805" s="223"/>
      <c r="BG805" s="223"/>
      <c r="BL805" s="223"/>
      <c r="BN805" s="223"/>
      <c r="BU805" s="223"/>
      <c r="BW805" s="223"/>
      <c r="CB805" s="223"/>
      <c r="CD805" s="223"/>
    </row>
    <row r="806" spans="1:82" ht="14.25" customHeight="1">
      <c r="A806" s="1"/>
      <c r="B806" s="1"/>
      <c r="C806" s="1"/>
      <c r="D806" s="1"/>
      <c r="E806" s="1"/>
      <c r="F806" s="1"/>
      <c r="G806" s="1"/>
      <c r="W806" s="138"/>
      <c r="Z806" s="225"/>
      <c r="AA806" s="225"/>
      <c r="AB806" s="225"/>
      <c r="AC806" s="226"/>
      <c r="AD806" s="226"/>
      <c r="AE806" s="226"/>
      <c r="AF806" s="226"/>
      <c r="AP806" s="223"/>
      <c r="AX806" s="223"/>
      <c r="BG806" s="223"/>
      <c r="BL806" s="223"/>
      <c r="BN806" s="223"/>
      <c r="BU806" s="223"/>
      <c r="BW806" s="223"/>
      <c r="CB806" s="223"/>
      <c r="CD806" s="223"/>
    </row>
    <row r="807" spans="1:82" ht="14.25" customHeight="1">
      <c r="A807" s="1"/>
      <c r="B807" s="1"/>
      <c r="C807" s="1"/>
      <c r="D807" s="1"/>
      <c r="E807" s="1"/>
      <c r="F807" s="1"/>
      <c r="G807" s="1"/>
      <c r="W807" s="138"/>
      <c r="Z807" s="225"/>
      <c r="AA807" s="225"/>
      <c r="AB807" s="225"/>
      <c r="AC807" s="226"/>
      <c r="AD807" s="226"/>
      <c r="AE807" s="226"/>
      <c r="AF807" s="226"/>
      <c r="AP807" s="223"/>
      <c r="AX807" s="223"/>
      <c r="BG807" s="223"/>
      <c r="BL807" s="223"/>
      <c r="BN807" s="223"/>
      <c r="BU807" s="223"/>
      <c r="BW807" s="223"/>
      <c r="CB807" s="223"/>
      <c r="CD807" s="223"/>
    </row>
    <row r="808" spans="1:82" ht="14.25" customHeight="1">
      <c r="A808" s="1"/>
      <c r="B808" s="1"/>
      <c r="C808" s="1"/>
      <c r="D808" s="1"/>
      <c r="E808" s="1"/>
      <c r="F808" s="1"/>
      <c r="G808" s="1"/>
      <c r="W808" s="138"/>
      <c r="Z808" s="225"/>
      <c r="AA808" s="225"/>
      <c r="AB808" s="225"/>
      <c r="AC808" s="226"/>
      <c r="AD808" s="226"/>
      <c r="AE808" s="226"/>
      <c r="AF808" s="226"/>
      <c r="AP808" s="223"/>
      <c r="AX808" s="223"/>
      <c r="BG808" s="223"/>
      <c r="BL808" s="223"/>
      <c r="BN808" s="223"/>
      <c r="BU808" s="223"/>
      <c r="BW808" s="223"/>
      <c r="CB808" s="223"/>
      <c r="CD808" s="223"/>
    </row>
    <row r="809" spans="1:82" ht="14.25" customHeight="1">
      <c r="A809" s="1"/>
      <c r="B809" s="1"/>
      <c r="C809" s="1"/>
      <c r="D809" s="1"/>
      <c r="E809" s="1"/>
      <c r="F809" s="1"/>
      <c r="G809" s="1"/>
      <c r="W809" s="138"/>
      <c r="Z809" s="225"/>
      <c r="AA809" s="225"/>
      <c r="AB809" s="225"/>
      <c r="AC809" s="226"/>
      <c r="AD809" s="226"/>
      <c r="AE809" s="226"/>
      <c r="AF809" s="226"/>
      <c r="AP809" s="223"/>
      <c r="AX809" s="223"/>
      <c r="BG809" s="223"/>
      <c r="BL809" s="223"/>
      <c r="BN809" s="223"/>
      <c r="BU809" s="223"/>
      <c r="BW809" s="223"/>
      <c r="CB809" s="223"/>
      <c r="CD809" s="223"/>
    </row>
    <row r="810" spans="1:82" ht="14.25" customHeight="1">
      <c r="A810" s="1"/>
      <c r="B810" s="1"/>
      <c r="C810" s="1"/>
      <c r="D810" s="1"/>
      <c r="E810" s="1"/>
      <c r="F810" s="1"/>
      <c r="G810" s="1"/>
      <c r="W810" s="138"/>
      <c r="Z810" s="225"/>
      <c r="AA810" s="225"/>
      <c r="AB810" s="225"/>
      <c r="AC810" s="226"/>
      <c r="AD810" s="226"/>
      <c r="AE810" s="226"/>
      <c r="AF810" s="226"/>
      <c r="AP810" s="223"/>
      <c r="AX810" s="223"/>
      <c r="BG810" s="223"/>
      <c r="BL810" s="223"/>
      <c r="BN810" s="223"/>
      <c r="BU810" s="223"/>
      <c r="BW810" s="223"/>
      <c r="CB810" s="223"/>
      <c r="CD810" s="223"/>
    </row>
    <row r="811" spans="1:82" ht="14.25" customHeight="1">
      <c r="A811" s="1"/>
      <c r="B811" s="1"/>
      <c r="C811" s="1"/>
      <c r="D811" s="1"/>
      <c r="E811" s="1"/>
      <c r="F811" s="1"/>
      <c r="G811" s="1"/>
      <c r="W811" s="138"/>
      <c r="Z811" s="225"/>
      <c r="AA811" s="225"/>
      <c r="AB811" s="225"/>
      <c r="AC811" s="226"/>
      <c r="AD811" s="226"/>
      <c r="AE811" s="226"/>
      <c r="AF811" s="226"/>
      <c r="AP811" s="223"/>
      <c r="AX811" s="223"/>
      <c r="BG811" s="223"/>
      <c r="BL811" s="223"/>
      <c r="BN811" s="223"/>
      <c r="BU811" s="223"/>
      <c r="BW811" s="223"/>
      <c r="CB811" s="223"/>
      <c r="CD811" s="223"/>
    </row>
    <row r="812" spans="1:82" ht="14.25" customHeight="1">
      <c r="A812" s="1"/>
      <c r="B812" s="1"/>
      <c r="C812" s="1"/>
      <c r="D812" s="1"/>
      <c r="E812" s="1"/>
      <c r="F812" s="1"/>
      <c r="G812" s="1"/>
      <c r="W812" s="138"/>
      <c r="Z812" s="225"/>
      <c r="AA812" s="225"/>
      <c r="AB812" s="225"/>
      <c r="AC812" s="226"/>
      <c r="AD812" s="226"/>
      <c r="AE812" s="226"/>
      <c r="AF812" s="226"/>
      <c r="AP812" s="223"/>
      <c r="AX812" s="223"/>
      <c r="BG812" s="223"/>
      <c r="BL812" s="223"/>
      <c r="BN812" s="223"/>
      <c r="BU812" s="223"/>
      <c r="BW812" s="223"/>
      <c r="CB812" s="223"/>
      <c r="CD812" s="223"/>
    </row>
    <row r="813" spans="1:82" ht="14.25" customHeight="1">
      <c r="A813" s="1"/>
      <c r="B813" s="1"/>
      <c r="C813" s="1"/>
      <c r="D813" s="1"/>
      <c r="E813" s="1"/>
      <c r="F813" s="1"/>
      <c r="G813" s="1"/>
      <c r="W813" s="138"/>
      <c r="Z813" s="225"/>
      <c r="AA813" s="225"/>
      <c r="AB813" s="225"/>
      <c r="AC813" s="226"/>
      <c r="AD813" s="226"/>
      <c r="AE813" s="226"/>
      <c r="AF813" s="226"/>
      <c r="AP813" s="223"/>
      <c r="AX813" s="223"/>
      <c r="BG813" s="223"/>
      <c r="BL813" s="223"/>
      <c r="BN813" s="223"/>
      <c r="BU813" s="223"/>
      <c r="BW813" s="223"/>
      <c r="CB813" s="223"/>
      <c r="CD813" s="223"/>
    </row>
    <row r="814" spans="1:82" ht="14.25" customHeight="1">
      <c r="A814" s="1"/>
      <c r="B814" s="1"/>
      <c r="C814" s="1"/>
      <c r="D814" s="1"/>
      <c r="E814" s="1"/>
      <c r="F814" s="1"/>
      <c r="G814" s="1"/>
      <c r="W814" s="138"/>
      <c r="Z814" s="225"/>
      <c r="AA814" s="225"/>
      <c r="AB814" s="225"/>
      <c r="AC814" s="226"/>
      <c r="AD814" s="226"/>
      <c r="AE814" s="226"/>
      <c r="AF814" s="226"/>
      <c r="AP814" s="223"/>
      <c r="AX814" s="223"/>
      <c r="BG814" s="223"/>
      <c r="BL814" s="223"/>
      <c r="BN814" s="223"/>
      <c r="BU814" s="223"/>
      <c r="BW814" s="223"/>
      <c r="CB814" s="223"/>
      <c r="CD814" s="223"/>
    </row>
    <row r="815" spans="1:82" ht="14.25" customHeight="1">
      <c r="A815" s="1"/>
      <c r="B815" s="1"/>
      <c r="C815" s="1"/>
      <c r="D815" s="1"/>
      <c r="E815" s="1"/>
      <c r="F815" s="1"/>
      <c r="G815" s="1"/>
      <c r="W815" s="138"/>
      <c r="Z815" s="225"/>
      <c r="AA815" s="225"/>
      <c r="AB815" s="225"/>
      <c r="AC815" s="226"/>
      <c r="AD815" s="226"/>
      <c r="AE815" s="226"/>
      <c r="AF815" s="226"/>
      <c r="AP815" s="223"/>
      <c r="AX815" s="223"/>
      <c r="BG815" s="223"/>
      <c r="BL815" s="223"/>
      <c r="BN815" s="223"/>
      <c r="BU815" s="223"/>
      <c r="BW815" s="223"/>
      <c r="CB815" s="223"/>
      <c r="CD815" s="223"/>
    </row>
    <row r="816" spans="1:82" ht="14.25" customHeight="1">
      <c r="A816" s="1"/>
      <c r="B816" s="1"/>
      <c r="C816" s="1"/>
      <c r="D816" s="1"/>
      <c r="E816" s="1"/>
      <c r="F816" s="1"/>
      <c r="G816" s="1"/>
      <c r="W816" s="138"/>
      <c r="Z816" s="225"/>
      <c r="AA816" s="225"/>
      <c r="AB816" s="225"/>
      <c r="AC816" s="226"/>
      <c r="AD816" s="226"/>
      <c r="AE816" s="226"/>
      <c r="AF816" s="226"/>
      <c r="AP816" s="223"/>
      <c r="AX816" s="223"/>
      <c r="BG816" s="223"/>
      <c r="BL816" s="223"/>
      <c r="BN816" s="223"/>
      <c r="BU816" s="223"/>
      <c r="BW816" s="223"/>
      <c r="CB816" s="223"/>
      <c r="CD816" s="223"/>
    </row>
    <row r="817" spans="1:82" ht="14.25" customHeight="1">
      <c r="A817" s="1"/>
      <c r="B817" s="1"/>
      <c r="C817" s="1"/>
      <c r="D817" s="1"/>
      <c r="E817" s="1"/>
      <c r="F817" s="1"/>
      <c r="G817" s="1"/>
      <c r="W817" s="138"/>
      <c r="Z817" s="225"/>
      <c r="AA817" s="225"/>
      <c r="AB817" s="225"/>
      <c r="AC817" s="226"/>
      <c r="AD817" s="226"/>
      <c r="AE817" s="226"/>
      <c r="AF817" s="226"/>
      <c r="AP817" s="223"/>
      <c r="AX817" s="223"/>
      <c r="BG817" s="223"/>
      <c r="BL817" s="223"/>
      <c r="BN817" s="223"/>
      <c r="BU817" s="223"/>
      <c r="BW817" s="223"/>
      <c r="CB817" s="223"/>
      <c r="CD817" s="223"/>
    </row>
    <row r="818" spans="1:82" ht="14.25" customHeight="1">
      <c r="A818" s="1"/>
      <c r="B818" s="1"/>
      <c r="C818" s="1"/>
      <c r="D818" s="1"/>
      <c r="E818" s="1"/>
      <c r="F818" s="1"/>
      <c r="G818" s="1"/>
      <c r="W818" s="138"/>
      <c r="Z818" s="225"/>
      <c r="AA818" s="225"/>
      <c r="AB818" s="225"/>
      <c r="AC818" s="226"/>
      <c r="AD818" s="226"/>
      <c r="AE818" s="226"/>
      <c r="AF818" s="226"/>
      <c r="AP818" s="223"/>
      <c r="AX818" s="223"/>
      <c r="BG818" s="223"/>
      <c r="BL818" s="223"/>
      <c r="BN818" s="223"/>
      <c r="BU818" s="223"/>
      <c r="BW818" s="223"/>
      <c r="CB818" s="223"/>
      <c r="CD818" s="223"/>
    </row>
    <row r="819" spans="1:82" ht="14.25" customHeight="1">
      <c r="A819" s="1"/>
      <c r="B819" s="1"/>
      <c r="C819" s="1"/>
      <c r="D819" s="1"/>
      <c r="E819" s="1"/>
      <c r="F819" s="1"/>
      <c r="G819" s="1"/>
      <c r="W819" s="138"/>
      <c r="Z819" s="225"/>
      <c r="AA819" s="225"/>
      <c r="AB819" s="225"/>
      <c r="AC819" s="226"/>
      <c r="AD819" s="226"/>
      <c r="AE819" s="226"/>
      <c r="AF819" s="226"/>
      <c r="AP819" s="223"/>
      <c r="AX819" s="223"/>
      <c r="BG819" s="223"/>
      <c r="BL819" s="223"/>
      <c r="BN819" s="223"/>
      <c r="BU819" s="223"/>
      <c r="BW819" s="223"/>
      <c r="CB819" s="223"/>
      <c r="CD819" s="223"/>
    </row>
    <row r="820" spans="1:82" ht="14.25" customHeight="1">
      <c r="A820" s="1"/>
      <c r="B820" s="1"/>
      <c r="C820" s="1"/>
      <c r="D820" s="1"/>
      <c r="E820" s="1"/>
      <c r="F820" s="1"/>
      <c r="G820" s="1"/>
      <c r="W820" s="138"/>
      <c r="Z820" s="225"/>
      <c r="AA820" s="225"/>
      <c r="AB820" s="225"/>
      <c r="AC820" s="226"/>
      <c r="AD820" s="226"/>
      <c r="AE820" s="226"/>
      <c r="AF820" s="226"/>
      <c r="AP820" s="223"/>
      <c r="AX820" s="223"/>
      <c r="BG820" s="223"/>
      <c r="BL820" s="223"/>
      <c r="BN820" s="223"/>
      <c r="BU820" s="223"/>
      <c r="BW820" s="223"/>
      <c r="CB820" s="223"/>
      <c r="CD820" s="223"/>
    </row>
    <row r="821" spans="1:82" ht="14.25" customHeight="1">
      <c r="A821" s="1"/>
      <c r="B821" s="1"/>
      <c r="C821" s="1"/>
      <c r="D821" s="1"/>
      <c r="E821" s="1"/>
      <c r="F821" s="1"/>
      <c r="G821" s="1"/>
      <c r="W821" s="138"/>
      <c r="Z821" s="225"/>
      <c r="AA821" s="225"/>
      <c r="AB821" s="225"/>
      <c r="AC821" s="226"/>
      <c r="AD821" s="226"/>
      <c r="AE821" s="226"/>
      <c r="AF821" s="226"/>
      <c r="AP821" s="223"/>
      <c r="AX821" s="223"/>
      <c r="BG821" s="223"/>
      <c r="BL821" s="223"/>
      <c r="BN821" s="223"/>
      <c r="BU821" s="223"/>
      <c r="BW821" s="223"/>
      <c r="CB821" s="223"/>
      <c r="CD821" s="223"/>
    </row>
    <row r="822" spans="1:82" ht="14.25" customHeight="1">
      <c r="A822" s="1"/>
      <c r="B822" s="1"/>
      <c r="C822" s="1"/>
      <c r="D822" s="1"/>
      <c r="E822" s="1"/>
      <c r="F822" s="1"/>
      <c r="G822" s="1"/>
      <c r="W822" s="138"/>
      <c r="Z822" s="225"/>
      <c r="AA822" s="225"/>
      <c r="AB822" s="225"/>
      <c r="AC822" s="226"/>
      <c r="AD822" s="226"/>
      <c r="AE822" s="226"/>
      <c r="AF822" s="226"/>
      <c r="AP822" s="223"/>
      <c r="AX822" s="223"/>
      <c r="BG822" s="223"/>
      <c r="BL822" s="223"/>
      <c r="BN822" s="223"/>
      <c r="BU822" s="223"/>
      <c r="BW822" s="223"/>
      <c r="CB822" s="223"/>
      <c r="CD822" s="223"/>
    </row>
    <row r="823" spans="1:82" ht="14.25" customHeight="1">
      <c r="A823" s="1"/>
      <c r="B823" s="1"/>
      <c r="C823" s="1"/>
      <c r="D823" s="1"/>
      <c r="E823" s="1"/>
      <c r="F823" s="1"/>
      <c r="G823" s="1"/>
      <c r="W823" s="138"/>
      <c r="Z823" s="225"/>
      <c r="AA823" s="225"/>
      <c r="AB823" s="225"/>
      <c r="AC823" s="226"/>
      <c r="AD823" s="226"/>
      <c r="AE823" s="226"/>
      <c r="AF823" s="226"/>
      <c r="AP823" s="223"/>
      <c r="AX823" s="223"/>
      <c r="BG823" s="223"/>
      <c r="BL823" s="223"/>
      <c r="BN823" s="223"/>
      <c r="BU823" s="223"/>
      <c r="BW823" s="223"/>
      <c r="CB823" s="223"/>
      <c r="CD823" s="223"/>
    </row>
    <row r="824" spans="1:82" ht="14.25" customHeight="1">
      <c r="A824" s="1"/>
      <c r="B824" s="1"/>
      <c r="C824" s="1"/>
      <c r="D824" s="1"/>
      <c r="E824" s="1"/>
      <c r="F824" s="1"/>
      <c r="G824" s="1"/>
      <c r="W824" s="138"/>
      <c r="Z824" s="225"/>
      <c r="AA824" s="225"/>
      <c r="AB824" s="225"/>
      <c r="AC824" s="226"/>
      <c r="AD824" s="226"/>
      <c r="AE824" s="226"/>
      <c r="AF824" s="226"/>
      <c r="AP824" s="223"/>
      <c r="AX824" s="223"/>
      <c r="BG824" s="223"/>
      <c r="BL824" s="223"/>
      <c r="BN824" s="223"/>
      <c r="BU824" s="223"/>
      <c r="BW824" s="223"/>
      <c r="CB824" s="223"/>
      <c r="CD824" s="223"/>
    </row>
    <row r="825" spans="1:82" ht="14.25" customHeight="1">
      <c r="A825" s="1"/>
      <c r="B825" s="1"/>
      <c r="C825" s="1"/>
      <c r="D825" s="1"/>
      <c r="E825" s="1"/>
      <c r="F825" s="1"/>
      <c r="G825" s="1"/>
      <c r="W825" s="138"/>
      <c r="Z825" s="225"/>
      <c r="AA825" s="225"/>
      <c r="AB825" s="225"/>
      <c r="AC825" s="226"/>
      <c r="AD825" s="226"/>
      <c r="AE825" s="226"/>
      <c r="AF825" s="226"/>
      <c r="AP825" s="223"/>
      <c r="AX825" s="223"/>
      <c r="BG825" s="223"/>
      <c r="BL825" s="223"/>
      <c r="BN825" s="223"/>
      <c r="BU825" s="223"/>
      <c r="BW825" s="223"/>
      <c r="CB825" s="223"/>
      <c r="CD825" s="223"/>
    </row>
    <row r="826" spans="1:82" ht="14.25" customHeight="1">
      <c r="A826" s="1"/>
      <c r="B826" s="1"/>
      <c r="C826" s="1"/>
      <c r="D826" s="1"/>
      <c r="E826" s="1"/>
      <c r="F826" s="1"/>
      <c r="G826" s="1"/>
      <c r="W826" s="138"/>
      <c r="Z826" s="225"/>
      <c r="AA826" s="225"/>
      <c r="AB826" s="225"/>
      <c r="AC826" s="226"/>
      <c r="AD826" s="226"/>
      <c r="AE826" s="226"/>
      <c r="AF826" s="226"/>
      <c r="AP826" s="223"/>
      <c r="AX826" s="223"/>
      <c r="BG826" s="223"/>
      <c r="BL826" s="223"/>
      <c r="BN826" s="223"/>
      <c r="BU826" s="223"/>
      <c r="BW826" s="223"/>
      <c r="CB826" s="223"/>
      <c r="CD826" s="223"/>
    </row>
    <row r="827" spans="1:82" ht="14.25" customHeight="1">
      <c r="A827" s="1"/>
      <c r="B827" s="1"/>
      <c r="C827" s="1"/>
      <c r="D827" s="1"/>
      <c r="E827" s="1"/>
      <c r="F827" s="1"/>
      <c r="G827" s="1"/>
      <c r="W827" s="138"/>
      <c r="Z827" s="225"/>
      <c r="AA827" s="225"/>
      <c r="AB827" s="225"/>
      <c r="AC827" s="226"/>
      <c r="AD827" s="226"/>
      <c r="AE827" s="226"/>
      <c r="AF827" s="226"/>
      <c r="AP827" s="223"/>
      <c r="AX827" s="223"/>
      <c r="BG827" s="223"/>
      <c r="BL827" s="223"/>
      <c r="BN827" s="223"/>
      <c r="BU827" s="223"/>
      <c r="BW827" s="223"/>
      <c r="CB827" s="223"/>
      <c r="CD827" s="223"/>
    </row>
    <row r="828" spans="1:82" ht="14.25" customHeight="1">
      <c r="A828" s="1"/>
      <c r="B828" s="1"/>
      <c r="C828" s="1"/>
      <c r="D828" s="1"/>
      <c r="E828" s="1"/>
      <c r="F828" s="1"/>
      <c r="G828" s="1"/>
      <c r="W828" s="138"/>
      <c r="Z828" s="225"/>
      <c r="AA828" s="225"/>
      <c r="AB828" s="225"/>
      <c r="AC828" s="226"/>
      <c r="AD828" s="226"/>
      <c r="AE828" s="226"/>
      <c r="AF828" s="226"/>
      <c r="AP828" s="223"/>
      <c r="AX828" s="223"/>
      <c r="BG828" s="223"/>
      <c r="BL828" s="223"/>
      <c r="BN828" s="223"/>
      <c r="BU828" s="223"/>
      <c r="BW828" s="223"/>
      <c r="CB828" s="223"/>
      <c r="CD828" s="223"/>
    </row>
    <row r="829" spans="1:82" ht="14.25" customHeight="1">
      <c r="A829" s="1"/>
      <c r="B829" s="1"/>
      <c r="C829" s="1"/>
      <c r="D829" s="1"/>
      <c r="E829" s="1"/>
      <c r="F829" s="1"/>
      <c r="G829" s="1"/>
      <c r="W829" s="138"/>
      <c r="Z829" s="225"/>
      <c r="AA829" s="225"/>
      <c r="AB829" s="225"/>
      <c r="AC829" s="226"/>
      <c r="AD829" s="226"/>
      <c r="AE829" s="226"/>
      <c r="AF829" s="226"/>
      <c r="AP829" s="223"/>
      <c r="AX829" s="223"/>
      <c r="BG829" s="223"/>
      <c r="BL829" s="223"/>
      <c r="BN829" s="223"/>
      <c r="BU829" s="223"/>
      <c r="BW829" s="223"/>
      <c r="CB829" s="223"/>
      <c r="CD829" s="223"/>
    </row>
    <row r="830" spans="1:82" ht="14.25" customHeight="1">
      <c r="A830" s="1"/>
      <c r="B830" s="1"/>
      <c r="C830" s="1"/>
      <c r="D830" s="1"/>
      <c r="E830" s="1"/>
      <c r="F830" s="1"/>
      <c r="G830" s="1"/>
      <c r="W830" s="138"/>
      <c r="Z830" s="225"/>
      <c r="AA830" s="225"/>
      <c r="AB830" s="225"/>
      <c r="AC830" s="226"/>
      <c r="AD830" s="226"/>
      <c r="AE830" s="226"/>
      <c r="AF830" s="226"/>
      <c r="AP830" s="223"/>
      <c r="AX830" s="223"/>
      <c r="BG830" s="223"/>
      <c r="BL830" s="223"/>
      <c r="BN830" s="223"/>
      <c r="BU830" s="223"/>
      <c r="BW830" s="223"/>
      <c r="CB830" s="223"/>
      <c r="CD830" s="223"/>
    </row>
    <row r="831" spans="1:82" ht="14.25" customHeight="1">
      <c r="A831" s="1"/>
      <c r="B831" s="1"/>
      <c r="C831" s="1"/>
      <c r="D831" s="1"/>
      <c r="E831" s="1"/>
      <c r="F831" s="1"/>
      <c r="G831" s="1"/>
      <c r="W831" s="138"/>
      <c r="Z831" s="225"/>
      <c r="AA831" s="225"/>
      <c r="AB831" s="225"/>
      <c r="AC831" s="226"/>
      <c r="AD831" s="226"/>
      <c r="AE831" s="226"/>
      <c r="AF831" s="226"/>
      <c r="AP831" s="223"/>
      <c r="AX831" s="223"/>
      <c r="BG831" s="223"/>
      <c r="BL831" s="223"/>
      <c r="BN831" s="223"/>
      <c r="BU831" s="223"/>
      <c r="BW831" s="223"/>
      <c r="CB831" s="223"/>
      <c r="CD831" s="223"/>
    </row>
    <row r="832" spans="1:82" ht="14.25" customHeight="1">
      <c r="A832" s="1"/>
      <c r="B832" s="1"/>
      <c r="C832" s="1"/>
      <c r="D832" s="1"/>
      <c r="E832" s="1"/>
      <c r="F832" s="1"/>
      <c r="G832" s="1"/>
      <c r="W832" s="138"/>
      <c r="Z832" s="225"/>
      <c r="AA832" s="225"/>
      <c r="AB832" s="225"/>
      <c r="AC832" s="226"/>
      <c r="AD832" s="226"/>
      <c r="AE832" s="226"/>
      <c r="AF832" s="226"/>
      <c r="AP832" s="223"/>
      <c r="AX832" s="223"/>
      <c r="BG832" s="223"/>
      <c r="BL832" s="223"/>
      <c r="BN832" s="223"/>
      <c r="BU832" s="223"/>
      <c r="BW832" s="223"/>
      <c r="CB832" s="223"/>
      <c r="CD832" s="223"/>
    </row>
    <row r="833" spans="1:82" ht="14.25" customHeight="1">
      <c r="A833" s="1"/>
      <c r="B833" s="1"/>
      <c r="C833" s="1"/>
      <c r="D833" s="1"/>
      <c r="E833" s="1"/>
      <c r="F833" s="1"/>
      <c r="G833" s="1"/>
      <c r="W833" s="138"/>
      <c r="Z833" s="225"/>
      <c r="AA833" s="225"/>
      <c r="AB833" s="225"/>
      <c r="AC833" s="226"/>
      <c r="AD833" s="226"/>
      <c r="AE833" s="226"/>
      <c r="AF833" s="226"/>
      <c r="AP833" s="223"/>
      <c r="AX833" s="223"/>
      <c r="BG833" s="223"/>
      <c r="BL833" s="223"/>
      <c r="BN833" s="223"/>
      <c r="BU833" s="223"/>
      <c r="BW833" s="223"/>
      <c r="CB833" s="223"/>
      <c r="CD833" s="223"/>
    </row>
    <row r="834" spans="1:82" ht="14.25" customHeight="1">
      <c r="A834" s="1"/>
      <c r="B834" s="1"/>
      <c r="C834" s="1"/>
      <c r="D834" s="1"/>
      <c r="E834" s="1"/>
      <c r="F834" s="1"/>
      <c r="G834" s="1"/>
      <c r="W834" s="138"/>
      <c r="Z834" s="225"/>
      <c r="AA834" s="225"/>
      <c r="AB834" s="225"/>
      <c r="AC834" s="226"/>
      <c r="AD834" s="226"/>
      <c r="AE834" s="226"/>
      <c r="AF834" s="226"/>
      <c r="AP834" s="223"/>
      <c r="AX834" s="223"/>
      <c r="BG834" s="223"/>
      <c r="BL834" s="223"/>
      <c r="BN834" s="223"/>
      <c r="BU834" s="223"/>
      <c r="BW834" s="223"/>
      <c r="CB834" s="223"/>
      <c r="CD834" s="223"/>
    </row>
    <row r="835" spans="1:82" ht="14.25" customHeight="1">
      <c r="A835" s="1"/>
      <c r="B835" s="1"/>
      <c r="C835" s="1"/>
      <c r="D835" s="1"/>
      <c r="E835" s="1"/>
      <c r="F835" s="1"/>
      <c r="G835" s="1"/>
      <c r="W835" s="138"/>
      <c r="Z835" s="225"/>
      <c r="AA835" s="225"/>
      <c r="AB835" s="225"/>
      <c r="AC835" s="226"/>
      <c r="AD835" s="226"/>
      <c r="AE835" s="226"/>
      <c r="AF835" s="226"/>
      <c r="AP835" s="223"/>
      <c r="AX835" s="223"/>
      <c r="BG835" s="223"/>
      <c r="BL835" s="223"/>
      <c r="BN835" s="223"/>
      <c r="BU835" s="223"/>
      <c r="BW835" s="223"/>
      <c r="CB835" s="223"/>
      <c r="CD835" s="223"/>
    </row>
    <row r="836" spans="1:82" ht="14.25" customHeight="1">
      <c r="A836" s="1"/>
      <c r="B836" s="1"/>
      <c r="C836" s="1"/>
      <c r="D836" s="1"/>
      <c r="E836" s="1"/>
      <c r="F836" s="1"/>
      <c r="G836" s="1"/>
      <c r="W836" s="138"/>
      <c r="Z836" s="225"/>
      <c r="AA836" s="225"/>
      <c r="AB836" s="225"/>
      <c r="AC836" s="226"/>
      <c r="AD836" s="226"/>
      <c r="AE836" s="226"/>
      <c r="AF836" s="226"/>
      <c r="AP836" s="223"/>
      <c r="AX836" s="223"/>
      <c r="BG836" s="223"/>
      <c r="BL836" s="223"/>
      <c r="BN836" s="223"/>
      <c r="BU836" s="223"/>
      <c r="BW836" s="223"/>
      <c r="CB836" s="223"/>
      <c r="CD836" s="223"/>
    </row>
    <row r="837" spans="1:82" ht="14.25" customHeight="1">
      <c r="A837" s="1"/>
      <c r="B837" s="1"/>
      <c r="C837" s="1"/>
      <c r="D837" s="1"/>
      <c r="E837" s="1"/>
      <c r="F837" s="1"/>
      <c r="G837" s="1"/>
      <c r="W837" s="138"/>
      <c r="Z837" s="225"/>
      <c r="AA837" s="225"/>
      <c r="AB837" s="225"/>
      <c r="AC837" s="226"/>
      <c r="AD837" s="226"/>
      <c r="AE837" s="226"/>
      <c r="AF837" s="226"/>
      <c r="AP837" s="223"/>
      <c r="AX837" s="223"/>
      <c r="BG837" s="223"/>
      <c r="BL837" s="223"/>
      <c r="BN837" s="223"/>
      <c r="BU837" s="223"/>
      <c r="BW837" s="223"/>
      <c r="CB837" s="223"/>
      <c r="CD837" s="223"/>
    </row>
    <row r="838" spans="1:82" ht="14.25" customHeight="1">
      <c r="A838" s="1"/>
      <c r="B838" s="1"/>
      <c r="C838" s="1"/>
      <c r="D838" s="1"/>
      <c r="E838" s="1"/>
      <c r="F838" s="1"/>
      <c r="G838" s="1"/>
      <c r="W838" s="138"/>
      <c r="Z838" s="225"/>
      <c r="AA838" s="225"/>
      <c r="AB838" s="225"/>
      <c r="AC838" s="226"/>
      <c r="AD838" s="226"/>
      <c r="AE838" s="226"/>
      <c r="AF838" s="226"/>
      <c r="AP838" s="223"/>
      <c r="AX838" s="223"/>
      <c r="BG838" s="223"/>
      <c r="BL838" s="223"/>
      <c r="BN838" s="223"/>
      <c r="BU838" s="223"/>
      <c r="BW838" s="223"/>
      <c r="CB838" s="223"/>
      <c r="CD838" s="223"/>
    </row>
    <row r="839" spans="1:82" ht="14.25" customHeight="1">
      <c r="A839" s="1"/>
      <c r="B839" s="1"/>
      <c r="C839" s="1"/>
      <c r="D839" s="1"/>
      <c r="E839" s="1"/>
      <c r="F839" s="1"/>
      <c r="G839" s="1"/>
      <c r="W839" s="138"/>
      <c r="Z839" s="225"/>
      <c r="AA839" s="225"/>
      <c r="AB839" s="225"/>
      <c r="AC839" s="226"/>
      <c r="AD839" s="226"/>
      <c r="AE839" s="226"/>
      <c r="AF839" s="226"/>
      <c r="AP839" s="223"/>
      <c r="AX839" s="223"/>
      <c r="BG839" s="223"/>
      <c r="BL839" s="223"/>
      <c r="BN839" s="223"/>
      <c r="BU839" s="223"/>
      <c r="BW839" s="223"/>
      <c r="CB839" s="223"/>
      <c r="CD839" s="223"/>
    </row>
    <row r="840" spans="1:82" ht="14.25" customHeight="1">
      <c r="A840" s="1"/>
      <c r="B840" s="1"/>
      <c r="C840" s="1"/>
      <c r="D840" s="1"/>
      <c r="E840" s="1"/>
      <c r="F840" s="1"/>
      <c r="G840" s="1"/>
      <c r="W840" s="138"/>
      <c r="Z840" s="225"/>
      <c r="AA840" s="225"/>
      <c r="AB840" s="225"/>
      <c r="AC840" s="226"/>
      <c r="AD840" s="226"/>
      <c r="AE840" s="226"/>
      <c r="AF840" s="226"/>
      <c r="AP840" s="223"/>
      <c r="AX840" s="223"/>
      <c r="BG840" s="223"/>
      <c r="BL840" s="223"/>
      <c r="BN840" s="223"/>
      <c r="BU840" s="223"/>
      <c r="BW840" s="223"/>
      <c r="CB840" s="223"/>
      <c r="CD840" s="223"/>
    </row>
    <row r="841" spans="1:82" ht="14.25" customHeight="1">
      <c r="A841" s="1"/>
      <c r="B841" s="1"/>
      <c r="C841" s="1"/>
      <c r="D841" s="1"/>
      <c r="E841" s="1"/>
      <c r="F841" s="1"/>
      <c r="G841" s="1"/>
      <c r="W841" s="138"/>
      <c r="Z841" s="225"/>
      <c r="AA841" s="225"/>
      <c r="AB841" s="225"/>
      <c r="AC841" s="226"/>
      <c r="AD841" s="226"/>
      <c r="AE841" s="226"/>
      <c r="AF841" s="226"/>
      <c r="AP841" s="223"/>
      <c r="AX841" s="223"/>
      <c r="BG841" s="223"/>
      <c r="BL841" s="223"/>
      <c r="BN841" s="223"/>
      <c r="BU841" s="223"/>
      <c r="BW841" s="223"/>
      <c r="CB841" s="223"/>
      <c r="CD841" s="223"/>
    </row>
    <row r="842" spans="1:82" ht="14.25" customHeight="1">
      <c r="A842" s="1"/>
      <c r="B842" s="1"/>
      <c r="C842" s="1"/>
      <c r="D842" s="1"/>
      <c r="E842" s="1"/>
      <c r="F842" s="1"/>
      <c r="G842" s="1"/>
      <c r="W842" s="138"/>
      <c r="Z842" s="225"/>
      <c r="AA842" s="225"/>
      <c r="AB842" s="225"/>
      <c r="AC842" s="226"/>
      <c r="AD842" s="226"/>
      <c r="AE842" s="226"/>
      <c r="AF842" s="226"/>
      <c r="AP842" s="223"/>
      <c r="AX842" s="223"/>
      <c r="BG842" s="223"/>
      <c r="BL842" s="223"/>
      <c r="BN842" s="223"/>
      <c r="BU842" s="223"/>
      <c r="BW842" s="223"/>
      <c r="CB842" s="223"/>
      <c r="CD842" s="223"/>
    </row>
    <row r="843" spans="1:82" ht="14.25" customHeight="1">
      <c r="A843" s="1"/>
      <c r="B843" s="1"/>
      <c r="C843" s="1"/>
      <c r="D843" s="1"/>
      <c r="E843" s="1"/>
      <c r="F843" s="1"/>
      <c r="G843" s="1"/>
      <c r="W843" s="138"/>
      <c r="Z843" s="225"/>
      <c r="AA843" s="225"/>
      <c r="AB843" s="225"/>
      <c r="AC843" s="226"/>
      <c r="AD843" s="226"/>
      <c r="AE843" s="226"/>
      <c r="AF843" s="226"/>
      <c r="AP843" s="223"/>
      <c r="AX843" s="223"/>
      <c r="BG843" s="223"/>
      <c r="BL843" s="223"/>
      <c r="BN843" s="223"/>
      <c r="BU843" s="223"/>
      <c r="BW843" s="223"/>
      <c r="CB843" s="223"/>
      <c r="CD843" s="223"/>
    </row>
    <row r="844" spans="1:82" ht="14.25" customHeight="1">
      <c r="A844" s="1"/>
      <c r="B844" s="1"/>
      <c r="C844" s="1"/>
      <c r="D844" s="1"/>
      <c r="E844" s="1"/>
      <c r="F844" s="1"/>
      <c r="G844" s="1"/>
      <c r="W844" s="138"/>
      <c r="Z844" s="225"/>
      <c r="AA844" s="225"/>
      <c r="AB844" s="225"/>
      <c r="AC844" s="226"/>
      <c r="AD844" s="226"/>
      <c r="AE844" s="226"/>
      <c r="AF844" s="226"/>
      <c r="AP844" s="223"/>
      <c r="AX844" s="223"/>
      <c r="BG844" s="223"/>
      <c r="BL844" s="223"/>
      <c r="BN844" s="223"/>
      <c r="BU844" s="223"/>
      <c r="BW844" s="223"/>
      <c r="CB844" s="223"/>
      <c r="CD844" s="223"/>
    </row>
    <row r="845" spans="1:82" ht="14.25" customHeight="1">
      <c r="A845" s="1"/>
      <c r="B845" s="1"/>
      <c r="C845" s="1"/>
      <c r="D845" s="1"/>
      <c r="E845" s="1"/>
      <c r="F845" s="1"/>
      <c r="G845" s="1"/>
      <c r="W845" s="138"/>
      <c r="Z845" s="225"/>
      <c r="AA845" s="225"/>
      <c r="AB845" s="225"/>
      <c r="AC845" s="226"/>
      <c r="AD845" s="226"/>
      <c r="AE845" s="226"/>
      <c r="AF845" s="226"/>
      <c r="AP845" s="223"/>
      <c r="AX845" s="223"/>
      <c r="BG845" s="223"/>
      <c r="BL845" s="223"/>
      <c r="BN845" s="223"/>
      <c r="BU845" s="223"/>
      <c r="BW845" s="223"/>
      <c r="CB845" s="223"/>
      <c r="CD845" s="223"/>
    </row>
    <row r="846" spans="1:82" ht="14.25" customHeight="1">
      <c r="A846" s="1"/>
      <c r="B846" s="1"/>
      <c r="C846" s="1"/>
      <c r="D846" s="1"/>
      <c r="E846" s="1"/>
      <c r="F846" s="1"/>
      <c r="G846" s="1"/>
      <c r="W846" s="138"/>
      <c r="Z846" s="225"/>
      <c r="AA846" s="225"/>
      <c r="AB846" s="225"/>
      <c r="AC846" s="226"/>
      <c r="AD846" s="226"/>
      <c r="AE846" s="226"/>
      <c r="AF846" s="226"/>
      <c r="AP846" s="223"/>
      <c r="AX846" s="223"/>
      <c r="BG846" s="223"/>
      <c r="BL846" s="223"/>
      <c r="BN846" s="223"/>
      <c r="BU846" s="223"/>
      <c r="BW846" s="223"/>
      <c r="CB846" s="223"/>
      <c r="CD846" s="223"/>
    </row>
    <row r="847" spans="1:82" ht="14.25" customHeight="1">
      <c r="A847" s="1"/>
      <c r="B847" s="1"/>
      <c r="C847" s="1"/>
      <c r="D847" s="1"/>
      <c r="E847" s="1"/>
      <c r="F847" s="1"/>
      <c r="G847" s="1"/>
      <c r="W847" s="138"/>
      <c r="Z847" s="225"/>
      <c r="AA847" s="225"/>
      <c r="AB847" s="225"/>
      <c r="AC847" s="226"/>
      <c r="AD847" s="226"/>
      <c r="AE847" s="226"/>
      <c r="AF847" s="226"/>
      <c r="AP847" s="223"/>
      <c r="AX847" s="223"/>
      <c r="BG847" s="223"/>
      <c r="BL847" s="223"/>
      <c r="BN847" s="223"/>
      <c r="BU847" s="223"/>
      <c r="BW847" s="223"/>
      <c r="CB847" s="223"/>
      <c r="CD847" s="223"/>
    </row>
    <row r="848" spans="1:82" ht="14.25" customHeight="1">
      <c r="A848" s="1"/>
      <c r="B848" s="1"/>
      <c r="C848" s="1"/>
      <c r="D848" s="1"/>
      <c r="E848" s="1"/>
      <c r="F848" s="1"/>
      <c r="G848" s="1"/>
      <c r="W848" s="138"/>
      <c r="Z848" s="225"/>
      <c r="AA848" s="225"/>
      <c r="AB848" s="225"/>
      <c r="AC848" s="226"/>
      <c r="AD848" s="226"/>
      <c r="AE848" s="226"/>
      <c r="AF848" s="226"/>
      <c r="AP848" s="223"/>
      <c r="AX848" s="223"/>
      <c r="BG848" s="223"/>
      <c r="BL848" s="223"/>
      <c r="BN848" s="223"/>
      <c r="BU848" s="223"/>
      <c r="BW848" s="223"/>
      <c r="CB848" s="223"/>
      <c r="CD848" s="223"/>
    </row>
    <row r="849" spans="1:82" ht="14.25" customHeight="1">
      <c r="A849" s="1"/>
      <c r="B849" s="1"/>
      <c r="C849" s="1"/>
      <c r="D849" s="1"/>
      <c r="E849" s="1"/>
      <c r="F849" s="1"/>
      <c r="G849" s="1"/>
      <c r="W849" s="138"/>
      <c r="Z849" s="225"/>
      <c r="AA849" s="225"/>
      <c r="AB849" s="225"/>
      <c r="AC849" s="226"/>
      <c r="AD849" s="226"/>
      <c r="AE849" s="226"/>
      <c r="AF849" s="226"/>
      <c r="AP849" s="223"/>
      <c r="AX849" s="223"/>
      <c r="BG849" s="223"/>
      <c r="BL849" s="223"/>
      <c r="BN849" s="223"/>
      <c r="BU849" s="223"/>
      <c r="BW849" s="223"/>
      <c r="CB849" s="223"/>
      <c r="CD849" s="223"/>
    </row>
    <row r="850" spans="1:82" ht="14.25" customHeight="1">
      <c r="A850" s="1"/>
      <c r="B850" s="1"/>
      <c r="C850" s="1"/>
      <c r="D850" s="1"/>
      <c r="E850" s="1"/>
      <c r="F850" s="1"/>
      <c r="G850" s="1"/>
      <c r="W850" s="138"/>
      <c r="Z850" s="225"/>
      <c r="AA850" s="225"/>
      <c r="AB850" s="225"/>
      <c r="AC850" s="226"/>
      <c r="AD850" s="226"/>
      <c r="AE850" s="226"/>
      <c r="AF850" s="226"/>
      <c r="AP850" s="223"/>
      <c r="AX850" s="223"/>
      <c r="BG850" s="223"/>
      <c r="BL850" s="223"/>
      <c r="BN850" s="223"/>
      <c r="BU850" s="223"/>
      <c r="BW850" s="223"/>
      <c r="CB850" s="223"/>
      <c r="CD850" s="223"/>
    </row>
    <row r="851" spans="1:82" ht="14.25" customHeight="1">
      <c r="A851" s="1"/>
      <c r="B851" s="1"/>
      <c r="C851" s="1"/>
      <c r="D851" s="1"/>
      <c r="E851" s="1"/>
      <c r="F851" s="1"/>
      <c r="G851" s="1"/>
      <c r="W851" s="138"/>
      <c r="Z851" s="225"/>
      <c r="AA851" s="225"/>
      <c r="AB851" s="225"/>
      <c r="AC851" s="226"/>
      <c r="AD851" s="226"/>
      <c r="AE851" s="226"/>
      <c r="AF851" s="226"/>
      <c r="AP851" s="223"/>
      <c r="AX851" s="223"/>
      <c r="BG851" s="223"/>
      <c r="BL851" s="223"/>
      <c r="BN851" s="223"/>
      <c r="BU851" s="223"/>
      <c r="BW851" s="223"/>
      <c r="CB851" s="223"/>
      <c r="CD851" s="223"/>
    </row>
    <row r="852" spans="1:82" ht="14.25" customHeight="1">
      <c r="A852" s="1"/>
      <c r="B852" s="1"/>
      <c r="C852" s="1"/>
      <c r="D852" s="1"/>
      <c r="E852" s="1"/>
      <c r="F852" s="1"/>
      <c r="G852" s="1"/>
      <c r="W852" s="138"/>
      <c r="Z852" s="225"/>
      <c r="AA852" s="225"/>
      <c r="AB852" s="225"/>
      <c r="AC852" s="226"/>
      <c r="AD852" s="226"/>
      <c r="AE852" s="226"/>
      <c r="AF852" s="226"/>
      <c r="AP852" s="223"/>
      <c r="AX852" s="223"/>
      <c r="BG852" s="223"/>
      <c r="BL852" s="223"/>
      <c r="BN852" s="223"/>
      <c r="BU852" s="223"/>
      <c r="BW852" s="223"/>
      <c r="CB852" s="223"/>
      <c r="CD852" s="223"/>
    </row>
    <row r="853" spans="1:82" ht="14.25" customHeight="1">
      <c r="A853" s="1"/>
      <c r="B853" s="1"/>
      <c r="C853" s="1"/>
      <c r="D853" s="1"/>
      <c r="E853" s="1"/>
      <c r="F853" s="1"/>
      <c r="G853" s="1"/>
      <c r="W853" s="138"/>
      <c r="Z853" s="225"/>
      <c r="AA853" s="225"/>
      <c r="AB853" s="225"/>
      <c r="AC853" s="226"/>
      <c r="AD853" s="226"/>
      <c r="AE853" s="226"/>
      <c r="AF853" s="226"/>
      <c r="AP853" s="223"/>
      <c r="AX853" s="223"/>
      <c r="BG853" s="223"/>
      <c r="BL853" s="223"/>
      <c r="BN853" s="223"/>
      <c r="BU853" s="223"/>
      <c r="BW853" s="223"/>
      <c r="CB853" s="223"/>
      <c r="CD853" s="223"/>
    </row>
    <row r="854" spans="1:82" ht="14.25" customHeight="1">
      <c r="A854" s="1"/>
      <c r="B854" s="1"/>
      <c r="C854" s="1"/>
      <c r="D854" s="1"/>
      <c r="E854" s="1"/>
      <c r="F854" s="1"/>
      <c r="G854" s="1"/>
      <c r="W854" s="138"/>
      <c r="Z854" s="225"/>
      <c r="AA854" s="225"/>
      <c r="AB854" s="225"/>
      <c r="AC854" s="226"/>
      <c r="AD854" s="226"/>
      <c r="AE854" s="226"/>
      <c r="AF854" s="226"/>
      <c r="AP854" s="223"/>
      <c r="AX854" s="223"/>
      <c r="BG854" s="223"/>
      <c r="BL854" s="223"/>
      <c r="BN854" s="223"/>
      <c r="BU854" s="223"/>
      <c r="BW854" s="223"/>
      <c r="CB854" s="223"/>
      <c r="CD854" s="223"/>
    </row>
    <row r="855" spans="1:82" ht="14.25" customHeight="1">
      <c r="A855" s="1"/>
      <c r="B855" s="1"/>
      <c r="C855" s="1"/>
      <c r="D855" s="1"/>
      <c r="E855" s="1"/>
      <c r="F855" s="1"/>
      <c r="G855" s="1"/>
      <c r="W855" s="138"/>
      <c r="Z855" s="225"/>
      <c r="AA855" s="225"/>
      <c r="AB855" s="225"/>
      <c r="AC855" s="226"/>
      <c r="AD855" s="226"/>
      <c r="AE855" s="226"/>
      <c r="AF855" s="226"/>
      <c r="AP855" s="223"/>
      <c r="AX855" s="223"/>
      <c r="BG855" s="223"/>
      <c r="BL855" s="223"/>
      <c r="BN855" s="223"/>
      <c r="BU855" s="223"/>
      <c r="BW855" s="223"/>
      <c r="CB855" s="223"/>
      <c r="CD855" s="223"/>
    </row>
    <row r="856" spans="1:82" ht="14.25" customHeight="1">
      <c r="A856" s="1"/>
      <c r="B856" s="1"/>
      <c r="C856" s="1"/>
      <c r="D856" s="1"/>
      <c r="E856" s="1"/>
      <c r="F856" s="1"/>
      <c r="G856" s="1"/>
      <c r="W856" s="138"/>
      <c r="Z856" s="225"/>
      <c r="AA856" s="225"/>
      <c r="AB856" s="225"/>
      <c r="AC856" s="226"/>
      <c r="AD856" s="226"/>
      <c r="AE856" s="226"/>
      <c r="AF856" s="226"/>
      <c r="AP856" s="223"/>
      <c r="AX856" s="223"/>
      <c r="BG856" s="223"/>
      <c r="BL856" s="223"/>
      <c r="BN856" s="223"/>
      <c r="BU856" s="223"/>
      <c r="BW856" s="223"/>
      <c r="CB856" s="223"/>
      <c r="CD856" s="223"/>
    </row>
    <row r="857" spans="1:82" ht="14.25" customHeight="1">
      <c r="A857" s="1"/>
      <c r="B857" s="1"/>
      <c r="C857" s="1"/>
      <c r="D857" s="1"/>
      <c r="E857" s="1"/>
      <c r="F857" s="1"/>
      <c r="G857" s="1"/>
      <c r="W857" s="138"/>
      <c r="Z857" s="225"/>
      <c r="AA857" s="225"/>
      <c r="AB857" s="225"/>
      <c r="AC857" s="226"/>
      <c r="AD857" s="226"/>
      <c r="AE857" s="226"/>
      <c r="AF857" s="226"/>
      <c r="AP857" s="223"/>
      <c r="AX857" s="223"/>
      <c r="BG857" s="223"/>
      <c r="BL857" s="223"/>
      <c r="BN857" s="223"/>
      <c r="BU857" s="223"/>
      <c r="BW857" s="223"/>
      <c r="CB857" s="223"/>
      <c r="CD857" s="223"/>
    </row>
    <row r="858" spans="1:82" ht="14.25" customHeight="1">
      <c r="A858" s="1"/>
      <c r="B858" s="1"/>
      <c r="C858" s="1"/>
      <c r="D858" s="1"/>
      <c r="E858" s="1"/>
      <c r="F858" s="1"/>
      <c r="G858" s="1"/>
      <c r="W858" s="138"/>
      <c r="Z858" s="225"/>
      <c r="AA858" s="225"/>
      <c r="AB858" s="225"/>
      <c r="AC858" s="226"/>
      <c r="AD858" s="226"/>
      <c r="AE858" s="226"/>
      <c r="AF858" s="226"/>
      <c r="AP858" s="223"/>
      <c r="AX858" s="223"/>
      <c r="BG858" s="223"/>
      <c r="BL858" s="223"/>
      <c r="BN858" s="223"/>
      <c r="BU858" s="223"/>
      <c r="BW858" s="223"/>
      <c r="CB858" s="223"/>
      <c r="CD858" s="223"/>
    </row>
    <row r="859" spans="1:82" ht="14.25" customHeight="1">
      <c r="A859" s="1"/>
      <c r="B859" s="1"/>
      <c r="C859" s="1"/>
      <c r="D859" s="1"/>
      <c r="E859" s="1"/>
      <c r="F859" s="1"/>
      <c r="G859" s="1"/>
      <c r="W859" s="138"/>
      <c r="Z859" s="225"/>
      <c r="AA859" s="225"/>
      <c r="AB859" s="225"/>
      <c r="AC859" s="226"/>
      <c r="AD859" s="226"/>
      <c r="AE859" s="226"/>
      <c r="AF859" s="226"/>
      <c r="AP859" s="223"/>
      <c r="AX859" s="223"/>
      <c r="BG859" s="223"/>
      <c r="BL859" s="223"/>
      <c r="BN859" s="223"/>
      <c r="BU859" s="223"/>
      <c r="BW859" s="223"/>
      <c r="CB859" s="223"/>
      <c r="CD859" s="223"/>
    </row>
    <row r="860" spans="1:82" ht="14.25" customHeight="1">
      <c r="A860" s="1"/>
      <c r="B860" s="1"/>
      <c r="C860" s="1"/>
      <c r="D860" s="1"/>
      <c r="E860" s="1"/>
      <c r="F860" s="1"/>
      <c r="G860" s="1"/>
      <c r="W860" s="138"/>
      <c r="Z860" s="225"/>
      <c r="AA860" s="225"/>
      <c r="AB860" s="225"/>
      <c r="AC860" s="226"/>
      <c r="AD860" s="226"/>
      <c r="AE860" s="226"/>
      <c r="AF860" s="226"/>
      <c r="AP860" s="223"/>
      <c r="AX860" s="223"/>
      <c r="BG860" s="223"/>
      <c r="BL860" s="223"/>
      <c r="BN860" s="223"/>
      <c r="BU860" s="223"/>
      <c r="BW860" s="223"/>
      <c r="CB860" s="223"/>
      <c r="CD860" s="223"/>
    </row>
    <row r="861" spans="1:82" ht="14.25" customHeight="1">
      <c r="A861" s="1"/>
      <c r="B861" s="1"/>
      <c r="C861" s="1"/>
      <c r="D861" s="1"/>
      <c r="E861" s="1"/>
      <c r="F861" s="1"/>
      <c r="G861" s="1"/>
      <c r="W861" s="138"/>
      <c r="Z861" s="225"/>
      <c r="AA861" s="225"/>
      <c r="AB861" s="225"/>
      <c r="AC861" s="226"/>
      <c r="AD861" s="226"/>
      <c r="AE861" s="226"/>
      <c r="AF861" s="226"/>
      <c r="AP861" s="223"/>
      <c r="AX861" s="223"/>
      <c r="BG861" s="223"/>
      <c r="BL861" s="223"/>
      <c r="BN861" s="223"/>
      <c r="BU861" s="223"/>
      <c r="BW861" s="223"/>
      <c r="CB861" s="223"/>
      <c r="CD861" s="223"/>
    </row>
    <row r="862" spans="1:82" ht="14.25" customHeight="1">
      <c r="A862" s="1"/>
      <c r="B862" s="1"/>
      <c r="C862" s="1"/>
      <c r="D862" s="1"/>
      <c r="E862" s="1"/>
      <c r="F862" s="1"/>
      <c r="G862" s="1"/>
      <c r="W862" s="138"/>
      <c r="Z862" s="225"/>
      <c r="AA862" s="225"/>
      <c r="AB862" s="225"/>
      <c r="AC862" s="226"/>
      <c r="AD862" s="226"/>
      <c r="AE862" s="226"/>
      <c r="AF862" s="226"/>
      <c r="AP862" s="223"/>
      <c r="AX862" s="223"/>
      <c r="BG862" s="223"/>
      <c r="BL862" s="223"/>
      <c r="BN862" s="223"/>
      <c r="BU862" s="223"/>
      <c r="BW862" s="223"/>
      <c r="CB862" s="223"/>
      <c r="CD862" s="223"/>
    </row>
    <row r="863" spans="1:82" ht="14.25" customHeight="1">
      <c r="A863" s="1"/>
      <c r="B863" s="1"/>
      <c r="C863" s="1"/>
      <c r="D863" s="1"/>
      <c r="E863" s="1"/>
      <c r="F863" s="1"/>
      <c r="G863" s="1"/>
      <c r="W863" s="138"/>
      <c r="Z863" s="225"/>
      <c r="AA863" s="225"/>
      <c r="AB863" s="225"/>
      <c r="AC863" s="226"/>
      <c r="AD863" s="226"/>
      <c r="AE863" s="226"/>
      <c r="AF863" s="226"/>
      <c r="AP863" s="223"/>
      <c r="AX863" s="223"/>
      <c r="BG863" s="223"/>
      <c r="BL863" s="223"/>
      <c r="BN863" s="223"/>
      <c r="BU863" s="223"/>
      <c r="BW863" s="223"/>
      <c r="CB863" s="223"/>
      <c r="CD863" s="223"/>
    </row>
    <row r="864" spans="1:82" ht="14.25" customHeight="1">
      <c r="A864" s="1"/>
      <c r="B864" s="1"/>
      <c r="C864" s="1"/>
      <c r="D864" s="1"/>
      <c r="E864" s="1"/>
      <c r="F864" s="1"/>
      <c r="G864" s="1"/>
      <c r="W864" s="138"/>
      <c r="Z864" s="225"/>
      <c r="AA864" s="225"/>
      <c r="AB864" s="225"/>
      <c r="AC864" s="226"/>
      <c r="AD864" s="226"/>
      <c r="AE864" s="226"/>
      <c r="AF864" s="226"/>
      <c r="AP864" s="223"/>
      <c r="AX864" s="223"/>
      <c r="BG864" s="223"/>
      <c r="BL864" s="223"/>
      <c r="BN864" s="223"/>
      <c r="BU864" s="223"/>
      <c r="BW864" s="223"/>
      <c r="CB864" s="223"/>
      <c r="CD864" s="223"/>
    </row>
    <row r="865" spans="1:82" ht="14.25" customHeight="1">
      <c r="A865" s="1"/>
      <c r="B865" s="1"/>
      <c r="C865" s="1"/>
      <c r="D865" s="1"/>
      <c r="E865" s="1"/>
      <c r="F865" s="1"/>
      <c r="G865" s="1"/>
      <c r="W865" s="138"/>
      <c r="Z865" s="225"/>
      <c r="AA865" s="225"/>
      <c r="AB865" s="225"/>
      <c r="AC865" s="226"/>
      <c r="AD865" s="226"/>
      <c r="AE865" s="226"/>
      <c r="AF865" s="226"/>
      <c r="AP865" s="223"/>
      <c r="AX865" s="223"/>
      <c r="BG865" s="223"/>
      <c r="BL865" s="223"/>
      <c r="BN865" s="223"/>
      <c r="BU865" s="223"/>
      <c r="BW865" s="223"/>
      <c r="CB865" s="223"/>
      <c r="CD865" s="223"/>
    </row>
    <row r="866" spans="1:82" ht="14.25" customHeight="1">
      <c r="A866" s="1"/>
      <c r="B866" s="1"/>
      <c r="C866" s="1"/>
      <c r="D866" s="1"/>
      <c r="E866" s="1"/>
      <c r="F866" s="1"/>
      <c r="G866" s="1"/>
      <c r="W866" s="138"/>
      <c r="Z866" s="225"/>
      <c r="AA866" s="225"/>
      <c r="AB866" s="225"/>
      <c r="AC866" s="226"/>
      <c r="AD866" s="226"/>
      <c r="AE866" s="226"/>
      <c r="AF866" s="226"/>
      <c r="AP866" s="223"/>
      <c r="AX866" s="223"/>
      <c r="BG866" s="223"/>
      <c r="BL866" s="223"/>
      <c r="BN866" s="223"/>
      <c r="BU866" s="223"/>
      <c r="BW866" s="223"/>
      <c r="CB866" s="223"/>
      <c r="CD866" s="223"/>
    </row>
    <row r="867" spans="1:82" ht="14.25" customHeight="1">
      <c r="A867" s="1"/>
      <c r="B867" s="1"/>
      <c r="C867" s="1"/>
      <c r="D867" s="1"/>
      <c r="E867" s="1"/>
      <c r="F867" s="1"/>
      <c r="G867" s="1"/>
      <c r="W867" s="138"/>
      <c r="Z867" s="225"/>
      <c r="AA867" s="225"/>
      <c r="AB867" s="225"/>
      <c r="AC867" s="226"/>
      <c r="AD867" s="226"/>
      <c r="AE867" s="226"/>
      <c r="AF867" s="226"/>
      <c r="AP867" s="223"/>
      <c r="AX867" s="223"/>
      <c r="BG867" s="223"/>
      <c r="BL867" s="223"/>
      <c r="BN867" s="223"/>
      <c r="BU867" s="223"/>
      <c r="BW867" s="223"/>
      <c r="CB867" s="223"/>
      <c r="CD867" s="223"/>
    </row>
    <row r="868" spans="1:82" ht="14.25" customHeight="1">
      <c r="A868" s="1"/>
      <c r="B868" s="1"/>
      <c r="C868" s="1"/>
      <c r="D868" s="1"/>
      <c r="E868" s="1"/>
      <c r="F868" s="1"/>
      <c r="G868" s="1"/>
      <c r="W868" s="138"/>
      <c r="Z868" s="225"/>
      <c r="AA868" s="225"/>
      <c r="AB868" s="225"/>
      <c r="AC868" s="226"/>
      <c r="AD868" s="226"/>
      <c r="AE868" s="226"/>
      <c r="AF868" s="226"/>
      <c r="AP868" s="223"/>
      <c r="AX868" s="223"/>
      <c r="BG868" s="223"/>
      <c r="BL868" s="223"/>
      <c r="BN868" s="223"/>
      <c r="BU868" s="223"/>
      <c r="BW868" s="223"/>
      <c r="CB868" s="223"/>
      <c r="CD868" s="223"/>
    </row>
    <row r="869" spans="1:82" ht="14.25" customHeight="1">
      <c r="A869" s="1"/>
      <c r="B869" s="1"/>
      <c r="C869" s="1"/>
      <c r="D869" s="1"/>
      <c r="E869" s="1"/>
      <c r="F869" s="1"/>
      <c r="G869" s="1"/>
      <c r="W869" s="138"/>
      <c r="Z869" s="225"/>
      <c r="AA869" s="225"/>
      <c r="AB869" s="225"/>
      <c r="AC869" s="226"/>
      <c r="AD869" s="226"/>
      <c r="AE869" s="226"/>
      <c r="AF869" s="226"/>
      <c r="AP869" s="223"/>
      <c r="AX869" s="223"/>
      <c r="BG869" s="223"/>
      <c r="BL869" s="223"/>
      <c r="BN869" s="223"/>
      <c r="BU869" s="223"/>
      <c r="BW869" s="223"/>
      <c r="CB869" s="223"/>
      <c r="CD869" s="223"/>
    </row>
    <row r="870" spans="1:82" ht="14.25" customHeight="1">
      <c r="A870" s="1"/>
      <c r="B870" s="1"/>
      <c r="C870" s="1"/>
      <c r="D870" s="1"/>
      <c r="E870" s="1"/>
      <c r="F870" s="1"/>
      <c r="G870" s="1"/>
      <c r="W870" s="138"/>
      <c r="Z870" s="225"/>
      <c r="AA870" s="225"/>
      <c r="AB870" s="225"/>
      <c r="AC870" s="226"/>
      <c r="AD870" s="226"/>
      <c r="AE870" s="226"/>
      <c r="AF870" s="226"/>
      <c r="AP870" s="223"/>
      <c r="AX870" s="223"/>
      <c r="BG870" s="223"/>
      <c r="BL870" s="223"/>
      <c r="BN870" s="223"/>
      <c r="BU870" s="223"/>
      <c r="BW870" s="223"/>
      <c r="CB870" s="223"/>
      <c r="CD870" s="223"/>
    </row>
    <row r="871" spans="1:82" ht="14.25" customHeight="1">
      <c r="A871" s="1"/>
      <c r="B871" s="1"/>
      <c r="C871" s="1"/>
      <c r="D871" s="1"/>
      <c r="E871" s="1"/>
      <c r="F871" s="1"/>
      <c r="G871" s="1"/>
      <c r="W871" s="138"/>
      <c r="Z871" s="225"/>
      <c r="AA871" s="225"/>
      <c r="AB871" s="225"/>
      <c r="AC871" s="226"/>
      <c r="AD871" s="226"/>
      <c r="AE871" s="226"/>
      <c r="AF871" s="226"/>
      <c r="AP871" s="223"/>
      <c r="AX871" s="223"/>
      <c r="BG871" s="223"/>
      <c r="BL871" s="223"/>
      <c r="BN871" s="223"/>
      <c r="BU871" s="223"/>
      <c r="BW871" s="223"/>
      <c r="CB871" s="223"/>
      <c r="CD871" s="223"/>
    </row>
    <row r="872" spans="1:82" ht="14.25" customHeight="1">
      <c r="A872" s="1"/>
      <c r="B872" s="1"/>
      <c r="C872" s="1"/>
      <c r="D872" s="1"/>
      <c r="E872" s="1"/>
      <c r="F872" s="1"/>
      <c r="G872" s="1"/>
      <c r="W872" s="138"/>
      <c r="Z872" s="225"/>
      <c r="AA872" s="225"/>
      <c r="AB872" s="225"/>
      <c r="AC872" s="226"/>
      <c r="AD872" s="226"/>
      <c r="AE872" s="226"/>
      <c r="AF872" s="226"/>
      <c r="AP872" s="223"/>
      <c r="AX872" s="223"/>
      <c r="BG872" s="223"/>
      <c r="BL872" s="223"/>
      <c r="BN872" s="223"/>
      <c r="BU872" s="223"/>
      <c r="BW872" s="223"/>
      <c r="CB872" s="223"/>
      <c r="CD872" s="223"/>
    </row>
    <row r="873" spans="1:82" ht="14.25" customHeight="1">
      <c r="A873" s="1"/>
      <c r="B873" s="1"/>
      <c r="C873" s="1"/>
      <c r="D873" s="1"/>
      <c r="E873" s="1"/>
      <c r="F873" s="1"/>
      <c r="G873" s="1"/>
      <c r="W873" s="138"/>
      <c r="Z873" s="225"/>
      <c r="AA873" s="225"/>
      <c r="AB873" s="225"/>
      <c r="AC873" s="226"/>
      <c r="AD873" s="226"/>
      <c r="AE873" s="226"/>
      <c r="AF873" s="226"/>
      <c r="AP873" s="223"/>
      <c r="AX873" s="223"/>
      <c r="BG873" s="223"/>
      <c r="BL873" s="223"/>
      <c r="BN873" s="223"/>
      <c r="BU873" s="223"/>
      <c r="BW873" s="223"/>
      <c r="CB873" s="223"/>
      <c r="CD873" s="223"/>
    </row>
    <row r="874" spans="1:82" ht="14.25" customHeight="1">
      <c r="A874" s="1"/>
      <c r="B874" s="1"/>
      <c r="C874" s="1"/>
      <c r="D874" s="1"/>
      <c r="E874" s="1"/>
      <c r="F874" s="1"/>
      <c r="G874" s="1"/>
      <c r="W874" s="138"/>
      <c r="Z874" s="225"/>
      <c r="AA874" s="225"/>
      <c r="AB874" s="225"/>
      <c r="AC874" s="226"/>
      <c r="AD874" s="226"/>
      <c r="AE874" s="226"/>
      <c r="AF874" s="226"/>
      <c r="AP874" s="223"/>
      <c r="AX874" s="223"/>
      <c r="BG874" s="223"/>
      <c r="BL874" s="223"/>
      <c r="BN874" s="223"/>
      <c r="BU874" s="223"/>
      <c r="BW874" s="223"/>
      <c r="CB874" s="223"/>
      <c r="CD874" s="223"/>
    </row>
    <row r="875" spans="1:82" ht="14.25" customHeight="1">
      <c r="A875" s="1"/>
      <c r="B875" s="1"/>
      <c r="C875" s="1"/>
      <c r="D875" s="1"/>
      <c r="E875" s="1"/>
      <c r="F875" s="1"/>
      <c r="G875" s="1"/>
      <c r="W875" s="138"/>
      <c r="Z875" s="225"/>
      <c r="AA875" s="225"/>
      <c r="AB875" s="225"/>
      <c r="AC875" s="226"/>
      <c r="AD875" s="226"/>
      <c r="AE875" s="226"/>
      <c r="AF875" s="226"/>
      <c r="AP875" s="223"/>
      <c r="AX875" s="223"/>
      <c r="BG875" s="223"/>
      <c r="BL875" s="223"/>
      <c r="BN875" s="223"/>
      <c r="BU875" s="223"/>
      <c r="BW875" s="223"/>
      <c r="CB875" s="223"/>
      <c r="CD875" s="223"/>
    </row>
    <row r="876" spans="1:82" ht="14.25" customHeight="1">
      <c r="A876" s="1"/>
      <c r="B876" s="1"/>
      <c r="C876" s="1"/>
      <c r="D876" s="1"/>
      <c r="E876" s="1"/>
      <c r="F876" s="1"/>
      <c r="G876" s="1"/>
      <c r="W876" s="138"/>
      <c r="Z876" s="225"/>
      <c r="AA876" s="225"/>
      <c r="AB876" s="225"/>
      <c r="AC876" s="226"/>
      <c r="AD876" s="226"/>
      <c r="AE876" s="226"/>
      <c r="AF876" s="226"/>
      <c r="AP876" s="223"/>
      <c r="AX876" s="223"/>
      <c r="BG876" s="223"/>
      <c r="BL876" s="223"/>
      <c r="BN876" s="223"/>
      <c r="BU876" s="223"/>
      <c r="BW876" s="223"/>
      <c r="CB876" s="223"/>
      <c r="CD876" s="223"/>
    </row>
    <row r="877" spans="1:82" ht="14.25" customHeight="1">
      <c r="A877" s="1"/>
      <c r="B877" s="1"/>
      <c r="C877" s="1"/>
      <c r="D877" s="1"/>
      <c r="E877" s="1"/>
      <c r="F877" s="1"/>
      <c r="G877" s="1"/>
      <c r="W877" s="138"/>
      <c r="Z877" s="225"/>
      <c r="AA877" s="225"/>
      <c r="AB877" s="225"/>
      <c r="AC877" s="226"/>
      <c r="AD877" s="226"/>
      <c r="AE877" s="226"/>
      <c r="AF877" s="226"/>
      <c r="AP877" s="223"/>
      <c r="AX877" s="223"/>
      <c r="BG877" s="223"/>
      <c r="BL877" s="223"/>
      <c r="BN877" s="223"/>
      <c r="BU877" s="223"/>
      <c r="BW877" s="223"/>
      <c r="CB877" s="223"/>
      <c r="CD877" s="223"/>
    </row>
    <row r="878" spans="1:82" ht="14.25" customHeight="1">
      <c r="A878" s="1"/>
      <c r="B878" s="1"/>
      <c r="C878" s="1"/>
      <c r="D878" s="1"/>
      <c r="E878" s="1"/>
      <c r="F878" s="1"/>
      <c r="G878" s="1"/>
      <c r="W878" s="138"/>
      <c r="Z878" s="225"/>
      <c r="AA878" s="225"/>
      <c r="AB878" s="225"/>
      <c r="AC878" s="226"/>
      <c r="AD878" s="226"/>
      <c r="AE878" s="226"/>
      <c r="AF878" s="226"/>
      <c r="AP878" s="223"/>
      <c r="AX878" s="223"/>
      <c r="BG878" s="223"/>
      <c r="BL878" s="223"/>
      <c r="BN878" s="223"/>
      <c r="BU878" s="223"/>
      <c r="BW878" s="223"/>
      <c r="CB878" s="223"/>
      <c r="CD878" s="223"/>
    </row>
    <row r="879" spans="1:82" ht="14.25" customHeight="1">
      <c r="A879" s="1"/>
      <c r="B879" s="1"/>
      <c r="C879" s="1"/>
      <c r="D879" s="1"/>
      <c r="E879" s="1"/>
      <c r="F879" s="1"/>
      <c r="G879" s="1"/>
      <c r="W879" s="138"/>
      <c r="Z879" s="225"/>
      <c r="AA879" s="225"/>
      <c r="AB879" s="225"/>
      <c r="AC879" s="226"/>
      <c r="AD879" s="226"/>
      <c r="AE879" s="226"/>
      <c r="AF879" s="226"/>
      <c r="AP879" s="223"/>
      <c r="AX879" s="223"/>
      <c r="BG879" s="223"/>
      <c r="BL879" s="223"/>
      <c r="BN879" s="223"/>
      <c r="BU879" s="223"/>
      <c r="BW879" s="223"/>
      <c r="CB879" s="223"/>
      <c r="CD879" s="223"/>
    </row>
    <row r="880" spans="1:82" ht="14.25" customHeight="1">
      <c r="A880" s="1"/>
      <c r="B880" s="1"/>
      <c r="C880" s="1"/>
      <c r="D880" s="1"/>
      <c r="E880" s="1"/>
      <c r="F880" s="1"/>
      <c r="G880" s="1"/>
      <c r="W880" s="138"/>
      <c r="Z880" s="225"/>
      <c r="AA880" s="225"/>
      <c r="AB880" s="225"/>
      <c r="AC880" s="226"/>
      <c r="AD880" s="226"/>
      <c r="AE880" s="226"/>
      <c r="AF880" s="226"/>
      <c r="AP880" s="223"/>
      <c r="AX880" s="223"/>
      <c r="BG880" s="223"/>
      <c r="BL880" s="223"/>
      <c r="BN880" s="223"/>
      <c r="BU880" s="223"/>
      <c r="BW880" s="223"/>
      <c r="CB880" s="223"/>
      <c r="CD880" s="223"/>
    </row>
    <row r="881" spans="1:82" ht="14.25" customHeight="1">
      <c r="A881" s="1"/>
      <c r="B881" s="1"/>
      <c r="C881" s="1"/>
      <c r="D881" s="1"/>
      <c r="E881" s="1"/>
      <c r="F881" s="1"/>
      <c r="G881" s="1"/>
      <c r="W881" s="138"/>
      <c r="Z881" s="225"/>
      <c r="AA881" s="225"/>
      <c r="AB881" s="225"/>
      <c r="AC881" s="226"/>
      <c r="AD881" s="226"/>
      <c r="AE881" s="226"/>
      <c r="AF881" s="226"/>
      <c r="AP881" s="223"/>
      <c r="AX881" s="223"/>
      <c r="BG881" s="223"/>
      <c r="BL881" s="223"/>
      <c r="BN881" s="223"/>
      <c r="BU881" s="223"/>
      <c r="BW881" s="223"/>
      <c r="CB881" s="223"/>
      <c r="CD881" s="223"/>
    </row>
    <row r="882" spans="1:82" ht="14.25" customHeight="1">
      <c r="A882" s="1"/>
      <c r="B882" s="1"/>
      <c r="C882" s="1"/>
      <c r="D882" s="1"/>
      <c r="E882" s="1"/>
      <c r="F882" s="1"/>
      <c r="G882" s="1"/>
      <c r="W882" s="138"/>
      <c r="Z882" s="225"/>
      <c r="AA882" s="225"/>
      <c r="AB882" s="225"/>
      <c r="AC882" s="226"/>
      <c r="AD882" s="226"/>
      <c r="AE882" s="226"/>
      <c r="AF882" s="226"/>
      <c r="AP882" s="223"/>
      <c r="AX882" s="223"/>
      <c r="BG882" s="223"/>
      <c r="BL882" s="223"/>
      <c r="BN882" s="223"/>
      <c r="BU882" s="223"/>
      <c r="BW882" s="223"/>
      <c r="CB882" s="223"/>
      <c r="CD882" s="223"/>
    </row>
    <row r="883" spans="1:82" ht="14.25" customHeight="1">
      <c r="A883" s="1"/>
      <c r="B883" s="1"/>
      <c r="C883" s="1"/>
      <c r="D883" s="1"/>
      <c r="E883" s="1"/>
      <c r="F883" s="1"/>
      <c r="G883" s="1"/>
      <c r="W883" s="138"/>
      <c r="Z883" s="225"/>
      <c r="AA883" s="225"/>
      <c r="AB883" s="225"/>
      <c r="AC883" s="226"/>
      <c r="AD883" s="226"/>
      <c r="AE883" s="226"/>
      <c r="AF883" s="226"/>
      <c r="AP883" s="223"/>
      <c r="AX883" s="223"/>
      <c r="BG883" s="223"/>
      <c r="BL883" s="223"/>
      <c r="BN883" s="223"/>
      <c r="BU883" s="223"/>
      <c r="BW883" s="223"/>
      <c r="CB883" s="223"/>
      <c r="CD883" s="223"/>
    </row>
    <row r="884" spans="1:82" ht="14.25" customHeight="1">
      <c r="A884" s="1"/>
      <c r="B884" s="1"/>
      <c r="C884" s="1"/>
      <c r="D884" s="1"/>
      <c r="E884" s="1"/>
      <c r="F884" s="1"/>
      <c r="G884" s="1"/>
      <c r="W884" s="138"/>
      <c r="Z884" s="225"/>
      <c r="AA884" s="225"/>
      <c r="AB884" s="225"/>
      <c r="AC884" s="226"/>
      <c r="AD884" s="226"/>
      <c r="AE884" s="226"/>
      <c r="AF884" s="226"/>
      <c r="AP884" s="223"/>
      <c r="AX884" s="223"/>
      <c r="BG884" s="223"/>
      <c r="BL884" s="223"/>
      <c r="BN884" s="223"/>
      <c r="BU884" s="223"/>
      <c r="BW884" s="223"/>
      <c r="CB884" s="223"/>
      <c r="CD884" s="223"/>
    </row>
    <row r="885" spans="1:82" ht="14.25" customHeight="1">
      <c r="A885" s="1"/>
      <c r="B885" s="1"/>
      <c r="C885" s="1"/>
      <c r="D885" s="1"/>
      <c r="E885" s="1"/>
      <c r="F885" s="1"/>
      <c r="G885" s="1"/>
      <c r="W885" s="138"/>
      <c r="Z885" s="225"/>
      <c r="AA885" s="225"/>
      <c r="AB885" s="225"/>
      <c r="AC885" s="226"/>
      <c r="AD885" s="226"/>
      <c r="AE885" s="226"/>
      <c r="AF885" s="226"/>
      <c r="AP885" s="223"/>
      <c r="AX885" s="223"/>
      <c r="BG885" s="223"/>
      <c r="BL885" s="223"/>
      <c r="BN885" s="223"/>
      <c r="BU885" s="223"/>
      <c r="BW885" s="223"/>
      <c r="CB885" s="223"/>
      <c r="CD885" s="223"/>
    </row>
    <row r="886" spans="1:82" ht="14.25" customHeight="1">
      <c r="A886" s="1"/>
      <c r="B886" s="1"/>
      <c r="C886" s="1"/>
      <c r="D886" s="1"/>
      <c r="E886" s="1"/>
      <c r="F886" s="1"/>
      <c r="G886" s="1"/>
      <c r="W886" s="138"/>
      <c r="Z886" s="225"/>
      <c r="AA886" s="225"/>
      <c r="AB886" s="225"/>
      <c r="AC886" s="226"/>
      <c r="AD886" s="226"/>
      <c r="AE886" s="226"/>
      <c r="AF886" s="226"/>
      <c r="AP886" s="223"/>
      <c r="AX886" s="223"/>
      <c r="BG886" s="223"/>
      <c r="BL886" s="223"/>
      <c r="BN886" s="223"/>
      <c r="BU886" s="223"/>
      <c r="BW886" s="223"/>
      <c r="CB886" s="223"/>
      <c r="CD886" s="223"/>
    </row>
    <row r="887" spans="1:82" ht="14.25" customHeight="1">
      <c r="A887" s="1"/>
      <c r="B887" s="1"/>
      <c r="C887" s="1"/>
      <c r="D887" s="1"/>
      <c r="E887" s="1"/>
      <c r="F887" s="1"/>
      <c r="G887" s="1"/>
      <c r="W887" s="138"/>
      <c r="Z887" s="225"/>
      <c r="AA887" s="225"/>
      <c r="AB887" s="225"/>
      <c r="AC887" s="226"/>
      <c r="AD887" s="226"/>
      <c r="AE887" s="226"/>
      <c r="AF887" s="226"/>
      <c r="AP887" s="223"/>
      <c r="AX887" s="223"/>
      <c r="BG887" s="223"/>
      <c r="BL887" s="223"/>
      <c r="BN887" s="223"/>
      <c r="BU887" s="223"/>
      <c r="BW887" s="223"/>
      <c r="CB887" s="223"/>
      <c r="CD887" s="223"/>
    </row>
    <row r="888" spans="1:82" ht="14.25" customHeight="1">
      <c r="A888" s="1"/>
      <c r="B888" s="1"/>
      <c r="C888" s="1"/>
      <c r="D888" s="1"/>
      <c r="E888" s="1"/>
      <c r="F888" s="1"/>
      <c r="G888" s="1"/>
      <c r="W888" s="138"/>
      <c r="Z888" s="225"/>
      <c r="AA888" s="225"/>
      <c r="AB888" s="225"/>
      <c r="AC888" s="226"/>
      <c r="AD888" s="226"/>
      <c r="AE888" s="226"/>
      <c r="AF888" s="226"/>
      <c r="AP888" s="223"/>
      <c r="AX888" s="223"/>
      <c r="BG888" s="223"/>
      <c r="BL888" s="223"/>
      <c r="BN888" s="223"/>
      <c r="BU888" s="223"/>
      <c r="BW888" s="223"/>
      <c r="CB888" s="223"/>
      <c r="CD888" s="223"/>
    </row>
    <row r="889" spans="1:82" ht="14.25" customHeight="1">
      <c r="A889" s="1"/>
      <c r="B889" s="1"/>
      <c r="C889" s="1"/>
      <c r="D889" s="1"/>
      <c r="E889" s="1"/>
      <c r="F889" s="1"/>
      <c r="G889" s="1"/>
      <c r="W889" s="138"/>
      <c r="Z889" s="225"/>
      <c r="AA889" s="225"/>
      <c r="AB889" s="225"/>
      <c r="AC889" s="226"/>
      <c r="AD889" s="226"/>
      <c r="AE889" s="226"/>
      <c r="AF889" s="226"/>
      <c r="AP889" s="223"/>
      <c r="AX889" s="223"/>
      <c r="BG889" s="223"/>
      <c r="BL889" s="223"/>
      <c r="BN889" s="223"/>
      <c r="BU889" s="223"/>
      <c r="BW889" s="223"/>
      <c r="CB889" s="223"/>
      <c r="CD889" s="223"/>
    </row>
    <row r="890" spans="1:82" ht="14.25" customHeight="1">
      <c r="A890" s="1"/>
      <c r="B890" s="1"/>
      <c r="C890" s="1"/>
      <c r="D890" s="1"/>
      <c r="E890" s="1"/>
      <c r="F890" s="1"/>
      <c r="G890" s="1"/>
      <c r="W890" s="138"/>
      <c r="Z890" s="225"/>
      <c r="AA890" s="225"/>
      <c r="AB890" s="225"/>
      <c r="AC890" s="226"/>
      <c r="AD890" s="226"/>
      <c r="AE890" s="226"/>
      <c r="AF890" s="226"/>
      <c r="AP890" s="223"/>
      <c r="AX890" s="223"/>
      <c r="BG890" s="223"/>
      <c r="BL890" s="223"/>
      <c r="BN890" s="223"/>
      <c r="BU890" s="223"/>
      <c r="BW890" s="223"/>
      <c r="CB890" s="223"/>
      <c r="CD890" s="223"/>
    </row>
    <row r="891" spans="1:82" ht="14.25" customHeight="1">
      <c r="A891" s="1"/>
      <c r="B891" s="1"/>
      <c r="C891" s="1"/>
      <c r="D891" s="1"/>
      <c r="E891" s="1"/>
      <c r="F891" s="1"/>
      <c r="G891" s="1"/>
      <c r="W891" s="138"/>
      <c r="Z891" s="225"/>
      <c r="AA891" s="225"/>
      <c r="AB891" s="225"/>
      <c r="AC891" s="226"/>
      <c r="AD891" s="226"/>
      <c r="AE891" s="226"/>
      <c r="AF891" s="226"/>
      <c r="AP891" s="223"/>
      <c r="AX891" s="223"/>
      <c r="BG891" s="223"/>
      <c r="BL891" s="223"/>
      <c r="BN891" s="223"/>
      <c r="BU891" s="223"/>
      <c r="BW891" s="223"/>
      <c r="CB891" s="223"/>
      <c r="CD891" s="223"/>
    </row>
    <row r="892" spans="1:82" ht="14.25" customHeight="1">
      <c r="A892" s="1"/>
      <c r="B892" s="1"/>
      <c r="C892" s="1"/>
      <c r="D892" s="1"/>
      <c r="E892" s="1"/>
      <c r="F892" s="1"/>
      <c r="G892" s="1"/>
      <c r="W892" s="138"/>
      <c r="Z892" s="225"/>
      <c r="AA892" s="225"/>
      <c r="AB892" s="225"/>
      <c r="AC892" s="226"/>
      <c r="AD892" s="226"/>
      <c r="AE892" s="226"/>
      <c r="AF892" s="226"/>
      <c r="AP892" s="223"/>
      <c r="AX892" s="223"/>
      <c r="BG892" s="223"/>
      <c r="BL892" s="223"/>
      <c r="BN892" s="223"/>
      <c r="BU892" s="223"/>
      <c r="BW892" s="223"/>
      <c r="CB892" s="223"/>
      <c r="CD892" s="223"/>
    </row>
    <row r="893" spans="1:82" ht="14.25" customHeight="1">
      <c r="A893" s="1"/>
      <c r="B893" s="1"/>
      <c r="C893" s="1"/>
      <c r="D893" s="1"/>
      <c r="E893" s="1"/>
      <c r="F893" s="1"/>
      <c r="G893" s="1"/>
      <c r="W893" s="138"/>
      <c r="Z893" s="225"/>
      <c r="AA893" s="225"/>
      <c r="AB893" s="225"/>
      <c r="AC893" s="226"/>
      <c r="AD893" s="226"/>
      <c r="AE893" s="226"/>
      <c r="AF893" s="226"/>
      <c r="AP893" s="223"/>
      <c r="AX893" s="223"/>
      <c r="BG893" s="223"/>
      <c r="BL893" s="223"/>
      <c r="BN893" s="223"/>
      <c r="BU893" s="223"/>
      <c r="BW893" s="223"/>
      <c r="CB893" s="223"/>
      <c r="CD893" s="223"/>
    </row>
    <row r="894" spans="1:82" ht="14.25" customHeight="1">
      <c r="A894" s="1"/>
      <c r="B894" s="1"/>
      <c r="C894" s="1"/>
      <c r="D894" s="1"/>
      <c r="E894" s="1"/>
      <c r="F894" s="1"/>
      <c r="G894" s="1"/>
      <c r="W894" s="138"/>
      <c r="Z894" s="225"/>
      <c r="AA894" s="225"/>
      <c r="AB894" s="225"/>
      <c r="AC894" s="226"/>
      <c r="AD894" s="226"/>
      <c r="AE894" s="226"/>
      <c r="AF894" s="226"/>
      <c r="AP894" s="223"/>
      <c r="AX894" s="223"/>
      <c r="BG894" s="223"/>
      <c r="BL894" s="223"/>
      <c r="BN894" s="223"/>
      <c r="BU894" s="223"/>
      <c r="BW894" s="223"/>
      <c r="CB894" s="223"/>
      <c r="CD894" s="223"/>
    </row>
    <row r="895" spans="1:82" ht="14.25" customHeight="1">
      <c r="A895" s="1"/>
      <c r="B895" s="1"/>
      <c r="C895" s="1"/>
      <c r="D895" s="1"/>
      <c r="E895" s="1"/>
      <c r="F895" s="1"/>
      <c r="G895" s="1"/>
      <c r="W895" s="138"/>
      <c r="Z895" s="225"/>
      <c r="AA895" s="225"/>
      <c r="AB895" s="225"/>
      <c r="AC895" s="226"/>
      <c r="AD895" s="226"/>
      <c r="AE895" s="226"/>
      <c r="AF895" s="226"/>
      <c r="AP895" s="223"/>
      <c r="AX895" s="223"/>
      <c r="BG895" s="223"/>
      <c r="BL895" s="223"/>
      <c r="BN895" s="223"/>
      <c r="BU895" s="223"/>
      <c r="BW895" s="223"/>
      <c r="CB895" s="223"/>
      <c r="CD895" s="223"/>
    </row>
    <row r="896" spans="1:82" ht="14.25" customHeight="1">
      <c r="A896" s="1"/>
      <c r="B896" s="1"/>
      <c r="C896" s="1"/>
      <c r="D896" s="1"/>
      <c r="E896" s="1"/>
      <c r="F896" s="1"/>
      <c r="G896" s="1"/>
      <c r="W896" s="138"/>
      <c r="Z896" s="225"/>
      <c r="AA896" s="225"/>
      <c r="AB896" s="225"/>
      <c r="AC896" s="226"/>
      <c r="AD896" s="226"/>
      <c r="AE896" s="226"/>
      <c r="AF896" s="226"/>
      <c r="AP896" s="223"/>
      <c r="AX896" s="223"/>
      <c r="BG896" s="223"/>
      <c r="BL896" s="223"/>
      <c r="BN896" s="223"/>
      <c r="BU896" s="223"/>
      <c r="BW896" s="223"/>
      <c r="CB896" s="223"/>
      <c r="CD896" s="223"/>
    </row>
    <row r="897" spans="1:82" ht="14.25" customHeight="1">
      <c r="A897" s="1"/>
      <c r="B897" s="1"/>
      <c r="C897" s="1"/>
      <c r="D897" s="1"/>
      <c r="E897" s="1"/>
      <c r="F897" s="1"/>
      <c r="G897" s="1"/>
      <c r="W897" s="138"/>
      <c r="Z897" s="225"/>
      <c r="AA897" s="225"/>
      <c r="AB897" s="225"/>
      <c r="AC897" s="226"/>
      <c r="AD897" s="226"/>
      <c r="AE897" s="226"/>
      <c r="AF897" s="226"/>
      <c r="AP897" s="223"/>
      <c r="AX897" s="223"/>
      <c r="BG897" s="223"/>
      <c r="BL897" s="223"/>
      <c r="BN897" s="223"/>
      <c r="BU897" s="223"/>
      <c r="BW897" s="223"/>
      <c r="CB897" s="223"/>
      <c r="CD897" s="223"/>
    </row>
    <row r="898" spans="1:82" ht="14.25" customHeight="1">
      <c r="A898" s="1"/>
      <c r="B898" s="1"/>
      <c r="C898" s="1"/>
      <c r="D898" s="1"/>
      <c r="E898" s="1"/>
      <c r="F898" s="1"/>
      <c r="G898" s="1"/>
      <c r="W898" s="138"/>
      <c r="Z898" s="225"/>
      <c r="AA898" s="225"/>
      <c r="AB898" s="225"/>
      <c r="AC898" s="226"/>
      <c r="AD898" s="226"/>
      <c r="AE898" s="226"/>
      <c r="AF898" s="226"/>
      <c r="AP898" s="223"/>
      <c r="AX898" s="223"/>
      <c r="BG898" s="223"/>
      <c r="BL898" s="223"/>
      <c r="BN898" s="223"/>
      <c r="BU898" s="223"/>
      <c r="BW898" s="223"/>
      <c r="CB898" s="223"/>
      <c r="CD898" s="223"/>
    </row>
    <row r="899" spans="1:82" ht="14.25" customHeight="1">
      <c r="A899" s="1"/>
      <c r="B899" s="1"/>
      <c r="C899" s="1"/>
      <c r="D899" s="1"/>
      <c r="E899" s="1"/>
      <c r="F899" s="1"/>
      <c r="G899" s="1"/>
      <c r="W899" s="138"/>
      <c r="Z899" s="225"/>
      <c r="AA899" s="225"/>
      <c r="AB899" s="225"/>
      <c r="AC899" s="226"/>
      <c r="AD899" s="226"/>
      <c r="AE899" s="226"/>
      <c r="AF899" s="226"/>
      <c r="AP899" s="223"/>
      <c r="AX899" s="223"/>
      <c r="BG899" s="223"/>
      <c r="BL899" s="223"/>
      <c r="BN899" s="223"/>
      <c r="BU899" s="223"/>
      <c r="BW899" s="223"/>
      <c r="CB899" s="223"/>
      <c r="CD899" s="223"/>
    </row>
    <row r="900" spans="1:82" ht="14.25" customHeight="1">
      <c r="A900" s="1"/>
      <c r="B900" s="1"/>
      <c r="C900" s="1"/>
      <c r="D900" s="1"/>
      <c r="E900" s="1"/>
      <c r="F900" s="1"/>
      <c r="G900" s="1"/>
      <c r="W900" s="138"/>
      <c r="Z900" s="225"/>
      <c r="AA900" s="225"/>
      <c r="AB900" s="225"/>
      <c r="AC900" s="226"/>
      <c r="AD900" s="226"/>
      <c r="AE900" s="226"/>
      <c r="AF900" s="226"/>
      <c r="AP900" s="223"/>
      <c r="AX900" s="223"/>
      <c r="BG900" s="223"/>
      <c r="BL900" s="223"/>
      <c r="BN900" s="223"/>
      <c r="BU900" s="223"/>
      <c r="BW900" s="223"/>
      <c r="CB900" s="223"/>
      <c r="CD900" s="223"/>
    </row>
    <row r="901" spans="1:82" ht="14.25" customHeight="1">
      <c r="A901" s="1"/>
      <c r="B901" s="1"/>
      <c r="C901" s="1"/>
      <c r="D901" s="1"/>
      <c r="E901" s="1"/>
      <c r="F901" s="1"/>
      <c r="G901" s="1"/>
      <c r="W901" s="138"/>
      <c r="Z901" s="225"/>
      <c r="AA901" s="225"/>
      <c r="AB901" s="225"/>
      <c r="AC901" s="226"/>
      <c r="AD901" s="226"/>
      <c r="AE901" s="226"/>
      <c r="AF901" s="226"/>
      <c r="AP901" s="223"/>
      <c r="AX901" s="223"/>
      <c r="BG901" s="223"/>
      <c r="BL901" s="223"/>
      <c r="BN901" s="223"/>
      <c r="BU901" s="223"/>
      <c r="BW901" s="223"/>
      <c r="CB901" s="223"/>
      <c r="CD901" s="223"/>
    </row>
    <row r="902" spans="1:82" ht="14.25" customHeight="1">
      <c r="A902" s="1"/>
      <c r="B902" s="1"/>
      <c r="C902" s="1"/>
      <c r="D902" s="1"/>
      <c r="E902" s="1"/>
      <c r="F902" s="1"/>
      <c r="G902" s="1"/>
      <c r="W902" s="138"/>
      <c r="Z902" s="225"/>
      <c r="AA902" s="225"/>
      <c r="AB902" s="225"/>
      <c r="AC902" s="226"/>
      <c r="AD902" s="226"/>
      <c r="AE902" s="226"/>
      <c r="AF902" s="226"/>
      <c r="AP902" s="223"/>
      <c r="AX902" s="223"/>
      <c r="BG902" s="223"/>
      <c r="BL902" s="223"/>
      <c r="BN902" s="223"/>
      <c r="BU902" s="223"/>
      <c r="BW902" s="223"/>
      <c r="CB902" s="223"/>
      <c r="CD902" s="223"/>
    </row>
    <row r="903" spans="1:82" ht="14.25" customHeight="1">
      <c r="A903" s="1"/>
      <c r="B903" s="1"/>
      <c r="C903" s="1"/>
      <c r="D903" s="1"/>
      <c r="E903" s="1"/>
      <c r="F903" s="1"/>
      <c r="G903" s="1"/>
      <c r="W903" s="138"/>
      <c r="Z903" s="225"/>
      <c r="AA903" s="225"/>
      <c r="AB903" s="225"/>
      <c r="AC903" s="226"/>
      <c r="AD903" s="226"/>
      <c r="AE903" s="226"/>
      <c r="AF903" s="226"/>
      <c r="AP903" s="223"/>
      <c r="AX903" s="223"/>
      <c r="BG903" s="223"/>
      <c r="BL903" s="223"/>
      <c r="BN903" s="223"/>
      <c r="BU903" s="223"/>
      <c r="BW903" s="223"/>
      <c r="CB903" s="223"/>
      <c r="CD903" s="223"/>
    </row>
    <row r="904" spans="1:82" ht="14.25" customHeight="1">
      <c r="A904" s="1"/>
      <c r="B904" s="1"/>
      <c r="C904" s="1"/>
      <c r="D904" s="1"/>
      <c r="E904" s="1"/>
      <c r="F904" s="1"/>
      <c r="G904" s="1"/>
      <c r="W904" s="138"/>
      <c r="Z904" s="225"/>
      <c r="AA904" s="225"/>
      <c r="AB904" s="225"/>
      <c r="AC904" s="226"/>
      <c r="AD904" s="226"/>
      <c r="AE904" s="226"/>
      <c r="AF904" s="226"/>
      <c r="AP904" s="223"/>
      <c r="AX904" s="223"/>
      <c r="BG904" s="223"/>
      <c r="BL904" s="223"/>
      <c r="BN904" s="223"/>
      <c r="BU904" s="223"/>
      <c r="BW904" s="223"/>
      <c r="CB904" s="223"/>
      <c r="CD904" s="223"/>
    </row>
    <row r="905" spans="1:82" ht="14.25" customHeight="1">
      <c r="A905" s="1"/>
      <c r="B905" s="1"/>
      <c r="C905" s="1"/>
      <c r="D905" s="1"/>
      <c r="E905" s="1"/>
      <c r="F905" s="1"/>
      <c r="G905" s="1"/>
      <c r="W905" s="138"/>
      <c r="Z905" s="225"/>
      <c r="AA905" s="225"/>
      <c r="AB905" s="225"/>
      <c r="AC905" s="226"/>
      <c r="AD905" s="226"/>
      <c r="AE905" s="226"/>
      <c r="AF905" s="226"/>
      <c r="AP905" s="223"/>
      <c r="AX905" s="223"/>
      <c r="BG905" s="223"/>
      <c r="BL905" s="223"/>
      <c r="BN905" s="223"/>
      <c r="BU905" s="223"/>
      <c r="BW905" s="223"/>
      <c r="CB905" s="223"/>
      <c r="CD905" s="223"/>
    </row>
    <row r="906" spans="1:82" ht="14.25" customHeight="1">
      <c r="A906" s="1"/>
      <c r="B906" s="1"/>
      <c r="C906" s="1"/>
      <c r="D906" s="1"/>
      <c r="E906" s="1"/>
      <c r="F906" s="1"/>
      <c r="G906" s="1"/>
      <c r="W906" s="138"/>
      <c r="Z906" s="225"/>
      <c r="AA906" s="225"/>
      <c r="AB906" s="225"/>
      <c r="AC906" s="226"/>
      <c r="AD906" s="226"/>
      <c r="AE906" s="226"/>
      <c r="AF906" s="226"/>
      <c r="AP906" s="223"/>
      <c r="AX906" s="223"/>
      <c r="BG906" s="223"/>
      <c r="BL906" s="223"/>
      <c r="BN906" s="223"/>
      <c r="BU906" s="223"/>
      <c r="BW906" s="223"/>
      <c r="CB906" s="223"/>
      <c r="CD906" s="223"/>
    </row>
    <row r="907" spans="1:82" ht="14.25" customHeight="1">
      <c r="A907" s="1"/>
      <c r="B907" s="1"/>
      <c r="C907" s="1"/>
      <c r="D907" s="1"/>
      <c r="E907" s="1"/>
      <c r="F907" s="1"/>
      <c r="G907" s="1"/>
      <c r="W907" s="138"/>
      <c r="Z907" s="225"/>
      <c r="AA907" s="225"/>
      <c r="AB907" s="225"/>
      <c r="AC907" s="226"/>
      <c r="AD907" s="226"/>
      <c r="AE907" s="226"/>
      <c r="AF907" s="226"/>
      <c r="AP907" s="223"/>
      <c r="AX907" s="223"/>
      <c r="BG907" s="223"/>
      <c r="BL907" s="223"/>
      <c r="BN907" s="223"/>
      <c r="BU907" s="223"/>
      <c r="BW907" s="223"/>
      <c r="CB907" s="223"/>
      <c r="CD907" s="223"/>
    </row>
    <row r="908" spans="1:82" ht="14.25" customHeight="1">
      <c r="A908" s="1"/>
      <c r="B908" s="1"/>
      <c r="C908" s="1"/>
      <c r="D908" s="1"/>
      <c r="E908" s="1"/>
      <c r="F908" s="1"/>
      <c r="G908" s="1"/>
      <c r="W908" s="138"/>
      <c r="Z908" s="225"/>
      <c r="AA908" s="225"/>
      <c r="AB908" s="225"/>
      <c r="AC908" s="226"/>
      <c r="AD908" s="226"/>
      <c r="AE908" s="226"/>
      <c r="AF908" s="226"/>
      <c r="AP908" s="223"/>
      <c r="AX908" s="223"/>
      <c r="BG908" s="223"/>
      <c r="BL908" s="223"/>
      <c r="BN908" s="223"/>
      <c r="BU908" s="223"/>
      <c r="BW908" s="223"/>
      <c r="CB908" s="223"/>
      <c r="CD908" s="223"/>
    </row>
    <row r="909" spans="1:82" ht="14.25" customHeight="1">
      <c r="A909" s="1"/>
      <c r="B909" s="1"/>
      <c r="C909" s="1"/>
      <c r="D909" s="1"/>
      <c r="E909" s="1"/>
      <c r="F909" s="1"/>
      <c r="G909" s="1"/>
      <c r="W909" s="138"/>
      <c r="Z909" s="225"/>
      <c r="AA909" s="225"/>
      <c r="AB909" s="225"/>
      <c r="AC909" s="226"/>
      <c r="AD909" s="226"/>
      <c r="AE909" s="226"/>
      <c r="AF909" s="226"/>
      <c r="AP909" s="223"/>
      <c r="AX909" s="223"/>
      <c r="BG909" s="223"/>
      <c r="BL909" s="223"/>
      <c r="BN909" s="223"/>
      <c r="BU909" s="223"/>
      <c r="BW909" s="223"/>
      <c r="CB909" s="223"/>
      <c r="CD909" s="223"/>
    </row>
    <row r="910" spans="1:82" ht="14.25" customHeight="1">
      <c r="A910" s="1"/>
      <c r="B910" s="1"/>
      <c r="C910" s="1"/>
      <c r="D910" s="1"/>
      <c r="E910" s="1"/>
      <c r="F910" s="1"/>
      <c r="G910" s="1"/>
      <c r="W910" s="138"/>
      <c r="Z910" s="225"/>
      <c r="AA910" s="225"/>
      <c r="AB910" s="225"/>
      <c r="AC910" s="226"/>
      <c r="AD910" s="226"/>
      <c r="AE910" s="226"/>
      <c r="AF910" s="226"/>
      <c r="AP910" s="223"/>
      <c r="AX910" s="223"/>
      <c r="BG910" s="223"/>
      <c r="BL910" s="223"/>
      <c r="BN910" s="223"/>
      <c r="BU910" s="223"/>
      <c r="BW910" s="223"/>
      <c r="CB910" s="223"/>
      <c r="CD910" s="223"/>
    </row>
    <row r="911" spans="1:82" ht="14.25" customHeight="1">
      <c r="A911" s="1"/>
      <c r="B911" s="1"/>
      <c r="C911" s="1"/>
      <c r="D911" s="1"/>
      <c r="E911" s="1"/>
      <c r="F911" s="1"/>
      <c r="G911" s="1"/>
      <c r="W911" s="138"/>
      <c r="Z911" s="225"/>
      <c r="AA911" s="225"/>
      <c r="AB911" s="225"/>
      <c r="AC911" s="226"/>
      <c r="AD911" s="226"/>
      <c r="AE911" s="226"/>
      <c r="AF911" s="226"/>
      <c r="AP911" s="223"/>
      <c r="AX911" s="223"/>
      <c r="BG911" s="223"/>
      <c r="BL911" s="223"/>
      <c r="BN911" s="223"/>
      <c r="BU911" s="223"/>
      <c r="BW911" s="223"/>
      <c r="CB911" s="223"/>
      <c r="CD911" s="223"/>
    </row>
    <row r="912" spans="1:82" ht="14.25" customHeight="1">
      <c r="A912" s="1"/>
      <c r="B912" s="1"/>
      <c r="C912" s="1"/>
      <c r="D912" s="1"/>
      <c r="E912" s="1"/>
      <c r="F912" s="1"/>
      <c r="G912" s="1"/>
      <c r="W912" s="138"/>
      <c r="Z912" s="225"/>
      <c r="AA912" s="225"/>
      <c r="AB912" s="225"/>
      <c r="AC912" s="226"/>
      <c r="AD912" s="226"/>
      <c r="AE912" s="226"/>
      <c r="AF912" s="226"/>
      <c r="AP912" s="223"/>
      <c r="AX912" s="223"/>
      <c r="BG912" s="223"/>
      <c r="BL912" s="223"/>
      <c r="BN912" s="223"/>
      <c r="BU912" s="223"/>
      <c r="BW912" s="223"/>
      <c r="CB912" s="223"/>
      <c r="CD912" s="223"/>
    </row>
    <row r="913" spans="1:82" ht="14.25" customHeight="1">
      <c r="A913" s="1"/>
      <c r="B913" s="1"/>
      <c r="C913" s="1"/>
      <c r="D913" s="1"/>
      <c r="E913" s="1"/>
      <c r="F913" s="1"/>
      <c r="G913" s="1"/>
      <c r="W913" s="138"/>
      <c r="Z913" s="225"/>
      <c r="AA913" s="225"/>
      <c r="AB913" s="225"/>
      <c r="AC913" s="226"/>
      <c r="AD913" s="226"/>
      <c r="AE913" s="226"/>
      <c r="AF913" s="226"/>
      <c r="AP913" s="223"/>
      <c r="AX913" s="223"/>
      <c r="BG913" s="223"/>
      <c r="BL913" s="223"/>
      <c r="BN913" s="223"/>
      <c r="BU913" s="223"/>
      <c r="BW913" s="223"/>
      <c r="CB913" s="223"/>
      <c r="CD913" s="223"/>
    </row>
    <row r="914" spans="1:82" ht="14.25" customHeight="1">
      <c r="A914" s="1"/>
      <c r="B914" s="1"/>
      <c r="C914" s="1"/>
      <c r="D914" s="1"/>
      <c r="E914" s="1"/>
      <c r="F914" s="1"/>
      <c r="G914" s="1"/>
      <c r="W914" s="138"/>
      <c r="Z914" s="225"/>
      <c r="AA914" s="225"/>
      <c r="AB914" s="225"/>
      <c r="AC914" s="226"/>
      <c r="AD914" s="226"/>
      <c r="AE914" s="226"/>
      <c r="AF914" s="226"/>
      <c r="AP914" s="223"/>
      <c r="AX914" s="223"/>
      <c r="BG914" s="223"/>
      <c r="BL914" s="223"/>
      <c r="BN914" s="223"/>
      <c r="BU914" s="223"/>
      <c r="BW914" s="223"/>
      <c r="CB914" s="223"/>
      <c r="CD914" s="223"/>
    </row>
    <row r="915" spans="1:82" ht="14.25" customHeight="1">
      <c r="A915" s="1"/>
      <c r="B915" s="1"/>
      <c r="C915" s="1"/>
      <c r="D915" s="1"/>
      <c r="E915" s="1"/>
      <c r="F915" s="1"/>
      <c r="G915" s="1"/>
      <c r="W915" s="138"/>
      <c r="Z915" s="225"/>
      <c r="AA915" s="225"/>
      <c r="AB915" s="225"/>
      <c r="AC915" s="226"/>
      <c r="AD915" s="226"/>
      <c r="AE915" s="226"/>
      <c r="AF915" s="226"/>
      <c r="AP915" s="223"/>
      <c r="AX915" s="223"/>
      <c r="BG915" s="223"/>
      <c r="BL915" s="223"/>
      <c r="BN915" s="223"/>
      <c r="BU915" s="223"/>
      <c r="BW915" s="223"/>
      <c r="CB915" s="223"/>
      <c r="CD915" s="223"/>
    </row>
    <row r="916" spans="1:82" ht="14.25" customHeight="1">
      <c r="A916" s="1"/>
      <c r="B916" s="1"/>
      <c r="C916" s="1"/>
      <c r="D916" s="1"/>
      <c r="E916" s="1"/>
      <c r="F916" s="1"/>
      <c r="G916" s="1"/>
      <c r="W916" s="138"/>
      <c r="Z916" s="225"/>
      <c r="AA916" s="225"/>
      <c r="AB916" s="225"/>
      <c r="AC916" s="226"/>
      <c r="AD916" s="226"/>
      <c r="AE916" s="226"/>
      <c r="AF916" s="226"/>
      <c r="AP916" s="223"/>
      <c r="AX916" s="223"/>
      <c r="BG916" s="223"/>
      <c r="BL916" s="223"/>
      <c r="BN916" s="223"/>
      <c r="BU916" s="223"/>
      <c r="BW916" s="223"/>
      <c r="CB916" s="223"/>
      <c r="CD916" s="223"/>
    </row>
    <row r="917" spans="1:82" ht="14.25" customHeight="1">
      <c r="A917" s="1"/>
      <c r="B917" s="1"/>
      <c r="C917" s="1"/>
      <c r="D917" s="1"/>
      <c r="E917" s="1"/>
      <c r="F917" s="1"/>
      <c r="G917" s="1"/>
      <c r="W917" s="138"/>
      <c r="Z917" s="225"/>
      <c r="AA917" s="225"/>
      <c r="AB917" s="225"/>
      <c r="AC917" s="226"/>
      <c r="AD917" s="226"/>
      <c r="AE917" s="226"/>
      <c r="AF917" s="226"/>
      <c r="AP917" s="223"/>
      <c r="AX917" s="223"/>
      <c r="BG917" s="223"/>
      <c r="BL917" s="223"/>
      <c r="BN917" s="223"/>
      <c r="BU917" s="223"/>
      <c r="BW917" s="223"/>
      <c r="CB917" s="223"/>
      <c r="CD917" s="223"/>
    </row>
    <row r="918" spans="1:82" ht="14.25" customHeight="1">
      <c r="A918" s="1"/>
      <c r="B918" s="1"/>
      <c r="C918" s="1"/>
      <c r="D918" s="1"/>
      <c r="E918" s="1"/>
      <c r="F918" s="1"/>
      <c r="G918" s="1"/>
      <c r="W918" s="138"/>
      <c r="Z918" s="225"/>
      <c r="AA918" s="225"/>
      <c r="AB918" s="225"/>
      <c r="AC918" s="226"/>
      <c r="AD918" s="226"/>
      <c r="AE918" s="226"/>
      <c r="AF918" s="226"/>
      <c r="AP918" s="223"/>
      <c r="AX918" s="223"/>
      <c r="BG918" s="223"/>
      <c r="BL918" s="223"/>
      <c r="BN918" s="223"/>
      <c r="BU918" s="223"/>
      <c r="BW918" s="223"/>
      <c r="CB918" s="223"/>
      <c r="CD918" s="223"/>
    </row>
    <row r="919" spans="1:82" ht="14.25" customHeight="1">
      <c r="A919" s="1"/>
      <c r="B919" s="1"/>
      <c r="C919" s="1"/>
      <c r="D919" s="1"/>
      <c r="E919" s="1"/>
      <c r="F919" s="1"/>
      <c r="G919" s="1"/>
      <c r="W919" s="138"/>
      <c r="Z919" s="225"/>
      <c r="AA919" s="225"/>
      <c r="AB919" s="225"/>
      <c r="AC919" s="226"/>
      <c r="AD919" s="226"/>
      <c r="AE919" s="226"/>
      <c r="AF919" s="226"/>
      <c r="AP919" s="223"/>
      <c r="AX919" s="223"/>
      <c r="BG919" s="223"/>
      <c r="BL919" s="223"/>
      <c r="BN919" s="223"/>
      <c r="BU919" s="223"/>
      <c r="BW919" s="223"/>
      <c r="CB919" s="223"/>
      <c r="CD919" s="223"/>
    </row>
    <row r="920" spans="1:82" ht="14.25" customHeight="1">
      <c r="A920" s="1"/>
      <c r="B920" s="1"/>
      <c r="C920" s="1"/>
      <c r="D920" s="1"/>
      <c r="E920" s="1"/>
      <c r="F920" s="1"/>
      <c r="G920" s="1"/>
      <c r="W920" s="138"/>
      <c r="Z920" s="225"/>
      <c r="AA920" s="225"/>
      <c r="AB920" s="225"/>
      <c r="AC920" s="226"/>
      <c r="AD920" s="226"/>
      <c r="AE920" s="226"/>
      <c r="AF920" s="226"/>
      <c r="AP920" s="223"/>
      <c r="AX920" s="223"/>
      <c r="BG920" s="223"/>
      <c r="BL920" s="223"/>
      <c r="BN920" s="223"/>
      <c r="BU920" s="223"/>
      <c r="BW920" s="223"/>
      <c r="CB920" s="223"/>
      <c r="CD920" s="223"/>
    </row>
    <row r="921" spans="1:82" ht="14.25" customHeight="1">
      <c r="A921" s="1"/>
      <c r="B921" s="1"/>
      <c r="C921" s="1"/>
      <c r="D921" s="1"/>
      <c r="E921" s="1"/>
      <c r="F921" s="1"/>
      <c r="G921" s="1"/>
      <c r="W921" s="138"/>
      <c r="Z921" s="225"/>
      <c r="AA921" s="225"/>
      <c r="AB921" s="225"/>
      <c r="AC921" s="226"/>
      <c r="AD921" s="226"/>
      <c r="AE921" s="226"/>
      <c r="AF921" s="226"/>
      <c r="AP921" s="223"/>
      <c r="AX921" s="223"/>
      <c r="BG921" s="223"/>
      <c r="BL921" s="223"/>
      <c r="BN921" s="223"/>
      <c r="BU921" s="223"/>
      <c r="BW921" s="223"/>
      <c r="CB921" s="223"/>
      <c r="CD921" s="223"/>
    </row>
    <row r="922" spans="1:82" ht="14.25" customHeight="1">
      <c r="A922" s="1"/>
      <c r="B922" s="1"/>
      <c r="C922" s="1"/>
      <c r="D922" s="1"/>
      <c r="E922" s="1"/>
      <c r="F922" s="1"/>
      <c r="G922" s="1"/>
      <c r="W922" s="138"/>
      <c r="Z922" s="225"/>
      <c r="AA922" s="225"/>
      <c r="AB922" s="225"/>
      <c r="AC922" s="226"/>
      <c r="AD922" s="226"/>
      <c r="AE922" s="226"/>
      <c r="AF922" s="226"/>
      <c r="AP922" s="223"/>
      <c r="AX922" s="223"/>
      <c r="BG922" s="223"/>
      <c r="BL922" s="223"/>
      <c r="BN922" s="223"/>
      <c r="BU922" s="223"/>
      <c r="BW922" s="223"/>
      <c r="CB922" s="223"/>
      <c r="CD922" s="223"/>
    </row>
    <row r="923" spans="1:82" ht="14.25" customHeight="1">
      <c r="A923" s="1"/>
      <c r="B923" s="1"/>
      <c r="C923" s="1"/>
      <c r="D923" s="1"/>
      <c r="E923" s="1"/>
      <c r="F923" s="1"/>
      <c r="G923" s="1"/>
      <c r="W923" s="138"/>
      <c r="Z923" s="225"/>
      <c r="AA923" s="225"/>
      <c r="AB923" s="225"/>
      <c r="AC923" s="226"/>
      <c r="AD923" s="226"/>
      <c r="AE923" s="226"/>
      <c r="AF923" s="226"/>
      <c r="AP923" s="223"/>
      <c r="AX923" s="223"/>
      <c r="BG923" s="223"/>
      <c r="BL923" s="223"/>
      <c r="BN923" s="223"/>
      <c r="BU923" s="223"/>
      <c r="BW923" s="223"/>
      <c r="CB923" s="223"/>
      <c r="CD923" s="223"/>
    </row>
    <row r="924" spans="1:82" ht="14.25" customHeight="1">
      <c r="A924" s="1"/>
      <c r="B924" s="1"/>
      <c r="C924" s="1"/>
      <c r="D924" s="1"/>
      <c r="E924" s="1"/>
      <c r="F924" s="1"/>
      <c r="G924" s="1"/>
      <c r="W924" s="138"/>
      <c r="Z924" s="225"/>
      <c r="AA924" s="225"/>
      <c r="AB924" s="225"/>
      <c r="AC924" s="226"/>
      <c r="AD924" s="226"/>
      <c r="AE924" s="226"/>
      <c r="AF924" s="226"/>
      <c r="AP924" s="223"/>
      <c r="AX924" s="223"/>
      <c r="BG924" s="223"/>
      <c r="BL924" s="223"/>
      <c r="BN924" s="223"/>
      <c r="BU924" s="223"/>
      <c r="BW924" s="223"/>
      <c r="CB924" s="223"/>
      <c r="CD924" s="223"/>
    </row>
    <row r="925" spans="1:82" ht="14.25" customHeight="1">
      <c r="A925" s="1"/>
      <c r="B925" s="1"/>
      <c r="C925" s="1"/>
      <c r="D925" s="1"/>
      <c r="E925" s="1"/>
      <c r="F925" s="1"/>
      <c r="G925" s="1"/>
      <c r="W925" s="138"/>
      <c r="Z925" s="225"/>
      <c r="AA925" s="225"/>
      <c r="AB925" s="225"/>
      <c r="AC925" s="226"/>
      <c r="AD925" s="226"/>
      <c r="AE925" s="226"/>
      <c r="AF925" s="226"/>
      <c r="AP925" s="223"/>
      <c r="AX925" s="223"/>
      <c r="BG925" s="223"/>
      <c r="BL925" s="223"/>
      <c r="BN925" s="223"/>
      <c r="BU925" s="223"/>
      <c r="BW925" s="223"/>
      <c r="CB925" s="223"/>
      <c r="CD925" s="223"/>
    </row>
    <row r="926" spans="1:82" ht="14.25" customHeight="1">
      <c r="A926" s="1"/>
      <c r="B926" s="1"/>
      <c r="C926" s="1"/>
      <c r="D926" s="1"/>
      <c r="E926" s="1"/>
      <c r="F926" s="1"/>
      <c r="G926" s="1"/>
      <c r="W926" s="138"/>
      <c r="Z926" s="225"/>
      <c r="AA926" s="225"/>
      <c r="AB926" s="225"/>
      <c r="AC926" s="226"/>
      <c r="AD926" s="226"/>
      <c r="AE926" s="226"/>
      <c r="AF926" s="226"/>
      <c r="AP926" s="223"/>
      <c r="AX926" s="223"/>
      <c r="BG926" s="223"/>
      <c r="BL926" s="223"/>
      <c r="BN926" s="223"/>
      <c r="BU926" s="223"/>
      <c r="BW926" s="223"/>
      <c r="CB926" s="223"/>
      <c r="CD926" s="223"/>
    </row>
    <row r="927" spans="1:82" ht="14.25" customHeight="1">
      <c r="A927" s="1"/>
      <c r="B927" s="1"/>
      <c r="C927" s="1"/>
      <c r="D927" s="1"/>
      <c r="E927" s="1"/>
      <c r="F927" s="1"/>
      <c r="G927" s="1"/>
      <c r="W927" s="138"/>
      <c r="Z927" s="225"/>
      <c r="AA927" s="225"/>
      <c r="AB927" s="225"/>
      <c r="AC927" s="226"/>
      <c r="AD927" s="226"/>
      <c r="AE927" s="226"/>
      <c r="AF927" s="226"/>
      <c r="AP927" s="223"/>
      <c r="AX927" s="223"/>
      <c r="BG927" s="223"/>
      <c r="BL927" s="223"/>
      <c r="BN927" s="223"/>
      <c r="BU927" s="223"/>
      <c r="BW927" s="223"/>
      <c r="CB927" s="223"/>
      <c r="CD927" s="223"/>
    </row>
    <row r="928" spans="1:82" ht="14.25" customHeight="1">
      <c r="A928" s="1"/>
      <c r="B928" s="1"/>
      <c r="C928" s="1"/>
      <c r="D928" s="1"/>
      <c r="E928" s="1"/>
      <c r="F928" s="1"/>
      <c r="G928" s="1"/>
      <c r="W928" s="138"/>
      <c r="Z928" s="225"/>
      <c r="AA928" s="225"/>
      <c r="AB928" s="225"/>
      <c r="AC928" s="226"/>
      <c r="AD928" s="226"/>
      <c r="AE928" s="226"/>
      <c r="AF928" s="226"/>
      <c r="AP928" s="223"/>
      <c r="AX928" s="223"/>
      <c r="BG928" s="223"/>
      <c r="BL928" s="223"/>
      <c r="BN928" s="223"/>
      <c r="BU928" s="223"/>
      <c r="BW928" s="223"/>
      <c r="CB928" s="223"/>
      <c r="CD928" s="223"/>
    </row>
    <row r="929" spans="1:82" ht="14.25" customHeight="1">
      <c r="A929" s="1"/>
      <c r="B929" s="1"/>
      <c r="C929" s="1"/>
      <c r="D929" s="1"/>
      <c r="E929" s="1"/>
      <c r="F929" s="1"/>
      <c r="G929" s="1"/>
      <c r="W929" s="138"/>
      <c r="Z929" s="225"/>
      <c r="AA929" s="225"/>
      <c r="AB929" s="225"/>
      <c r="AC929" s="226"/>
      <c r="AD929" s="226"/>
      <c r="AE929" s="226"/>
      <c r="AF929" s="226"/>
      <c r="AP929" s="223"/>
      <c r="AX929" s="223"/>
      <c r="BG929" s="223"/>
      <c r="BL929" s="223"/>
      <c r="BN929" s="223"/>
      <c r="BU929" s="223"/>
      <c r="BW929" s="223"/>
      <c r="CB929" s="223"/>
      <c r="CD929" s="223"/>
    </row>
    <row r="930" spans="1:82" ht="14.25" customHeight="1">
      <c r="A930" s="1"/>
      <c r="B930" s="1"/>
      <c r="C930" s="1"/>
      <c r="D930" s="1"/>
      <c r="E930" s="1"/>
      <c r="F930" s="1"/>
      <c r="G930" s="1"/>
      <c r="W930" s="138"/>
      <c r="Z930" s="225"/>
      <c r="AA930" s="225"/>
      <c r="AB930" s="225"/>
      <c r="AC930" s="226"/>
      <c r="AD930" s="226"/>
      <c r="AE930" s="226"/>
      <c r="AF930" s="226"/>
      <c r="AP930" s="223"/>
      <c r="AX930" s="223"/>
      <c r="BG930" s="223"/>
      <c r="BL930" s="223"/>
      <c r="BN930" s="223"/>
      <c r="BU930" s="223"/>
      <c r="BW930" s="223"/>
      <c r="CB930" s="223"/>
      <c r="CD930" s="223"/>
    </row>
    <row r="931" spans="1:82" ht="14.25" customHeight="1">
      <c r="A931" s="1"/>
      <c r="B931" s="1"/>
      <c r="C931" s="1"/>
      <c r="D931" s="1"/>
      <c r="E931" s="1"/>
      <c r="F931" s="1"/>
      <c r="G931" s="1"/>
      <c r="W931" s="138"/>
      <c r="Z931" s="225"/>
      <c r="AA931" s="225"/>
      <c r="AB931" s="225"/>
      <c r="AC931" s="226"/>
      <c r="AD931" s="226"/>
      <c r="AE931" s="226"/>
      <c r="AF931" s="226"/>
      <c r="AP931" s="223"/>
      <c r="AX931" s="223"/>
      <c r="BG931" s="223"/>
      <c r="BL931" s="223"/>
      <c r="BN931" s="223"/>
      <c r="BU931" s="223"/>
      <c r="BW931" s="223"/>
      <c r="CB931" s="223"/>
      <c r="CD931" s="223"/>
    </row>
    <row r="932" spans="1:82" ht="14.25" customHeight="1">
      <c r="A932" s="1"/>
      <c r="B932" s="1"/>
      <c r="C932" s="1"/>
      <c r="D932" s="1"/>
      <c r="E932" s="1"/>
      <c r="F932" s="1"/>
      <c r="G932" s="1"/>
      <c r="W932" s="138"/>
      <c r="Z932" s="225"/>
      <c r="AA932" s="225"/>
      <c r="AB932" s="225"/>
      <c r="AC932" s="226"/>
      <c r="AD932" s="226"/>
      <c r="AE932" s="226"/>
      <c r="AF932" s="226"/>
      <c r="AP932" s="223"/>
      <c r="AX932" s="223"/>
      <c r="BG932" s="223"/>
      <c r="BL932" s="223"/>
      <c r="BN932" s="223"/>
      <c r="BU932" s="223"/>
      <c r="BW932" s="223"/>
      <c r="CB932" s="223"/>
      <c r="CD932" s="223"/>
    </row>
    <row r="933" spans="1:82" ht="14.25" customHeight="1">
      <c r="A933" s="1"/>
      <c r="B933" s="1"/>
      <c r="C933" s="1"/>
      <c r="D933" s="1"/>
      <c r="E933" s="1"/>
      <c r="F933" s="1"/>
      <c r="G933" s="1"/>
      <c r="W933" s="138"/>
      <c r="Z933" s="225"/>
      <c r="AA933" s="225"/>
      <c r="AB933" s="225"/>
      <c r="AC933" s="226"/>
      <c r="AD933" s="226"/>
      <c r="AE933" s="226"/>
      <c r="AF933" s="226"/>
      <c r="AP933" s="223"/>
      <c r="AX933" s="223"/>
      <c r="BG933" s="223"/>
      <c r="BL933" s="223"/>
      <c r="BN933" s="223"/>
      <c r="BU933" s="223"/>
      <c r="BW933" s="223"/>
      <c r="CB933" s="223"/>
      <c r="CD933" s="223"/>
    </row>
    <row r="934" spans="1:82" ht="14.25" customHeight="1">
      <c r="A934" s="1"/>
      <c r="B934" s="1"/>
      <c r="C934" s="1"/>
      <c r="D934" s="1"/>
      <c r="E934" s="1"/>
      <c r="F934" s="1"/>
      <c r="G934" s="1"/>
      <c r="W934" s="138"/>
      <c r="Z934" s="225"/>
      <c r="AA934" s="225"/>
      <c r="AB934" s="225"/>
      <c r="AC934" s="226"/>
      <c r="AD934" s="226"/>
      <c r="AE934" s="226"/>
      <c r="AF934" s="226"/>
      <c r="AP934" s="223"/>
      <c r="AX934" s="223"/>
      <c r="BG934" s="223"/>
      <c r="BL934" s="223"/>
      <c r="BN934" s="223"/>
      <c r="BU934" s="223"/>
      <c r="BW934" s="223"/>
      <c r="CB934" s="223"/>
      <c r="CD934" s="223"/>
    </row>
    <row r="935" spans="1:82" ht="14.25" customHeight="1">
      <c r="A935" s="1"/>
      <c r="B935" s="1"/>
      <c r="C935" s="1"/>
      <c r="D935" s="1"/>
      <c r="E935" s="1"/>
      <c r="F935" s="1"/>
      <c r="G935" s="1"/>
      <c r="W935" s="138"/>
      <c r="Z935" s="225"/>
      <c r="AA935" s="225"/>
      <c r="AB935" s="225"/>
      <c r="AC935" s="226"/>
      <c r="AD935" s="226"/>
      <c r="AE935" s="226"/>
      <c r="AF935" s="226"/>
      <c r="AP935" s="223"/>
      <c r="AX935" s="223"/>
      <c r="BG935" s="223"/>
      <c r="BL935" s="223"/>
      <c r="BN935" s="223"/>
      <c r="BU935" s="223"/>
      <c r="BW935" s="223"/>
      <c r="CB935" s="223"/>
      <c r="CD935" s="223"/>
    </row>
    <row r="936" spans="1:82" ht="14.25" customHeight="1">
      <c r="A936" s="1"/>
      <c r="B936" s="1"/>
      <c r="C936" s="1"/>
      <c r="D936" s="1"/>
      <c r="E936" s="1"/>
      <c r="F936" s="1"/>
      <c r="G936" s="1"/>
      <c r="W936" s="138"/>
      <c r="Z936" s="225"/>
      <c r="AA936" s="225"/>
      <c r="AB936" s="225"/>
      <c r="AC936" s="226"/>
      <c r="AD936" s="226"/>
      <c r="AE936" s="226"/>
      <c r="AF936" s="226"/>
      <c r="AP936" s="223"/>
      <c r="AX936" s="223"/>
      <c r="BG936" s="223"/>
      <c r="BL936" s="223"/>
      <c r="BN936" s="223"/>
      <c r="BU936" s="223"/>
      <c r="BW936" s="223"/>
      <c r="CB936" s="223"/>
      <c r="CD936" s="223"/>
    </row>
    <row r="937" spans="1:82" ht="14.25" customHeight="1">
      <c r="A937" s="1"/>
      <c r="B937" s="1"/>
      <c r="C937" s="1"/>
      <c r="D937" s="1"/>
      <c r="E937" s="1"/>
      <c r="F937" s="1"/>
      <c r="G937" s="1"/>
      <c r="W937" s="138"/>
      <c r="Z937" s="225"/>
      <c r="AA937" s="225"/>
      <c r="AB937" s="225"/>
      <c r="AC937" s="226"/>
      <c r="AD937" s="226"/>
      <c r="AE937" s="226"/>
      <c r="AF937" s="226"/>
      <c r="AP937" s="223"/>
      <c r="AX937" s="223"/>
      <c r="BG937" s="223"/>
      <c r="BL937" s="223"/>
      <c r="BN937" s="223"/>
      <c r="BU937" s="223"/>
      <c r="BW937" s="223"/>
      <c r="CB937" s="223"/>
      <c r="CD937" s="223"/>
    </row>
    <row r="938" spans="1:82" ht="14.25" customHeight="1">
      <c r="A938" s="1"/>
      <c r="B938" s="1"/>
      <c r="C938" s="1"/>
      <c r="D938" s="1"/>
      <c r="E938" s="1"/>
      <c r="F938" s="1"/>
      <c r="G938" s="1"/>
      <c r="W938" s="138"/>
      <c r="Z938" s="225"/>
      <c r="AA938" s="225"/>
      <c r="AB938" s="225"/>
      <c r="AC938" s="226"/>
      <c r="AD938" s="226"/>
      <c r="AE938" s="226"/>
      <c r="AF938" s="226"/>
      <c r="AP938" s="223"/>
      <c r="AX938" s="223"/>
      <c r="BG938" s="223"/>
      <c r="BL938" s="223"/>
      <c r="BN938" s="223"/>
      <c r="BU938" s="223"/>
      <c r="BW938" s="223"/>
      <c r="CB938" s="223"/>
      <c r="CD938" s="223"/>
    </row>
    <row r="939" spans="1:82" ht="14.25" customHeight="1">
      <c r="A939" s="1"/>
      <c r="B939" s="1"/>
      <c r="C939" s="1"/>
      <c r="D939" s="1"/>
      <c r="E939" s="1"/>
      <c r="F939" s="1"/>
      <c r="G939" s="1"/>
      <c r="W939" s="138"/>
      <c r="Z939" s="225"/>
      <c r="AA939" s="225"/>
      <c r="AB939" s="225"/>
      <c r="AC939" s="226"/>
      <c r="AD939" s="226"/>
      <c r="AE939" s="226"/>
      <c r="AF939" s="226"/>
      <c r="AP939" s="223"/>
      <c r="AX939" s="223"/>
      <c r="BG939" s="223"/>
      <c r="BL939" s="223"/>
      <c r="BN939" s="223"/>
      <c r="BU939" s="223"/>
      <c r="BW939" s="223"/>
      <c r="CB939" s="223"/>
      <c r="CD939" s="223"/>
    </row>
    <row r="940" spans="1:82" ht="14.25" customHeight="1">
      <c r="A940" s="1"/>
      <c r="B940" s="1"/>
      <c r="C940" s="1"/>
      <c r="D940" s="1"/>
      <c r="E940" s="1"/>
      <c r="F940" s="1"/>
      <c r="G940" s="1"/>
      <c r="W940" s="138"/>
      <c r="Z940" s="225"/>
      <c r="AA940" s="225"/>
      <c r="AB940" s="225"/>
      <c r="AC940" s="226"/>
      <c r="AD940" s="226"/>
      <c r="AE940" s="226"/>
      <c r="AF940" s="226"/>
      <c r="AP940" s="223"/>
      <c r="AX940" s="223"/>
      <c r="BG940" s="223"/>
      <c r="BL940" s="223"/>
      <c r="BN940" s="223"/>
      <c r="BU940" s="223"/>
      <c r="BW940" s="223"/>
      <c r="CB940" s="223"/>
      <c r="CD940" s="223"/>
    </row>
    <row r="941" spans="1:82" ht="14.25" customHeight="1">
      <c r="A941" s="1"/>
      <c r="B941" s="1"/>
      <c r="C941" s="1"/>
      <c r="D941" s="1"/>
      <c r="E941" s="1"/>
      <c r="F941" s="1"/>
      <c r="G941" s="1"/>
      <c r="W941" s="138"/>
      <c r="Z941" s="225"/>
      <c r="AA941" s="225"/>
      <c r="AB941" s="225"/>
      <c r="AC941" s="226"/>
      <c r="AD941" s="226"/>
      <c r="AE941" s="226"/>
      <c r="AF941" s="226"/>
      <c r="AP941" s="223"/>
      <c r="AX941" s="223"/>
      <c r="BG941" s="223"/>
      <c r="BL941" s="223"/>
      <c r="BN941" s="223"/>
      <c r="BU941" s="223"/>
      <c r="BW941" s="223"/>
      <c r="CB941" s="223"/>
      <c r="CD941" s="223"/>
    </row>
    <row r="942" spans="1:82" ht="14.25" customHeight="1">
      <c r="A942" s="1"/>
      <c r="B942" s="1"/>
      <c r="C942" s="1"/>
      <c r="D942" s="1"/>
      <c r="E942" s="1"/>
      <c r="F942" s="1"/>
      <c r="G942" s="1"/>
      <c r="W942" s="138"/>
      <c r="Z942" s="225"/>
      <c r="AA942" s="225"/>
      <c r="AB942" s="225"/>
      <c r="AC942" s="226"/>
      <c r="AD942" s="226"/>
      <c r="AE942" s="226"/>
      <c r="AF942" s="226"/>
      <c r="AP942" s="223"/>
      <c r="AX942" s="223"/>
      <c r="BG942" s="223"/>
      <c r="BL942" s="223"/>
      <c r="BN942" s="223"/>
      <c r="BU942" s="223"/>
      <c r="BW942" s="223"/>
      <c r="CB942" s="223"/>
      <c r="CD942" s="223"/>
    </row>
    <row r="943" spans="1:82" ht="14.25" customHeight="1">
      <c r="A943" s="1"/>
      <c r="B943" s="1"/>
      <c r="C943" s="1"/>
      <c r="D943" s="1"/>
      <c r="E943" s="1"/>
      <c r="F943" s="1"/>
      <c r="G943" s="1"/>
      <c r="W943" s="138"/>
      <c r="Z943" s="225"/>
      <c r="AA943" s="225"/>
      <c r="AB943" s="225"/>
      <c r="AC943" s="226"/>
      <c r="AD943" s="226"/>
      <c r="AE943" s="226"/>
      <c r="AF943" s="226"/>
      <c r="AP943" s="223"/>
      <c r="AX943" s="223"/>
      <c r="BG943" s="223"/>
      <c r="BL943" s="223"/>
      <c r="BN943" s="223"/>
      <c r="BU943" s="223"/>
      <c r="BW943" s="223"/>
      <c r="CB943" s="223"/>
      <c r="CD943" s="223"/>
    </row>
    <row r="944" spans="1:82" ht="14.25" customHeight="1">
      <c r="A944" s="1"/>
      <c r="B944" s="1"/>
      <c r="C944" s="1"/>
      <c r="D944" s="1"/>
      <c r="E944" s="1"/>
      <c r="F944" s="1"/>
      <c r="G944" s="1"/>
      <c r="W944" s="138"/>
      <c r="Z944" s="225"/>
      <c r="AA944" s="225"/>
      <c r="AB944" s="225"/>
      <c r="AC944" s="226"/>
      <c r="AD944" s="226"/>
      <c r="AE944" s="226"/>
      <c r="AF944" s="226"/>
      <c r="AP944" s="223"/>
      <c r="AX944" s="223"/>
      <c r="BG944" s="223"/>
      <c r="BL944" s="223"/>
      <c r="BN944" s="223"/>
      <c r="BU944" s="223"/>
      <c r="BW944" s="223"/>
      <c r="CB944" s="223"/>
      <c r="CD944" s="223"/>
    </row>
    <row r="945" spans="1:82" ht="14.25" customHeight="1">
      <c r="A945" s="1"/>
      <c r="B945" s="1"/>
      <c r="C945" s="1"/>
      <c r="D945" s="1"/>
      <c r="E945" s="1"/>
      <c r="F945" s="1"/>
      <c r="G945" s="1"/>
      <c r="W945" s="138"/>
      <c r="Z945" s="225"/>
      <c r="AA945" s="225"/>
      <c r="AB945" s="225"/>
      <c r="AC945" s="226"/>
      <c r="AD945" s="226"/>
      <c r="AE945" s="226"/>
      <c r="AF945" s="226"/>
      <c r="AP945" s="223"/>
      <c r="AX945" s="223"/>
      <c r="BG945" s="223"/>
      <c r="BL945" s="223"/>
      <c r="BN945" s="223"/>
      <c r="BU945" s="223"/>
      <c r="BW945" s="223"/>
      <c r="CB945" s="223"/>
      <c r="CD945" s="223"/>
    </row>
    <row r="946" spans="1:82" ht="14.25" customHeight="1">
      <c r="A946" s="1"/>
      <c r="B946" s="1"/>
      <c r="C946" s="1"/>
      <c r="D946" s="1"/>
      <c r="E946" s="1"/>
      <c r="F946" s="1"/>
      <c r="G946" s="1"/>
      <c r="W946" s="138"/>
      <c r="Z946" s="225"/>
      <c r="AA946" s="225"/>
      <c r="AB946" s="225"/>
      <c r="AC946" s="226"/>
      <c r="AD946" s="226"/>
      <c r="AE946" s="226"/>
      <c r="AF946" s="226"/>
      <c r="AP946" s="223"/>
      <c r="AX946" s="223"/>
      <c r="BG946" s="223"/>
      <c r="BL946" s="223"/>
      <c r="BN946" s="223"/>
      <c r="BU946" s="223"/>
      <c r="BW946" s="223"/>
      <c r="CB946" s="223"/>
      <c r="CD946" s="223"/>
    </row>
    <row r="947" spans="1:82" ht="14.25" customHeight="1">
      <c r="A947" s="1"/>
      <c r="B947" s="1"/>
      <c r="C947" s="1"/>
      <c r="D947" s="1"/>
      <c r="E947" s="1"/>
      <c r="F947" s="1"/>
      <c r="G947" s="1"/>
      <c r="W947" s="138"/>
      <c r="Z947" s="225"/>
      <c r="AA947" s="225"/>
      <c r="AB947" s="225"/>
      <c r="AC947" s="226"/>
      <c r="AD947" s="226"/>
      <c r="AE947" s="226"/>
      <c r="AF947" s="226"/>
      <c r="AP947" s="223"/>
      <c r="AX947" s="223"/>
      <c r="BG947" s="223"/>
      <c r="BL947" s="223"/>
      <c r="BN947" s="223"/>
      <c r="BU947" s="223"/>
      <c r="BW947" s="223"/>
      <c r="CB947" s="223"/>
      <c r="CD947" s="223"/>
    </row>
    <row r="948" spans="1:82" ht="14.25" customHeight="1">
      <c r="A948" s="1"/>
      <c r="B948" s="1"/>
      <c r="C948" s="1"/>
      <c r="D948" s="1"/>
      <c r="E948" s="1"/>
      <c r="F948" s="1"/>
      <c r="G948" s="1"/>
      <c r="W948" s="138"/>
      <c r="Z948" s="225"/>
      <c r="AA948" s="225"/>
      <c r="AB948" s="225"/>
      <c r="AC948" s="226"/>
      <c r="AD948" s="226"/>
      <c r="AE948" s="226"/>
      <c r="AF948" s="226"/>
      <c r="AP948" s="223"/>
      <c r="AX948" s="223"/>
      <c r="BG948" s="223"/>
      <c r="BL948" s="223"/>
      <c r="BN948" s="223"/>
      <c r="BU948" s="223"/>
      <c r="BW948" s="223"/>
      <c r="CB948" s="223"/>
      <c r="CD948" s="223"/>
    </row>
    <row r="949" spans="1:82" ht="14.25" customHeight="1">
      <c r="A949" s="1"/>
      <c r="B949" s="1"/>
      <c r="C949" s="1"/>
      <c r="D949" s="1"/>
      <c r="E949" s="1"/>
      <c r="F949" s="1"/>
      <c r="G949" s="1"/>
      <c r="W949" s="138"/>
      <c r="Z949" s="225"/>
      <c r="AA949" s="225"/>
      <c r="AB949" s="225"/>
      <c r="AC949" s="226"/>
      <c r="AD949" s="226"/>
      <c r="AE949" s="226"/>
      <c r="AF949" s="226"/>
      <c r="AP949" s="223"/>
      <c r="AX949" s="223"/>
      <c r="BG949" s="223"/>
      <c r="BL949" s="223"/>
      <c r="BN949" s="223"/>
      <c r="BU949" s="223"/>
      <c r="BW949" s="223"/>
      <c r="CB949" s="223"/>
      <c r="CD949" s="223"/>
    </row>
    <row r="950" spans="1:82" ht="14.25" customHeight="1">
      <c r="A950" s="1"/>
      <c r="B950" s="1"/>
      <c r="C950" s="1"/>
      <c r="D950" s="1"/>
      <c r="E950" s="1"/>
      <c r="F950" s="1"/>
      <c r="G950" s="1"/>
      <c r="W950" s="138"/>
      <c r="Z950" s="225"/>
      <c r="AA950" s="225"/>
      <c r="AB950" s="225"/>
      <c r="AC950" s="226"/>
      <c r="AD950" s="226"/>
      <c r="AE950" s="226"/>
      <c r="AF950" s="226"/>
      <c r="AP950" s="223"/>
      <c r="AX950" s="223"/>
      <c r="BG950" s="223"/>
      <c r="BL950" s="223"/>
      <c r="BN950" s="223"/>
      <c r="BU950" s="223"/>
      <c r="BW950" s="223"/>
      <c r="CB950" s="223"/>
      <c r="CD950" s="223"/>
    </row>
    <row r="951" spans="1:82" ht="14.25" customHeight="1">
      <c r="A951" s="1"/>
      <c r="B951" s="1"/>
      <c r="C951" s="1"/>
      <c r="D951" s="1"/>
      <c r="E951" s="1"/>
      <c r="F951" s="1"/>
      <c r="G951" s="1"/>
      <c r="W951" s="138"/>
      <c r="Z951" s="225"/>
      <c r="AA951" s="225"/>
      <c r="AB951" s="225"/>
      <c r="AC951" s="226"/>
      <c r="AD951" s="226"/>
      <c r="AE951" s="226"/>
      <c r="AF951" s="226"/>
      <c r="AP951" s="223"/>
      <c r="AX951" s="223"/>
      <c r="BG951" s="223"/>
      <c r="BL951" s="223"/>
      <c r="BN951" s="223"/>
      <c r="BU951" s="223"/>
      <c r="BW951" s="223"/>
      <c r="CB951" s="223"/>
      <c r="CD951" s="223"/>
    </row>
    <row r="952" spans="1:82" ht="14.25" customHeight="1">
      <c r="A952" s="1"/>
      <c r="B952" s="1"/>
      <c r="C952" s="1"/>
      <c r="D952" s="1"/>
      <c r="E952" s="1"/>
      <c r="F952" s="1"/>
      <c r="G952" s="1"/>
      <c r="W952" s="138"/>
      <c r="Z952" s="225"/>
      <c r="AA952" s="225"/>
      <c r="AB952" s="225"/>
      <c r="AC952" s="226"/>
      <c r="AD952" s="226"/>
      <c r="AE952" s="226"/>
      <c r="AF952" s="226"/>
      <c r="AP952" s="223"/>
      <c r="AX952" s="223"/>
      <c r="BG952" s="223"/>
      <c r="BL952" s="223"/>
      <c r="BN952" s="223"/>
      <c r="BU952" s="223"/>
      <c r="BW952" s="223"/>
      <c r="CB952" s="223"/>
      <c r="CD952" s="223"/>
    </row>
    <row r="953" spans="1:82" ht="14.25" customHeight="1">
      <c r="A953" s="1"/>
      <c r="B953" s="1"/>
      <c r="C953" s="1"/>
      <c r="D953" s="1"/>
      <c r="E953" s="1"/>
      <c r="F953" s="1"/>
      <c r="G953" s="1"/>
      <c r="W953" s="138"/>
      <c r="Z953" s="225"/>
      <c r="AA953" s="225"/>
      <c r="AB953" s="225"/>
      <c r="AC953" s="226"/>
      <c r="AD953" s="226"/>
      <c r="AE953" s="226"/>
      <c r="AF953" s="226"/>
      <c r="AP953" s="223"/>
      <c r="AX953" s="223"/>
      <c r="BG953" s="223"/>
      <c r="BL953" s="223"/>
      <c r="BN953" s="223"/>
      <c r="BU953" s="223"/>
      <c r="BW953" s="223"/>
      <c r="CB953" s="223"/>
      <c r="CD953" s="223"/>
    </row>
    <row r="954" spans="1:82" ht="14.25" customHeight="1">
      <c r="A954" s="1"/>
      <c r="B954" s="1"/>
      <c r="C954" s="1"/>
      <c r="D954" s="1"/>
      <c r="E954" s="1"/>
      <c r="F954" s="1"/>
      <c r="G954" s="1"/>
      <c r="W954" s="138"/>
      <c r="Z954" s="225"/>
      <c r="AA954" s="225"/>
      <c r="AB954" s="225"/>
      <c r="AC954" s="226"/>
      <c r="AD954" s="226"/>
      <c r="AE954" s="226"/>
      <c r="AF954" s="226"/>
      <c r="AP954" s="223"/>
      <c r="AX954" s="223"/>
      <c r="BG954" s="223"/>
      <c r="BL954" s="223"/>
      <c r="BN954" s="223"/>
      <c r="BU954" s="223"/>
      <c r="BW954" s="223"/>
      <c r="CB954" s="223"/>
      <c r="CD954" s="223"/>
    </row>
    <row r="955" spans="1:82" ht="14.25" customHeight="1">
      <c r="A955" s="1"/>
      <c r="B955" s="1"/>
      <c r="C955" s="1"/>
      <c r="D955" s="1"/>
      <c r="E955" s="1"/>
      <c r="F955" s="1"/>
      <c r="G955" s="1"/>
      <c r="W955" s="138"/>
      <c r="Z955" s="225"/>
      <c r="AA955" s="225"/>
      <c r="AB955" s="225"/>
      <c r="AC955" s="226"/>
      <c r="AD955" s="226"/>
      <c r="AE955" s="226"/>
      <c r="AF955" s="226"/>
      <c r="AP955" s="223"/>
      <c r="AX955" s="223"/>
      <c r="BG955" s="223"/>
      <c r="BL955" s="223"/>
      <c r="BN955" s="223"/>
      <c r="BU955" s="223"/>
      <c r="BW955" s="223"/>
      <c r="CB955" s="223"/>
      <c r="CD955" s="223"/>
    </row>
    <row r="956" spans="1:82" ht="14.25" customHeight="1">
      <c r="A956" s="1"/>
      <c r="B956" s="1"/>
      <c r="C956" s="1"/>
      <c r="D956" s="1"/>
      <c r="E956" s="1"/>
      <c r="F956" s="1"/>
      <c r="G956" s="1"/>
      <c r="W956" s="138"/>
      <c r="Z956" s="225"/>
      <c r="AA956" s="225"/>
      <c r="AB956" s="225"/>
      <c r="AC956" s="226"/>
      <c r="AD956" s="226"/>
      <c r="AE956" s="226"/>
      <c r="AF956" s="226"/>
      <c r="AP956" s="223"/>
      <c r="AX956" s="223"/>
      <c r="BG956" s="223"/>
      <c r="BL956" s="223"/>
      <c r="BN956" s="223"/>
      <c r="BU956" s="223"/>
      <c r="BW956" s="223"/>
      <c r="CB956" s="223"/>
      <c r="CD956" s="223"/>
    </row>
    <row r="957" spans="1:82" ht="14.25" customHeight="1">
      <c r="A957" s="1"/>
      <c r="B957" s="1"/>
      <c r="C957" s="1"/>
      <c r="D957" s="1"/>
      <c r="E957" s="1"/>
      <c r="F957" s="1"/>
      <c r="G957" s="1"/>
      <c r="W957" s="138"/>
      <c r="Z957" s="225"/>
      <c r="AA957" s="225"/>
      <c r="AB957" s="225"/>
      <c r="AC957" s="226"/>
      <c r="AD957" s="226"/>
      <c r="AE957" s="226"/>
      <c r="AF957" s="226"/>
      <c r="AP957" s="223"/>
      <c r="AX957" s="223"/>
      <c r="BG957" s="223"/>
      <c r="BL957" s="223"/>
      <c r="BN957" s="223"/>
      <c r="BU957" s="223"/>
      <c r="BW957" s="223"/>
      <c r="CB957" s="223"/>
      <c r="CD957" s="223"/>
    </row>
    <row r="958" spans="1:82" ht="14.25" customHeight="1">
      <c r="A958" s="1"/>
      <c r="B958" s="1"/>
      <c r="C958" s="1"/>
      <c r="D958" s="1"/>
      <c r="E958" s="1"/>
      <c r="F958" s="1"/>
      <c r="G958" s="1"/>
      <c r="W958" s="138"/>
      <c r="Z958" s="225"/>
      <c r="AA958" s="225"/>
      <c r="AB958" s="225"/>
      <c r="AC958" s="226"/>
      <c r="AD958" s="226"/>
      <c r="AE958" s="226"/>
      <c r="AF958" s="226"/>
      <c r="AP958" s="223"/>
      <c r="AX958" s="223"/>
      <c r="BG958" s="223"/>
      <c r="BL958" s="223"/>
      <c r="BN958" s="223"/>
      <c r="BU958" s="223"/>
      <c r="BW958" s="223"/>
      <c r="CB958" s="223"/>
      <c r="CD958" s="223"/>
    </row>
    <row r="959" spans="1:82" ht="14.25" customHeight="1">
      <c r="A959" s="1"/>
      <c r="B959" s="1"/>
      <c r="C959" s="1"/>
      <c r="D959" s="1"/>
      <c r="E959" s="1"/>
      <c r="F959" s="1"/>
      <c r="G959" s="1"/>
      <c r="W959" s="138"/>
      <c r="Z959" s="225"/>
      <c r="AA959" s="225"/>
      <c r="AB959" s="225"/>
      <c r="AC959" s="226"/>
      <c r="AD959" s="226"/>
      <c r="AE959" s="226"/>
      <c r="AF959" s="226"/>
      <c r="AP959" s="223"/>
      <c r="AX959" s="223"/>
      <c r="BG959" s="223"/>
      <c r="BL959" s="223"/>
      <c r="BN959" s="223"/>
      <c r="BU959" s="223"/>
      <c r="BW959" s="223"/>
      <c r="CB959" s="223"/>
      <c r="CD959" s="223"/>
    </row>
    <row r="960" spans="1:82" ht="14.25" customHeight="1">
      <c r="A960" s="1"/>
      <c r="B960" s="1"/>
      <c r="C960" s="1"/>
      <c r="D960" s="1"/>
      <c r="E960" s="1"/>
      <c r="F960" s="1"/>
      <c r="G960" s="1"/>
      <c r="W960" s="138"/>
      <c r="Z960" s="225"/>
      <c r="AA960" s="225"/>
      <c r="AB960" s="225"/>
      <c r="AC960" s="226"/>
      <c r="AD960" s="226"/>
      <c r="AE960" s="226"/>
      <c r="AF960" s="226"/>
      <c r="AP960" s="223"/>
      <c r="AX960" s="223"/>
      <c r="BG960" s="223"/>
      <c r="BL960" s="223"/>
      <c r="BN960" s="223"/>
      <c r="BU960" s="223"/>
      <c r="BW960" s="223"/>
      <c r="CB960" s="223"/>
      <c r="CD960" s="223"/>
    </row>
    <row r="961" spans="1:82" ht="14.25" customHeight="1">
      <c r="A961" s="1"/>
      <c r="B961" s="1"/>
      <c r="C961" s="1"/>
      <c r="D961" s="1"/>
      <c r="E961" s="1"/>
      <c r="F961" s="1"/>
      <c r="G961" s="1"/>
      <c r="W961" s="138"/>
      <c r="Z961" s="225"/>
      <c r="AA961" s="225"/>
      <c r="AB961" s="225"/>
      <c r="AC961" s="226"/>
      <c r="AD961" s="226"/>
      <c r="AE961" s="226"/>
      <c r="AF961" s="226"/>
      <c r="AP961" s="223"/>
      <c r="AX961" s="223"/>
      <c r="BG961" s="223"/>
      <c r="BL961" s="223"/>
      <c r="BN961" s="223"/>
      <c r="BU961" s="223"/>
      <c r="BW961" s="223"/>
      <c r="CB961" s="223"/>
      <c r="CD961" s="223"/>
    </row>
    <row r="962" spans="1:82" ht="14.25" customHeight="1">
      <c r="A962" s="1"/>
      <c r="B962" s="1"/>
      <c r="C962" s="1"/>
      <c r="D962" s="1"/>
      <c r="E962" s="1"/>
      <c r="F962" s="1"/>
      <c r="G962" s="1"/>
      <c r="W962" s="138"/>
      <c r="Z962" s="225"/>
      <c r="AA962" s="225"/>
      <c r="AB962" s="225"/>
      <c r="AC962" s="226"/>
      <c r="AD962" s="226"/>
      <c r="AE962" s="226"/>
      <c r="AF962" s="226"/>
      <c r="AP962" s="223"/>
      <c r="AX962" s="223"/>
      <c r="BG962" s="223"/>
      <c r="BL962" s="223"/>
      <c r="BN962" s="223"/>
      <c r="BU962" s="223"/>
      <c r="BW962" s="223"/>
      <c r="CB962" s="223"/>
      <c r="CD962" s="223"/>
    </row>
    <row r="963" spans="1:82" ht="14.25" customHeight="1">
      <c r="A963" s="1"/>
      <c r="B963" s="1"/>
      <c r="C963" s="1"/>
      <c r="D963" s="1"/>
      <c r="E963" s="1"/>
      <c r="F963" s="1"/>
      <c r="G963" s="1"/>
      <c r="W963" s="138"/>
      <c r="Z963" s="225"/>
      <c r="AA963" s="225"/>
      <c r="AB963" s="225"/>
      <c r="AC963" s="226"/>
      <c r="AD963" s="226"/>
      <c r="AE963" s="226"/>
      <c r="AF963" s="226"/>
      <c r="AP963" s="223"/>
      <c r="AX963" s="223"/>
      <c r="BG963" s="223"/>
      <c r="BL963" s="223"/>
      <c r="BN963" s="223"/>
      <c r="BU963" s="223"/>
      <c r="BW963" s="223"/>
      <c r="CB963" s="223"/>
      <c r="CD963" s="223"/>
    </row>
    <row r="964" spans="1:82" ht="14.25" customHeight="1">
      <c r="A964" s="1"/>
      <c r="B964" s="1"/>
      <c r="C964" s="1"/>
      <c r="D964" s="1"/>
      <c r="E964" s="1"/>
      <c r="F964" s="1"/>
      <c r="G964" s="1"/>
      <c r="W964" s="138"/>
      <c r="Z964" s="225"/>
      <c r="AA964" s="225"/>
      <c r="AB964" s="225"/>
      <c r="AC964" s="226"/>
      <c r="AD964" s="226"/>
      <c r="AE964" s="226"/>
      <c r="AF964" s="226"/>
      <c r="AP964" s="223"/>
      <c r="AX964" s="223"/>
      <c r="BG964" s="223"/>
      <c r="BL964" s="223"/>
      <c r="BN964" s="223"/>
      <c r="BU964" s="223"/>
      <c r="BW964" s="223"/>
      <c r="CB964" s="223"/>
      <c r="CD964" s="223"/>
    </row>
    <row r="965" spans="1:82" ht="14.25" customHeight="1">
      <c r="A965" s="1"/>
      <c r="B965" s="1"/>
      <c r="C965" s="1"/>
      <c r="D965" s="1"/>
      <c r="E965" s="1"/>
      <c r="F965" s="1"/>
      <c r="G965" s="1"/>
      <c r="W965" s="138"/>
      <c r="Z965" s="225"/>
      <c r="AA965" s="225"/>
      <c r="AB965" s="225"/>
      <c r="AC965" s="226"/>
      <c r="AD965" s="226"/>
      <c r="AE965" s="226"/>
      <c r="AF965" s="226"/>
      <c r="AP965" s="223"/>
      <c r="AX965" s="223"/>
      <c r="BG965" s="223"/>
      <c r="BL965" s="223"/>
      <c r="BN965" s="223"/>
      <c r="BU965" s="223"/>
      <c r="BW965" s="223"/>
      <c r="CB965" s="223"/>
      <c r="CD965" s="223"/>
    </row>
    <row r="966" spans="1:82" ht="14.25" customHeight="1">
      <c r="A966" s="1"/>
      <c r="B966" s="1"/>
      <c r="C966" s="1"/>
      <c r="D966" s="1"/>
      <c r="E966" s="1"/>
      <c r="F966" s="1"/>
      <c r="G966" s="1"/>
      <c r="W966" s="138"/>
      <c r="Z966" s="225"/>
      <c r="AA966" s="225"/>
      <c r="AB966" s="225"/>
      <c r="AC966" s="226"/>
      <c r="AD966" s="226"/>
      <c r="AE966" s="226"/>
      <c r="AF966" s="226"/>
      <c r="AP966" s="223"/>
      <c r="AX966" s="223"/>
      <c r="BG966" s="223"/>
      <c r="BL966" s="223"/>
      <c r="BN966" s="223"/>
      <c r="BU966" s="223"/>
      <c r="BW966" s="223"/>
      <c r="CB966" s="223"/>
      <c r="CD966" s="223"/>
    </row>
    <row r="967" spans="1:82" ht="14.25" customHeight="1">
      <c r="A967" s="1"/>
      <c r="B967" s="1"/>
      <c r="C967" s="1"/>
      <c r="D967" s="1"/>
      <c r="E967" s="1"/>
      <c r="F967" s="1"/>
      <c r="G967" s="1"/>
      <c r="W967" s="138"/>
      <c r="Z967" s="225"/>
      <c r="AA967" s="225"/>
      <c r="AB967" s="225"/>
      <c r="AC967" s="226"/>
      <c r="AD967" s="226"/>
      <c r="AE967" s="226"/>
      <c r="AF967" s="226"/>
      <c r="AP967" s="223"/>
      <c r="AX967" s="223"/>
      <c r="BG967" s="223"/>
      <c r="BL967" s="223"/>
      <c r="BN967" s="223"/>
      <c r="BU967" s="223"/>
      <c r="BW967" s="223"/>
      <c r="CB967" s="223"/>
      <c r="CD967" s="223"/>
    </row>
    <row r="968" spans="1:82" ht="14.25" customHeight="1">
      <c r="A968" s="1"/>
      <c r="B968" s="1"/>
      <c r="C968" s="1"/>
      <c r="D968" s="1"/>
      <c r="E968" s="1"/>
      <c r="F968" s="1"/>
      <c r="G968" s="1"/>
      <c r="W968" s="138"/>
      <c r="Z968" s="225"/>
      <c r="AA968" s="225"/>
      <c r="AB968" s="225"/>
      <c r="AC968" s="226"/>
      <c r="AD968" s="226"/>
      <c r="AE968" s="226"/>
      <c r="AF968" s="226"/>
      <c r="AP968" s="223"/>
      <c r="AX968" s="223"/>
      <c r="BG968" s="223"/>
      <c r="BL968" s="223"/>
      <c r="BN968" s="223"/>
      <c r="BU968" s="223"/>
      <c r="BW968" s="223"/>
      <c r="CB968" s="223"/>
      <c r="CD968" s="223"/>
    </row>
    <row r="969" spans="1:82" ht="14.25" customHeight="1">
      <c r="A969" s="1"/>
      <c r="B969" s="1"/>
      <c r="C969" s="1"/>
      <c r="D969" s="1"/>
      <c r="E969" s="1"/>
      <c r="F969" s="1"/>
      <c r="G969" s="1"/>
      <c r="W969" s="138"/>
      <c r="Z969" s="225"/>
      <c r="AA969" s="225"/>
      <c r="AB969" s="225"/>
      <c r="AC969" s="226"/>
      <c r="AD969" s="226"/>
      <c r="AE969" s="226"/>
      <c r="AF969" s="226"/>
      <c r="AP969" s="223"/>
      <c r="AX969" s="223"/>
      <c r="BG969" s="223"/>
      <c r="BL969" s="223"/>
      <c r="BN969" s="223"/>
      <c r="BU969" s="223"/>
      <c r="BW969" s="223"/>
      <c r="CB969" s="223"/>
      <c r="CD969" s="223"/>
    </row>
    <row r="970" spans="1:82" ht="14.25" customHeight="1">
      <c r="A970" s="1"/>
      <c r="B970" s="1"/>
      <c r="C970" s="1"/>
      <c r="D970" s="1"/>
      <c r="E970" s="1"/>
      <c r="F970" s="1"/>
      <c r="G970" s="1"/>
      <c r="W970" s="138"/>
      <c r="Z970" s="225"/>
      <c r="AA970" s="225"/>
      <c r="AB970" s="225"/>
      <c r="AC970" s="226"/>
      <c r="AD970" s="226"/>
      <c r="AE970" s="226"/>
      <c r="AF970" s="226"/>
      <c r="AP970" s="223"/>
      <c r="AX970" s="223"/>
      <c r="BG970" s="223"/>
      <c r="BL970" s="223"/>
      <c r="BN970" s="223"/>
      <c r="BU970" s="223"/>
      <c r="BW970" s="223"/>
      <c r="CB970" s="223"/>
      <c r="CD970" s="223"/>
    </row>
    <row r="971" spans="1:82" ht="14.25" customHeight="1">
      <c r="A971" s="1"/>
      <c r="B971" s="1"/>
      <c r="C971" s="1"/>
      <c r="D971" s="1"/>
      <c r="E971" s="1"/>
      <c r="F971" s="1"/>
      <c r="G971" s="1"/>
      <c r="W971" s="138"/>
      <c r="Z971" s="225"/>
      <c r="AA971" s="225"/>
      <c r="AB971" s="225"/>
      <c r="AC971" s="226"/>
      <c r="AD971" s="226"/>
      <c r="AE971" s="226"/>
      <c r="AF971" s="226"/>
      <c r="AP971" s="223"/>
      <c r="AX971" s="223"/>
      <c r="BG971" s="223"/>
      <c r="BL971" s="223"/>
      <c r="BN971" s="223"/>
      <c r="BU971" s="223"/>
      <c r="BW971" s="223"/>
      <c r="CB971" s="223"/>
      <c r="CD971" s="223"/>
    </row>
    <row r="972" spans="1:82" ht="14.25" customHeight="1">
      <c r="A972" s="1"/>
      <c r="B972" s="1"/>
      <c r="C972" s="1"/>
      <c r="D972" s="1"/>
      <c r="E972" s="1"/>
      <c r="F972" s="1"/>
      <c r="G972" s="1"/>
      <c r="W972" s="138"/>
      <c r="Z972" s="225"/>
      <c r="AA972" s="225"/>
      <c r="AB972" s="225"/>
      <c r="AC972" s="226"/>
      <c r="AD972" s="226"/>
      <c r="AE972" s="226"/>
      <c r="AF972" s="226"/>
      <c r="AP972" s="223"/>
      <c r="AX972" s="223"/>
      <c r="BG972" s="223"/>
      <c r="BL972" s="223"/>
      <c r="BN972" s="223"/>
      <c r="BU972" s="223"/>
      <c r="BW972" s="223"/>
      <c r="CB972" s="223"/>
      <c r="CD972" s="223"/>
    </row>
    <row r="973" spans="1:82" ht="14.25" customHeight="1">
      <c r="A973" s="1"/>
      <c r="B973" s="1"/>
      <c r="C973" s="1"/>
      <c r="D973" s="1"/>
      <c r="E973" s="1"/>
      <c r="F973" s="1"/>
      <c r="G973" s="1"/>
      <c r="W973" s="138"/>
      <c r="Z973" s="225"/>
      <c r="AA973" s="225"/>
      <c r="AB973" s="225"/>
      <c r="AC973" s="226"/>
      <c r="AD973" s="226"/>
      <c r="AE973" s="226"/>
      <c r="AF973" s="226"/>
      <c r="AP973" s="223"/>
      <c r="AX973" s="223"/>
      <c r="BG973" s="223"/>
      <c r="BL973" s="223"/>
      <c r="BN973" s="223"/>
      <c r="BU973" s="223"/>
      <c r="BW973" s="223"/>
      <c r="CB973" s="223"/>
      <c r="CD973" s="223"/>
    </row>
    <row r="974" spans="1:82" ht="14.25" customHeight="1">
      <c r="A974" s="1"/>
      <c r="B974" s="1"/>
      <c r="C974" s="1"/>
      <c r="D974" s="1"/>
      <c r="E974" s="1"/>
      <c r="F974" s="1"/>
      <c r="G974" s="1"/>
      <c r="W974" s="138"/>
      <c r="Z974" s="225"/>
      <c r="AA974" s="225"/>
      <c r="AB974" s="225"/>
      <c r="AC974" s="226"/>
      <c r="AD974" s="226"/>
      <c r="AE974" s="226"/>
      <c r="AF974" s="226"/>
      <c r="AP974" s="223"/>
      <c r="AX974" s="223"/>
      <c r="BG974" s="223"/>
      <c r="BL974" s="223"/>
      <c r="BN974" s="223"/>
      <c r="BU974" s="223"/>
      <c r="BW974" s="223"/>
      <c r="CB974" s="223"/>
      <c r="CD974" s="223"/>
    </row>
    <row r="975" spans="1:82" ht="14.25" customHeight="1">
      <c r="A975" s="1"/>
      <c r="B975" s="1"/>
      <c r="C975" s="1"/>
      <c r="D975" s="1"/>
      <c r="E975" s="1"/>
      <c r="F975" s="1"/>
      <c r="G975" s="1"/>
      <c r="W975" s="138"/>
      <c r="Z975" s="225"/>
      <c r="AA975" s="225"/>
      <c r="AB975" s="225"/>
      <c r="AC975" s="226"/>
      <c r="AD975" s="226"/>
      <c r="AE975" s="226"/>
      <c r="AF975" s="226"/>
      <c r="AP975" s="223"/>
      <c r="AX975" s="223"/>
      <c r="BG975" s="223"/>
      <c r="BL975" s="223"/>
      <c r="BN975" s="223"/>
      <c r="BU975" s="223"/>
      <c r="BW975" s="223"/>
      <c r="CB975" s="223"/>
      <c r="CD975" s="223"/>
    </row>
    <row r="976" spans="1:82" ht="14.25" customHeight="1">
      <c r="A976" s="1"/>
      <c r="B976" s="1"/>
      <c r="C976" s="1"/>
      <c r="D976" s="1"/>
      <c r="E976" s="1"/>
      <c r="F976" s="1"/>
      <c r="G976" s="1"/>
      <c r="W976" s="138"/>
      <c r="Z976" s="225"/>
      <c r="AA976" s="225"/>
      <c r="AB976" s="225"/>
      <c r="AC976" s="226"/>
      <c r="AD976" s="226"/>
      <c r="AE976" s="226"/>
      <c r="AF976" s="226"/>
      <c r="AP976" s="223"/>
      <c r="AX976" s="223"/>
      <c r="BG976" s="223"/>
      <c r="BL976" s="223"/>
      <c r="BN976" s="223"/>
      <c r="BU976" s="223"/>
      <c r="BW976" s="223"/>
      <c r="CB976" s="223"/>
      <c r="CD976" s="223"/>
    </row>
    <row r="977" spans="1:82" ht="14.25" customHeight="1">
      <c r="A977" s="1"/>
      <c r="B977" s="1"/>
      <c r="C977" s="1"/>
      <c r="D977" s="1"/>
      <c r="E977" s="1"/>
      <c r="F977" s="1"/>
      <c r="G977" s="1"/>
      <c r="W977" s="138"/>
      <c r="Z977" s="225"/>
      <c r="AA977" s="225"/>
      <c r="AB977" s="225"/>
      <c r="AC977" s="226"/>
      <c r="AD977" s="226"/>
      <c r="AE977" s="226"/>
      <c r="AF977" s="226"/>
      <c r="AP977" s="223"/>
      <c r="AX977" s="223"/>
      <c r="BG977" s="223"/>
      <c r="BL977" s="223"/>
      <c r="BN977" s="223"/>
      <c r="BU977" s="223"/>
      <c r="BW977" s="223"/>
      <c r="CB977" s="223"/>
      <c r="CD977" s="223"/>
    </row>
    <row r="978" spans="1:82" ht="14.25" customHeight="1">
      <c r="A978" s="1"/>
      <c r="B978" s="1"/>
      <c r="C978" s="1"/>
      <c r="D978" s="1"/>
      <c r="E978" s="1"/>
      <c r="F978" s="1"/>
      <c r="G978" s="1"/>
      <c r="W978" s="138"/>
      <c r="Z978" s="225"/>
      <c r="AA978" s="225"/>
      <c r="AB978" s="225"/>
      <c r="AC978" s="226"/>
      <c r="AD978" s="226"/>
      <c r="AE978" s="226"/>
      <c r="AF978" s="226"/>
      <c r="AP978" s="223"/>
      <c r="AX978" s="223"/>
      <c r="BG978" s="223"/>
      <c r="BL978" s="223"/>
      <c r="BN978" s="223"/>
      <c r="BU978" s="223"/>
      <c r="BW978" s="223"/>
      <c r="CB978" s="223"/>
      <c r="CD978" s="223"/>
    </row>
    <row r="979" spans="1:82" ht="14.25" customHeight="1">
      <c r="A979" s="1"/>
      <c r="B979" s="1"/>
      <c r="C979" s="1"/>
      <c r="D979" s="1"/>
      <c r="E979" s="1"/>
      <c r="F979" s="1"/>
      <c r="G979" s="1"/>
      <c r="W979" s="138"/>
      <c r="Z979" s="225"/>
      <c r="AA979" s="225"/>
      <c r="AB979" s="225"/>
      <c r="AC979" s="226"/>
      <c r="AD979" s="226"/>
      <c r="AE979" s="226"/>
      <c r="AF979" s="226"/>
      <c r="AP979" s="223"/>
      <c r="AX979" s="223"/>
      <c r="BG979" s="223"/>
      <c r="BL979" s="223"/>
      <c r="BN979" s="223"/>
      <c r="BU979" s="223"/>
      <c r="BW979" s="223"/>
      <c r="CB979" s="223"/>
      <c r="CD979" s="223"/>
    </row>
    <row r="980" spans="1:82" ht="14.25" customHeight="1">
      <c r="A980" s="1"/>
      <c r="B980" s="1"/>
      <c r="C980" s="1"/>
      <c r="D980" s="1"/>
      <c r="E980" s="1"/>
      <c r="F980" s="1"/>
      <c r="G980" s="1"/>
      <c r="W980" s="138"/>
      <c r="Z980" s="225"/>
      <c r="AA980" s="225"/>
      <c r="AB980" s="225"/>
      <c r="AC980" s="226"/>
      <c r="AD980" s="226"/>
      <c r="AE980" s="226"/>
      <c r="AF980" s="226"/>
      <c r="AP980" s="223"/>
      <c r="AX980" s="223"/>
      <c r="BG980" s="223"/>
      <c r="BL980" s="223"/>
      <c r="BN980" s="223"/>
      <c r="BU980" s="223"/>
      <c r="BW980" s="223"/>
      <c r="CB980" s="223"/>
      <c r="CD980" s="223"/>
    </row>
    <row r="981" spans="1:82" ht="14.25" customHeight="1">
      <c r="A981" s="1"/>
      <c r="B981" s="1"/>
      <c r="C981" s="1"/>
      <c r="D981" s="1"/>
      <c r="E981" s="1"/>
      <c r="F981" s="1"/>
      <c r="G981" s="1"/>
      <c r="W981" s="138"/>
      <c r="Z981" s="225"/>
      <c r="AA981" s="225"/>
      <c r="AB981" s="225"/>
      <c r="AC981" s="226"/>
      <c r="AD981" s="226"/>
      <c r="AE981" s="226"/>
      <c r="AF981" s="226"/>
      <c r="AP981" s="223"/>
      <c r="AX981" s="223"/>
      <c r="BG981" s="223"/>
      <c r="BL981" s="223"/>
      <c r="BN981" s="223"/>
      <c r="BU981" s="223"/>
      <c r="BW981" s="223"/>
      <c r="CB981" s="223"/>
      <c r="CD981" s="223"/>
    </row>
    <row r="982" spans="1:82" ht="14.25" customHeight="1">
      <c r="A982" s="1"/>
      <c r="B982" s="1"/>
      <c r="C982" s="1"/>
      <c r="D982" s="1"/>
      <c r="E982" s="1"/>
      <c r="F982" s="1"/>
      <c r="G982" s="1"/>
      <c r="W982" s="138"/>
      <c r="Z982" s="225"/>
      <c r="AA982" s="225"/>
      <c r="AB982" s="225"/>
      <c r="AC982" s="226"/>
      <c r="AD982" s="226"/>
      <c r="AE982" s="226"/>
      <c r="AF982" s="226"/>
      <c r="AP982" s="223"/>
      <c r="AX982" s="223"/>
      <c r="BG982" s="223"/>
      <c r="BL982" s="223"/>
      <c r="BN982" s="223"/>
      <c r="BU982" s="223"/>
      <c r="BW982" s="223"/>
      <c r="CB982" s="223"/>
      <c r="CD982" s="223"/>
    </row>
    <row r="983" spans="1:82" ht="14.25" customHeight="1">
      <c r="A983" s="1"/>
      <c r="B983" s="1"/>
      <c r="C983" s="1"/>
      <c r="D983" s="1"/>
      <c r="E983" s="1"/>
      <c r="F983" s="1"/>
      <c r="G983" s="1"/>
      <c r="W983" s="138"/>
      <c r="Z983" s="225"/>
      <c r="AA983" s="225"/>
      <c r="AB983" s="225"/>
      <c r="AC983" s="226"/>
      <c r="AD983" s="226"/>
      <c r="AE983" s="226"/>
      <c r="AF983" s="226"/>
      <c r="AP983" s="223"/>
      <c r="AX983" s="223"/>
      <c r="BG983" s="223"/>
      <c r="BL983" s="223"/>
      <c r="BN983" s="223"/>
      <c r="BU983" s="223"/>
      <c r="BW983" s="223"/>
      <c r="CB983" s="223"/>
      <c r="CD983" s="223"/>
    </row>
    <row r="984" spans="1:82" ht="14.25" customHeight="1">
      <c r="A984" s="1"/>
      <c r="B984" s="1"/>
      <c r="C984" s="1"/>
      <c r="D984" s="1"/>
      <c r="E984" s="1"/>
      <c r="F984" s="1"/>
      <c r="G984" s="1"/>
      <c r="W984" s="138"/>
      <c r="Z984" s="225"/>
      <c r="AA984" s="225"/>
      <c r="AB984" s="225"/>
      <c r="AC984" s="226"/>
      <c r="AD984" s="226"/>
      <c r="AE984" s="226"/>
      <c r="AF984" s="226"/>
      <c r="AP984" s="223"/>
      <c r="AX984" s="223"/>
      <c r="BG984" s="223"/>
      <c r="BL984" s="223"/>
      <c r="BN984" s="223"/>
      <c r="BU984" s="223"/>
      <c r="BW984" s="223"/>
      <c r="CB984" s="223"/>
      <c r="CD984" s="223"/>
    </row>
    <row r="985" spans="1:82" ht="14.25" customHeight="1">
      <c r="A985" s="1"/>
      <c r="B985" s="1"/>
      <c r="C985" s="1"/>
      <c r="D985" s="1"/>
      <c r="E985" s="1"/>
      <c r="F985" s="1"/>
      <c r="G985" s="1"/>
      <c r="W985" s="138"/>
      <c r="Z985" s="225"/>
      <c r="AA985" s="225"/>
      <c r="AB985" s="225"/>
      <c r="AC985" s="226"/>
      <c r="AD985" s="226"/>
      <c r="AE985" s="226"/>
      <c r="AF985" s="226"/>
      <c r="AP985" s="223"/>
      <c r="AX985" s="223"/>
      <c r="BG985" s="223"/>
      <c r="BL985" s="223"/>
      <c r="BN985" s="223"/>
      <c r="BU985" s="223"/>
      <c r="BW985" s="223"/>
      <c r="CB985" s="223"/>
      <c r="CD985" s="223"/>
    </row>
    <row r="986" spans="1:82" ht="14.25" customHeight="1">
      <c r="A986" s="1"/>
      <c r="B986" s="1"/>
      <c r="C986" s="1"/>
      <c r="D986" s="1"/>
      <c r="E986" s="1"/>
      <c r="F986" s="1"/>
      <c r="G986" s="1"/>
      <c r="W986" s="138"/>
      <c r="Z986" s="225"/>
      <c r="AA986" s="225"/>
      <c r="AB986" s="225"/>
      <c r="AC986" s="226"/>
      <c r="AD986" s="226"/>
      <c r="AE986" s="226"/>
      <c r="AF986" s="226"/>
      <c r="AP986" s="223"/>
      <c r="AX986" s="223"/>
      <c r="BG986" s="223"/>
      <c r="BL986" s="223"/>
      <c r="BN986" s="223"/>
      <c r="BU986" s="223"/>
      <c r="BW986" s="223"/>
      <c r="CB986" s="223"/>
      <c r="CD986" s="223"/>
    </row>
    <row r="987" spans="1:82" ht="14.25" customHeight="1">
      <c r="A987" s="1"/>
      <c r="B987" s="1"/>
      <c r="C987" s="1"/>
      <c r="D987" s="1"/>
      <c r="E987" s="1"/>
      <c r="F987" s="1"/>
      <c r="G987" s="1"/>
      <c r="W987" s="138"/>
      <c r="Z987" s="225"/>
      <c r="AA987" s="225"/>
      <c r="AB987" s="225"/>
      <c r="AC987" s="226"/>
      <c r="AD987" s="226"/>
      <c r="AE987" s="226"/>
      <c r="AF987" s="226"/>
      <c r="AP987" s="223"/>
      <c r="AX987" s="223"/>
      <c r="BG987" s="223"/>
      <c r="BL987" s="223"/>
      <c r="BN987" s="223"/>
      <c r="BU987" s="223"/>
      <c r="BW987" s="223"/>
      <c r="CB987" s="223"/>
      <c r="CD987" s="223"/>
    </row>
    <row r="988" spans="1:82" ht="14.25" customHeight="1">
      <c r="A988" s="1"/>
      <c r="B988" s="1"/>
      <c r="C988" s="1"/>
      <c r="D988" s="1"/>
      <c r="E988" s="1"/>
      <c r="F988" s="1"/>
      <c r="G988" s="1"/>
      <c r="W988" s="138"/>
      <c r="Z988" s="225"/>
      <c r="AA988" s="225"/>
      <c r="AB988" s="225"/>
      <c r="AC988" s="226"/>
      <c r="AD988" s="226"/>
      <c r="AE988" s="226"/>
      <c r="AF988" s="226"/>
      <c r="AP988" s="223"/>
      <c r="AX988" s="223"/>
      <c r="BG988" s="223"/>
      <c r="BL988" s="223"/>
      <c r="BN988" s="223"/>
      <c r="BU988" s="223"/>
      <c r="BW988" s="223"/>
      <c r="CB988" s="223"/>
      <c r="CD988" s="223"/>
    </row>
    <row r="989" spans="1:82" ht="14.25" customHeight="1">
      <c r="A989" s="1"/>
      <c r="B989" s="1"/>
      <c r="C989" s="1"/>
      <c r="D989" s="1"/>
      <c r="E989" s="1"/>
      <c r="F989" s="1"/>
      <c r="G989" s="1"/>
      <c r="W989" s="138"/>
      <c r="Z989" s="225"/>
      <c r="AA989" s="225"/>
      <c r="AB989" s="225"/>
      <c r="AC989" s="226"/>
      <c r="AD989" s="226"/>
      <c r="AE989" s="226"/>
      <c r="AF989" s="226"/>
      <c r="AP989" s="223"/>
      <c r="AX989" s="223"/>
      <c r="BG989" s="223"/>
      <c r="BL989" s="223"/>
      <c r="BN989" s="223"/>
      <c r="BU989" s="223"/>
      <c r="BW989" s="223"/>
      <c r="CB989" s="223"/>
      <c r="CD989" s="223"/>
    </row>
    <row r="990" spans="1:82" ht="14.25" customHeight="1">
      <c r="A990" s="1"/>
      <c r="B990" s="1"/>
      <c r="C990" s="1"/>
      <c r="D990" s="1"/>
      <c r="E990" s="1"/>
      <c r="F990" s="1"/>
      <c r="G990" s="1"/>
      <c r="W990" s="138"/>
      <c r="Z990" s="225"/>
      <c r="AA990" s="225"/>
      <c r="AB990" s="225"/>
      <c r="AC990" s="226"/>
      <c r="AD990" s="226"/>
      <c r="AE990" s="226"/>
      <c r="AF990" s="226"/>
      <c r="AP990" s="223"/>
      <c r="AX990" s="223"/>
      <c r="BG990" s="223"/>
      <c r="BL990" s="223"/>
      <c r="BN990" s="223"/>
      <c r="BU990" s="223"/>
      <c r="BW990" s="223"/>
      <c r="CB990" s="223"/>
      <c r="CD990" s="223"/>
    </row>
    <row r="991" spans="1:82" ht="14.25" customHeight="1">
      <c r="A991" s="1"/>
      <c r="B991" s="1"/>
      <c r="C991" s="1"/>
      <c r="D991" s="1"/>
      <c r="E991" s="1"/>
      <c r="F991" s="1"/>
      <c r="G991" s="1"/>
      <c r="W991" s="138"/>
      <c r="Z991" s="225"/>
      <c r="AA991" s="225"/>
      <c r="AB991" s="225"/>
      <c r="AC991" s="226"/>
      <c r="AD991" s="226"/>
      <c r="AE991" s="226"/>
      <c r="AF991" s="226"/>
      <c r="AP991" s="223"/>
      <c r="AX991" s="223"/>
      <c r="BG991" s="223"/>
      <c r="BL991" s="223"/>
      <c r="BN991" s="223"/>
      <c r="BU991" s="223"/>
      <c r="BW991" s="223"/>
      <c r="CB991" s="223"/>
      <c r="CD991" s="223"/>
    </row>
    <row r="992" spans="1:82" ht="14.25" customHeight="1">
      <c r="A992" s="1"/>
      <c r="B992" s="1"/>
      <c r="C992" s="1"/>
      <c r="D992" s="1"/>
      <c r="E992" s="1"/>
      <c r="F992" s="1"/>
      <c r="G992" s="1"/>
      <c r="W992" s="138"/>
      <c r="Z992" s="225"/>
      <c r="AA992" s="225"/>
      <c r="AB992" s="225"/>
      <c r="AC992" s="226"/>
      <c r="AD992" s="226"/>
      <c r="AE992" s="226"/>
      <c r="AF992" s="226"/>
      <c r="AP992" s="223"/>
      <c r="AX992" s="223"/>
      <c r="BG992" s="223"/>
      <c r="BL992" s="223"/>
      <c r="BN992" s="223"/>
      <c r="BU992" s="223"/>
      <c r="BW992" s="223"/>
      <c r="CB992" s="223"/>
      <c r="CD992" s="223"/>
    </row>
    <row r="993" spans="1:82" ht="14.25" customHeight="1">
      <c r="A993" s="1"/>
      <c r="B993" s="1"/>
      <c r="C993" s="1"/>
      <c r="D993" s="1"/>
      <c r="E993" s="1"/>
      <c r="F993" s="1"/>
      <c r="G993" s="1"/>
      <c r="W993" s="138"/>
      <c r="Z993" s="225"/>
      <c r="AA993" s="225"/>
      <c r="AB993" s="225"/>
      <c r="AC993" s="226"/>
      <c r="AD993" s="226"/>
      <c r="AE993" s="226"/>
      <c r="AF993" s="226"/>
      <c r="AP993" s="223"/>
      <c r="AX993" s="223"/>
      <c r="BG993" s="223"/>
      <c r="BL993" s="223"/>
      <c r="BN993" s="223"/>
      <c r="BU993" s="223"/>
      <c r="BW993" s="223"/>
      <c r="CB993" s="223"/>
      <c r="CD993" s="223"/>
    </row>
    <row r="994" spans="1:82" ht="14.25" customHeight="1">
      <c r="A994" s="1"/>
      <c r="B994" s="1"/>
      <c r="C994" s="1"/>
      <c r="D994" s="1"/>
      <c r="E994" s="1"/>
      <c r="F994" s="1"/>
      <c r="G994" s="1"/>
      <c r="W994" s="138"/>
      <c r="Z994" s="225"/>
      <c r="AA994" s="225"/>
      <c r="AB994" s="225"/>
      <c r="AC994" s="226"/>
      <c r="AD994" s="226"/>
      <c r="AE994" s="226"/>
      <c r="AF994" s="226"/>
      <c r="AP994" s="223"/>
      <c r="AX994" s="223"/>
      <c r="BG994" s="223"/>
      <c r="BL994" s="223"/>
      <c r="BN994" s="223"/>
      <c r="BU994" s="223"/>
      <c r="BW994" s="223"/>
      <c r="CB994" s="223"/>
      <c r="CD994" s="223"/>
    </row>
    <row r="995" spans="1:82" ht="14.25" customHeight="1">
      <c r="A995" s="1"/>
      <c r="B995" s="1"/>
      <c r="C995" s="1"/>
      <c r="D995" s="1"/>
      <c r="E995" s="1"/>
      <c r="F995" s="1"/>
      <c r="G995" s="1"/>
      <c r="W995" s="138"/>
      <c r="Z995" s="225"/>
      <c r="AA995" s="225"/>
      <c r="AB995" s="225"/>
      <c r="AC995" s="226"/>
      <c r="AD995" s="226"/>
      <c r="AE995" s="226"/>
      <c r="AF995" s="226"/>
      <c r="AP995" s="223"/>
      <c r="AX995" s="223"/>
      <c r="BG995" s="223"/>
      <c r="BL995" s="223"/>
      <c r="BN995" s="223"/>
      <c r="BU995" s="223"/>
      <c r="BW995" s="223"/>
      <c r="CB995" s="223"/>
      <c r="CD995" s="223"/>
    </row>
    <row r="996" spans="1:82" ht="14.25" customHeight="1">
      <c r="A996" s="1"/>
      <c r="B996" s="1"/>
      <c r="C996" s="1"/>
      <c r="D996" s="1"/>
      <c r="E996" s="1"/>
      <c r="F996" s="1"/>
      <c r="G996" s="1"/>
      <c r="W996" s="138"/>
      <c r="Z996" s="225"/>
      <c r="AA996" s="225"/>
      <c r="AB996" s="225"/>
      <c r="AC996" s="226"/>
      <c r="AD996" s="226"/>
      <c r="AE996" s="226"/>
      <c r="AF996" s="226"/>
      <c r="AP996" s="223"/>
      <c r="AX996" s="223"/>
      <c r="BG996" s="223"/>
      <c r="BL996" s="223"/>
      <c r="BN996" s="223"/>
      <c r="BU996" s="223"/>
      <c r="BW996" s="223"/>
      <c r="CB996" s="223"/>
      <c r="CD996" s="223"/>
    </row>
    <row r="997" spans="1:82" ht="14.25" customHeight="1">
      <c r="A997" s="1"/>
      <c r="B997" s="1"/>
      <c r="C997" s="1"/>
      <c r="D997" s="1"/>
      <c r="E997" s="1"/>
      <c r="F997" s="1"/>
      <c r="G997" s="1"/>
      <c r="W997" s="138"/>
      <c r="Z997" s="225"/>
      <c r="AA997" s="225"/>
      <c r="AB997" s="225"/>
      <c r="AC997" s="226"/>
      <c r="AD997" s="226"/>
      <c r="AE997" s="226"/>
      <c r="AF997" s="226"/>
      <c r="AP997" s="223"/>
      <c r="AX997" s="223"/>
      <c r="BG997" s="223"/>
      <c r="BL997" s="223"/>
      <c r="BN997" s="223"/>
      <c r="BU997" s="223"/>
      <c r="BW997" s="223"/>
      <c r="CB997" s="223"/>
      <c r="CD997" s="223"/>
    </row>
    <row r="998" spans="1:82" ht="14.25" customHeight="1">
      <c r="A998" s="1"/>
      <c r="B998" s="1"/>
      <c r="C998" s="1"/>
      <c r="D998" s="1"/>
      <c r="E998" s="1"/>
      <c r="F998" s="1"/>
      <c r="G998" s="1"/>
      <c r="W998" s="138"/>
      <c r="Z998" s="225"/>
      <c r="AA998" s="225"/>
      <c r="AB998" s="225"/>
      <c r="AC998" s="226"/>
      <c r="AD998" s="226"/>
      <c r="AE998" s="226"/>
      <c r="AF998" s="226"/>
      <c r="AP998" s="223"/>
      <c r="AX998" s="223"/>
      <c r="BG998" s="223"/>
      <c r="BL998" s="223"/>
      <c r="BN998" s="223"/>
      <c r="BU998" s="223"/>
      <c r="BW998" s="223"/>
      <c r="CB998" s="223"/>
      <c r="CD998" s="223"/>
    </row>
    <row r="999" spans="1:82" ht="14.25" customHeight="1">
      <c r="A999" s="1"/>
      <c r="B999" s="1"/>
      <c r="C999" s="1"/>
      <c r="D999" s="1"/>
      <c r="E999" s="1"/>
      <c r="F999" s="1"/>
      <c r="G999" s="1"/>
      <c r="W999" s="138"/>
      <c r="Z999" s="225"/>
      <c r="AA999" s="225"/>
      <c r="AB999" s="225"/>
      <c r="AC999" s="226"/>
      <c r="AD999" s="226"/>
      <c r="AE999" s="226"/>
      <c r="AF999" s="226"/>
      <c r="AP999" s="223"/>
      <c r="AX999" s="223"/>
      <c r="BG999" s="223"/>
      <c r="BL999" s="223"/>
      <c r="BN999" s="223"/>
      <c r="BU999" s="223"/>
      <c r="BW999" s="223"/>
      <c r="CB999" s="223"/>
      <c r="CD999" s="223"/>
    </row>
    <row r="1000" spans="1:82" ht="14.25" customHeight="1">
      <c r="A1000" s="1"/>
      <c r="B1000" s="1"/>
      <c r="C1000" s="1"/>
      <c r="D1000" s="1"/>
      <c r="E1000" s="1"/>
      <c r="F1000" s="1"/>
      <c r="G1000" s="1"/>
      <c r="W1000" s="138"/>
      <c r="Z1000" s="225"/>
      <c r="AA1000" s="225"/>
      <c r="AB1000" s="225"/>
      <c r="AC1000" s="226"/>
      <c r="AD1000" s="226"/>
      <c r="AE1000" s="226"/>
      <c r="AF1000" s="226"/>
      <c r="AP1000" s="223"/>
      <c r="AX1000" s="223"/>
      <c r="BG1000" s="223"/>
      <c r="BL1000" s="223"/>
      <c r="BN1000" s="223"/>
      <c r="BU1000" s="223"/>
      <c r="BW1000" s="223"/>
      <c r="CB1000" s="223"/>
      <c r="CD1000" s="223"/>
    </row>
    <row r="1001" spans="1:82" ht="14.25" customHeight="1">
      <c r="A1001" s="1"/>
      <c r="B1001" s="1"/>
      <c r="C1001" s="1"/>
      <c r="D1001" s="1"/>
      <c r="E1001" s="1"/>
      <c r="F1001" s="1"/>
      <c r="G1001" s="1"/>
      <c r="W1001" s="138"/>
      <c r="Z1001" s="225"/>
      <c r="AA1001" s="225"/>
      <c r="AB1001" s="225"/>
      <c r="AC1001" s="226"/>
      <c r="AD1001" s="226"/>
      <c r="AE1001" s="226"/>
      <c r="AF1001" s="226"/>
      <c r="AP1001" s="223"/>
      <c r="AX1001" s="223"/>
      <c r="BG1001" s="223"/>
      <c r="BL1001" s="223"/>
      <c r="BN1001" s="223"/>
      <c r="BU1001" s="223"/>
      <c r="BW1001" s="223"/>
      <c r="CB1001" s="223"/>
      <c r="CD1001" s="223"/>
    </row>
    <row r="1002" spans="1:82" ht="14.25" customHeight="1">
      <c r="A1002" s="1"/>
      <c r="B1002" s="1"/>
      <c r="C1002" s="1"/>
      <c r="D1002" s="1"/>
      <c r="E1002" s="1"/>
      <c r="F1002" s="1"/>
      <c r="G1002" s="1"/>
      <c r="W1002" s="138"/>
      <c r="Z1002" s="225"/>
      <c r="AA1002" s="225"/>
      <c r="AB1002" s="225"/>
      <c r="AC1002" s="226"/>
      <c r="AD1002" s="226"/>
      <c r="AE1002" s="226"/>
      <c r="AF1002" s="226"/>
      <c r="AP1002" s="223"/>
      <c r="AX1002" s="223"/>
      <c r="BG1002" s="223"/>
      <c r="BL1002" s="223"/>
      <c r="BN1002" s="223"/>
      <c r="BU1002" s="223"/>
      <c r="BW1002" s="223"/>
      <c r="CB1002" s="223"/>
      <c r="CD1002" s="223"/>
    </row>
  </sheetData>
  <autoFilter ref="A5:CE27" xr:uid="{00000000-0009-0000-0000-00000D000000}"/>
  <mergeCells count="13">
    <mergeCell ref="CC2:CD2"/>
    <mergeCell ref="M1:AX1"/>
    <mergeCell ref="AY1:CD1"/>
    <mergeCell ref="M2:W2"/>
    <mergeCell ref="X2:AF2"/>
    <mergeCell ref="AG2:AP2"/>
    <mergeCell ref="AQ2:AX2"/>
    <mergeCell ref="AY2:BG2"/>
    <mergeCell ref="BH2:BL2"/>
    <mergeCell ref="BM2:BN2"/>
    <mergeCell ref="BO2:BU2"/>
    <mergeCell ref="BV2:BW2"/>
    <mergeCell ref="BX2:CB2"/>
  </mergeCells>
  <conditionalFormatting sqref="M1:M3 X1:AF3 AY1:CD3 K3:L3 N3:W3 AH3:AO3 CE3 H3:J4 B3:G27 A3:A28 H6:V27 X6:Y27 AG6:AG27 AQ6:AW27 AY6:BF27 BH6:BK27 BM6:BM27 BO6:BT27 BV6:BV27 BX6:CA27 CC6:CC27">
    <cfRule type="cellIs" dxfId="55" priority="1" operator="equal">
      <formula>1</formula>
    </cfRule>
    <cfRule type="cellIs" dxfId="54" priority="2" operator="equal">
      <formula>0</formula>
    </cfRule>
  </conditionalFormatting>
  <conditionalFormatting sqref="AG2:AP3">
    <cfRule type="cellIs" dxfId="53" priority="3" operator="equal">
      <formula>1</formula>
    </cfRule>
    <cfRule type="cellIs" dxfId="52" priority="4" operator="equal">
      <formula>0</formula>
    </cfRule>
  </conditionalFormatting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X1000"/>
  <sheetViews>
    <sheetView topLeftCell="A2" workbookViewId="0"/>
  </sheetViews>
  <sheetFormatPr defaultColWidth="14.44140625" defaultRowHeight="15" customHeight="1"/>
  <cols>
    <col min="1" max="2" width="12.109375" customWidth="1"/>
    <col min="3" max="3" width="4.109375" customWidth="1"/>
    <col min="4" max="4" width="5.88671875" customWidth="1"/>
    <col min="5" max="6" width="5" customWidth="1"/>
    <col min="7" max="7" width="12.109375" customWidth="1"/>
    <col min="8" max="8" width="7.33203125" customWidth="1"/>
    <col min="9" max="9" width="6.88671875" customWidth="1"/>
    <col min="10" max="20" width="5.33203125" customWidth="1"/>
    <col min="21" max="21" width="6.88671875" customWidth="1"/>
    <col min="22" max="25" width="5.33203125" customWidth="1"/>
    <col min="26" max="26" width="3.5546875" customWidth="1"/>
    <col min="27" max="35" width="5.33203125" customWidth="1"/>
    <col min="36" max="36" width="6.109375" customWidth="1"/>
    <col min="37" max="45" width="6.88671875" customWidth="1"/>
    <col min="46" max="59" width="5.33203125" customWidth="1"/>
    <col min="60" max="60" width="6.33203125" customWidth="1"/>
    <col min="61" max="79" width="5.33203125" customWidth="1"/>
    <col min="80" max="80" width="9.6640625" customWidth="1"/>
    <col min="81" max="87" width="5.33203125" customWidth="1"/>
    <col min="88" max="88" width="6.88671875" customWidth="1"/>
    <col min="89" max="93" width="5.33203125" customWidth="1"/>
    <col min="94" max="94" width="10" customWidth="1"/>
    <col min="95" max="95" width="6.33203125" customWidth="1"/>
    <col min="96" max="102" width="15.88671875" customWidth="1"/>
  </cols>
  <sheetData>
    <row r="1" spans="1:102" ht="360" customHeight="1">
      <c r="H1" s="1">
        <f>'DTE-MBE-OneZero'!H2</f>
        <v>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BB1" s="1"/>
      <c r="BC1" s="1"/>
      <c r="BD1" s="1"/>
      <c r="BE1" s="1"/>
      <c r="BF1" s="1"/>
      <c r="BG1" s="1"/>
      <c r="BH1" s="1"/>
      <c r="BI1" s="1"/>
      <c r="BJ1" s="6"/>
      <c r="BK1" s="6"/>
      <c r="BL1" s="1"/>
      <c r="BM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ht="63.75" customHeight="1">
      <c r="A2" s="227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300" t="s">
        <v>13</v>
      </c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3"/>
      <c r="AC2" s="1"/>
      <c r="AD2" s="228"/>
      <c r="AE2" s="228"/>
      <c r="AF2" s="228"/>
      <c r="AG2" s="228"/>
      <c r="AH2" s="228"/>
      <c r="AI2" s="228"/>
      <c r="AJ2" s="229"/>
      <c r="AK2" s="230"/>
      <c r="AL2" s="230"/>
      <c r="AM2" s="230"/>
      <c r="AN2" s="230"/>
      <c r="AO2" s="230"/>
      <c r="AP2" s="230"/>
      <c r="AQ2" s="230"/>
      <c r="AR2" s="230"/>
      <c r="AS2" s="231"/>
      <c r="AT2" s="1"/>
      <c r="AU2" s="1"/>
      <c r="AV2" s="1"/>
      <c r="AW2" s="1"/>
      <c r="AX2" s="1"/>
      <c r="AY2" s="301" t="s">
        <v>63</v>
      </c>
      <c r="AZ2" s="262"/>
      <c r="BA2" s="262"/>
      <c r="BB2" s="262"/>
      <c r="BC2" s="262"/>
      <c r="BD2" s="262"/>
      <c r="BE2" s="262"/>
      <c r="BF2" s="262"/>
      <c r="BG2" s="262"/>
      <c r="BH2" s="262"/>
      <c r="BI2" s="262"/>
      <c r="BJ2" s="262"/>
      <c r="BK2" s="263"/>
      <c r="BL2" s="1"/>
      <c r="BM2" s="1"/>
      <c r="BN2" s="302" t="s">
        <v>54</v>
      </c>
      <c r="BO2" s="262"/>
      <c r="BP2" s="262"/>
      <c r="BQ2" s="262"/>
      <c r="BR2" s="262"/>
      <c r="BS2" s="262"/>
      <c r="BT2" s="262"/>
      <c r="BU2" s="262"/>
      <c r="BV2" s="263"/>
      <c r="BW2" s="303" t="s">
        <v>55</v>
      </c>
      <c r="BX2" s="262"/>
      <c r="BY2" s="262"/>
      <c r="BZ2" s="262"/>
      <c r="CA2" s="263"/>
      <c r="CB2" s="232" t="s">
        <v>56</v>
      </c>
      <c r="CC2" s="304" t="s">
        <v>57</v>
      </c>
      <c r="CD2" s="262"/>
      <c r="CE2" s="262"/>
      <c r="CF2" s="262"/>
      <c r="CG2" s="262"/>
      <c r="CH2" s="262"/>
      <c r="CI2" s="263"/>
      <c r="CJ2" s="233" t="s">
        <v>378</v>
      </c>
      <c r="CK2" s="299" t="s">
        <v>309</v>
      </c>
      <c r="CL2" s="262"/>
      <c r="CM2" s="262"/>
      <c r="CN2" s="262"/>
      <c r="CO2" s="263"/>
      <c r="CP2" s="234" t="s">
        <v>60</v>
      </c>
      <c r="CQ2" s="235" t="s">
        <v>61</v>
      </c>
      <c r="CR2" s="236"/>
      <c r="CS2" s="236"/>
      <c r="CT2" s="236"/>
      <c r="CU2" s="236"/>
      <c r="CV2" s="236"/>
      <c r="CW2" s="236"/>
      <c r="CX2" s="236"/>
    </row>
    <row r="3" spans="1:102" ht="160.5" customHeight="1">
      <c r="A3" s="19" t="s">
        <v>114</v>
      </c>
      <c r="B3" s="19" t="s">
        <v>115</v>
      </c>
      <c r="C3" s="19" t="s">
        <v>65</v>
      </c>
      <c r="D3" s="19" t="s">
        <v>117</v>
      </c>
      <c r="E3" s="19" t="s">
        <v>15</v>
      </c>
      <c r="F3" s="19" t="s">
        <v>118</v>
      </c>
      <c r="G3" s="237" t="s">
        <v>119</v>
      </c>
      <c r="H3" s="19" t="s">
        <v>120</v>
      </c>
      <c r="I3" s="19" t="s">
        <v>121</v>
      </c>
      <c r="J3" s="19" t="str">
        <f>'DTE-MBE-OneZero'!J3</f>
        <v>Included?</v>
      </c>
      <c r="K3" s="1"/>
      <c r="L3" s="19" t="str">
        <f>'DTE-MBE-OneZero'!K3</f>
        <v>ID</v>
      </c>
      <c r="M3" s="19" t="s">
        <v>15</v>
      </c>
      <c r="N3" s="19" t="s">
        <v>66</v>
      </c>
      <c r="O3" s="19" t="s">
        <v>0</v>
      </c>
      <c r="P3" s="19" t="s">
        <v>1</v>
      </c>
      <c r="Q3" s="19" t="s">
        <v>2</v>
      </c>
      <c r="R3" s="19" t="s">
        <v>3</v>
      </c>
      <c r="S3" s="19" t="s">
        <v>4</v>
      </c>
      <c r="T3" s="19" t="s">
        <v>5</v>
      </c>
      <c r="U3" s="19" t="s">
        <v>6</v>
      </c>
      <c r="V3" s="19" t="s">
        <v>7</v>
      </c>
      <c r="W3" s="19" t="s">
        <v>8</v>
      </c>
      <c r="X3" s="19" t="s">
        <v>9</v>
      </c>
      <c r="Y3" s="19" t="s">
        <v>10</v>
      </c>
      <c r="Z3" s="238" t="s">
        <v>29</v>
      </c>
      <c r="AA3" s="19" t="s">
        <v>11</v>
      </c>
      <c r="AB3" s="19" t="s">
        <v>12</v>
      </c>
      <c r="AC3" s="1"/>
      <c r="AD3" s="216" t="s">
        <v>68</v>
      </c>
      <c r="AE3" s="216" t="s">
        <v>377</v>
      </c>
      <c r="AF3" s="217" t="s">
        <v>69</v>
      </c>
      <c r="AG3" s="216" t="s">
        <v>67</v>
      </c>
      <c r="AH3" s="217" t="s">
        <v>70</v>
      </c>
      <c r="AI3" s="217" t="s">
        <v>71</v>
      </c>
      <c r="AJ3" s="217" t="s">
        <v>72</v>
      </c>
      <c r="AK3" s="217" t="s">
        <v>99</v>
      </c>
      <c r="AL3" s="217" t="s">
        <v>100</v>
      </c>
      <c r="AM3" s="217" t="s">
        <v>101</v>
      </c>
      <c r="AN3" s="217" t="s">
        <v>102</v>
      </c>
      <c r="AO3" s="217" t="s">
        <v>103</v>
      </c>
      <c r="AP3" s="217" t="s">
        <v>104</v>
      </c>
      <c r="AQ3" s="217" t="s">
        <v>105</v>
      </c>
      <c r="AR3" s="217" t="s">
        <v>106</v>
      </c>
      <c r="AS3" s="216" t="s">
        <v>29</v>
      </c>
      <c r="AT3" s="1"/>
      <c r="AU3" s="1"/>
      <c r="AV3" s="1"/>
      <c r="AW3" s="1"/>
      <c r="AX3" s="1"/>
      <c r="AY3" s="19" t="s">
        <v>65</v>
      </c>
      <c r="AZ3" s="19" t="s">
        <v>15</v>
      </c>
      <c r="BA3" s="19" t="s">
        <v>66</v>
      </c>
      <c r="BB3" s="19" t="s">
        <v>107</v>
      </c>
      <c r="BC3" s="19" t="s">
        <v>108</v>
      </c>
      <c r="BD3" s="19" t="s">
        <v>109</v>
      </c>
      <c r="BE3" s="19" t="s">
        <v>110</v>
      </c>
      <c r="BF3" s="19" t="s">
        <v>111</v>
      </c>
      <c r="BG3" s="19" t="s">
        <v>112</v>
      </c>
      <c r="BH3" s="19" t="s">
        <v>113</v>
      </c>
      <c r="BI3" s="239" t="s">
        <v>29</v>
      </c>
      <c r="BJ3" s="240" t="s">
        <v>11</v>
      </c>
      <c r="BK3" s="240" t="s">
        <v>12</v>
      </c>
      <c r="BL3" s="1"/>
      <c r="BM3" s="1"/>
      <c r="BN3" s="19" t="s">
        <v>74</v>
      </c>
      <c r="BO3" s="19" t="s">
        <v>75</v>
      </c>
      <c r="BP3" s="19" t="s">
        <v>76</v>
      </c>
      <c r="BQ3" s="19" t="s">
        <v>77</v>
      </c>
      <c r="BR3" s="19" t="s">
        <v>78</v>
      </c>
      <c r="BS3" s="19" t="s">
        <v>79</v>
      </c>
      <c r="BT3" s="19" t="s">
        <v>80</v>
      </c>
      <c r="BU3" s="19" t="s">
        <v>81</v>
      </c>
      <c r="BV3" s="216" t="s">
        <v>29</v>
      </c>
      <c r="BW3" s="19" t="s">
        <v>82</v>
      </c>
      <c r="BX3" s="19" t="s">
        <v>83</v>
      </c>
      <c r="BY3" s="19" t="s">
        <v>84</v>
      </c>
      <c r="BZ3" s="19" t="s">
        <v>85</v>
      </c>
      <c r="CA3" s="216" t="s">
        <v>29</v>
      </c>
      <c r="CB3" s="19" t="s">
        <v>86</v>
      </c>
      <c r="CC3" s="19" t="s">
        <v>87</v>
      </c>
      <c r="CD3" s="19" t="s">
        <v>88</v>
      </c>
      <c r="CE3" s="19" t="s">
        <v>89</v>
      </c>
      <c r="CF3" s="19" t="s">
        <v>90</v>
      </c>
      <c r="CG3" s="19" t="s">
        <v>91</v>
      </c>
      <c r="CH3" s="19" t="s">
        <v>92</v>
      </c>
      <c r="CI3" s="216" t="s">
        <v>29</v>
      </c>
      <c r="CJ3" s="19" t="s">
        <v>93</v>
      </c>
      <c r="CK3" s="19" t="s">
        <v>94</v>
      </c>
      <c r="CL3" s="19" t="s">
        <v>95</v>
      </c>
      <c r="CM3" s="19" t="s">
        <v>96</v>
      </c>
      <c r="CN3" s="19" t="s">
        <v>97</v>
      </c>
      <c r="CO3" s="216"/>
      <c r="CP3" s="19" t="s">
        <v>60</v>
      </c>
      <c r="CQ3" s="19" t="s">
        <v>98</v>
      </c>
      <c r="CR3" s="17"/>
      <c r="CS3" s="17"/>
      <c r="CT3" s="17"/>
      <c r="CU3" s="17"/>
      <c r="CV3" s="17"/>
      <c r="CW3" s="17"/>
      <c r="CX3" s="17"/>
    </row>
    <row r="4" spans="1:102" ht="14.25" customHeight="1">
      <c r="A4" s="241">
        <f>'DTE-MBE-OneZero'!A5</f>
        <v>0</v>
      </c>
      <c r="B4" s="241">
        <f>'DTE-MBE-OneZero'!B5</f>
        <v>0</v>
      </c>
      <c r="C4" s="241">
        <f>'DTE-MBE-OneZero'!C5</f>
        <v>0</v>
      </c>
      <c r="D4" s="241">
        <f>'DTE-MBE-OneZero'!D5</f>
        <v>0</v>
      </c>
      <c r="E4" s="241">
        <f>'DTE-MBE-OneZero'!G5</f>
        <v>0</v>
      </c>
      <c r="F4" s="241">
        <f>'DTE-MBE-OneZero'!E5</f>
        <v>0</v>
      </c>
      <c r="G4" s="241">
        <f>'DTE-MBE-OneZero'!F5</f>
        <v>0</v>
      </c>
      <c r="H4" s="241">
        <f>'DTE-MBE-OneZero'!H5</f>
        <v>0</v>
      </c>
      <c r="I4" s="30">
        <f>'DTE-MBE-OneZero'!I5</f>
        <v>0</v>
      </c>
      <c r="J4" s="30">
        <f>'DTE-MBE-OneZero'!J5</f>
        <v>0</v>
      </c>
      <c r="K4" s="1"/>
      <c r="L4" s="30">
        <f>'DTE-MBE-OneZero'!K5</f>
        <v>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58"/>
      <c r="AA4" s="22"/>
      <c r="AB4" s="22"/>
      <c r="AD4" s="242"/>
      <c r="AE4" s="242"/>
      <c r="AF4" s="243"/>
      <c r="AG4" s="24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3"/>
      <c r="AY4" s="30"/>
      <c r="AZ4" s="22"/>
      <c r="BA4" s="22"/>
      <c r="BB4" s="22"/>
      <c r="BC4" s="22"/>
      <c r="BD4" s="22"/>
      <c r="BE4" s="22"/>
      <c r="BF4" s="22"/>
      <c r="BG4" s="22"/>
      <c r="BH4" s="22"/>
      <c r="BI4" s="244"/>
      <c r="BJ4" s="105"/>
      <c r="BK4" s="105"/>
      <c r="BL4" s="1"/>
      <c r="BM4" s="1"/>
      <c r="BN4" s="22"/>
      <c r="BO4" s="22"/>
      <c r="BP4" s="22"/>
      <c r="BQ4" s="22"/>
      <c r="BR4" s="22"/>
      <c r="BS4" s="22"/>
      <c r="BT4" s="22"/>
      <c r="BU4" s="22"/>
      <c r="BV4" s="245"/>
      <c r="BW4" s="22"/>
      <c r="BX4" s="22"/>
      <c r="BY4" s="22"/>
      <c r="BZ4" s="22"/>
      <c r="CA4" s="245"/>
      <c r="CB4" s="22"/>
      <c r="CC4" s="22"/>
      <c r="CD4" s="22"/>
      <c r="CE4" s="22"/>
      <c r="CF4" s="22"/>
      <c r="CG4" s="22"/>
      <c r="CH4" s="22"/>
      <c r="CI4" s="245"/>
      <c r="CJ4" s="22"/>
      <c r="CK4" s="22"/>
      <c r="CL4" s="22"/>
      <c r="CM4" s="22"/>
      <c r="CN4" s="22"/>
      <c r="CO4" s="245"/>
      <c r="CP4" s="22"/>
      <c r="CQ4" s="58"/>
    </row>
    <row r="5" spans="1:102" ht="14.25" customHeight="1">
      <c r="A5" s="241" t="str">
        <f>'DTE-MBE-OneZero'!A6</f>
        <v>Hermawan</v>
      </c>
      <c r="B5" s="241" t="str">
        <f>'DTE-MBE-OneZero'!B6</f>
        <v>Gritsch</v>
      </c>
      <c r="C5" s="241" t="str">
        <f>'DTE-MBE-OneZero'!C6</f>
        <v>S01</v>
      </c>
      <c r="D5" s="241" t="str">
        <f>'DTE-MBE-OneZero'!D6</f>
        <v>L14</v>
      </c>
      <c r="E5" s="241" t="str">
        <f>'DTE-MBE-OneZero'!G6</f>
        <v>J</v>
      </c>
      <c r="F5" s="241">
        <f>'DTE-MBE-OneZero'!E6</f>
        <v>2020</v>
      </c>
      <c r="G5" s="241" t="str">
        <f>'DTE-MBE-OneZero'!F6</f>
        <v>Characterising the Digital Twin: A systematic literature review</v>
      </c>
      <c r="H5" s="241">
        <f>'DTE-MBE-OneZero'!H6</f>
        <v>912</v>
      </c>
      <c r="I5" s="30">
        <f>'DTE-MBE-OneZero'!I6</f>
        <v>17</v>
      </c>
      <c r="J5" s="30">
        <f>'DTE-MBE-OneZero'!J6</f>
        <v>1</v>
      </c>
      <c r="K5" s="1"/>
      <c r="L5" s="30" t="str">
        <f>'DTE-MBE-OneZero'!K6</f>
        <v>S01</v>
      </c>
      <c r="M5" s="22" t="s">
        <v>31</v>
      </c>
      <c r="N5" s="22" t="str">
        <f>'DTE-MBE-OneZero'!L6</f>
        <v>L14</v>
      </c>
      <c r="O5" s="176">
        <f>'DTE-MBE-OneZero'!M6</f>
        <v>1</v>
      </c>
      <c r="P5" s="176">
        <f>'DTE-MBE-OneZero'!N6</f>
        <v>1</v>
      </c>
      <c r="Q5" s="176">
        <f>'DTE-MBE-OneZero'!O6</f>
        <v>1</v>
      </c>
      <c r="R5" s="176">
        <f>'DTE-MBE-OneZero'!P6</f>
        <v>1</v>
      </c>
      <c r="S5" s="176">
        <f>'DTE-MBE-OneZero'!Q6</f>
        <v>1</v>
      </c>
      <c r="T5" s="176">
        <f>'DTE-MBE-OneZero'!R6</f>
        <v>1</v>
      </c>
      <c r="U5" s="176">
        <f>'DTE-MBE-OneZero'!AG6</f>
        <v>1</v>
      </c>
      <c r="V5" s="176">
        <f>'DTE-MBE-OneZero'!S6</f>
        <v>1</v>
      </c>
      <c r="W5" s="176">
        <f>'DTE-MBE-OneZero'!T6</f>
        <v>1</v>
      </c>
      <c r="X5" s="176">
        <f>'DTE-MBE-OneZero'!U6</f>
        <v>1</v>
      </c>
      <c r="Y5" s="176">
        <f>'DTE-MBE-OneZero'!V6</f>
        <v>0</v>
      </c>
      <c r="Z5" s="246">
        <f t="shared" ref="Z5:Z25" si="0">SUM(O5:Y5)</f>
        <v>10</v>
      </c>
      <c r="AA5" s="176">
        <f>'DTE-MBE-OneZero'!X6</f>
        <v>0</v>
      </c>
      <c r="AB5" s="176">
        <f>'DTE-MBE-OneZero'!Y6</f>
        <v>0</v>
      </c>
      <c r="AD5" s="245">
        <f>'DTE-MBE-OneZero'!AA6</f>
        <v>0</v>
      </c>
      <c r="AE5" s="245">
        <f>'DTE-MBE-OneZero'!AB6</f>
        <v>0</v>
      </c>
      <c r="AF5" s="243">
        <f>'DTE-MBE-OneZero'!AC6</f>
        <v>0</v>
      </c>
      <c r="AG5" s="245">
        <f>'DTE-MBE-OneZero'!Z6</f>
        <v>0</v>
      </c>
      <c r="AH5" s="222">
        <f>'DTE-MBE-OneZero'!AD6</f>
        <v>0</v>
      </c>
      <c r="AI5" s="222">
        <f>'DTE-MBE-OneZero'!AE6</f>
        <v>0</v>
      </c>
      <c r="AJ5" s="222">
        <f>'DTE-MBE-OneZero'!AF6</f>
        <v>0</v>
      </c>
      <c r="AK5" s="222">
        <f>'DTE-MBE-OneZero'!AH6</f>
        <v>0</v>
      </c>
      <c r="AL5" s="222">
        <f>'DTE-MBE-OneZero'!AI6</f>
        <v>0</v>
      </c>
      <c r="AM5" s="222">
        <f>'DTE-MBE-OneZero'!AJ6</f>
        <v>1</v>
      </c>
      <c r="AN5" s="222">
        <f>'DTE-MBE-OneZero'!AK6</f>
        <v>0</v>
      </c>
      <c r="AO5" s="222">
        <f>'DTE-MBE-OneZero'!AL6</f>
        <v>1</v>
      </c>
      <c r="AP5" s="222">
        <f>'DTE-MBE-OneZero'!AM6</f>
        <v>1</v>
      </c>
      <c r="AQ5" s="222">
        <f>'DTE-MBE-OneZero'!AN6</f>
        <v>0</v>
      </c>
      <c r="AR5" s="222">
        <f>'DTE-MBE-OneZero'!AO6</f>
        <v>0</v>
      </c>
      <c r="AS5" s="223">
        <f>'DTE-MBE-OneZero'!AP6</f>
        <v>1</v>
      </c>
      <c r="AT5" s="1"/>
      <c r="AU5" s="1"/>
      <c r="AV5" s="1"/>
      <c r="AW5" s="1"/>
      <c r="AX5" s="1"/>
      <c r="AY5" s="30" t="s">
        <v>124</v>
      </c>
      <c r="AZ5" s="22" t="s">
        <v>31</v>
      </c>
      <c r="BA5" s="22" t="s">
        <v>125</v>
      </c>
      <c r="BB5" s="176">
        <f>'DTE-MBE-OneZero'!AQ6</f>
        <v>0</v>
      </c>
      <c r="BC5" s="176">
        <f>'DTE-MBE-OneZero'!AR6</f>
        <v>0</v>
      </c>
      <c r="BD5" s="176">
        <f>'DTE-MBE-OneZero'!AS6</f>
        <v>0</v>
      </c>
      <c r="BE5" s="176">
        <f>'DTE-MBE-OneZero'!AT6</f>
        <v>0</v>
      </c>
      <c r="BF5" s="176">
        <f>'DTE-MBE-OneZero'!AU6</f>
        <v>0</v>
      </c>
      <c r="BG5" s="176">
        <f>'DTE-MBE-OneZero'!AV6</f>
        <v>0</v>
      </c>
      <c r="BH5" s="176">
        <f>'DTE-MBE-OneZero'!AW6</f>
        <v>0</v>
      </c>
      <c r="BI5" s="244">
        <f>'DTE-MBE-OneZero'!AX6</f>
        <v>0</v>
      </c>
      <c r="BJ5" s="29">
        <v>0</v>
      </c>
      <c r="BK5" s="29">
        <v>0</v>
      </c>
      <c r="BL5" s="1"/>
      <c r="BM5" s="1"/>
      <c r="BN5" s="176">
        <f>'DTE-MBE-OneZero'!AY6</f>
        <v>1</v>
      </c>
      <c r="BO5" s="176">
        <f>'DTE-MBE-OneZero'!AZ6</f>
        <v>1</v>
      </c>
      <c r="BP5" s="176">
        <f>'DTE-MBE-OneZero'!BA6</f>
        <v>1</v>
      </c>
      <c r="BQ5" s="176">
        <f>'DTE-MBE-OneZero'!BB6</f>
        <v>1</v>
      </c>
      <c r="BR5" s="176">
        <f>'DTE-MBE-OneZero'!BC6</f>
        <v>1</v>
      </c>
      <c r="BS5" s="176">
        <f>'DTE-MBE-OneZero'!BD6</f>
        <v>1</v>
      </c>
      <c r="BT5" s="176">
        <f>'DTE-MBE-OneZero'!BE6</f>
        <v>1</v>
      </c>
      <c r="BU5" s="176">
        <f>'DTE-MBE-OneZero'!BF6</f>
        <v>0</v>
      </c>
      <c r="BV5" s="245">
        <f>'DTE-MBE-OneZero'!BG6</f>
        <v>7</v>
      </c>
      <c r="BW5" s="176">
        <f>'DTE-MBE-OneZero'!BH6</f>
        <v>0</v>
      </c>
      <c r="BX5" s="176">
        <f>'DTE-MBE-OneZero'!BI6</f>
        <v>1</v>
      </c>
      <c r="BY5" s="176">
        <f>'DTE-MBE-OneZero'!BJ6</f>
        <v>0</v>
      </c>
      <c r="BZ5" s="176">
        <f>'DTE-MBE-OneZero'!BK6</f>
        <v>1</v>
      </c>
      <c r="CA5" s="245">
        <f>'DTE-MBE-OneZero'!BL6</f>
        <v>2</v>
      </c>
      <c r="CB5" s="176">
        <f>'DTE-MBE-OneZero'!BM6</f>
        <v>0</v>
      </c>
      <c r="CC5" s="176">
        <f>'DTE-MBE-OneZero'!BO6</f>
        <v>0</v>
      </c>
      <c r="CD5" s="176">
        <f>'DTE-MBE-OneZero'!BP6</f>
        <v>0</v>
      </c>
      <c r="CE5" s="176">
        <f>'DTE-MBE-OneZero'!BQ6</f>
        <v>0</v>
      </c>
      <c r="CF5" s="176">
        <f>'DTE-MBE-OneZero'!BR6</f>
        <v>1</v>
      </c>
      <c r="CG5" s="176">
        <f>'DTE-MBE-OneZero'!BS6</f>
        <v>0</v>
      </c>
      <c r="CH5" s="176">
        <f>'DTE-MBE-OneZero'!BT6</f>
        <v>1</v>
      </c>
      <c r="CI5" s="245">
        <f>'DTE-MBE-OneZero'!BU6</f>
        <v>2</v>
      </c>
      <c r="CJ5" s="176">
        <f>'DTE-MBE-OneZero'!BV6</f>
        <v>0</v>
      </c>
      <c r="CK5" s="176">
        <f>'DTE-MBE-OneZero'!BX6</f>
        <v>0</v>
      </c>
      <c r="CL5" s="176">
        <f>'DTE-MBE-OneZero'!BY6</f>
        <v>0</v>
      </c>
      <c r="CM5" s="176">
        <f>'DTE-MBE-OneZero'!BZ6</f>
        <v>0</v>
      </c>
      <c r="CN5" s="176">
        <f>'DTE-MBE-OneZero'!CA6</f>
        <v>0</v>
      </c>
      <c r="CO5" s="245">
        <f>'DTE-MBE-OneZero'!CB6</f>
        <v>0</v>
      </c>
      <c r="CP5" s="176">
        <f>'DTE-MBE-OneZero'!CC6</f>
        <v>0</v>
      </c>
      <c r="CQ5" s="58">
        <f>'DTE-MBE-OneZero'!CE6</f>
        <v>11</v>
      </c>
    </row>
    <row r="6" spans="1:102" ht="14.25" customHeight="1">
      <c r="A6" s="241" t="str">
        <f>'DTE-MBE-OneZero'!A7</f>
        <v>Berardinelli</v>
      </c>
      <c r="B6" s="241" t="str">
        <f>'DTE-MBE-OneZero'!B7</f>
        <v>Hermawan</v>
      </c>
      <c r="C6" s="241" t="str">
        <f>'DTE-MBE-OneZero'!C7</f>
        <v>S02</v>
      </c>
      <c r="D6" s="241" t="str">
        <f>'DTE-MBE-OneZero'!D7</f>
        <v>L18</v>
      </c>
      <c r="E6" s="241" t="str">
        <f>'DTE-MBE-OneZero'!G7</f>
        <v>J</v>
      </c>
      <c r="F6" s="241">
        <f>'DTE-MBE-OneZero'!E7</f>
        <v>2019</v>
      </c>
      <c r="G6" s="241" t="str">
        <f>'DTE-MBE-OneZero'!F7</f>
        <v>A survey on digital twin: Definitions, characteristics, applications, and design implications</v>
      </c>
      <c r="H6" s="241">
        <f>'DTE-MBE-OneZero'!H7</f>
        <v>841</v>
      </c>
      <c r="I6" s="30">
        <f>'DTE-MBE-OneZero'!I7</f>
        <v>19</v>
      </c>
      <c r="J6" s="30">
        <f>'DTE-MBE-OneZero'!J7</f>
        <v>1</v>
      </c>
      <c r="K6" s="1"/>
      <c r="L6" s="30" t="str">
        <f>'DTE-MBE-OneZero'!K7</f>
        <v>S02</v>
      </c>
      <c r="M6" s="22" t="s">
        <v>31</v>
      </c>
      <c r="N6" s="22" t="str">
        <f>'DTE-MBE-OneZero'!L7</f>
        <v xml:space="preserve">L18 </v>
      </c>
      <c r="O6" s="176">
        <f>'DTE-MBE-OneZero'!M7</f>
        <v>1</v>
      </c>
      <c r="P6" s="176">
        <f>'DTE-MBE-OneZero'!N7</f>
        <v>1</v>
      </c>
      <c r="Q6" s="176">
        <f>'DTE-MBE-OneZero'!O7</f>
        <v>1</v>
      </c>
      <c r="R6" s="176">
        <f>'DTE-MBE-OneZero'!P7</f>
        <v>1</v>
      </c>
      <c r="S6" s="176">
        <f>'DTE-MBE-OneZero'!Q7</f>
        <v>1</v>
      </c>
      <c r="T6" s="176">
        <f>'DTE-MBE-OneZero'!R7</f>
        <v>1</v>
      </c>
      <c r="U6" s="176">
        <f>'DTE-MBE-OneZero'!AG7</f>
        <v>1</v>
      </c>
      <c r="V6" s="176">
        <f>'DTE-MBE-OneZero'!S7</f>
        <v>0</v>
      </c>
      <c r="W6" s="176">
        <f>'DTE-MBE-OneZero'!T7</f>
        <v>0</v>
      </c>
      <c r="X6" s="176">
        <f>'DTE-MBE-OneZero'!U7</f>
        <v>0</v>
      </c>
      <c r="Y6" s="176">
        <f>'DTE-MBE-OneZero'!V7</f>
        <v>1</v>
      </c>
      <c r="Z6" s="246">
        <f t="shared" si="0"/>
        <v>8</v>
      </c>
      <c r="AA6" s="176">
        <f>'DTE-MBE-OneZero'!X7</f>
        <v>0</v>
      </c>
      <c r="AB6" s="176">
        <f>'DTE-MBE-OneZero'!Y7</f>
        <v>0</v>
      </c>
      <c r="AD6" s="245">
        <f>'DTE-MBE-OneZero'!AA7</f>
        <v>0</v>
      </c>
      <c r="AE6" s="245">
        <f>'DTE-MBE-OneZero'!AB7</f>
        <v>0</v>
      </c>
      <c r="AF6" s="243">
        <f>'DTE-MBE-OneZero'!AC7</f>
        <v>0</v>
      </c>
      <c r="AG6" s="245">
        <f>'DTE-MBE-OneZero'!Z7</f>
        <v>0</v>
      </c>
      <c r="AH6" s="222">
        <f>'DTE-MBE-OneZero'!AD7</f>
        <v>0</v>
      </c>
      <c r="AI6" s="222">
        <f>'DTE-MBE-OneZero'!AE7</f>
        <v>0</v>
      </c>
      <c r="AJ6" s="222">
        <f>'DTE-MBE-OneZero'!AF7</f>
        <v>0</v>
      </c>
      <c r="AK6" s="222">
        <f>'DTE-MBE-OneZero'!AH7</f>
        <v>0</v>
      </c>
      <c r="AL6" s="222">
        <f>'DTE-MBE-OneZero'!AI7</f>
        <v>0</v>
      </c>
      <c r="AM6" s="222">
        <f>'DTE-MBE-OneZero'!AJ7</f>
        <v>0</v>
      </c>
      <c r="AN6" s="222">
        <f>'DTE-MBE-OneZero'!AK7</f>
        <v>1</v>
      </c>
      <c r="AO6" s="222">
        <f>'DTE-MBE-OneZero'!AL7</f>
        <v>0</v>
      </c>
      <c r="AP6" s="222">
        <f>'DTE-MBE-OneZero'!AM7</f>
        <v>0</v>
      </c>
      <c r="AQ6" s="222">
        <f>'DTE-MBE-OneZero'!AN7</f>
        <v>0</v>
      </c>
      <c r="AR6" s="222">
        <f>'DTE-MBE-OneZero'!AO7</f>
        <v>0</v>
      </c>
      <c r="AS6" s="223">
        <f>'DTE-MBE-OneZero'!AP7</f>
        <v>1</v>
      </c>
      <c r="AT6" s="1"/>
      <c r="AU6" s="1"/>
      <c r="AV6" s="1"/>
      <c r="AW6" s="1"/>
      <c r="AX6" s="1"/>
      <c r="AY6" s="30" t="s">
        <v>128</v>
      </c>
      <c r="AZ6" s="22" t="s">
        <v>31</v>
      </c>
      <c r="BA6" s="22" t="s">
        <v>131</v>
      </c>
      <c r="BB6" s="176">
        <f>'DTE-MBE-OneZero'!AQ7</f>
        <v>0</v>
      </c>
      <c r="BC6" s="176">
        <f>'DTE-MBE-OneZero'!AR7</f>
        <v>0</v>
      </c>
      <c r="BD6" s="176">
        <f>'DTE-MBE-OneZero'!AS7</f>
        <v>0</v>
      </c>
      <c r="BE6" s="176">
        <f>'DTE-MBE-OneZero'!AT7</f>
        <v>1</v>
      </c>
      <c r="BF6" s="176">
        <f>'DTE-MBE-OneZero'!AU7</f>
        <v>0</v>
      </c>
      <c r="BG6" s="176">
        <f>'DTE-MBE-OneZero'!AV7</f>
        <v>0</v>
      </c>
      <c r="BH6" s="176">
        <f>'DTE-MBE-OneZero'!AW7</f>
        <v>0</v>
      </c>
      <c r="BI6" s="244">
        <f>'DTE-MBE-OneZero'!AX7</f>
        <v>1</v>
      </c>
      <c r="BJ6" s="29">
        <v>0</v>
      </c>
      <c r="BK6" s="29">
        <v>0</v>
      </c>
      <c r="BL6" s="1"/>
      <c r="BM6" s="1"/>
      <c r="BN6" s="176">
        <f>'DTE-MBE-OneZero'!AY7</f>
        <v>0</v>
      </c>
      <c r="BO6" s="176">
        <f>'DTE-MBE-OneZero'!AZ7</f>
        <v>0</v>
      </c>
      <c r="BP6" s="176">
        <f>'DTE-MBE-OneZero'!BA7</f>
        <v>0</v>
      </c>
      <c r="BQ6" s="176">
        <f>'DTE-MBE-OneZero'!BB7</f>
        <v>0</v>
      </c>
      <c r="BR6" s="176">
        <f>'DTE-MBE-OneZero'!BC7</f>
        <v>0</v>
      </c>
      <c r="BS6" s="176">
        <f>'DTE-MBE-OneZero'!BD7</f>
        <v>0</v>
      </c>
      <c r="BT6" s="176">
        <f>'DTE-MBE-OneZero'!BE7</f>
        <v>0</v>
      </c>
      <c r="BU6" s="176">
        <f>'DTE-MBE-OneZero'!BF7</f>
        <v>0</v>
      </c>
      <c r="BV6" s="245">
        <f>'DTE-MBE-OneZero'!BG7</f>
        <v>0</v>
      </c>
      <c r="BW6" s="176">
        <f>'DTE-MBE-OneZero'!BH7</f>
        <v>0</v>
      </c>
      <c r="BX6" s="176">
        <f>'DTE-MBE-OneZero'!BI7</f>
        <v>0</v>
      </c>
      <c r="BY6" s="176">
        <f>'DTE-MBE-OneZero'!BJ7</f>
        <v>0</v>
      </c>
      <c r="BZ6" s="176">
        <f>'DTE-MBE-OneZero'!BK7</f>
        <v>0</v>
      </c>
      <c r="CA6" s="245">
        <f>'DTE-MBE-OneZero'!BL7</f>
        <v>0</v>
      </c>
      <c r="CB6" s="176">
        <f>'DTE-MBE-OneZero'!BM7</f>
        <v>0</v>
      </c>
      <c r="CC6" s="176">
        <f>'DTE-MBE-OneZero'!BO7</f>
        <v>0</v>
      </c>
      <c r="CD6" s="176">
        <f>'DTE-MBE-OneZero'!BP7</f>
        <v>0</v>
      </c>
      <c r="CE6" s="176">
        <f>'DTE-MBE-OneZero'!BQ7</f>
        <v>0</v>
      </c>
      <c r="CF6" s="176">
        <f>'DTE-MBE-OneZero'!BR7</f>
        <v>1</v>
      </c>
      <c r="CG6" s="176">
        <f>'DTE-MBE-OneZero'!BS7</f>
        <v>0</v>
      </c>
      <c r="CH6" s="176">
        <f>'DTE-MBE-OneZero'!BT7</f>
        <v>1</v>
      </c>
      <c r="CI6" s="245">
        <f>'DTE-MBE-OneZero'!BU7</f>
        <v>2</v>
      </c>
      <c r="CJ6" s="176">
        <f>'DTE-MBE-OneZero'!BV7</f>
        <v>0</v>
      </c>
      <c r="CK6" s="176">
        <f>'DTE-MBE-OneZero'!BX7</f>
        <v>0</v>
      </c>
      <c r="CL6" s="176">
        <f>'DTE-MBE-OneZero'!BY7</f>
        <v>0</v>
      </c>
      <c r="CM6" s="176">
        <f>'DTE-MBE-OneZero'!BZ7</f>
        <v>0</v>
      </c>
      <c r="CN6" s="176">
        <f>'DTE-MBE-OneZero'!CA7</f>
        <v>0</v>
      </c>
      <c r="CO6" s="245">
        <f>'DTE-MBE-OneZero'!CB7</f>
        <v>0</v>
      </c>
      <c r="CP6" s="176">
        <f>'DTE-MBE-OneZero'!CC7</f>
        <v>1</v>
      </c>
      <c r="CQ6" s="58">
        <f>'DTE-MBE-OneZero'!CE7</f>
        <v>3</v>
      </c>
    </row>
    <row r="7" spans="1:102" ht="14.25" customHeight="1">
      <c r="A7" s="241" t="str">
        <f>'DTE-MBE-OneZero'!A8</f>
        <v>Bruneliere</v>
      </c>
      <c r="B7" s="241" t="str">
        <f>'DTE-MBE-OneZero'!B8</f>
        <v>Carvalho</v>
      </c>
      <c r="C7" s="241" t="str">
        <f>'DTE-MBE-OneZero'!C8</f>
        <v>S03</v>
      </c>
      <c r="D7" s="241" t="str">
        <f>'DTE-MBE-OneZero'!D8</f>
        <v>L15</v>
      </c>
      <c r="E7" s="241" t="str">
        <f>'DTE-MBE-OneZero'!G8</f>
        <v>J</v>
      </c>
      <c r="F7" s="241">
        <f>'DTE-MBE-OneZero'!E8</f>
        <v>2020</v>
      </c>
      <c r="G7" s="241" t="str">
        <f>'DTE-MBE-OneZero'!F8</f>
        <v>Digital Twin in the IoT Context: A Survey on Technical Features, Scenarios, and Architectural Models</v>
      </c>
      <c r="H7" s="241">
        <f>'DTE-MBE-OneZero'!H8</f>
        <v>434</v>
      </c>
      <c r="I7" s="30">
        <f>'DTE-MBE-OneZero'!I8</f>
        <v>40</v>
      </c>
      <c r="J7" s="30">
        <f>'DTE-MBE-OneZero'!J8</f>
        <v>1</v>
      </c>
      <c r="K7" s="1"/>
      <c r="L7" s="30" t="str">
        <f>'DTE-MBE-OneZero'!K8</f>
        <v>S03</v>
      </c>
      <c r="M7" s="22" t="s">
        <v>31</v>
      </c>
      <c r="N7" s="22" t="str">
        <f>'DTE-MBE-OneZero'!L8</f>
        <v xml:space="preserve">L15 </v>
      </c>
      <c r="O7" s="176">
        <f>'DTE-MBE-OneZero'!M8</f>
        <v>1</v>
      </c>
      <c r="P7" s="176">
        <f>'DTE-MBE-OneZero'!N8</f>
        <v>1</v>
      </c>
      <c r="Q7" s="176">
        <f>'DTE-MBE-OneZero'!O8</f>
        <v>1</v>
      </c>
      <c r="R7" s="176">
        <f>'DTE-MBE-OneZero'!P8</f>
        <v>1</v>
      </c>
      <c r="S7" s="176">
        <f>'DTE-MBE-OneZero'!Q8</f>
        <v>1</v>
      </c>
      <c r="T7" s="176">
        <f>'DTE-MBE-OneZero'!R8</f>
        <v>1</v>
      </c>
      <c r="U7" s="176">
        <f>'DTE-MBE-OneZero'!AG8</f>
        <v>1</v>
      </c>
      <c r="V7" s="176">
        <f>'DTE-MBE-OneZero'!S8</f>
        <v>1</v>
      </c>
      <c r="W7" s="176">
        <f>'DTE-MBE-OneZero'!T8</f>
        <v>1</v>
      </c>
      <c r="X7" s="176">
        <f>'DTE-MBE-OneZero'!U8</f>
        <v>1</v>
      </c>
      <c r="Y7" s="176">
        <f>'DTE-MBE-OneZero'!V8</f>
        <v>1</v>
      </c>
      <c r="Z7" s="246">
        <f t="shared" si="0"/>
        <v>11</v>
      </c>
      <c r="AA7" s="176">
        <f>'DTE-MBE-OneZero'!X8</f>
        <v>1</v>
      </c>
      <c r="AB7" s="176">
        <f>'DTE-MBE-OneZero'!Y8</f>
        <v>0</v>
      </c>
      <c r="AD7" s="245">
        <f>'DTE-MBE-OneZero'!AA8</f>
        <v>0</v>
      </c>
      <c r="AE7" s="245">
        <f>'DTE-MBE-OneZero'!AB8</f>
        <v>1</v>
      </c>
      <c r="AF7" s="243">
        <f>'DTE-MBE-OneZero'!AC8</f>
        <v>1</v>
      </c>
      <c r="AG7" s="245">
        <f>'DTE-MBE-OneZero'!Z8</f>
        <v>1</v>
      </c>
      <c r="AH7" s="222">
        <f>'DTE-MBE-OneZero'!AD8</f>
        <v>0</v>
      </c>
      <c r="AI7" s="222">
        <f>'DTE-MBE-OneZero'!AE8</f>
        <v>0</v>
      </c>
      <c r="AJ7" s="222">
        <f>'DTE-MBE-OneZero'!AF8</f>
        <v>0</v>
      </c>
      <c r="AK7" s="222">
        <f>'DTE-MBE-OneZero'!AH8</f>
        <v>1</v>
      </c>
      <c r="AL7" s="222">
        <f>'DTE-MBE-OneZero'!AI8</f>
        <v>1</v>
      </c>
      <c r="AM7" s="222">
        <f>'DTE-MBE-OneZero'!AJ8</f>
        <v>1</v>
      </c>
      <c r="AN7" s="222">
        <f>'DTE-MBE-OneZero'!AK8</f>
        <v>1</v>
      </c>
      <c r="AO7" s="222">
        <f>'DTE-MBE-OneZero'!AL8</f>
        <v>0</v>
      </c>
      <c r="AP7" s="222">
        <f>'DTE-MBE-OneZero'!AM8</f>
        <v>0</v>
      </c>
      <c r="AQ7" s="222">
        <f>'DTE-MBE-OneZero'!AN8</f>
        <v>0</v>
      </c>
      <c r="AR7" s="222">
        <f>'DTE-MBE-OneZero'!AO8</f>
        <v>0</v>
      </c>
      <c r="AS7" s="223">
        <f>'DTE-MBE-OneZero'!AP8</f>
        <v>1</v>
      </c>
      <c r="AT7" s="1"/>
      <c r="AU7" s="1"/>
      <c r="AV7" s="1"/>
      <c r="AW7" s="1"/>
      <c r="AX7" s="1"/>
      <c r="AY7" s="30" t="s">
        <v>134</v>
      </c>
      <c r="AZ7" s="22" t="s">
        <v>31</v>
      </c>
      <c r="BA7" s="22" t="s">
        <v>137</v>
      </c>
      <c r="BB7" s="176">
        <f>'DTE-MBE-OneZero'!AQ8</f>
        <v>0</v>
      </c>
      <c r="BC7" s="176">
        <f>'DTE-MBE-OneZero'!AR8</f>
        <v>1</v>
      </c>
      <c r="BD7" s="176">
        <f>'DTE-MBE-OneZero'!AS8</f>
        <v>1</v>
      </c>
      <c r="BE7" s="176">
        <f>'DTE-MBE-OneZero'!AT8</f>
        <v>1</v>
      </c>
      <c r="BF7" s="176">
        <f>'DTE-MBE-OneZero'!AU8</f>
        <v>0</v>
      </c>
      <c r="BG7" s="176">
        <f>'DTE-MBE-OneZero'!AV8</f>
        <v>0</v>
      </c>
      <c r="BH7" s="176">
        <f>'DTE-MBE-OneZero'!AW8</f>
        <v>1</v>
      </c>
      <c r="BI7" s="244">
        <f>'DTE-MBE-OneZero'!AX8</f>
        <v>4</v>
      </c>
      <c r="BJ7" s="247">
        <v>1</v>
      </c>
      <c r="BK7" s="29">
        <v>0</v>
      </c>
      <c r="BL7" s="1"/>
      <c r="BM7" s="1"/>
      <c r="BN7" s="176">
        <f>'DTE-MBE-OneZero'!AY8</f>
        <v>1</v>
      </c>
      <c r="BO7" s="176">
        <f>'DTE-MBE-OneZero'!AZ8</f>
        <v>1</v>
      </c>
      <c r="BP7" s="176">
        <f>'DTE-MBE-OneZero'!BA8</f>
        <v>0</v>
      </c>
      <c r="BQ7" s="176">
        <f>'DTE-MBE-OneZero'!BB8</f>
        <v>1</v>
      </c>
      <c r="BR7" s="176">
        <f>'DTE-MBE-OneZero'!BC8</f>
        <v>1</v>
      </c>
      <c r="BS7" s="176">
        <f>'DTE-MBE-OneZero'!BD8</f>
        <v>1</v>
      </c>
      <c r="BT7" s="176">
        <f>'DTE-MBE-OneZero'!BE8</f>
        <v>1</v>
      </c>
      <c r="BU7" s="176">
        <f>'DTE-MBE-OneZero'!BF8</f>
        <v>0</v>
      </c>
      <c r="BV7" s="245">
        <f>'DTE-MBE-OneZero'!BG8</f>
        <v>6</v>
      </c>
      <c r="BW7" s="176">
        <f>'DTE-MBE-OneZero'!BH8</f>
        <v>0</v>
      </c>
      <c r="BX7" s="176">
        <f>'DTE-MBE-OneZero'!BI8</f>
        <v>0</v>
      </c>
      <c r="BY7" s="176">
        <f>'DTE-MBE-OneZero'!BJ8</f>
        <v>0</v>
      </c>
      <c r="BZ7" s="176">
        <f>'DTE-MBE-OneZero'!BK8</f>
        <v>0</v>
      </c>
      <c r="CA7" s="245">
        <f>'DTE-MBE-OneZero'!BL8</f>
        <v>0</v>
      </c>
      <c r="CB7" s="176">
        <f>'DTE-MBE-OneZero'!BM8</f>
        <v>0</v>
      </c>
      <c r="CC7" s="176">
        <f>'DTE-MBE-OneZero'!BO8</f>
        <v>0</v>
      </c>
      <c r="CD7" s="176">
        <f>'DTE-MBE-OneZero'!BP8</f>
        <v>0</v>
      </c>
      <c r="CE7" s="176">
        <f>'DTE-MBE-OneZero'!BQ8</f>
        <v>0</v>
      </c>
      <c r="CF7" s="176">
        <f>'DTE-MBE-OneZero'!BR8</f>
        <v>0</v>
      </c>
      <c r="CG7" s="176">
        <f>'DTE-MBE-OneZero'!BS8</f>
        <v>0</v>
      </c>
      <c r="CH7" s="176">
        <f>'DTE-MBE-OneZero'!BT8</f>
        <v>0</v>
      </c>
      <c r="CI7" s="245">
        <f>'DTE-MBE-OneZero'!BU8</f>
        <v>0</v>
      </c>
      <c r="CJ7" s="176">
        <f>'DTE-MBE-OneZero'!BV8</f>
        <v>0</v>
      </c>
      <c r="CK7" s="176">
        <f>'DTE-MBE-OneZero'!BX8</f>
        <v>0</v>
      </c>
      <c r="CL7" s="176">
        <f>'DTE-MBE-OneZero'!BY8</f>
        <v>0</v>
      </c>
      <c r="CM7" s="176">
        <f>'DTE-MBE-OneZero'!BZ8</f>
        <v>0</v>
      </c>
      <c r="CN7" s="176">
        <f>'DTE-MBE-OneZero'!CA8</f>
        <v>0</v>
      </c>
      <c r="CO7" s="245">
        <f>'DTE-MBE-OneZero'!CB8</f>
        <v>0</v>
      </c>
      <c r="CP7" s="176">
        <f>'DTE-MBE-OneZero'!CC8</f>
        <v>0</v>
      </c>
      <c r="CQ7" s="58">
        <f>'DTE-MBE-OneZero'!CE8</f>
        <v>6</v>
      </c>
    </row>
    <row r="8" spans="1:102" ht="14.25" customHeight="1">
      <c r="A8" s="241" t="str">
        <f>'DTE-MBE-OneZero'!A9</f>
        <v>Eramo</v>
      </c>
      <c r="B8" s="241" t="str">
        <f>'DTE-MBE-OneZero'!B9</f>
        <v>Bruneliere</v>
      </c>
      <c r="C8" s="241" t="str">
        <f>'DTE-MBE-OneZero'!C9</f>
        <v>S04</v>
      </c>
      <c r="D8" s="241" t="str">
        <f>'DTE-MBE-OneZero'!D9</f>
        <v>L13</v>
      </c>
      <c r="E8" s="241" t="str">
        <f>'DTE-MBE-OneZero'!G9</f>
        <v>J</v>
      </c>
      <c r="F8" s="241">
        <f>'DTE-MBE-OneZero'!E9</f>
        <v>2020</v>
      </c>
      <c r="G8" s="241" t="str">
        <f>'DTE-MBE-OneZero'!F9</f>
        <v>A state-of-the-art survey of Digital Twin: techniques, engineering product lifecycle management and business innovation perspectives</v>
      </c>
      <c r="H8" s="241">
        <f>'DTE-MBE-OneZero'!H9</f>
        <v>432</v>
      </c>
      <c r="I8" s="30">
        <f>'DTE-MBE-OneZero'!I9</f>
        <v>25</v>
      </c>
      <c r="J8" s="30">
        <f>'DTE-MBE-OneZero'!J9</f>
        <v>1</v>
      </c>
      <c r="K8" s="1"/>
      <c r="L8" s="30" t="str">
        <f>'DTE-MBE-OneZero'!K9</f>
        <v>S04</v>
      </c>
      <c r="M8" s="22" t="s">
        <v>31</v>
      </c>
      <c r="N8" s="22" t="str">
        <f>'DTE-MBE-OneZero'!L9</f>
        <v>L13</v>
      </c>
      <c r="O8" s="176">
        <f>'DTE-MBE-OneZero'!M9</f>
        <v>1</v>
      </c>
      <c r="P8" s="176">
        <f>'DTE-MBE-OneZero'!N9</f>
        <v>1</v>
      </c>
      <c r="Q8" s="176">
        <f>'DTE-MBE-OneZero'!O9</f>
        <v>1</v>
      </c>
      <c r="R8" s="176">
        <f>'DTE-MBE-OneZero'!P9</f>
        <v>1</v>
      </c>
      <c r="S8" s="176">
        <f>'DTE-MBE-OneZero'!Q9</f>
        <v>1</v>
      </c>
      <c r="T8" s="176">
        <f>'DTE-MBE-OneZero'!R9</f>
        <v>1</v>
      </c>
      <c r="U8" s="176">
        <f>'DTE-MBE-OneZero'!AG9</f>
        <v>1</v>
      </c>
      <c r="V8" s="176">
        <f>'DTE-MBE-OneZero'!S9</f>
        <v>1</v>
      </c>
      <c r="W8" s="176">
        <f>'DTE-MBE-OneZero'!T9</f>
        <v>1</v>
      </c>
      <c r="X8" s="176">
        <f>'DTE-MBE-OneZero'!U9</f>
        <v>1</v>
      </c>
      <c r="Y8" s="176">
        <f>'DTE-MBE-OneZero'!V9</f>
        <v>1</v>
      </c>
      <c r="Z8" s="246">
        <f t="shared" si="0"/>
        <v>11</v>
      </c>
      <c r="AA8" s="176">
        <f>'DTE-MBE-OneZero'!X9</f>
        <v>0</v>
      </c>
      <c r="AB8" s="176">
        <f>'DTE-MBE-OneZero'!Y9</f>
        <v>1</v>
      </c>
      <c r="AD8" s="245">
        <f>'DTE-MBE-OneZero'!AA9</f>
        <v>1</v>
      </c>
      <c r="AE8" s="245">
        <f>'DTE-MBE-OneZero'!AB9</f>
        <v>1</v>
      </c>
      <c r="AF8" s="243">
        <f>'DTE-MBE-OneZero'!AC9</f>
        <v>0</v>
      </c>
      <c r="AG8" s="245">
        <f>'DTE-MBE-OneZero'!Z9</f>
        <v>0</v>
      </c>
      <c r="AH8" s="222">
        <f>'DTE-MBE-OneZero'!AD9</f>
        <v>0</v>
      </c>
      <c r="AI8" s="222">
        <f>'DTE-MBE-OneZero'!AE9</f>
        <v>0</v>
      </c>
      <c r="AJ8" s="222">
        <f>'DTE-MBE-OneZero'!AF9</f>
        <v>0</v>
      </c>
      <c r="AK8" s="222">
        <f>'DTE-MBE-OneZero'!AH9</f>
        <v>0</v>
      </c>
      <c r="AL8" s="222">
        <f>'DTE-MBE-OneZero'!AI9</f>
        <v>0</v>
      </c>
      <c r="AM8" s="222">
        <f>'DTE-MBE-OneZero'!AJ9</f>
        <v>0</v>
      </c>
      <c r="AN8" s="222">
        <f>'DTE-MBE-OneZero'!AK9</f>
        <v>1</v>
      </c>
      <c r="AO8" s="222">
        <f>'DTE-MBE-OneZero'!AL9</f>
        <v>1</v>
      </c>
      <c r="AP8" s="222">
        <f>'DTE-MBE-OneZero'!AM9</f>
        <v>0</v>
      </c>
      <c r="AQ8" s="222">
        <f>'DTE-MBE-OneZero'!AN9</f>
        <v>0</v>
      </c>
      <c r="AR8" s="222">
        <f>'DTE-MBE-OneZero'!AO9</f>
        <v>0</v>
      </c>
      <c r="AS8" s="223">
        <f>'DTE-MBE-OneZero'!AP9</f>
        <v>1</v>
      </c>
      <c r="AT8" s="1"/>
      <c r="AU8" s="1"/>
      <c r="AV8" s="1"/>
      <c r="AW8" s="1"/>
      <c r="AX8" s="1"/>
      <c r="AY8" s="30" t="s">
        <v>139</v>
      </c>
      <c r="AZ8" s="22" t="s">
        <v>31</v>
      </c>
      <c r="BA8" s="22" t="s">
        <v>140</v>
      </c>
      <c r="BB8" s="176">
        <f>'DTE-MBE-OneZero'!AQ9</f>
        <v>0</v>
      </c>
      <c r="BC8" s="176">
        <f>'DTE-MBE-OneZero'!AR9</f>
        <v>0</v>
      </c>
      <c r="BD8" s="176">
        <f>'DTE-MBE-OneZero'!AS9</f>
        <v>0</v>
      </c>
      <c r="BE8" s="176">
        <f>'DTE-MBE-OneZero'!AT9</f>
        <v>1</v>
      </c>
      <c r="BF8" s="176">
        <f>'DTE-MBE-OneZero'!AU9</f>
        <v>0</v>
      </c>
      <c r="BG8" s="176">
        <f>'DTE-MBE-OneZero'!AV9</f>
        <v>0</v>
      </c>
      <c r="BH8" s="176">
        <f>'DTE-MBE-OneZero'!AW9</f>
        <v>0</v>
      </c>
      <c r="BI8" s="244">
        <f>'DTE-MBE-OneZero'!AX9</f>
        <v>1</v>
      </c>
      <c r="BJ8" s="29">
        <v>0</v>
      </c>
      <c r="BK8" s="247">
        <v>1</v>
      </c>
      <c r="BL8" s="1"/>
      <c r="BM8" s="1"/>
      <c r="BN8" s="176">
        <f>'DTE-MBE-OneZero'!AY9</f>
        <v>0</v>
      </c>
      <c r="BO8" s="176">
        <f>'DTE-MBE-OneZero'!AZ9</f>
        <v>0</v>
      </c>
      <c r="BP8" s="176">
        <f>'DTE-MBE-OneZero'!BA9</f>
        <v>0</v>
      </c>
      <c r="BQ8" s="176">
        <f>'DTE-MBE-OneZero'!BB9</f>
        <v>0</v>
      </c>
      <c r="BR8" s="176">
        <f>'DTE-MBE-OneZero'!BC9</f>
        <v>0</v>
      </c>
      <c r="BS8" s="176">
        <f>'DTE-MBE-OneZero'!BD9</f>
        <v>0</v>
      </c>
      <c r="BT8" s="176">
        <f>'DTE-MBE-OneZero'!BE9</f>
        <v>1</v>
      </c>
      <c r="BU8" s="176">
        <f>'DTE-MBE-OneZero'!BF9</f>
        <v>0</v>
      </c>
      <c r="BV8" s="245">
        <f>'DTE-MBE-OneZero'!BG9</f>
        <v>1</v>
      </c>
      <c r="BW8" s="176">
        <f>'DTE-MBE-OneZero'!BH9</f>
        <v>1</v>
      </c>
      <c r="BX8" s="176">
        <f>'DTE-MBE-OneZero'!BI9</f>
        <v>1</v>
      </c>
      <c r="BY8" s="176">
        <f>'DTE-MBE-OneZero'!BJ9</f>
        <v>0</v>
      </c>
      <c r="BZ8" s="176">
        <f>'DTE-MBE-OneZero'!BK9</f>
        <v>0</v>
      </c>
      <c r="CA8" s="245">
        <f>'DTE-MBE-OneZero'!BL9</f>
        <v>2</v>
      </c>
      <c r="CB8" s="176">
        <f>'DTE-MBE-OneZero'!BM9</f>
        <v>0</v>
      </c>
      <c r="CC8" s="176">
        <f>'DTE-MBE-OneZero'!BO9</f>
        <v>0</v>
      </c>
      <c r="CD8" s="176">
        <f>'DTE-MBE-OneZero'!BP9</f>
        <v>0</v>
      </c>
      <c r="CE8" s="176">
        <f>'DTE-MBE-OneZero'!BQ9</f>
        <v>0</v>
      </c>
      <c r="CF8" s="176">
        <f>'DTE-MBE-OneZero'!BR9</f>
        <v>1</v>
      </c>
      <c r="CG8" s="176">
        <f>'DTE-MBE-OneZero'!BS9</f>
        <v>0</v>
      </c>
      <c r="CH8" s="176">
        <f>'DTE-MBE-OneZero'!BT9</f>
        <v>0</v>
      </c>
      <c r="CI8" s="245">
        <f>'DTE-MBE-OneZero'!BU9</f>
        <v>1</v>
      </c>
      <c r="CJ8" s="176">
        <f>'DTE-MBE-OneZero'!BV9</f>
        <v>0</v>
      </c>
      <c r="CK8" s="176">
        <f>'DTE-MBE-OneZero'!BX9</f>
        <v>0</v>
      </c>
      <c r="CL8" s="176">
        <f>'DTE-MBE-OneZero'!BY9</f>
        <v>0</v>
      </c>
      <c r="CM8" s="176">
        <f>'DTE-MBE-OneZero'!BZ9</f>
        <v>0</v>
      </c>
      <c r="CN8" s="176">
        <f>'DTE-MBE-OneZero'!CA9</f>
        <v>0</v>
      </c>
      <c r="CO8" s="245">
        <f>'DTE-MBE-OneZero'!CB9</f>
        <v>0</v>
      </c>
      <c r="CP8" s="176">
        <f>'DTE-MBE-OneZero'!CC9</f>
        <v>0</v>
      </c>
      <c r="CQ8" s="58">
        <f>'DTE-MBE-OneZero'!CE9</f>
        <v>4</v>
      </c>
    </row>
    <row r="9" spans="1:102" ht="14.25" customHeight="1">
      <c r="A9" s="241" t="str">
        <f>'DTE-MBE-OneZero'!A10</f>
        <v>Duy</v>
      </c>
      <c r="B9" s="241" t="str">
        <f>'DTE-MBE-OneZero'!B10</f>
        <v>Bruneliere</v>
      </c>
      <c r="C9" s="241" t="str">
        <f>'DTE-MBE-OneZero'!C10</f>
        <v>S05</v>
      </c>
      <c r="D9" s="241" t="str">
        <f>'DTE-MBE-OneZero'!D10</f>
        <v>L23</v>
      </c>
      <c r="E9" s="241" t="str">
        <f>'DTE-MBE-OneZero'!G10</f>
        <v>J</v>
      </c>
      <c r="F9" s="241">
        <f>'DTE-MBE-OneZero'!E10</f>
        <v>2020</v>
      </c>
      <c r="G9" s="241" t="str">
        <f>'DTE-MBE-OneZero'!F10</f>
        <v>The 'Digital Twin' to enable the vision of precision cardiology</v>
      </c>
      <c r="H9" s="241">
        <f>'DTE-MBE-OneZero'!H10</f>
        <v>383</v>
      </c>
      <c r="I9" s="30">
        <f>'DTE-MBE-OneZero'!I10</f>
        <v>11</v>
      </c>
      <c r="J9" s="30">
        <f>'DTE-MBE-OneZero'!J10</f>
        <v>0</v>
      </c>
      <c r="K9" s="1"/>
      <c r="L9" s="30" t="str">
        <f>'DTE-MBE-OneZero'!K10</f>
        <v>S05</v>
      </c>
      <c r="M9" s="22" t="s">
        <v>31</v>
      </c>
      <c r="N9" s="22" t="str">
        <f>'DTE-MBE-OneZero'!L10</f>
        <v>L23</v>
      </c>
      <c r="O9" s="176">
        <f>'DTE-MBE-OneZero'!M10</f>
        <v>1</v>
      </c>
      <c r="P9" s="176">
        <f>'DTE-MBE-OneZero'!N10</f>
        <v>1</v>
      </c>
      <c r="Q9" s="176">
        <f>'DTE-MBE-OneZero'!O10</f>
        <v>1</v>
      </c>
      <c r="R9" s="176">
        <f>'DTE-MBE-OneZero'!P10</f>
        <v>1</v>
      </c>
      <c r="S9" s="176">
        <f>'DTE-MBE-OneZero'!Q10</f>
        <v>1</v>
      </c>
      <c r="T9" s="176">
        <f>'DTE-MBE-OneZero'!R10</f>
        <v>1</v>
      </c>
      <c r="U9" s="176">
        <f>'DTE-MBE-OneZero'!AG10</f>
        <v>1</v>
      </c>
      <c r="V9" s="176">
        <f>'DTE-MBE-OneZero'!S10</f>
        <v>0</v>
      </c>
      <c r="W9" s="176">
        <f>'DTE-MBE-OneZero'!T10</f>
        <v>0</v>
      </c>
      <c r="X9" s="176">
        <f>'DTE-MBE-OneZero'!U10</f>
        <v>1</v>
      </c>
      <c r="Y9" s="176">
        <f>'DTE-MBE-OneZero'!V10</f>
        <v>1</v>
      </c>
      <c r="Z9" s="246">
        <f t="shared" si="0"/>
        <v>9</v>
      </c>
      <c r="AA9" s="176">
        <f>'DTE-MBE-OneZero'!X10</f>
        <v>0</v>
      </c>
      <c r="AB9" s="176">
        <f>'DTE-MBE-OneZero'!Y10</f>
        <v>0</v>
      </c>
      <c r="AD9" s="245">
        <f>'DTE-MBE-OneZero'!AA10</f>
        <v>0</v>
      </c>
      <c r="AE9" s="245">
        <f>'DTE-MBE-OneZero'!AB10</f>
        <v>0</v>
      </c>
      <c r="AF9" s="243">
        <f>'DTE-MBE-OneZero'!AC10</f>
        <v>0</v>
      </c>
      <c r="AG9" s="245">
        <f>'DTE-MBE-OneZero'!Z10</f>
        <v>0</v>
      </c>
      <c r="AH9" s="222">
        <f>'DTE-MBE-OneZero'!AD10</f>
        <v>0</v>
      </c>
      <c r="AI9" s="222">
        <f>'DTE-MBE-OneZero'!AE10</f>
        <v>0</v>
      </c>
      <c r="AJ9" s="222">
        <f>'DTE-MBE-OneZero'!AF10</f>
        <v>0</v>
      </c>
      <c r="AK9" s="222">
        <f>'DTE-MBE-OneZero'!AH10</f>
        <v>0</v>
      </c>
      <c r="AL9" s="222">
        <f>'DTE-MBE-OneZero'!AI10</f>
        <v>0</v>
      </c>
      <c r="AM9" s="222">
        <f>'DTE-MBE-OneZero'!AJ10</f>
        <v>0</v>
      </c>
      <c r="AN9" s="222">
        <f>'DTE-MBE-OneZero'!AK10</f>
        <v>0</v>
      </c>
      <c r="AO9" s="222">
        <f>'DTE-MBE-OneZero'!AL10</f>
        <v>0</v>
      </c>
      <c r="AP9" s="222">
        <f>'DTE-MBE-OneZero'!AM10</f>
        <v>0</v>
      </c>
      <c r="AQ9" s="222">
        <f>'DTE-MBE-OneZero'!AN10</f>
        <v>0</v>
      </c>
      <c r="AR9" s="222">
        <f>'DTE-MBE-OneZero'!AO10</f>
        <v>0</v>
      </c>
      <c r="AS9" s="223">
        <f>'DTE-MBE-OneZero'!AP10</f>
        <v>1</v>
      </c>
      <c r="AT9" s="1"/>
      <c r="AU9" s="1"/>
      <c r="AV9" s="1"/>
      <c r="AW9" s="1"/>
      <c r="AX9" s="1"/>
      <c r="AY9" s="30" t="s">
        <v>208</v>
      </c>
      <c r="AZ9" s="22" t="s">
        <v>31</v>
      </c>
      <c r="BA9" s="22" t="s">
        <v>211</v>
      </c>
      <c r="BB9" s="176">
        <f>'DTE-MBE-OneZero'!AQ10</f>
        <v>0</v>
      </c>
      <c r="BC9" s="176">
        <f>'DTE-MBE-OneZero'!AR10</f>
        <v>0</v>
      </c>
      <c r="BD9" s="176">
        <f>'DTE-MBE-OneZero'!AS10</f>
        <v>0</v>
      </c>
      <c r="BE9" s="176">
        <f>'DTE-MBE-OneZero'!AT10</f>
        <v>0</v>
      </c>
      <c r="BF9" s="176">
        <f>'DTE-MBE-OneZero'!AU10</f>
        <v>0</v>
      </c>
      <c r="BG9" s="176">
        <f>'DTE-MBE-OneZero'!AV10</f>
        <v>0</v>
      </c>
      <c r="BH9" s="176">
        <f>'DTE-MBE-OneZero'!AW10</f>
        <v>0</v>
      </c>
      <c r="BI9" s="244">
        <f>'DTE-MBE-OneZero'!AX10</f>
        <v>0</v>
      </c>
      <c r="BJ9" s="29">
        <v>0</v>
      </c>
      <c r="BK9" s="29">
        <v>0</v>
      </c>
      <c r="BL9" s="1"/>
      <c r="BM9" s="1"/>
      <c r="BN9" s="176">
        <f>'DTE-MBE-OneZero'!AY10</f>
        <v>0</v>
      </c>
      <c r="BO9" s="176">
        <f>'DTE-MBE-OneZero'!AZ10</f>
        <v>0</v>
      </c>
      <c r="BP9" s="176">
        <f>'DTE-MBE-OneZero'!BA10</f>
        <v>0</v>
      </c>
      <c r="BQ9" s="176">
        <f>'DTE-MBE-OneZero'!BB10</f>
        <v>1</v>
      </c>
      <c r="BR9" s="176">
        <f>'DTE-MBE-OneZero'!BC10</f>
        <v>1</v>
      </c>
      <c r="BS9" s="176">
        <f>'DTE-MBE-OneZero'!BD10</f>
        <v>1</v>
      </c>
      <c r="BT9" s="176">
        <f>'DTE-MBE-OneZero'!BE10</f>
        <v>1</v>
      </c>
      <c r="BU9" s="176">
        <f>'DTE-MBE-OneZero'!BF10</f>
        <v>0</v>
      </c>
      <c r="BV9" s="245">
        <f>'DTE-MBE-OneZero'!BG10</f>
        <v>4</v>
      </c>
      <c r="BW9" s="176">
        <f>'DTE-MBE-OneZero'!BH10</f>
        <v>0</v>
      </c>
      <c r="BX9" s="176">
        <f>'DTE-MBE-OneZero'!BI10</f>
        <v>1</v>
      </c>
      <c r="BY9" s="176">
        <f>'DTE-MBE-OneZero'!BJ10</f>
        <v>0</v>
      </c>
      <c r="BZ9" s="176">
        <f>'DTE-MBE-OneZero'!BK10</f>
        <v>1</v>
      </c>
      <c r="CA9" s="245">
        <f>'DTE-MBE-OneZero'!BL10</f>
        <v>2</v>
      </c>
      <c r="CB9" s="176">
        <f>'DTE-MBE-OneZero'!BM10</f>
        <v>0</v>
      </c>
      <c r="CC9" s="176">
        <f>'DTE-MBE-OneZero'!BO10</f>
        <v>0</v>
      </c>
      <c r="CD9" s="176">
        <f>'DTE-MBE-OneZero'!BP10</f>
        <v>0</v>
      </c>
      <c r="CE9" s="176">
        <f>'DTE-MBE-OneZero'!BQ10</f>
        <v>0</v>
      </c>
      <c r="CF9" s="176">
        <f>'DTE-MBE-OneZero'!BR10</f>
        <v>0</v>
      </c>
      <c r="CG9" s="176">
        <f>'DTE-MBE-OneZero'!BS10</f>
        <v>0</v>
      </c>
      <c r="CH9" s="176">
        <f>'DTE-MBE-OneZero'!BT10</f>
        <v>0</v>
      </c>
      <c r="CI9" s="245">
        <f>'DTE-MBE-OneZero'!BU10</f>
        <v>0</v>
      </c>
      <c r="CJ9" s="176">
        <f>'DTE-MBE-OneZero'!BV10</f>
        <v>0</v>
      </c>
      <c r="CK9" s="176">
        <f>'DTE-MBE-OneZero'!BX10</f>
        <v>0</v>
      </c>
      <c r="CL9" s="176">
        <f>'DTE-MBE-OneZero'!BY10</f>
        <v>0</v>
      </c>
      <c r="CM9" s="176">
        <f>'DTE-MBE-OneZero'!BZ10</f>
        <v>0</v>
      </c>
      <c r="CN9" s="176">
        <f>'DTE-MBE-OneZero'!CA10</f>
        <v>0</v>
      </c>
      <c r="CO9" s="245">
        <f>'DTE-MBE-OneZero'!CB10</f>
        <v>0</v>
      </c>
      <c r="CP9" s="176">
        <f>'DTE-MBE-OneZero'!CC10</f>
        <v>0</v>
      </c>
      <c r="CQ9" s="58">
        <f>'DTE-MBE-OneZero'!CE10</f>
        <v>6</v>
      </c>
    </row>
    <row r="10" spans="1:102" ht="14.25" customHeight="1">
      <c r="A10" s="241" t="str">
        <f>'DTE-MBE-OneZero'!A11</f>
        <v>Abbas</v>
      </c>
      <c r="B10" s="241" t="str">
        <f>'DTE-MBE-OneZero'!B11</f>
        <v>Ristov</v>
      </c>
      <c r="C10" s="241" t="str">
        <f>'DTE-MBE-OneZero'!C11</f>
        <v>S06</v>
      </c>
      <c r="D10" s="241" t="str">
        <f>'DTE-MBE-OneZero'!D11</f>
        <v>L19</v>
      </c>
      <c r="E10" s="241" t="str">
        <f>'DTE-MBE-OneZero'!G11</f>
        <v>J</v>
      </c>
      <c r="F10" s="241">
        <f>'DTE-MBE-OneZero'!E11</f>
        <v>2021</v>
      </c>
      <c r="G10" s="241" t="str">
        <f>'DTE-MBE-OneZero'!F11</f>
        <v>The Role of AI, Machine Learning, and Big Data in Digital Twinning: A Systematic Literature Review, Challenges, and Opportunities</v>
      </c>
      <c r="H10" s="241">
        <f>'DTE-MBE-OneZero'!H11</f>
        <v>267</v>
      </c>
      <c r="I10" s="30">
        <f>'DTE-MBE-OneZero'!I11</f>
        <v>23</v>
      </c>
      <c r="J10" s="30">
        <f>'DTE-MBE-OneZero'!J11</f>
        <v>1</v>
      </c>
      <c r="K10" s="1"/>
      <c r="L10" s="30" t="str">
        <f>'DTE-MBE-OneZero'!K11</f>
        <v>S06</v>
      </c>
      <c r="M10" s="22" t="s">
        <v>31</v>
      </c>
      <c r="N10" s="22" t="str">
        <f>'DTE-MBE-OneZero'!L11</f>
        <v>L19</v>
      </c>
      <c r="O10" s="176">
        <f>'DTE-MBE-OneZero'!M11</f>
        <v>1</v>
      </c>
      <c r="P10" s="176">
        <f>'DTE-MBE-OneZero'!N11</f>
        <v>1</v>
      </c>
      <c r="Q10" s="176">
        <f>'DTE-MBE-OneZero'!O11</f>
        <v>1</v>
      </c>
      <c r="R10" s="176">
        <f>'DTE-MBE-OneZero'!P11</f>
        <v>1</v>
      </c>
      <c r="S10" s="176">
        <f>'DTE-MBE-OneZero'!Q11</f>
        <v>1</v>
      </c>
      <c r="T10" s="176">
        <f>'DTE-MBE-OneZero'!R11</f>
        <v>1</v>
      </c>
      <c r="U10" s="176">
        <f>'DTE-MBE-OneZero'!AG11</f>
        <v>1</v>
      </c>
      <c r="V10" s="176">
        <f>'DTE-MBE-OneZero'!S11</f>
        <v>0</v>
      </c>
      <c r="W10" s="176">
        <f>'DTE-MBE-OneZero'!T11</f>
        <v>1</v>
      </c>
      <c r="X10" s="176">
        <f>'DTE-MBE-OneZero'!U11</f>
        <v>0</v>
      </c>
      <c r="Y10" s="176">
        <f>'DTE-MBE-OneZero'!V11</f>
        <v>1</v>
      </c>
      <c r="Z10" s="246">
        <f t="shared" si="0"/>
        <v>9</v>
      </c>
      <c r="AA10" s="176">
        <f>'DTE-MBE-OneZero'!X11</f>
        <v>0</v>
      </c>
      <c r="AB10" s="176">
        <f>'DTE-MBE-OneZero'!Y11</f>
        <v>0</v>
      </c>
      <c r="AD10" s="245">
        <f>'DTE-MBE-OneZero'!AA11</f>
        <v>0</v>
      </c>
      <c r="AE10" s="245">
        <f>'DTE-MBE-OneZero'!AB11</f>
        <v>0</v>
      </c>
      <c r="AF10" s="243">
        <f>'DTE-MBE-OneZero'!AC11</f>
        <v>0</v>
      </c>
      <c r="AG10" s="245">
        <f>'DTE-MBE-OneZero'!Z11</f>
        <v>0</v>
      </c>
      <c r="AH10" s="222">
        <f>'DTE-MBE-OneZero'!AD11</f>
        <v>0</v>
      </c>
      <c r="AI10" s="222">
        <f>'DTE-MBE-OneZero'!AE11</f>
        <v>0</v>
      </c>
      <c r="AJ10" s="222">
        <f>'DTE-MBE-OneZero'!AF11</f>
        <v>0</v>
      </c>
      <c r="AK10" s="222">
        <f>'DTE-MBE-OneZero'!AH11</f>
        <v>0</v>
      </c>
      <c r="AL10" s="222">
        <f>'DTE-MBE-OneZero'!AI11</f>
        <v>1</v>
      </c>
      <c r="AM10" s="222">
        <f>'DTE-MBE-OneZero'!AJ11</f>
        <v>1</v>
      </c>
      <c r="AN10" s="222">
        <f>'DTE-MBE-OneZero'!AK11</f>
        <v>0</v>
      </c>
      <c r="AO10" s="222">
        <f>'DTE-MBE-OneZero'!AL11</f>
        <v>0</v>
      </c>
      <c r="AP10" s="222">
        <f>'DTE-MBE-OneZero'!AM11</f>
        <v>0</v>
      </c>
      <c r="AQ10" s="222">
        <f>'DTE-MBE-OneZero'!AN11</f>
        <v>0</v>
      </c>
      <c r="AR10" s="222">
        <f>'DTE-MBE-OneZero'!AO11</f>
        <v>0</v>
      </c>
      <c r="AS10" s="223">
        <f>'DTE-MBE-OneZero'!AP11</f>
        <v>1</v>
      </c>
      <c r="AT10" s="1"/>
      <c r="AU10" s="1"/>
      <c r="AV10" s="1"/>
      <c r="AW10" s="1"/>
      <c r="AX10" s="1"/>
      <c r="AY10" s="30" t="s">
        <v>144</v>
      </c>
      <c r="AZ10" s="22" t="s">
        <v>31</v>
      </c>
      <c r="BA10" s="22" t="s">
        <v>145</v>
      </c>
      <c r="BB10" s="176">
        <f>'DTE-MBE-OneZero'!AQ11</f>
        <v>1</v>
      </c>
      <c r="BC10" s="176">
        <f>'DTE-MBE-OneZero'!AR11</f>
        <v>1</v>
      </c>
      <c r="BD10" s="176">
        <f>'DTE-MBE-OneZero'!AS11</f>
        <v>1</v>
      </c>
      <c r="BE10" s="176">
        <f>'DTE-MBE-OneZero'!AT11</f>
        <v>1</v>
      </c>
      <c r="BF10" s="176">
        <f>'DTE-MBE-OneZero'!AU11</f>
        <v>1</v>
      </c>
      <c r="BG10" s="176">
        <f>'DTE-MBE-OneZero'!AV11</f>
        <v>0</v>
      </c>
      <c r="BH10" s="176">
        <f>'DTE-MBE-OneZero'!AW11</f>
        <v>1</v>
      </c>
      <c r="BI10" s="244">
        <f>'DTE-MBE-OneZero'!AX11</f>
        <v>6</v>
      </c>
      <c r="BJ10" s="29">
        <v>0</v>
      </c>
      <c r="BK10" s="29">
        <v>0</v>
      </c>
      <c r="BL10" s="1"/>
      <c r="BM10" s="1"/>
      <c r="BN10" s="176">
        <f>'DTE-MBE-OneZero'!AY11</f>
        <v>0</v>
      </c>
      <c r="BO10" s="176">
        <f>'DTE-MBE-OneZero'!AZ11</f>
        <v>0</v>
      </c>
      <c r="BP10" s="176">
        <f>'DTE-MBE-OneZero'!BA11</f>
        <v>0</v>
      </c>
      <c r="BQ10" s="176">
        <f>'DTE-MBE-OneZero'!BB11</f>
        <v>0</v>
      </c>
      <c r="BR10" s="176">
        <f>'DTE-MBE-OneZero'!BC11</f>
        <v>0</v>
      </c>
      <c r="BS10" s="176">
        <f>'DTE-MBE-OneZero'!BD11</f>
        <v>0</v>
      </c>
      <c r="BT10" s="176">
        <f>'DTE-MBE-OneZero'!BE11</f>
        <v>0</v>
      </c>
      <c r="BU10" s="176">
        <f>'DTE-MBE-OneZero'!BF11</f>
        <v>0</v>
      </c>
      <c r="BV10" s="245">
        <f>'DTE-MBE-OneZero'!BG11</f>
        <v>0</v>
      </c>
      <c r="BW10" s="176">
        <f>'DTE-MBE-OneZero'!BH11</f>
        <v>0</v>
      </c>
      <c r="BX10" s="176">
        <f>'DTE-MBE-OneZero'!BI11</f>
        <v>0</v>
      </c>
      <c r="BY10" s="176">
        <f>'DTE-MBE-OneZero'!BJ11</f>
        <v>0</v>
      </c>
      <c r="BZ10" s="176">
        <f>'DTE-MBE-OneZero'!BK11</f>
        <v>0</v>
      </c>
      <c r="CA10" s="245">
        <f>'DTE-MBE-OneZero'!BL11</f>
        <v>0</v>
      </c>
      <c r="CB10" s="176">
        <f>'DTE-MBE-OneZero'!BM11</f>
        <v>0</v>
      </c>
      <c r="CC10" s="176">
        <f>'DTE-MBE-OneZero'!BO11</f>
        <v>0</v>
      </c>
      <c r="CD10" s="176">
        <f>'DTE-MBE-OneZero'!BP11</f>
        <v>0</v>
      </c>
      <c r="CE10" s="176">
        <f>'DTE-MBE-OneZero'!BQ11</f>
        <v>0</v>
      </c>
      <c r="CF10" s="176">
        <f>'DTE-MBE-OneZero'!BR11</f>
        <v>1</v>
      </c>
      <c r="CG10" s="176">
        <f>'DTE-MBE-OneZero'!BS11</f>
        <v>1</v>
      </c>
      <c r="CH10" s="176">
        <f>'DTE-MBE-OneZero'!BT11</f>
        <v>1</v>
      </c>
      <c r="CI10" s="245">
        <f>'DTE-MBE-OneZero'!BU11</f>
        <v>3</v>
      </c>
      <c r="CJ10" s="176">
        <f>'DTE-MBE-OneZero'!BV11</f>
        <v>0</v>
      </c>
      <c r="CK10" s="176">
        <f>'DTE-MBE-OneZero'!BX11</f>
        <v>0</v>
      </c>
      <c r="CL10" s="176">
        <f>'DTE-MBE-OneZero'!BY11</f>
        <v>0</v>
      </c>
      <c r="CM10" s="176">
        <f>'DTE-MBE-OneZero'!BZ11</f>
        <v>0</v>
      </c>
      <c r="CN10" s="176">
        <f>'DTE-MBE-OneZero'!CA11</f>
        <v>0</v>
      </c>
      <c r="CO10" s="245">
        <f>'DTE-MBE-OneZero'!CB11</f>
        <v>0</v>
      </c>
      <c r="CP10" s="176">
        <f>'DTE-MBE-OneZero'!CC11</f>
        <v>0</v>
      </c>
      <c r="CQ10" s="58">
        <f>'DTE-MBE-OneZero'!CE11</f>
        <v>3</v>
      </c>
    </row>
    <row r="11" spans="1:102" ht="14.25" customHeight="1">
      <c r="A11" s="241" t="str">
        <f>'DTE-MBE-OneZero'!A12</f>
        <v>UGUR YAYAN</v>
      </c>
      <c r="B11" s="241" t="str">
        <f>'DTE-MBE-OneZero'!B12</f>
        <v>Muttillo</v>
      </c>
      <c r="C11" s="241" t="str">
        <f>'DTE-MBE-OneZero'!C12</f>
        <v>S07</v>
      </c>
      <c r="D11" s="241" t="str">
        <f>'DTE-MBE-OneZero'!D12</f>
        <v>L17</v>
      </c>
      <c r="E11" s="241" t="str">
        <f>'DTE-MBE-OneZero'!G12</f>
        <v>J</v>
      </c>
      <c r="F11" s="241">
        <f>'DTE-MBE-OneZero'!E12</f>
        <v>2020</v>
      </c>
      <c r="G11" s="241" t="str">
        <f>'DTE-MBE-OneZero'!F12</f>
        <v>Modeling languages in Industry 4.0: an extended systematic mapping study</v>
      </c>
      <c r="H11" s="241">
        <f>'DTE-MBE-OneZero'!H12</f>
        <v>92</v>
      </c>
      <c r="I11" s="30">
        <f>'DTE-MBE-OneZero'!I12</f>
        <v>28</v>
      </c>
      <c r="J11" s="30">
        <f>'DTE-MBE-OneZero'!J12</f>
        <v>1</v>
      </c>
      <c r="K11" s="1"/>
      <c r="L11" s="30" t="str">
        <f>'DTE-MBE-OneZero'!K12</f>
        <v>S07</v>
      </c>
      <c r="M11" s="22" t="s">
        <v>31</v>
      </c>
      <c r="N11" s="22" t="str">
        <f>'DTE-MBE-OneZero'!L12</f>
        <v>L17</v>
      </c>
      <c r="O11" s="176">
        <f>'DTE-MBE-OneZero'!M12</f>
        <v>1</v>
      </c>
      <c r="P11" s="176">
        <f>'DTE-MBE-OneZero'!N12</f>
        <v>1</v>
      </c>
      <c r="Q11" s="176">
        <f>'DTE-MBE-OneZero'!O12</f>
        <v>1</v>
      </c>
      <c r="R11" s="176">
        <f>'DTE-MBE-OneZero'!P12</f>
        <v>0</v>
      </c>
      <c r="S11" s="176">
        <f>'DTE-MBE-OneZero'!Q12</f>
        <v>0</v>
      </c>
      <c r="T11" s="176">
        <f>'DTE-MBE-OneZero'!R12</f>
        <v>1</v>
      </c>
      <c r="U11" s="176">
        <f>'DTE-MBE-OneZero'!AG12</f>
        <v>1</v>
      </c>
      <c r="V11" s="176">
        <f>'DTE-MBE-OneZero'!S12</f>
        <v>0</v>
      </c>
      <c r="W11" s="176">
        <f>'DTE-MBE-OneZero'!T12</f>
        <v>0</v>
      </c>
      <c r="X11" s="176">
        <f>'DTE-MBE-OneZero'!U12</f>
        <v>1</v>
      </c>
      <c r="Y11" s="176">
        <f>'DTE-MBE-OneZero'!V12</f>
        <v>1</v>
      </c>
      <c r="Z11" s="246">
        <f t="shared" si="0"/>
        <v>7</v>
      </c>
      <c r="AA11" s="176">
        <f>'DTE-MBE-OneZero'!X12</f>
        <v>0</v>
      </c>
      <c r="AB11" s="176">
        <f>'DTE-MBE-OneZero'!Y12</f>
        <v>1</v>
      </c>
      <c r="AD11" s="245">
        <f>'DTE-MBE-OneZero'!AA12</f>
        <v>1</v>
      </c>
      <c r="AE11" s="245">
        <f>'DTE-MBE-OneZero'!AB12</f>
        <v>1</v>
      </c>
      <c r="AF11" s="243">
        <f>'DTE-MBE-OneZero'!AC12</f>
        <v>0</v>
      </c>
      <c r="AG11" s="245">
        <f>'DTE-MBE-OneZero'!Z12</f>
        <v>0</v>
      </c>
      <c r="AH11" s="222">
        <f>'DTE-MBE-OneZero'!AD12</f>
        <v>0</v>
      </c>
      <c r="AI11" s="222">
        <f>'DTE-MBE-OneZero'!AE12</f>
        <v>0</v>
      </c>
      <c r="AJ11" s="222">
        <f>'DTE-MBE-OneZero'!AF12</f>
        <v>0</v>
      </c>
      <c r="AK11" s="222">
        <f>'DTE-MBE-OneZero'!AH12</f>
        <v>0</v>
      </c>
      <c r="AL11" s="222">
        <f>'DTE-MBE-OneZero'!AI12</f>
        <v>0</v>
      </c>
      <c r="AM11" s="222">
        <f>'DTE-MBE-OneZero'!AJ12</f>
        <v>0</v>
      </c>
      <c r="AN11" s="222">
        <f>'DTE-MBE-OneZero'!AK12</f>
        <v>0</v>
      </c>
      <c r="AO11" s="222">
        <f>'DTE-MBE-OneZero'!AL12</f>
        <v>0</v>
      </c>
      <c r="AP11" s="222">
        <f>'DTE-MBE-OneZero'!AM12</f>
        <v>0</v>
      </c>
      <c r="AQ11" s="222">
        <f>'DTE-MBE-OneZero'!AN12</f>
        <v>0</v>
      </c>
      <c r="AR11" s="222">
        <f>'DTE-MBE-OneZero'!AO12</f>
        <v>1</v>
      </c>
      <c r="AS11" s="223">
        <f>'DTE-MBE-OneZero'!AP12</f>
        <v>1</v>
      </c>
      <c r="AT11" s="1"/>
      <c r="AU11" s="1"/>
      <c r="AV11" s="1"/>
      <c r="AW11" s="1"/>
      <c r="AX11" s="1"/>
      <c r="AY11" s="30" t="s">
        <v>149</v>
      </c>
      <c r="AZ11" s="22" t="s">
        <v>31</v>
      </c>
      <c r="BA11" s="22" t="s">
        <v>150</v>
      </c>
      <c r="BB11" s="176">
        <f>'DTE-MBE-OneZero'!AQ12</f>
        <v>0</v>
      </c>
      <c r="BC11" s="176">
        <f>'DTE-MBE-OneZero'!AR12</f>
        <v>0</v>
      </c>
      <c r="BD11" s="176">
        <f>'DTE-MBE-OneZero'!AS12</f>
        <v>0</v>
      </c>
      <c r="BE11" s="176">
        <f>'DTE-MBE-OneZero'!AT12</f>
        <v>1</v>
      </c>
      <c r="BF11" s="176">
        <f>'DTE-MBE-OneZero'!AU12</f>
        <v>0</v>
      </c>
      <c r="BG11" s="176">
        <f>'DTE-MBE-OneZero'!AV12</f>
        <v>0</v>
      </c>
      <c r="BH11" s="176">
        <f>'DTE-MBE-OneZero'!AW12</f>
        <v>0</v>
      </c>
      <c r="BI11" s="244">
        <f>'DTE-MBE-OneZero'!AX12</f>
        <v>1</v>
      </c>
      <c r="BJ11" s="29">
        <v>0</v>
      </c>
      <c r="BK11" s="247">
        <v>1</v>
      </c>
      <c r="BL11" s="1"/>
      <c r="BM11" s="1"/>
      <c r="BN11" s="176">
        <f>'DTE-MBE-OneZero'!AY12</f>
        <v>1</v>
      </c>
      <c r="BO11" s="176">
        <f>'DTE-MBE-OneZero'!AZ12</f>
        <v>1</v>
      </c>
      <c r="BP11" s="176">
        <f>'DTE-MBE-OneZero'!BA12</f>
        <v>1</v>
      </c>
      <c r="BQ11" s="176">
        <f>'DTE-MBE-OneZero'!BB12</f>
        <v>1</v>
      </c>
      <c r="BR11" s="176">
        <f>'DTE-MBE-OneZero'!BC12</f>
        <v>1</v>
      </c>
      <c r="BS11" s="176">
        <f>'DTE-MBE-OneZero'!BD12</f>
        <v>1</v>
      </c>
      <c r="BT11" s="176">
        <f>'DTE-MBE-OneZero'!BE12</f>
        <v>1</v>
      </c>
      <c r="BU11" s="176">
        <f>'DTE-MBE-OneZero'!BF12</f>
        <v>1</v>
      </c>
      <c r="BV11" s="245">
        <f>'DTE-MBE-OneZero'!BG12</f>
        <v>8</v>
      </c>
      <c r="BW11" s="176">
        <f>'DTE-MBE-OneZero'!BH12</f>
        <v>0</v>
      </c>
      <c r="BX11" s="176">
        <f>'DTE-MBE-OneZero'!BI12</f>
        <v>0</v>
      </c>
      <c r="BY11" s="176">
        <f>'DTE-MBE-OneZero'!BJ12</f>
        <v>0</v>
      </c>
      <c r="BZ11" s="176">
        <f>'DTE-MBE-OneZero'!BK12</f>
        <v>0</v>
      </c>
      <c r="CA11" s="245">
        <f>'DTE-MBE-OneZero'!BL12</f>
        <v>0</v>
      </c>
      <c r="CB11" s="176">
        <f>'DTE-MBE-OneZero'!BM12</f>
        <v>0</v>
      </c>
      <c r="CC11" s="176">
        <f>'DTE-MBE-OneZero'!BO12</f>
        <v>1</v>
      </c>
      <c r="CD11" s="176">
        <f>'DTE-MBE-OneZero'!BP12</f>
        <v>1</v>
      </c>
      <c r="CE11" s="176">
        <f>'DTE-MBE-OneZero'!BQ12</f>
        <v>1</v>
      </c>
      <c r="CF11" s="176">
        <f>'DTE-MBE-OneZero'!BR12</f>
        <v>1</v>
      </c>
      <c r="CG11" s="176">
        <f>'DTE-MBE-OneZero'!BS12</f>
        <v>1</v>
      </c>
      <c r="CH11" s="176">
        <f>'DTE-MBE-OneZero'!BT12</f>
        <v>1</v>
      </c>
      <c r="CI11" s="245">
        <f>'DTE-MBE-OneZero'!BU12</f>
        <v>6</v>
      </c>
      <c r="CJ11" s="176">
        <f>'DTE-MBE-OneZero'!BV12</f>
        <v>0</v>
      </c>
      <c r="CK11" s="176">
        <f>'DTE-MBE-OneZero'!BX12</f>
        <v>0</v>
      </c>
      <c r="CL11" s="176">
        <f>'DTE-MBE-OneZero'!BY12</f>
        <v>0</v>
      </c>
      <c r="CM11" s="176">
        <f>'DTE-MBE-OneZero'!BZ12</f>
        <v>0</v>
      </c>
      <c r="CN11" s="176">
        <f>'DTE-MBE-OneZero'!CA12</f>
        <v>0</v>
      </c>
      <c r="CO11" s="245">
        <f>'DTE-MBE-OneZero'!CB12</f>
        <v>0</v>
      </c>
      <c r="CP11" s="176">
        <f>'DTE-MBE-OneZero'!CC12</f>
        <v>1</v>
      </c>
      <c r="CQ11" s="58">
        <f>'DTE-MBE-OneZero'!CE12</f>
        <v>15</v>
      </c>
    </row>
    <row r="12" spans="1:102" ht="14.25" customHeight="1">
      <c r="A12" s="241" t="str">
        <f>'DTE-MBE-OneZero'!A13</f>
        <v>Berardinelli</v>
      </c>
      <c r="B12" s="241" t="str">
        <f>'DTE-MBE-OneZero'!B13</f>
        <v>Duy</v>
      </c>
      <c r="C12" s="241" t="str">
        <f>'DTE-MBE-OneZero'!C13</f>
        <v>S08</v>
      </c>
      <c r="D12" s="241" t="str">
        <f>'DTE-MBE-OneZero'!D13</f>
        <v>L06</v>
      </c>
      <c r="E12" s="241" t="str">
        <f>'DTE-MBE-OneZero'!G13</f>
        <v>J</v>
      </c>
      <c r="F12" s="241">
        <f>'DTE-MBE-OneZero'!E13</f>
        <v>2022</v>
      </c>
      <c r="G12" s="241" t="str">
        <f>'DTE-MBE-OneZero'!F13</f>
        <v>A Review of Digital Twin Application in Construction</v>
      </c>
      <c r="H12" s="241">
        <f>'DTE-MBE-OneZero'!H13</f>
        <v>54</v>
      </c>
      <c r="I12" s="30">
        <f>'DTE-MBE-OneZero'!I13</f>
        <v>28</v>
      </c>
      <c r="J12" s="30">
        <f>'DTE-MBE-OneZero'!J13</f>
        <v>1</v>
      </c>
      <c r="K12" s="1"/>
      <c r="L12" s="30" t="str">
        <f>'DTE-MBE-OneZero'!K13</f>
        <v>S08</v>
      </c>
      <c r="M12" s="22" t="s">
        <v>31</v>
      </c>
      <c r="N12" s="22" t="str">
        <f>'DTE-MBE-OneZero'!L13</f>
        <v>L06</v>
      </c>
      <c r="O12" s="176">
        <f>'DTE-MBE-OneZero'!M13</f>
        <v>1</v>
      </c>
      <c r="P12" s="176">
        <f>'DTE-MBE-OneZero'!N13</f>
        <v>1</v>
      </c>
      <c r="Q12" s="176">
        <f>'DTE-MBE-OneZero'!O13</f>
        <v>1</v>
      </c>
      <c r="R12" s="176">
        <f>'DTE-MBE-OneZero'!P13</f>
        <v>1</v>
      </c>
      <c r="S12" s="176">
        <f>'DTE-MBE-OneZero'!Q13</f>
        <v>1</v>
      </c>
      <c r="T12" s="176">
        <f>'DTE-MBE-OneZero'!R13</f>
        <v>1</v>
      </c>
      <c r="U12" s="176">
        <f>'DTE-MBE-OneZero'!AG13</f>
        <v>1</v>
      </c>
      <c r="V12" s="176">
        <f>'DTE-MBE-OneZero'!S13</f>
        <v>1</v>
      </c>
      <c r="W12" s="176">
        <f>'DTE-MBE-OneZero'!T13</f>
        <v>1</v>
      </c>
      <c r="X12" s="176">
        <f>'DTE-MBE-OneZero'!U13</f>
        <v>1</v>
      </c>
      <c r="Y12" s="176">
        <f>'DTE-MBE-OneZero'!V13</f>
        <v>1</v>
      </c>
      <c r="Z12" s="246">
        <f t="shared" si="0"/>
        <v>11</v>
      </c>
      <c r="AA12" s="176">
        <f>'DTE-MBE-OneZero'!X13</f>
        <v>0</v>
      </c>
      <c r="AB12" s="176">
        <f>'DTE-MBE-OneZero'!Y13</f>
        <v>0</v>
      </c>
      <c r="AD12" s="245">
        <f>'DTE-MBE-OneZero'!AA13</f>
        <v>0</v>
      </c>
      <c r="AE12" s="245">
        <f>'DTE-MBE-OneZero'!AB13</f>
        <v>0</v>
      </c>
      <c r="AF12" s="243">
        <f>'DTE-MBE-OneZero'!AC13</f>
        <v>0</v>
      </c>
      <c r="AG12" s="245">
        <f>'DTE-MBE-OneZero'!Z13</f>
        <v>0</v>
      </c>
      <c r="AH12" s="222">
        <f>'DTE-MBE-OneZero'!AD13</f>
        <v>0</v>
      </c>
      <c r="AI12" s="222">
        <f>'DTE-MBE-OneZero'!AE13</f>
        <v>0</v>
      </c>
      <c r="AJ12" s="222">
        <f>'DTE-MBE-OneZero'!AF13</f>
        <v>0</v>
      </c>
      <c r="AK12" s="222">
        <f>'DTE-MBE-OneZero'!AH13</f>
        <v>0</v>
      </c>
      <c r="AL12" s="222">
        <f>'DTE-MBE-OneZero'!AI13</f>
        <v>0</v>
      </c>
      <c r="AM12" s="222">
        <f>'DTE-MBE-OneZero'!AJ13</f>
        <v>0</v>
      </c>
      <c r="AN12" s="222">
        <f>'DTE-MBE-OneZero'!AK13</f>
        <v>0</v>
      </c>
      <c r="AO12" s="222">
        <f>'DTE-MBE-OneZero'!AL13</f>
        <v>1</v>
      </c>
      <c r="AP12" s="222">
        <f>'DTE-MBE-OneZero'!AM13</f>
        <v>1</v>
      </c>
      <c r="AQ12" s="222">
        <f>'DTE-MBE-OneZero'!AN13</f>
        <v>0</v>
      </c>
      <c r="AR12" s="222">
        <f>'DTE-MBE-OneZero'!AO13</f>
        <v>0</v>
      </c>
      <c r="AS12" s="223">
        <f>'DTE-MBE-OneZero'!AP13</f>
        <v>1</v>
      </c>
      <c r="AT12" s="1"/>
      <c r="AU12" s="1"/>
      <c r="AV12" s="1"/>
      <c r="AW12" s="1"/>
      <c r="AX12" s="1"/>
      <c r="AY12" s="30" t="s">
        <v>153</v>
      </c>
      <c r="AZ12" s="22" t="s">
        <v>31</v>
      </c>
      <c r="BA12" s="22" t="s">
        <v>154</v>
      </c>
      <c r="BB12" s="176">
        <f>'DTE-MBE-OneZero'!AQ13</f>
        <v>1</v>
      </c>
      <c r="BC12" s="176">
        <f>'DTE-MBE-OneZero'!AR13</f>
        <v>1</v>
      </c>
      <c r="BD12" s="176">
        <f>'DTE-MBE-OneZero'!AS13</f>
        <v>0</v>
      </c>
      <c r="BE12" s="176">
        <f>'DTE-MBE-OneZero'!AT13</f>
        <v>1</v>
      </c>
      <c r="BF12" s="176">
        <f>'DTE-MBE-OneZero'!AU13</f>
        <v>1</v>
      </c>
      <c r="BG12" s="176">
        <f>'DTE-MBE-OneZero'!AV13</f>
        <v>1</v>
      </c>
      <c r="BH12" s="176">
        <f>'DTE-MBE-OneZero'!AW13</f>
        <v>1</v>
      </c>
      <c r="BI12" s="244">
        <f>'DTE-MBE-OneZero'!AX13</f>
        <v>6</v>
      </c>
      <c r="BJ12" s="29">
        <v>0</v>
      </c>
      <c r="BK12" s="29">
        <v>0</v>
      </c>
      <c r="BL12" s="1"/>
      <c r="BM12" s="1"/>
      <c r="BN12" s="176">
        <f>'DTE-MBE-OneZero'!AY13</f>
        <v>1</v>
      </c>
      <c r="BO12" s="176">
        <f>'DTE-MBE-OneZero'!AZ13</f>
        <v>0</v>
      </c>
      <c r="BP12" s="176">
        <f>'DTE-MBE-OneZero'!BA13</f>
        <v>1</v>
      </c>
      <c r="BQ12" s="176">
        <f>'DTE-MBE-OneZero'!BB13</f>
        <v>1</v>
      </c>
      <c r="BR12" s="176">
        <f>'DTE-MBE-OneZero'!BC13</f>
        <v>1</v>
      </c>
      <c r="BS12" s="176">
        <f>'DTE-MBE-OneZero'!BD13</f>
        <v>1</v>
      </c>
      <c r="BT12" s="176">
        <f>'DTE-MBE-OneZero'!BE13</f>
        <v>1</v>
      </c>
      <c r="BU12" s="176">
        <f>'DTE-MBE-OneZero'!BF13</f>
        <v>1</v>
      </c>
      <c r="BV12" s="245">
        <f>'DTE-MBE-OneZero'!BG13</f>
        <v>7</v>
      </c>
      <c r="BW12" s="176">
        <f>'DTE-MBE-OneZero'!BH13</f>
        <v>0</v>
      </c>
      <c r="BX12" s="176">
        <f>'DTE-MBE-OneZero'!BI13</f>
        <v>1</v>
      </c>
      <c r="BY12" s="176">
        <f>'DTE-MBE-OneZero'!BJ13</f>
        <v>0</v>
      </c>
      <c r="BZ12" s="176">
        <f>'DTE-MBE-OneZero'!BK13</f>
        <v>1</v>
      </c>
      <c r="CA12" s="245">
        <f>'DTE-MBE-OneZero'!BL13</f>
        <v>2</v>
      </c>
      <c r="CB12" s="176">
        <f>'DTE-MBE-OneZero'!BM13</f>
        <v>0</v>
      </c>
      <c r="CC12" s="176">
        <f>'DTE-MBE-OneZero'!BO13</f>
        <v>0</v>
      </c>
      <c r="CD12" s="176">
        <f>'DTE-MBE-OneZero'!BP13</f>
        <v>0</v>
      </c>
      <c r="CE12" s="176">
        <f>'DTE-MBE-OneZero'!BQ13</f>
        <v>0</v>
      </c>
      <c r="CF12" s="176">
        <f>'DTE-MBE-OneZero'!BR13</f>
        <v>0</v>
      </c>
      <c r="CG12" s="176">
        <f>'DTE-MBE-OneZero'!BS13</f>
        <v>0</v>
      </c>
      <c r="CH12" s="176">
        <f>'DTE-MBE-OneZero'!BT13</f>
        <v>1</v>
      </c>
      <c r="CI12" s="245">
        <f>'DTE-MBE-OneZero'!BU13</f>
        <v>1</v>
      </c>
      <c r="CJ12" s="176">
        <f>'DTE-MBE-OneZero'!BV13</f>
        <v>1</v>
      </c>
      <c r="CK12" s="176">
        <f>'DTE-MBE-OneZero'!BX13</f>
        <v>0</v>
      </c>
      <c r="CL12" s="176">
        <f>'DTE-MBE-OneZero'!BY13</f>
        <v>0</v>
      </c>
      <c r="CM12" s="176">
        <f>'DTE-MBE-OneZero'!BZ13</f>
        <v>0</v>
      </c>
      <c r="CN12" s="176">
        <f>'DTE-MBE-OneZero'!CA13</f>
        <v>0</v>
      </c>
      <c r="CO12" s="245">
        <f>'DTE-MBE-OneZero'!CB13</f>
        <v>0</v>
      </c>
      <c r="CP12" s="176">
        <f>'DTE-MBE-OneZero'!CC13</f>
        <v>0</v>
      </c>
      <c r="CQ12" s="58">
        <f>'DTE-MBE-OneZero'!CE13</f>
        <v>11</v>
      </c>
    </row>
    <row r="13" spans="1:102" ht="14.25" customHeight="1">
      <c r="A13" s="241" t="str">
        <f>'DTE-MBE-OneZero'!A14</f>
        <v>Abbas</v>
      </c>
      <c r="B13" s="241" t="str">
        <f>'DTE-MBE-OneZero'!B14</f>
        <v>Ristov</v>
      </c>
      <c r="C13" s="241" t="str">
        <f>'DTE-MBE-OneZero'!C14</f>
        <v>S09</v>
      </c>
      <c r="D13" s="241" t="str">
        <f>'DTE-MBE-OneZero'!D14</f>
        <v>L08</v>
      </c>
      <c r="E13" s="241" t="str">
        <f>'DTE-MBE-OneZero'!G14</f>
        <v>J</v>
      </c>
      <c r="F13" s="241">
        <f>'DTE-MBE-OneZero'!E14</f>
        <v>2022</v>
      </c>
      <c r="G13" s="241" t="str">
        <f>'DTE-MBE-OneZero'!F14</f>
        <v>A Computer Science Perspective on Digital Transformation in Production</v>
      </c>
      <c r="H13" s="241">
        <f>'DTE-MBE-OneZero'!H14</f>
        <v>53</v>
      </c>
      <c r="I13" s="30">
        <f>'DTE-MBE-OneZero'!I14</f>
        <v>32</v>
      </c>
      <c r="J13" s="30">
        <f>'DTE-MBE-OneZero'!J14</f>
        <v>1</v>
      </c>
      <c r="K13" s="1"/>
      <c r="L13" s="30" t="str">
        <f>'DTE-MBE-OneZero'!K14</f>
        <v>S09</v>
      </c>
      <c r="M13" s="22" t="s">
        <v>31</v>
      </c>
      <c r="N13" s="22" t="str">
        <f>'DTE-MBE-OneZero'!L14</f>
        <v>L08</v>
      </c>
      <c r="O13" s="176">
        <f>'DTE-MBE-OneZero'!M14</f>
        <v>1</v>
      </c>
      <c r="P13" s="176">
        <f>'DTE-MBE-OneZero'!N14</f>
        <v>0</v>
      </c>
      <c r="Q13" s="176">
        <f>'DTE-MBE-OneZero'!O14</f>
        <v>1</v>
      </c>
      <c r="R13" s="176">
        <f>'DTE-MBE-OneZero'!P14</f>
        <v>0</v>
      </c>
      <c r="S13" s="176">
        <f>'DTE-MBE-OneZero'!Q14</f>
        <v>1</v>
      </c>
      <c r="T13" s="176">
        <f>'DTE-MBE-OneZero'!R14</f>
        <v>1</v>
      </c>
      <c r="U13" s="176">
        <f>'DTE-MBE-OneZero'!AG14</f>
        <v>0</v>
      </c>
      <c r="V13" s="176">
        <f>'DTE-MBE-OneZero'!S14</f>
        <v>1</v>
      </c>
      <c r="W13" s="176">
        <f>'DTE-MBE-OneZero'!T14</f>
        <v>1</v>
      </c>
      <c r="X13" s="176">
        <f>'DTE-MBE-OneZero'!U14</f>
        <v>0</v>
      </c>
      <c r="Y13" s="176">
        <f>'DTE-MBE-OneZero'!V14</f>
        <v>1</v>
      </c>
      <c r="Z13" s="246">
        <f t="shared" si="0"/>
        <v>7</v>
      </c>
      <c r="AA13" s="176">
        <f>'DTE-MBE-OneZero'!X14</f>
        <v>0</v>
      </c>
      <c r="AB13" s="176">
        <f>'DTE-MBE-OneZero'!Y14</f>
        <v>0</v>
      </c>
      <c r="AD13" s="245">
        <f>'DTE-MBE-OneZero'!AA14</f>
        <v>0</v>
      </c>
      <c r="AE13" s="245">
        <f>'DTE-MBE-OneZero'!AB14</f>
        <v>0</v>
      </c>
      <c r="AF13" s="243">
        <f>'DTE-MBE-OneZero'!AC14</f>
        <v>0</v>
      </c>
      <c r="AG13" s="245">
        <f>'DTE-MBE-OneZero'!Z14</f>
        <v>0</v>
      </c>
      <c r="AH13" s="222">
        <f>'DTE-MBE-OneZero'!AD14</f>
        <v>0</v>
      </c>
      <c r="AI13" s="222">
        <f>'DTE-MBE-OneZero'!AE14</f>
        <v>0</v>
      </c>
      <c r="AJ13" s="222">
        <f>'DTE-MBE-OneZero'!AF14</f>
        <v>0</v>
      </c>
      <c r="AK13" s="222">
        <f>'DTE-MBE-OneZero'!AH14</f>
        <v>0</v>
      </c>
      <c r="AL13" s="222">
        <f>'DTE-MBE-OneZero'!AI14</f>
        <v>0</v>
      </c>
      <c r="AM13" s="222">
        <f>'DTE-MBE-OneZero'!AJ14</f>
        <v>0</v>
      </c>
      <c r="AN13" s="222">
        <f>'DTE-MBE-OneZero'!AK14</f>
        <v>0</v>
      </c>
      <c r="AO13" s="222">
        <f>'DTE-MBE-OneZero'!AL14</f>
        <v>0</v>
      </c>
      <c r="AP13" s="222">
        <f>'DTE-MBE-OneZero'!AM14</f>
        <v>0</v>
      </c>
      <c r="AQ13" s="222">
        <f>'DTE-MBE-OneZero'!AN14</f>
        <v>1</v>
      </c>
      <c r="AR13" s="222">
        <f>'DTE-MBE-OneZero'!AO14</f>
        <v>0</v>
      </c>
      <c r="AS13" s="223">
        <f>'DTE-MBE-OneZero'!AP14</f>
        <v>0</v>
      </c>
      <c r="AT13" s="1"/>
      <c r="AU13" s="1"/>
      <c r="AV13" s="1"/>
      <c r="AW13" s="1"/>
      <c r="AX13" s="1"/>
      <c r="AY13" s="30" t="s">
        <v>156</v>
      </c>
      <c r="AZ13" s="22" t="s">
        <v>31</v>
      </c>
      <c r="BA13" s="22" t="s">
        <v>157</v>
      </c>
      <c r="BB13" s="176">
        <f>'DTE-MBE-OneZero'!AQ14</f>
        <v>0</v>
      </c>
      <c r="BC13" s="176">
        <f>'DTE-MBE-OneZero'!AR14</f>
        <v>0</v>
      </c>
      <c r="BD13" s="176">
        <f>'DTE-MBE-OneZero'!AS14</f>
        <v>0</v>
      </c>
      <c r="BE13" s="176">
        <f>'DTE-MBE-OneZero'!AT14</f>
        <v>1</v>
      </c>
      <c r="BF13" s="176">
        <f>'DTE-MBE-OneZero'!AU14</f>
        <v>1</v>
      </c>
      <c r="BG13" s="176">
        <f>'DTE-MBE-OneZero'!AV14</f>
        <v>0</v>
      </c>
      <c r="BH13" s="176">
        <f>'DTE-MBE-OneZero'!AW14</f>
        <v>0</v>
      </c>
      <c r="BI13" s="244">
        <f>'DTE-MBE-OneZero'!AX14</f>
        <v>2</v>
      </c>
      <c r="BJ13" s="29">
        <v>0</v>
      </c>
      <c r="BK13" s="29">
        <v>0</v>
      </c>
      <c r="BL13" s="1"/>
      <c r="BM13" s="1"/>
      <c r="BN13" s="176">
        <f>'DTE-MBE-OneZero'!AY14</f>
        <v>1</v>
      </c>
      <c r="BO13" s="176">
        <f>'DTE-MBE-OneZero'!AZ14</f>
        <v>1</v>
      </c>
      <c r="BP13" s="176">
        <f>'DTE-MBE-OneZero'!BA14</f>
        <v>1</v>
      </c>
      <c r="BQ13" s="176">
        <f>'DTE-MBE-OneZero'!BB14</f>
        <v>1</v>
      </c>
      <c r="BR13" s="176">
        <f>'DTE-MBE-OneZero'!BC14</f>
        <v>0</v>
      </c>
      <c r="BS13" s="176">
        <f>'DTE-MBE-OneZero'!BD14</f>
        <v>1</v>
      </c>
      <c r="BT13" s="176">
        <f>'DTE-MBE-OneZero'!BE14</f>
        <v>0</v>
      </c>
      <c r="BU13" s="176">
        <f>'DTE-MBE-OneZero'!BF14</f>
        <v>0</v>
      </c>
      <c r="BV13" s="245">
        <f>'DTE-MBE-OneZero'!BG14</f>
        <v>5</v>
      </c>
      <c r="BW13" s="176">
        <f>'DTE-MBE-OneZero'!BH14</f>
        <v>0</v>
      </c>
      <c r="BX13" s="176">
        <f>'DTE-MBE-OneZero'!BI14</f>
        <v>0</v>
      </c>
      <c r="BY13" s="176">
        <f>'DTE-MBE-OneZero'!BJ14</f>
        <v>0</v>
      </c>
      <c r="BZ13" s="176">
        <f>'DTE-MBE-OneZero'!BK14</f>
        <v>0</v>
      </c>
      <c r="CA13" s="245">
        <f>'DTE-MBE-OneZero'!BL14</f>
        <v>0</v>
      </c>
      <c r="CB13" s="176">
        <f>'DTE-MBE-OneZero'!BM14</f>
        <v>0</v>
      </c>
      <c r="CC13" s="176">
        <f>'DTE-MBE-OneZero'!BO14</f>
        <v>0</v>
      </c>
      <c r="CD13" s="176">
        <f>'DTE-MBE-OneZero'!BP14</f>
        <v>0</v>
      </c>
      <c r="CE13" s="176">
        <f>'DTE-MBE-OneZero'!BQ14</f>
        <v>0</v>
      </c>
      <c r="CF13" s="176">
        <f>'DTE-MBE-OneZero'!BR14</f>
        <v>0</v>
      </c>
      <c r="CG13" s="176">
        <f>'DTE-MBE-OneZero'!BS14</f>
        <v>0</v>
      </c>
      <c r="CH13" s="176">
        <f>'DTE-MBE-OneZero'!BT14</f>
        <v>0</v>
      </c>
      <c r="CI13" s="245">
        <f>'DTE-MBE-OneZero'!BU14</f>
        <v>0</v>
      </c>
      <c r="CJ13" s="176">
        <f>'DTE-MBE-OneZero'!BV14</f>
        <v>0</v>
      </c>
      <c r="CK13" s="176">
        <f>'DTE-MBE-OneZero'!BX14</f>
        <v>0</v>
      </c>
      <c r="CL13" s="176">
        <f>'DTE-MBE-OneZero'!BY14</f>
        <v>0</v>
      </c>
      <c r="CM13" s="176">
        <f>'DTE-MBE-OneZero'!BZ14</f>
        <v>1</v>
      </c>
      <c r="CN13" s="176">
        <f>'DTE-MBE-OneZero'!CA14</f>
        <v>0</v>
      </c>
      <c r="CO13" s="245">
        <f>'DTE-MBE-OneZero'!CB14</f>
        <v>1</v>
      </c>
      <c r="CP13" s="176">
        <f>'DTE-MBE-OneZero'!CC14</f>
        <v>1</v>
      </c>
      <c r="CQ13" s="58">
        <f>'DTE-MBE-OneZero'!CE14</f>
        <v>7</v>
      </c>
    </row>
    <row r="14" spans="1:102" ht="14.25" customHeight="1">
      <c r="A14" s="241" t="str">
        <f>'DTE-MBE-OneZero'!A15</f>
        <v>Hermawan</v>
      </c>
      <c r="B14" s="241" t="str">
        <f>'DTE-MBE-OneZero'!B15</f>
        <v>Sarmad</v>
      </c>
      <c r="C14" s="241" t="str">
        <f>'DTE-MBE-OneZero'!C15</f>
        <v>S10</v>
      </c>
      <c r="D14" s="241" t="str">
        <f>'DTE-MBE-OneZero'!D15</f>
        <v>L04</v>
      </c>
      <c r="E14" s="241" t="str">
        <f>'DTE-MBE-OneZero'!G15</f>
        <v>J</v>
      </c>
      <c r="F14" s="241">
        <f>'DTE-MBE-OneZero'!E15</f>
        <v>2022</v>
      </c>
      <c r="G14" s="241" t="str">
        <f>'DTE-MBE-OneZero'!F15</f>
        <v>Architecting Digital Twins</v>
      </c>
      <c r="H14" s="241">
        <f>'DTE-MBE-OneZero'!H15</f>
        <v>43</v>
      </c>
      <c r="I14" s="30">
        <f>'DTE-MBE-OneZero'!I15</f>
        <v>16</v>
      </c>
      <c r="J14" s="30">
        <f>'DTE-MBE-OneZero'!J15</f>
        <v>1</v>
      </c>
      <c r="K14" s="1"/>
      <c r="L14" s="30" t="str">
        <f>'DTE-MBE-OneZero'!K15</f>
        <v>S10</v>
      </c>
      <c r="M14" s="22" t="s">
        <v>31</v>
      </c>
      <c r="N14" s="22" t="str">
        <f>'DTE-MBE-OneZero'!L15</f>
        <v>L04</v>
      </c>
      <c r="O14" s="176">
        <f>'DTE-MBE-OneZero'!M15</f>
        <v>1</v>
      </c>
      <c r="P14" s="176">
        <f>'DTE-MBE-OneZero'!N15</f>
        <v>1</v>
      </c>
      <c r="Q14" s="176">
        <f>'DTE-MBE-OneZero'!O15</f>
        <v>1</v>
      </c>
      <c r="R14" s="176">
        <f>'DTE-MBE-OneZero'!P15</f>
        <v>1</v>
      </c>
      <c r="S14" s="176">
        <f>'DTE-MBE-OneZero'!Q15</f>
        <v>0</v>
      </c>
      <c r="T14" s="176">
        <f>'DTE-MBE-OneZero'!R15</f>
        <v>1</v>
      </c>
      <c r="U14" s="176">
        <f>'DTE-MBE-OneZero'!AG15</f>
        <v>0</v>
      </c>
      <c r="V14" s="176">
        <f>'DTE-MBE-OneZero'!S15</f>
        <v>1</v>
      </c>
      <c r="W14" s="176">
        <f>'DTE-MBE-OneZero'!T15</f>
        <v>1</v>
      </c>
      <c r="X14" s="176">
        <f>'DTE-MBE-OneZero'!U15</f>
        <v>0</v>
      </c>
      <c r="Y14" s="176">
        <f>'DTE-MBE-OneZero'!V15</f>
        <v>0</v>
      </c>
      <c r="Z14" s="246">
        <f t="shared" si="0"/>
        <v>7</v>
      </c>
      <c r="AA14" s="176">
        <f>'DTE-MBE-OneZero'!X15</f>
        <v>0</v>
      </c>
      <c r="AB14" s="176">
        <f>'DTE-MBE-OneZero'!Y15</f>
        <v>0</v>
      </c>
      <c r="AD14" s="245">
        <f>'DTE-MBE-OneZero'!AA15</f>
        <v>0</v>
      </c>
      <c r="AE14" s="245">
        <f>'DTE-MBE-OneZero'!AB15</f>
        <v>0</v>
      </c>
      <c r="AF14" s="243">
        <f>'DTE-MBE-OneZero'!AC15</f>
        <v>0</v>
      </c>
      <c r="AG14" s="245">
        <f>'DTE-MBE-OneZero'!Z15</f>
        <v>0</v>
      </c>
      <c r="AH14" s="222">
        <f>'DTE-MBE-OneZero'!AD15</f>
        <v>0</v>
      </c>
      <c r="AI14" s="222">
        <f>'DTE-MBE-OneZero'!AE15</f>
        <v>0</v>
      </c>
      <c r="AJ14" s="222">
        <f>'DTE-MBE-OneZero'!AF15</f>
        <v>0</v>
      </c>
      <c r="AK14" s="222">
        <f>'DTE-MBE-OneZero'!AH15</f>
        <v>0</v>
      </c>
      <c r="AL14" s="222">
        <f>'DTE-MBE-OneZero'!AI15</f>
        <v>0</v>
      </c>
      <c r="AM14" s="222">
        <f>'DTE-MBE-OneZero'!AJ15</f>
        <v>0</v>
      </c>
      <c r="AN14" s="222">
        <f>'DTE-MBE-OneZero'!AK15</f>
        <v>1</v>
      </c>
      <c r="AO14" s="222">
        <f>'DTE-MBE-OneZero'!AL15</f>
        <v>0</v>
      </c>
      <c r="AP14" s="222">
        <f>'DTE-MBE-OneZero'!AM15</f>
        <v>0</v>
      </c>
      <c r="AQ14" s="222">
        <f>'DTE-MBE-OneZero'!AN15</f>
        <v>0</v>
      </c>
      <c r="AR14" s="222">
        <f>'DTE-MBE-OneZero'!AO15</f>
        <v>0</v>
      </c>
      <c r="AS14" s="223">
        <f>'DTE-MBE-OneZero'!AP15</f>
        <v>0</v>
      </c>
      <c r="AT14" s="1"/>
      <c r="AU14" s="1"/>
      <c r="AV14" s="1"/>
      <c r="AW14" s="1"/>
      <c r="AX14" s="1"/>
      <c r="AY14" s="30" t="s">
        <v>160</v>
      </c>
      <c r="AZ14" s="22" t="s">
        <v>31</v>
      </c>
      <c r="BA14" s="22" t="s">
        <v>161</v>
      </c>
      <c r="BB14" s="176">
        <f>'DTE-MBE-OneZero'!AQ15</f>
        <v>1</v>
      </c>
      <c r="BC14" s="176">
        <f>'DTE-MBE-OneZero'!AR15</f>
        <v>0</v>
      </c>
      <c r="BD14" s="176">
        <f>'DTE-MBE-OneZero'!AS15</f>
        <v>0</v>
      </c>
      <c r="BE14" s="176">
        <f>'DTE-MBE-OneZero'!AT15</f>
        <v>1</v>
      </c>
      <c r="BF14" s="176">
        <f>'DTE-MBE-OneZero'!AU15</f>
        <v>1</v>
      </c>
      <c r="BG14" s="176">
        <f>'DTE-MBE-OneZero'!AV15</f>
        <v>1</v>
      </c>
      <c r="BH14" s="176">
        <f>'DTE-MBE-OneZero'!AW15</f>
        <v>0</v>
      </c>
      <c r="BI14" s="244">
        <f>'DTE-MBE-OneZero'!AX15</f>
        <v>4</v>
      </c>
      <c r="BJ14" s="29">
        <v>0</v>
      </c>
      <c r="BK14" s="29">
        <v>0</v>
      </c>
      <c r="BL14" s="1"/>
      <c r="BM14" s="1"/>
      <c r="BN14" s="176">
        <f>'DTE-MBE-OneZero'!AY15</f>
        <v>1</v>
      </c>
      <c r="BO14" s="176">
        <f>'DTE-MBE-OneZero'!AZ15</f>
        <v>0</v>
      </c>
      <c r="BP14" s="176">
        <f>'DTE-MBE-OneZero'!BA15</f>
        <v>0</v>
      </c>
      <c r="BQ14" s="176">
        <f>'DTE-MBE-OneZero'!BB15</f>
        <v>0</v>
      </c>
      <c r="BR14" s="176">
        <f>'DTE-MBE-OneZero'!BC15</f>
        <v>0</v>
      </c>
      <c r="BS14" s="176">
        <f>'DTE-MBE-OneZero'!BD15</f>
        <v>0</v>
      </c>
      <c r="BT14" s="176">
        <f>'DTE-MBE-OneZero'!BE15</f>
        <v>0</v>
      </c>
      <c r="BU14" s="176">
        <f>'DTE-MBE-OneZero'!BF15</f>
        <v>0</v>
      </c>
      <c r="BV14" s="245">
        <f>'DTE-MBE-OneZero'!BG15</f>
        <v>1</v>
      </c>
      <c r="BW14" s="176">
        <f>'DTE-MBE-OneZero'!BH15</f>
        <v>0</v>
      </c>
      <c r="BX14" s="176">
        <f>'DTE-MBE-OneZero'!BI15</f>
        <v>0</v>
      </c>
      <c r="BY14" s="176">
        <f>'DTE-MBE-OneZero'!BJ15</f>
        <v>0</v>
      </c>
      <c r="BZ14" s="176">
        <f>'DTE-MBE-OneZero'!BK15</f>
        <v>0</v>
      </c>
      <c r="CA14" s="245">
        <f>'DTE-MBE-OneZero'!BL15</f>
        <v>0</v>
      </c>
      <c r="CB14" s="176">
        <f>'DTE-MBE-OneZero'!BM15</f>
        <v>0</v>
      </c>
      <c r="CC14" s="176">
        <f>'DTE-MBE-OneZero'!BO15</f>
        <v>0</v>
      </c>
      <c r="CD14" s="176">
        <f>'DTE-MBE-OneZero'!BP15</f>
        <v>1</v>
      </c>
      <c r="CE14" s="176">
        <f>'DTE-MBE-OneZero'!BQ15</f>
        <v>0</v>
      </c>
      <c r="CF14" s="176">
        <f>'DTE-MBE-OneZero'!BR15</f>
        <v>0</v>
      </c>
      <c r="CG14" s="176">
        <f>'DTE-MBE-OneZero'!BS15</f>
        <v>0</v>
      </c>
      <c r="CH14" s="176">
        <f>'DTE-MBE-OneZero'!BT15</f>
        <v>0</v>
      </c>
      <c r="CI14" s="245">
        <f>'DTE-MBE-OneZero'!BU15</f>
        <v>1</v>
      </c>
      <c r="CJ14" s="176">
        <f>'DTE-MBE-OneZero'!BV15</f>
        <v>0</v>
      </c>
      <c r="CK14" s="176">
        <f>'DTE-MBE-OneZero'!BX15</f>
        <v>0</v>
      </c>
      <c r="CL14" s="176">
        <f>'DTE-MBE-OneZero'!BY15</f>
        <v>0</v>
      </c>
      <c r="CM14" s="176">
        <f>'DTE-MBE-OneZero'!BZ15</f>
        <v>0</v>
      </c>
      <c r="CN14" s="176">
        <f>'DTE-MBE-OneZero'!CA15</f>
        <v>0</v>
      </c>
      <c r="CO14" s="245">
        <f>'DTE-MBE-OneZero'!CB15</f>
        <v>0</v>
      </c>
      <c r="CP14" s="176">
        <f>'DTE-MBE-OneZero'!CC15</f>
        <v>0</v>
      </c>
      <c r="CQ14" s="58">
        <f>'DTE-MBE-OneZero'!CE15</f>
        <v>2</v>
      </c>
    </row>
    <row r="15" spans="1:102" ht="14.25" customHeight="1">
      <c r="A15" s="241" t="str">
        <f>'DTE-MBE-OneZero'!A16</f>
        <v>Berardinelli</v>
      </c>
      <c r="B15" s="241" t="str">
        <f>'DTE-MBE-OneZero'!B16</f>
        <v>Gritsch</v>
      </c>
      <c r="C15" s="241" t="str">
        <f>'DTE-MBE-OneZero'!C16</f>
        <v>S12</v>
      </c>
      <c r="D15" s="241" t="str">
        <f>'DTE-MBE-OneZero'!D16</f>
        <v>L24</v>
      </c>
      <c r="E15" s="241" t="str">
        <f>'DTE-MBE-OneZero'!G16</f>
        <v>C</v>
      </c>
      <c r="F15" s="241">
        <f>'DTE-MBE-OneZero'!E16</f>
        <v>2023</v>
      </c>
      <c r="G15" s="241" t="str">
        <f>'DTE-MBE-OneZero'!F16</f>
        <v>Standardisation in Digital Twin Architectures in Manufacturing</v>
      </c>
      <c r="H15" s="241">
        <f>'DTE-MBE-OneZero'!H16</f>
        <v>18</v>
      </c>
      <c r="I15" s="30">
        <f>'DTE-MBE-OneZero'!I16</f>
        <v>12</v>
      </c>
      <c r="J15" s="30">
        <f>'DTE-MBE-OneZero'!J16</f>
        <v>1</v>
      </c>
      <c r="K15" s="1"/>
      <c r="L15" s="30" t="str">
        <f>'DTE-MBE-OneZero'!K16</f>
        <v>S11</v>
      </c>
      <c r="M15" s="22" t="s">
        <v>18</v>
      </c>
      <c r="N15" s="22" t="str">
        <f>'DTE-MBE-OneZero'!L17</f>
        <v>L24</v>
      </c>
      <c r="O15" s="176">
        <f>'DTE-MBE-OneZero'!M16</f>
        <v>1</v>
      </c>
      <c r="P15" s="176">
        <f>'DTE-MBE-OneZero'!N16</f>
        <v>1</v>
      </c>
      <c r="Q15" s="176">
        <f>'DTE-MBE-OneZero'!O16</f>
        <v>1</v>
      </c>
      <c r="R15" s="176">
        <f>'DTE-MBE-OneZero'!P16</f>
        <v>1</v>
      </c>
      <c r="S15" s="176">
        <f>'DTE-MBE-OneZero'!Q16</f>
        <v>1</v>
      </c>
      <c r="T15" s="176">
        <f>'DTE-MBE-OneZero'!R16</f>
        <v>0</v>
      </c>
      <c r="U15" s="176">
        <f>'DTE-MBE-OneZero'!AG16</f>
        <v>1</v>
      </c>
      <c r="V15" s="176">
        <f>'DTE-MBE-OneZero'!S16</f>
        <v>0</v>
      </c>
      <c r="W15" s="176">
        <f>'DTE-MBE-OneZero'!T16</f>
        <v>1</v>
      </c>
      <c r="X15" s="176">
        <f>'DTE-MBE-OneZero'!U16</f>
        <v>0</v>
      </c>
      <c r="Y15" s="176">
        <f>'DTE-MBE-OneZero'!V16</f>
        <v>1</v>
      </c>
      <c r="Z15" s="246">
        <f t="shared" si="0"/>
        <v>8</v>
      </c>
      <c r="AA15" s="176">
        <f>'DTE-MBE-OneZero'!X16</f>
        <v>0</v>
      </c>
      <c r="AB15" s="176">
        <f>'DTE-MBE-OneZero'!Y16</f>
        <v>0</v>
      </c>
      <c r="AD15" s="245">
        <f>'DTE-MBE-OneZero'!AA17</f>
        <v>0</v>
      </c>
      <c r="AE15" s="245">
        <f>'DTE-MBE-OneZero'!AB17</f>
        <v>1</v>
      </c>
      <c r="AF15" s="243">
        <f>'DTE-MBE-OneZero'!AC17</f>
        <v>1</v>
      </c>
      <c r="AG15" s="245">
        <f>'DTE-MBE-OneZero'!Z17</f>
        <v>1</v>
      </c>
      <c r="AH15" s="222">
        <f>'DTE-MBE-OneZero'!AD17</f>
        <v>0</v>
      </c>
      <c r="AI15" s="222">
        <f>'DTE-MBE-OneZero'!AE17</f>
        <v>0</v>
      </c>
      <c r="AJ15" s="222">
        <f>'DTE-MBE-OneZero'!AF17</f>
        <v>0</v>
      </c>
      <c r="AK15" s="222">
        <f>'DTE-MBE-OneZero'!AH17</f>
        <v>0</v>
      </c>
      <c r="AL15" s="222">
        <f>'DTE-MBE-OneZero'!AI17</f>
        <v>0</v>
      </c>
      <c r="AM15" s="222">
        <f>'DTE-MBE-OneZero'!AJ17</f>
        <v>0</v>
      </c>
      <c r="AN15" s="222">
        <f>'DTE-MBE-OneZero'!AK17</f>
        <v>0</v>
      </c>
      <c r="AO15" s="222">
        <f>'DTE-MBE-OneZero'!AL17</f>
        <v>0</v>
      </c>
      <c r="AP15" s="222">
        <f>'DTE-MBE-OneZero'!AM17</f>
        <v>0</v>
      </c>
      <c r="AQ15" s="222">
        <f>'DTE-MBE-OneZero'!AN17</f>
        <v>1</v>
      </c>
      <c r="AR15" s="222">
        <f>'DTE-MBE-OneZero'!AO17</f>
        <v>0</v>
      </c>
      <c r="AS15" s="223">
        <f>'DTE-MBE-OneZero'!AP17</f>
        <v>1</v>
      </c>
      <c r="AT15" s="1"/>
      <c r="AU15" s="1"/>
      <c r="AV15" s="1"/>
      <c r="AW15" s="1"/>
      <c r="AX15" s="1"/>
      <c r="AY15" s="30" t="s">
        <v>218</v>
      </c>
      <c r="AZ15" s="22" t="s">
        <v>18</v>
      </c>
      <c r="BA15" s="22" t="s">
        <v>164</v>
      </c>
      <c r="BB15" s="176">
        <f>'DTE-MBE-OneZero'!AQ17</f>
        <v>0</v>
      </c>
      <c r="BC15" s="176">
        <f>'DTE-MBE-OneZero'!AR17</f>
        <v>0</v>
      </c>
      <c r="BD15" s="176">
        <f>'DTE-MBE-OneZero'!AS17</f>
        <v>0</v>
      </c>
      <c r="BE15" s="176">
        <f>'DTE-MBE-OneZero'!AT17</f>
        <v>0</v>
      </c>
      <c r="BF15" s="176">
        <f>'DTE-MBE-OneZero'!AU17</f>
        <v>0</v>
      </c>
      <c r="BG15" s="176">
        <f>'DTE-MBE-OneZero'!AV17</f>
        <v>1</v>
      </c>
      <c r="BH15" s="176">
        <f>'DTE-MBE-OneZero'!AW17</f>
        <v>0</v>
      </c>
      <c r="BI15" s="244">
        <f>'DTE-MBE-OneZero'!AX17</f>
        <v>1</v>
      </c>
      <c r="BJ15" s="29">
        <v>0</v>
      </c>
      <c r="BK15" s="29">
        <v>0</v>
      </c>
      <c r="BL15" s="1"/>
      <c r="BM15" s="1"/>
      <c r="BN15" s="176">
        <f>'DTE-MBE-OneZero'!AY17</f>
        <v>1</v>
      </c>
      <c r="BO15" s="176">
        <f>'DTE-MBE-OneZero'!AZ17</f>
        <v>1</v>
      </c>
      <c r="BP15" s="176">
        <f>'DTE-MBE-OneZero'!BA17</f>
        <v>0</v>
      </c>
      <c r="BQ15" s="176">
        <f>'DTE-MBE-OneZero'!BB17</f>
        <v>1</v>
      </c>
      <c r="BR15" s="176">
        <f>'DTE-MBE-OneZero'!BC17</f>
        <v>1</v>
      </c>
      <c r="BS15" s="176">
        <f>'DTE-MBE-OneZero'!BD17</f>
        <v>0</v>
      </c>
      <c r="BT15" s="176">
        <f>'DTE-MBE-OneZero'!BE17</f>
        <v>1</v>
      </c>
      <c r="BU15" s="176">
        <f>'DTE-MBE-OneZero'!BF17</f>
        <v>1</v>
      </c>
      <c r="BV15" s="245">
        <f>'DTE-MBE-OneZero'!BG17</f>
        <v>6</v>
      </c>
      <c r="BW15" s="176">
        <f>'DTE-MBE-OneZero'!BH17</f>
        <v>1</v>
      </c>
      <c r="BX15" s="176">
        <f>'DTE-MBE-OneZero'!BI17</f>
        <v>1</v>
      </c>
      <c r="BY15" s="176">
        <f>'DTE-MBE-OneZero'!BJ17</f>
        <v>1</v>
      </c>
      <c r="BZ15" s="176">
        <f>'DTE-MBE-OneZero'!BK17</f>
        <v>1</v>
      </c>
      <c r="CA15" s="245">
        <f>'DTE-MBE-OneZero'!BL17</f>
        <v>4</v>
      </c>
      <c r="CB15" s="176">
        <f>'DTE-MBE-OneZero'!BM17</f>
        <v>1</v>
      </c>
      <c r="CC15" s="176">
        <f>'DTE-MBE-OneZero'!BO17</f>
        <v>0</v>
      </c>
      <c r="CD15" s="176">
        <f>'DTE-MBE-OneZero'!BP17</f>
        <v>0</v>
      </c>
      <c r="CE15" s="176">
        <f>'DTE-MBE-OneZero'!BQ17</f>
        <v>0</v>
      </c>
      <c r="CF15" s="176">
        <f>'DTE-MBE-OneZero'!BR17</f>
        <v>1</v>
      </c>
      <c r="CG15" s="176">
        <f>'DTE-MBE-OneZero'!BS17</f>
        <v>1</v>
      </c>
      <c r="CH15" s="176">
        <f>'DTE-MBE-OneZero'!BT17</f>
        <v>0</v>
      </c>
      <c r="CI15" s="245">
        <f>'DTE-MBE-OneZero'!BU17</f>
        <v>2</v>
      </c>
      <c r="CJ15" s="176">
        <f>'DTE-MBE-OneZero'!BV17</f>
        <v>0</v>
      </c>
      <c r="CK15" s="176">
        <f>'DTE-MBE-OneZero'!BX17</f>
        <v>0</v>
      </c>
      <c r="CL15" s="176">
        <f>'DTE-MBE-OneZero'!BY17</f>
        <v>0</v>
      </c>
      <c r="CM15" s="176">
        <f>'DTE-MBE-OneZero'!BZ17</f>
        <v>0</v>
      </c>
      <c r="CN15" s="176">
        <f>'DTE-MBE-OneZero'!CA17</f>
        <v>0</v>
      </c>
      <c r="CO15" s="245">
        <f>'DTE-MBE-OneZero'!CB17</f>
        <v>0</v>
      </c>
      <c r="CP15" s="176">
        <f>'DTE-MBE-OneZero'!CC17</f>
        <v>1</v>
      </c>
      <c r="CQ15" s="58">
        <f>'DTE-MBE-OneZero'!CE17</f>
        <v>14</v>
      </c>
    </row>
    <row r="16" spans="1:102" ht="14.25" customHeight="1">
      <c r="A16" s="241" t="str">
        <f>'DTE-MBE-OneZero'!A17</f>
        <v>Muttillo</v>
      </c>
      <c r="B16" s="241" t="str">
        <f>'DTE-MBE-OneZero'!B17</f>
        <v>Ristov</v>
      </c>
      <c r="C16" s="241" t="str">
        <f>'DTE-MBE-OneZero'!C17</f>
        <v>S13</v>
      </c>
      <c r="D16" s="241" t="str">
        <f>'DTE-MBE-OneZero'!D17</f>
        <v>L09</v>
      </c>
      <c r="E16" s="241" t="str">
        <f>'DTE-MBE-OneZero'!G17</f>
        <v>J</v>
      </c>
      <c r="F16" s="241">
        <f>'DTE-MBE-OneZero'!E17</f>
        <v>2021</v>
      </c>
      <c r="G16" s="241" t="str">
        <f>'DTE-MBE-OneZero'!F17</f>
        <v>Survey on Cloud Robotics Architecture and Model-Driven Reference Architecture for Decentralized Multicloud Heterogeneous-Robotics Platform</v>
      </c>
      <c r="H16" s="241">
        <f>'DTE-MBE-OneZero'!H17</f>
        <v>14</v>
      </c>
      <c r="I16" s="30">
        <f>'DTE-MBE-OneZero'!I17</f>
        <v>19</v>
      </c>
      <c r="J16" s="30">
        <f>'DTE-MBE-OneZero'!J17</f>
        <v>1</v>
      </c>
      <c r="K16" s="1"/>
      <c r="L16" s="30" t="str">
        <f>'DTE-MBE-OneZero'!K17</f>
        <v>S12</v>
      </c>
      <c r="M16" s="22" t="s">
        <v>31</v>
      </c>
      <c r="N16" s="22" t="str">
        <f>'DTE-MBE-OneZero'!L18</f>
        <v>L09</v>
      </c>
      <c r="O16" s="176">
        <f>'DTE-MBE-OneZero'!M17</f>
        <v>1</v>
      </c>
      <c r="P16" s="176">
        <f>'DTE-MBE-OneZero'!N17</f>
        <v>1</v>
      </c>
      <c r="Q16" s="176">
        <f>'DTE-MBE-OneZero'!O17</f>
        <v>1</v>
      </c>
      <c r="R16" s="176">
        <f>'DTE-MBE-OneZero'!P17</f>
        <v>0</v>
      </c>
      <c r="S16" s="176">
        <f>'DTE-MBE-OneZero'!Q17</f>
        <v>0</v>
      </c>
      <c r="T16" s="176">
        <f>'DTE-MBE-OneZero'!R17</f>
        <v>0</v>
      </c>
      <c r="U16" s="176">
        <f>'DTE-MBE-OneZero'!AG17</f>
        <v>1</v>
      </c>
      <c r="V16" s="176">
        <f>'DTE-MBE-OneZero'!S17</f>
        <v>1</v>
      </c>
      <c r="W16" s="176">
        <f>'DTE-MBE-OneZero'!T17</f>
        <v>1</v>
      </c>
      <c r="X16" s="176">
        <f>'DTE-MBE-OneZero'!U17</f>
        <v>0</v>
      </c>
      <c r="Y16" s="176">
        <f>'DTE-MBE-OneZero'!V17</f>
        <v>1</v>
      </c>
      <c r="Z16" s="246">
        <f t="shared" si="0"/>
        <v>7</v>
      </c>
      <c r="AA16" s="176">
        <f>'DTE-MBE-OneZero'!X17</f>
        <v>1</v>
      </c>
      <c r="AB16" s="176">
        <f>'DTE-MBE-OneZero'!Y17</f>
        <v>0</v>
      </c>
      <c r="AD16" s="245">
        <f>'DTE-MBE-OneZero'!AA18</f>
        <v>0</v>
      </c>
      <c r="AE16" s="245">
        <f>'DTE-MBE-OneZero'!AB18</f>
        <v>0</v>
      </c>
      <c r="AF16" s="243">
        <f>'DTE-MBE-OneZero'!AC18</f>
        <v>0</v>
      </c>
      <c r="AG16" s="245">
        <f>'DTE-MBE-OneZero'!Z18</f>
        <v>0</v>
      </c>
      <c r="AH16" s="222">
        <f>'DTE-MBE-OneZero'!AD18</f>
        <v>0</v>
      </c>
      <c r="AI16" s="222">
        <f>'DTE-MBE-OneZero'!AE18</f>
        <v>0</v>
      </c>
      <c r="AJ16" s="222">
        <f>'DTE-MBE-OneZero'!AF18</f>
        <v>0</v>
      </c>
      <c r="AK16" s="222">
        <f>'DTE-MBE-OneZero'!AH18</f>
        <v>0</v>
      </c>
      <c r="AL16" s="222">
        <f>'DTE-MBE-OneZero'!AI18</f>
        <v>0</v>
      </c>
      <c r="AM16" s="222">
        <f>'DTE-MBE-OneZero'!AJ18</f>
        <v>1</v>
      </c>
      <c r="AN16" s="222">
        <f>'DTE-MBE-OneZero'!AK18</f>
        <v>1</v>
      </c>
      <c r="AO16" s="222">
        <f>'DTE-MBE-OneZero'!AL18</f>
        <v>1</v>
      </c>
      <c r="AP16" s="222">
        <f>'DTE-MBE-OneZero'!AM18</f>
        <v>0</v>
      </c>
      <c r="AQ16" s="222">
        <f>'DTE-MBE-OneZero'!AN18</f>
        <v>0</v>
      </c>
      <c r="AR16" s="222">
        <f>'DTE-MBE-OneZero'!AO18</f>
        <v>0</v>
      </c>
      <c r="AS16" s="223">
        <f>'DTE-MBE-OneZero'!AP18</f>
        <v>1</v>
      </c>
      <c r="AT16" s="1"/>
      <c r="AU16" s="1"/>
      <c r="AV16" s="1"/>
      <c r="AW16" s="1"/>
      <c r="AX16" s="1"/>
      <c r="AY16" s="30" t="s">
        <v>163</v>
      </c>
      <c r="AZ16" s="22" t="s">
        <v>31</v>
      </c>
      <c r="BA16" s="22" t="s">
        <v>167</v>
      </c>
      <c r="BB16" s="176">
        <f>'DTE-MBE-OneZero'!AQ18</f>
        <v>0</v>
      </c>
      <c r="BC16" s="176">
        <f>'DTE-MBE-OneZero'!AR18</f>
        <v>1</v>
      </c>
      <c r="BD16" s="176">
        <f>'DTE-MBE-OneZero'!AS18</f>
        <v>1</v>
      </c>
      <c r="BE16" s="176">
        <f>'DTE-MBE-OneZero'!AT18</f>
        <v>0</v>
      </c>
      <c r="BF16" s="176">
        <f>'DTE-MBE-OneZero'!AU18</f>
        <v>0</v>
      </c>
      <c r="BG16" s="176">
        <f>'DTE-MBE-OneZero'!AV18</f>
        <v>0</v>
      </c>
      <c r="BH16" s="176">
        <f>'DTE-MBE-OneZero'!AW18</f>
        <v>0</v>
      </c>
      <c r="BI16" s="244">
        <f>'DTE-MBE-OneZero'!AX18</f>
        <v>2</v>
      </c>
      <c r="BJ16" s="247">
        <v>1</v>
      </c>
      <c r="BK16" s="29">
        <v>0</v>
      </c>
      <c r="BL16" s="1"/>
      <c r="BM16" s="1"/>
      <c r="BN16" s="176">
        <f>'DTE-MBE-OneZero'!AY18</f>
        <v>1</v>
      </c>
      <c r="BO16" s="176">
        <f>'DTE-MBE-OneZero'!AZ18</f>
        <v>0</v>
      </c>
      <c r="BP16" s="176">
        <f>'DTE-MBE-OneZero'!BA18</f>
        <v>1</v>
      </c>
      <c r="BQ16" s="176">
        <f>'DTE-MBE-OneZero'!BB18</f>
        <v>1</v>
      </c>
      <c r="BR16" s="176">
        <f>'DTE-MBE-OneZero'!BC18</f>
        <v>1</v>
      </c>
      <c r="BS16" s="176">
        <f>'DTE-MBE-OneZero'!BD18</f>
        <v>0</v>
      </c>
      <c r="BT16" s="176">
        <f>'DTE-MBE-OneZero'!BE18</f>
        <v>0</v>
      </c>
      <c r="BU16" s="176">
        <f>'DTE-MBE-OneZero'!BF18</f>
        <v>0</v>
      </c>
      <c r="BV16" s="245">
        <f>'DTE-MBE-OneZero'!BG18</f>
        <v>4</v>
      </c>
      <c r="BW16" s="176">
        <f>'DTE-MBE-OneZero'!BH18</f>
        <v>0</v>
      </c>
      <c r="BX16" s="176">
        <f>'DTE-MBE-OneZero'!BI18</f>
        <v>0</v>
      </c>
      <c r="BY16" s="176">
        <f>'DTE-MBE-OneZero'!BJ18</f>
        <v>0</v>
      </c>
      <c r="BZ16" s="176">
        <f>'DTE-MBE-OneZero'!BK18</f>
        <v>0</v>
      </c>
      <c r="CA16" s="245">
        <f>'DTE-MBE-OneZero'!BL18</f>
        <v>0</v>
      </c>
      <c r="CB16" s="176">
        <f>'DTE-MBE-OneZero'!BM18</f>
        <v>0</v>
      </c>
      <c r="CC16" s="176">
        <f>'DTE-MBE-OneZero'!BO18</f>
        <v>1</v>
      </c>
      <c r="CD16" s="176">
        <f>'DTE-MBE-OneZero'!BP18</f>
        <v>1</v>
      </c>
      <c r="CE16" s="176">
        <f>'DTE-MBE-OneZero'!BQ18</f>
        <v>0</v>
      </c>
      <c r="CF16" s="176">
        <f>'DTE-MBE-OneZero'!BR18</f>
        <v>1</v>
      </c>
      <c r="CG16" s="176">
        <f>'DTE-MBE-OneZero'!BS18</f>
        <v>1</v>
      </c>
      <c r="CH16" s="176">
        <f>'DTE-MBE-OneZero'!BT18</f>
        <v>0</v>
      </c>
      <c r="CI16" s="245">
        <f>'DTE-MBE-OneZero'!BU18</f>
        <v>4</v>
      </c>
      <c r="CJ16" s="176">
        <f>'DTE-MBE-OneZero'!BV18</f>
        <v>1</v>
      </c>
      <c r="CK16" s="176">
        <f>'DTE-MBE-OneZero'!BX18</f>
        <v>0</v>
      </c>
      <c r="CL16" s="176">
        <f>'DTE-MBE-OneZero'!BY18</f>
        <v>1</v>
      </c>
      <c r="CM16" s="176">
        <f>'DTE-MBE-OneZero'!BZ18</f>
        <v>1</v>
      </c>
      <c r="CN16" s="176">
        <f>'DTE-MBE-OneZero'!CA18</f>
        <v>0</v>
      </c>
      <c r="CO16" s="245">
        <f>'DTE-MBE-OneZero'!CB18</f>
        <v>2</v>
      </c>
      <c r="CP16" s="176">
        <f>'DTE-MBE-OneZero'!CC18</f>
        <v>0</v>
      </c>
      <c r="CQ16" s="58">
        <f>'DTE-MBE-OneZero'!CE18</f>
        <v>11</v>
      </c>
    </row>
    <row r="17" spans="1:95" ht="14.25" customHeight="1">
      <c r="A17" s="241" t="str">
        <f>'DTE-MBE-OneZero'!A18</f>
        <v>Berardinelli</v>
      </c>
      <c r="B17" s="241" t="str">
        <f>'DTE-MBE-OneZero'!B18</f>
        <v>Hermawan</v>
      </c>
      <c r="C17" s="241" t="str">
        <f>'DTE-MBE-OneZero'!C18</f>
        <v>S14</v>
      </c>
      <c r="D17" s="241" t="str">
        <f>'DTE-MBE-OneZero'!D18</f>
        <v>L12</v>
      </c>
      <c r="E17" s="241" t="str">
        <f>'DTE-MBE-OneZero'!G18</f>
        <v>S</v>
      </c>
      <c r="F17" s="241">
        <f>'DTE-MBE-OneZero'!E18</f>
        <v>2021</v>
      </c>
      <c r="G17" s="241" t="str">
        <f>'DTE-MBE-OneZero'!F18</f>
        <v>Cloud-Based Battery Digital Twin Middleware Using Model-Based Development</v>
      </c>
      <c r="H17" s="241">
        <f>'DTE-MBE-OneZero'!H18</f>
        <v>3</v>
      </c>
      <c r="I17" s="30">
        <f>'DTE-MBE-OneZero'!I18</f>
        <v>7</v>
      </c>
      <c r="J17" s="30">
        <f>'DTE-MBE-OneZero'!J18</f>
        <v>1</v>
      </c>
      <c r="K17" s="1"/>
      <c r="L17" s="30" t="str">
        <f>'DTE-MBE-OneZero'!K18</f>
        <v>S13</v>
      </c>
      <c r="M17" s="22" t="s">
        <v>42</v>
      </c>
      <c r="N17" s="22" t="str">
        <f>'DTE-MBE-OneZero'!L19</f>
        <v>L12</v>
      </c>
      <c r="O17" s="176">
        <f>'DTE-MBE-OneZero'!M18</f>
        <v>1</v>
      </c>
      <c r="P17" s="176">
        <f>'DTE-MBE-OneZero'!N18</f>
        <v>1</v>
      </c>
      <c r="Q17" s="176">
        <f>'DTE-MBE-OneZero'!O18</f>
        <v>1</v>
      </c>
      <c r="R17" s="176">
        <f>'DTE-MBE-OneZero'!P18</f>
        <v>1</v>
      </c>
      <c r="S17" s="176">
        <f>'DTE-MBE-OneZero'!Q18</f>
        <v>0</v>
      </c>
      <c r="T17" s="176">
        <f>'DTE-MBE-OneZero'!R18</f>
        <v>0</v>
      </c>
      <c r="U17" s="176">
        <f>'DTE-MBE-OneZero'!AG18</f>
        <v>1</v>
      </c>
      <c r="V17" s="176">
        <f>'DTE-MBE-OneZero'!S18</f>
        <v>1</v>
      </c>
      <c r="W17" s="176">
        <f>'DTE-MBE-OneZero'!T18</f>
        <v>1</v>
      </c>
      <c r="X17" s="176">
        <f>'DTE-MBE-OneZero'!U18</f>
        <v>1</v>
      </c>
      <c r="Y17" s="176">
        <f>'DTE-MBE-OneZero'!V18</f>
        <v>0</v>
      </c>
      <c r="Z17" s="246">
        <f t="shared" si="0"/>
        <v>8</v>
      </c>
      <c r="AA17" s="176">
        <f>'DTE-MBE-OneZero'!X18</f>
        <v>0</v>
      </c>
      <c r="AB17" s="176">
        <f>'DTE-MBE-OneZero'!Y18</f>
        <v>0</v>
      </c>
      <c r="AD17" s="245">
        <f>'DTE-MBE-OneZero'!AA19</f>
        <v>0</v>
      </c>
      <c r="AE17" s="245">
        <f>'DTE-MBE-OneZero'!AB19</f>
        <v>0</v>
      </c>
      <c r="AF17" s="243">
        <f>'DTE-MBE-OneZero'!AC19</f>
        <v>0</v>
      </c>
      <c r="AG17" s="245">
        <f>'DTE-MBE-OneZero'!Z19</f>
        <v>0</v>
      </c>
      <c r="AH17" s="222">
        <f>'DTE-MBE-OneZero'!AD19</f>
        <v>0</v>
      </c>
      <c r="AI17" s="222">
        <f>'DTE-MBE-OneZero'!AE19</f>
        <v>0</v>
      </c>
      <c r="AJ17" s="222">
        <f>'DTE-MBE-OneZero'!AF19</f>
        <v>0</v>
      </c>
      <c r="AK17" s="222">
        <f>'DTE-MBE-OneZero'!AH19</f>
        <v>0</v>
      </c>
      <c r="AL17" s="222">
        <f>'DTE-MBE-OneZero'!AI19</f>
        <v>0</v>
      </c>
      <c r="AM17" s="222">
        <f>'DTE-MBE-OneZero'!AJ19</f>
        <v>0</v>
      </c>
      <c r="AN17" s="222">
        <f>'DTE-MBE-OneZero'!AK19</f>
        <v>0</v>
      </c>
      <c r="AO17" s="222">
        <f>'DTE-MBE-OneZero'!AL19</f>
        <v>0</v>
      </c>
      <c r="AP17" s="222">
        <f>'DTE-MBE-OneZero'!AM19</f>
        <v>0</v>
      </c>
      <c r="AQ17" s="222">
        <f>'DTE-MBE-OneZero'!AN19</f>
        <v>0</v>
      </c>
      <c r="AR17" s="222">
        <f>'DTE-MBE-OneZero'!AO19</f>
        <v>0</v>
      </c>
      <c r="AS17" s="223">
        <f>'DTE-MBE-OneZero'!AP19</f>
        <v>0</v>
      </c>
      <c r="AT17" s="1"/>
      <c r="AU17" s="1"/>
      <c r="AV17" s="1"/>
      <c r="AW17" s="1"/>
      <c r="AX17" s="1"/>
      <c r="AY17" s="30" t="s">
        <v>166</v>
      </c>
      <c r="AZ17" s="22" t="s">
        <v>42</v>
      </c>
      <c r="BA17" s="22" t="s">
        <v>170</v>
      </c>
      <c r="BB17" s="176">
        <f>'DTE-MBE-OneZero'!AQ19</f>
        <v>0</v>
      </c>
      <c r="BC17" s="176">
        <f>'DTE-MBE-OneZero'!AR19</f>
        <v>0</v>
      </c>
      <c r="BD17" s="176">
        <f>'DTE-MBE-OneZero'!AS19</f>
        <v>0</v>
      </c>
      <c r="BE17" s="176">
        <f>'DTE-MBE-OneZero'!AT19</f>
        <v>0</v>
      </c>
      <c r="BF17" s="176">
        <f>'DTE-MBE-OneZero'!AU19</f>
        <v>0</v>
      </c>
      <c r="BG17" s="176">
        <f>'DTE-MBE-OneZero'!AV19</f>
        <v>0</v>
      </c>
      <c r="BH17" s="176">
        <f>'DTE-MBE-OneZero'!AW19</f>
        <v>0</v>
      </c>
      <c r="BI17" s="244">
        <f>'DTE-MBE-OneZero'!AX19</f>
        <v>0</v>
      </c>
      <c r="BJ17" s="29">
        <v>0</v>
      </c>
      <c r="BK17" s="29">
        <v>0</v>
      </c>
      <c r="BL17" s="1"/>
      <c r="BM17" s="1"/>
      <c r="BN17" s="176">
        <f>'DTE-MBE-OneZero'!AY19</f>
        <v>0</v>
      </c>
      <c r="BO17" s="176">
        <f>'DTE-MBE-OneZero'!AZ19</f>
        <v>0</v>
      </c>
      <c r="BP17" s="176">
        <f>'DTE-MBE-OneZero'!BA19</f>
        <v>0</v>
      </c>
      <c r="BQ17" s="176">
        <f>'DTE-MBE-OneZero'!BB19</f>
        <v>0</v>
      </c>
      <c r="BR17" s="176">
        <f>'DTE-MBE-OneZero'!BC19</f>
        <v>0</v>
      </c>
      <c r="BS17" s="176">
        <f>'DTE-MBE-OneZero'!BD19</f>
        <v>0</v>
      </c>
      <c r="BT17" s="176">
        <f>'DTE-MBE-OneZero'!BE19</f>
        <v>0</v>
      </c>
      <c r="BU17" s="176">
        <f>'DTE-MBE-OneZero'!BF19</f>
        <v>0</v>
      </c>
      <c r="BV17" s="245">
        <f>'DTE-MBE-OneZero'!BG19</f>
        <v>0</v>
      </c>
      <c r="BW17" s="176">
        <f>'DTE-MBE-OneZero'!BH19</f>
        <v>0</v>
      </c>
      <c r="BX17" s="176">
        <f>'DTE-MBE-OneZero'!BI19</f>
        <v>0</v>
      </c>
      <c r="BY17" s="176">
        <f>'DTE-MBE-OneZero'!BJ19</f>
        <v>0</v>
      </c>
      <c r="BZ17" s="176">
        <f>'DTE-MBE-OneZero'!BK19</f>
        <v>0</v>
      </c>
      <c r="CA17" s="245">
        <f>'DTE-MBE-OneZero'!BL19</f>
        <v>0</v>
      </c>
      <c r="CB17" s="176">
        <f>'DTE-MBE-OneZero'!BM19</f>
        <v>0</v>
      </c>
      <c r="CC17" s="176">
        <f>'DTE-MBE-OneZero'!BO19</f>
        <v>0</v>
      </c>
      <c r="CD17" s="176">
        <f>'DTE-MBE-OneZero'!BP19</f>
        <v>0</v>
      </c>
      <c r="CE17" s="176">
        <f>'DTE-MBE-OneZero'!BQ19</f>
        <v>0</v>
      </c>
      <c r="CF17" s="176">
        <f>'DTE-MBE-OneZero'!BR19</f>
        <v>0</v>
      </c>
      <c r="CG17" s="176">
        <f>'DTE-MBE-OneZero'!BS19</f>
        <v>0</v>
      </c>
      <c r="CH17" s="176">
        <f>'DTE-MBE-OneZero'!BT19</f>
        <v>0</v>
      </c>
      <c r="CI17" s="245">
        <f>'DTE-MBE-OneZero'!BU19</f>
        <v>0</v>
      </c>
      <c r="CJ17" s="176">
        <f>'DTE-MBE-OneZero'!BV19</f>
        <v>0</v>
      </c>
      <c r="CK17" s="176">
        <f>'DTE-MBE-OneZero'!BX19</f>
        <v>0</v>
      </c>
      <c r="CL17" s="176">
        <f>'DTE-MBE-OneZero'!BY19</f>
        <v>0</v>
      </c>
      <c r="CM17" s="176">
        <f>'DTE-MBE-OneZero'!BZ19</f>
        <v>0</v>
      </c>
      <c r="CN17" s="176">
        <f>'DTE-MBE-OneZero'!CA19</f>
        <v>0</v>
      </c>
      <c r="CO17" s="245">
        <f>'DTE-MBE-OneZero'!CB19</f>
        <v>0</v>
      </c>
      <c r="CP17" s="176">
        <f>'DTE-MBE-OneZero'!CC19</f>
        <v>0</v>
      </c>
      <c r="CQ17" s="58">
        <f>'DTE-MBE-OneZero'!CE19</f>
        <v>0</v>
      </c>
    </row>
    <row r="18" spans="1:95" ht="14.25" customHeight="1">
      <c r="A18" s="241" t="str">
        <f>'DTE-MBE-OneZero'!A19</f>
        <v>Hermawan</v>
      </c>
      <c r="B18" s="241" t="str">
        <f>'DTE-MBE-OneZero'!B19</f>
        <v>Berardinelli</v>
      </c>
      <c r="C18" s="241" t="str">
        <f>'DTE-MBE-OneZero'!C19</f>
        <v>S15</v>
      </c>
      <c r="D18" s="241" t="str">
        <f>'DTE-MBE-OneZero'!D19</f>
        <v>L10</v>
      </c>
      <c r="E18" s="241" t="str">
        <f>'DTE-MBE-OneZero'!G19</f>
        <v>S</v>
      </c>
      <c r="F18" s="241">
        <f>'DTE-MBE-OneZero'!E19</f>
        <v>2021</v>
      </c>
      <c r="G18" s="241" t="str">
        <f>'DTE-MBE-OneZero'!F19</f>
        <v>A Bibliometric Analysis on Model-based Systems Engineering</v>
      </c>
      <c r="H18" s="241">
        <f>'DTE-MBE-OneZero'!H19</f>
        <v>7</v>
      </c>
      <c r="I18" s="30">
        <f>'DTE-MBE-OneZero'!I19</f>
        <v>8</v>
      </c>
      <c r="J18" s="30">
        <f>'DTE-MBE-OneZero'!J19</f>
        <v>1</v>
      </c>
      <c r="K18" s="1"/>
      <c r="L18" s="30" t="str">
        <f>'DTE-MBE-OneZero'!K19</f>
        <v>S14</v>
      </c>
      <c r="M18" s="22" t="s">
        <v>42</v>
      </c>
      <c r="N18" s="22" t="str">
        <f>'DTE-MBE-OneZero'!L20</f>
        <v>L10</v>
      </c>
      <c r="O18" s="176">
        <f>'DTE-MBE-OneZero'!M19</f>
        <v>1</v>
      </c>
      <c r="P18" s="176">
        <f>'DTE-MBE-OneZero'!N19</f>
        <v>1</v>
      </c>
      <c r="Q18" s="176">
        <f>'DTE-MBE-OneZero'!O19</f>
        <v>0</v>
      </c>
      <c r="R18" s="176">
        <f>'DTE-MBE-OneZero'!P19</f>
        <v>0</v>
      </c>
      <c r="S18" s="176">
        <f>'DTE-MBE-OneZero'!Q19</f>
        <v>0</v>
      </c>
      <c r="T18" s="176">
        <f>'DTE-MBE-OneZero'!R19</f>
        <v>0</v>
      </c>
      <c r="U18" s="176">
        <f>'DTE-MBE-OneZero'!AG19</f>
        <v>0</v>
      </c>
      <c r="V18" s="176">
        <f>'DTE-MBE-OneZero'!S19</f>
        <v>0</v>
      </c>
      <c r="W18" s="176">
        <f>'DTE-MBE-OneZero'!T19</f>
        <v>0</v>
      </c>
      <c r="X18" s="176">
        <f>'DTE-MBE-OneZero'!U19</f>
        <v>0</v>
      </c>
      <c r="Y18" s="176">
        <f>'DTE-MBE-OneZero'!V19</f>
        <v>0</v>
      </c>
      <c r="Z18" s="246">
        <f t="shared" si="0"/>
        <v>2</v>
      </c>
      <c r="AA18" s="176">
        <f>'DTE-MBE-OneZero'!X19</f>
        <v>0</v>
      </c>
      <c r="AB18" s="176">
        <f>'DTE-MBE-OneZero'!Y19</f>
        <v>0</v>
      </c>
      <c r="AD18" s="245">
        <f>'DTE-MBE-OneZero'!AA20</f>
        <v>1</v>
      </c>
      <c r="AE18" s="245">
        <f>'DTE-MBE-OneZero'!AB20</f>
        <v>2</v>
      </c>
      <c r="AF18" s="243">
        <f>'DTE-MBE-OneZero'!AC20</f>
        <v>0</v>
      </c>
      <c r="AG18" s="245">
        <f>'DTE-MBE-OneZero'!Z20</f>
        <v>1</v>
      </c>
      <c r="AH18" s="222">
        <f>'DTE-MBE-OneZero'!AD20</f>
        <v>0</v>
      </c>
      <c r="AI18" s="222">
        <f>'DTE-MBE-OneZero'!AE20</f>
        <v>0</v>
      </c>
      <c r="AJ18" s="222">
        <f>'DTE-MBE-OneZero'!AF20</f>
        <v>0</v>
      </c>
      <c r="AK18" s="222">
        <f>'DTE-MBE-OneZero'!AH20</f>
        <v>0</v>
      </c>
      <c r="AL18" s="222">
        <f>'DTE-MBE-OneZero'!AI20</f>
        <v>0</v>
      </c>
      <c r="AM18" s="222">
        <f>'DTE-MBE-OneZero'!AJ20</f>
        <v>0</v>
      </c>
      <c r="AN18" s="222">
        <f>'DTE-MBE-OneZero'!AK20</f>
        <v>1</v>
      </c>
      <c r="AO18" s="222">
        <f>'DTE-MBE-OneZero'!AL20</f>
        <v>0</v>
      </c>
      <c r="AP18" s="222">
        <f>'DTE-MBE-OneZero'!AM20</f>
        <v>0</v>
      </c>
      <c r="AQ18" s="222">
        <f>'DTE-MBE-OneZero'!AN20</f>
        <v>0</v>
      </c>
      <c r="AR18" s="222">
        <f>'DTE-MBE-OneZero'!AO20</f>
        <v>0</v>
      </c>
      <c r="AS18" s="223">
        <f>'DTE-MBE-OneZero'!AP20</f>
        <v>1</v>
      </c>
      <c r="AT18" s="1"/>
      <c r="AU18" s="1"/>
      <c r="AV18" s="1"/>
      <c r="AW18" s="1"/>
      <c r="AX18" s="1"/>
      <c r="AY18" s="30" t="s">
        <v>169</v>
      </c>
      <c r="AZ18" s="22" t="s">
        <v>42</v>
      </c>
      <c r="BA18" s="22" t="s">
        <v>173</v>
      </c>
      <c r="BB18" s="176">
        <f>'DTE-MBE-OneZero'!AQ20</f>
        <v>0</v>
      </c>
      <c r="BC18" s="176">
        <f>'DTE-MBE-OneZero'!AR20</f>
        <v>0</v>
      </c>
      <c r="BD18" s="176">
        <f>'DTE-MBE-OneZero'!AS20</f>
        <v>0</v>
      </c>
      <c r="BE18" s="176">
        <f>'DTE-MBE-OneZero'!AT20</f>
        <v>1</v>
      </c>
      <c r="BF18" s="176">
        <f>'DTE-MBE-OneZero'!AU20</f>
        <v>0</v>
      </c>
      <c r="BG18" s="176">
        <f>'DTE-MBE-OneZero'!AV20</f>
        <v>0</v>
      </c>
      <c r="BH18" s="176">
        <f>'DTE-MBE-OneZero'!AW20</f>
        <v>0</v>
      </c>
      <c r="BI18" s="244">
        <f>'DTE-MBE-OneZero'!AX20</f>
        <v>1</v>
      </c>
      <c r="BJ18" s="29">
        <v>0</v>
      </c>
      <c r="BK18" s="29">
        <v>0</v>
      </c>
      <c r="BL18" s="1"/>
      <c r="BM18" s="1"/>
      <c r="BN18" s="176">
        <f>'DTE-MBE-OneZero'!AY20</f>
        <v>1</v>
      </c>
      <c r="BO18" s="176">
        <f>'DTE-MBE-OneZero'!AZ20</f>
        <v>1</v>
      </c>
      <c r="BP18" s="176">
        <f>'DTE-MBE-OneZero'!BA20</f>
        <v>1</v>
      </c>
      <c r="BQ18" s="176">
        <f>'DTE-MBE-OneZero'!BB20</f>
        <v>1</v>
      </c>
      <c r="BR18" s="176">
        <f>'DTE-MBE-OneZero'!BC20</f>
        <v>0</v>
      </c>
      <c r="BS18" s="176">
        <f>'DTE-MBE-OneZero'!BD20</f>
        <v>0</v>
      </c>
      <c r="BT18" s="176">
        <f>'DTE-MBE-OneZero'!BE20</f>
        <v>0</v>
      </c>
      <c r="BU18" s="176">
        <f>'DTE-MBE-OneZero'!BF20</f>
        <v>0</v>
      </c>
      <c r="BV18" s="245">
        <f>'DTE-MBE-OneZero'!BG20</f>
        <v>4</v>
      </c>
      <c r="BW18" s="176">
        <f>'DTE-MBE-OneZero'!BH20</f>
        <v>0</v>
      </c>
      <c r="BX18" s="176">
        <f>'DTE-MBE-OneZero'!BI20</f>
        <v>0</v>
      </c>
      <c r="BY18" s="176">
        <f>'DTE-MBE-OneZero'!BJ20</f>
        <v>0</v>
      </c>
      <c r="BZ18" s="176">
        <f>'DTE-MBE-OneZero'!BK20</f>
        <v>0</v>
      </c>
      <c r="CA18" s="245">
        <f>'DTE-MBE-OneZero'!BL20</f>
        <v>0</v>
      </c>
      <c r="CB18" s="176">
        <f>'DTE-MBE-OneZero'!BM20</f>
        <v>0</v>
      </c>
      <c r="CC18" s="176">
        <f>'DTE-MBE-OneZero'!BO20</f>
        <v>1</v>
      </c>
      <c r="CD18" s="176">
        <f>'DTE-MBE-OneZero'!BP20</f>
        <v>1</v>
      </c>
      <c r="CE18" s="176">
        <f>'DTE-MBE-OneZero'!BQ20</f>
        <v>0</v>
      </c>
      <c r="CF18" s="176">
        <f>'DTE-MBE-OneZero'!BR20</f>
        <v>1</v>
      </c>
      <c r="CG18" s="176">
        <f>'DTE-MBE-OneZero'!BS20</f>
        <v>1</v>
      </c>
      <c r="CH18" s="176">
        <f>'DTE-MBE-OneZero'!BT20</f>
        <v>1</v>
      </c>
      <c r="CI18" s="245">
        <f>'DTE-MBE-OneZero'!BU20</f>
        <v>5</v>
      </c>
      <c r="CJ18" s="176">
        <f>'DTE-MBE-OneZero'!BV20</f>
        <v>1</v>
      </c>
      <c r="CK18" s="176">
        <f>'DTE-MBE-OneZero'!BX20</f>
        <v>0</v>
      </c>
      <c r="CL18" s="176">
        <f>'DTE-MBE-OneZero'!BY20</f>
        <v>0</v>
      </c>
      <c r="CM18" s="176">
        <f>'DTE-MBE-OneZero'!BZ20</f>
        <v>0</v>
      </c>
      <c r="CN18" s="176">
        <f>'DTE-MBE-OneZero'!CA20</f>
        <v>0</v>
      </c>
      <c r="CO18" s="245">
        <f>'DTE-MBE-OneZero'!CB20</f>
        <v>0</v>
      </c>
      <c r="CP18" s="176">
        <f>'DTE-MBE-OneZero'!CC20</f>
        <v>0</v>
      </c>
      <c r="CQ18" s="58">
        <f>'DTE-MBE-OneZero'!CE20</f>
        <v>10</v>
      </c>
    </row>
    <row r="19" spans="1:95" ht="14.25" customHeight="1">
      <c r="A19" s="241" t="str">
        <f>'DTE-MBE-OneZero'!A20</f>
        <v>UGUR YAYAN</v>
      </c>
      <c r="B19" s="241" t="str">
        <f>'DTE-MBE-OneZero'!B20</f>
        <v>Hermawan</v>
      </c>
      <c r="C19" s="241" t="str">
        <f>'DTE-MBE-OneZero'!C20</f>
        <v>S16</v>
      </c>
      <c r="D19" s="241" t="str">
        <f>'DTE-MBE-OneZero'!D20</f>
        <v>L22</v>
      </c>
      <c r="E19" s="241" t="str">
        <f>'DTE-MBE-OneZero'!G20</f>
        <v>J</v>
      </c>
      <c r="F19" s="241">
        <f>'DTE-MBE-OneZero'!E20</f>
        <v>2024</v>
      </c>
      <c r="G19" s="241" t="str">
        <f>'DTE-MBE-OneZero'!F20</f>
        <v>Digital Twins in Software Engineering—A Systematic Literature Review and Vision</v>
      </c>
      <c r="H19" s="241">
        <f>'DTE-MBE-OneZero'!H20</f>
        <v>4</v>
      </c>
      <c r="I19" s="30">
        <f>'DTE-MBE-OneZero'!I20</f>
        <v>37</v>
      </c>
      <c r="J19" s="30">
        <f>'DTE-MBE-OneZero'!J20</f>
        <v>1</v>
      </c>
      <c r="K19" s="1"/>
      <c r="L19" s="30" t="str">
        <f>'DTE-MBE-OneZero'!K20</f>
        <v>S15</v>
      </c>
      <c r="M19" s="22" t="s">
        <v>31</v>
      </c>
      <c r="N19" s="22" t="str">
        <f>'DTE-MBE-OneZero'!L21</f>
        <v>L22</v>
      </c>
      <c r="O19" s="176">
        <f>'DTE-MBE-OneZero'!M20</f>
        <v>1</v>
      </c>
      <c r="P19" s="176">
        <f>'DTE-MBE-OneZero'!N20</f>
        <v>1</v>
      </c>
      <c r="Q19" s="176">
        <f>'DTE-MBE-OneZero'!O20</f>
        <v>1</v>
      </c>
      <c r="R19" s="176">
        <f>'DTE-MBE-OneZero'!P20</f>
        <v>1</v>
      </c>
      <c r="S19" s="176">
        <f>'DTE-MBE-OneZero'!Q20</f>
        <v>1</v>
      </c>
      <c r="T19" s="176">
        <f>'DTE-MBE-OneZero'!R20</f>
        <v>1</v>
      </c>
      <c r="U19" s="176">
        <f>'DTE-MBE-OneZero'!AG20</f>
        <v>1</v>
      </c>
      <c r="V19" s="176">
        <f>'DTE-MBE-OneZero'!S20</f>
        <v>1</v>
      </c>
      <c r="W19" s="176">
        <f>'DTE-MBE-OneZero'!T20</f>
        <v>1</v>
      </c>
      <c r="X19" s="176">
        <f>'DTE-MBE-OneZero'!U20</f>
        <v>1</v>
      </c>
      <c r="Y19" s="176">
        <f>'DTE-MBE-OneZero'!V20</f>
        <v>0</v>
      </c>
      <c r="Z19" s="246">
        <f t="shared" si="0"/>
        <v>10</v>
      </c>
      <c r="AA19" s="176">
        <f>'DTE-MBE-OneZero'!X20</f>
        <v>1</v>
      </c>
      <c r="AB19" s="176">
        <f>'DTE-MBE-OneZero'!Y20</f>
        <v>1</v>
      </c>
      <c r="AD19" s="245">
        <f>'DTE-MBE-OneZero'!AA21</f>
        <v>0</v>
      </c>
      <c r="AE19" s="245">
        <f>'DTE-MBE-OneZero'!AB21</f>
        <v>1</v>
      </c>
      <c r="AF19" s="243">
        <f>'DTE-MBE-OneZero'!AC21</f>
        <v>1</v>
      </c>
      <c r="AG19" s="245">
        <f>'DTE-MBE-OneZero'!Z21</f>
        <v>1</v>
      </c>
      <c r="AH19" s="222">
        <f>'DTE-MBE-OneZero'!AD21</f>
        <v>0</v>
      </c>
      <c r="AI19" s="222">
        <f>'DTE-MBE-OneZero'!AE21</f>
        <v>0</v>
      </c>
      <c r="AJ19" s="222">
        <f>'DTE-MBE-OneZero'!AF21</f>
        <v>0</v>
      </c>
      <c r="AK19" s="222">
        <f>'DTE-MBE-OneZero'!AH21</f>
        <v>0</v>
      </c>
      <c r="AL19" s="222">
        <f>'DTE-MBE-OneZero'!AI21</f>
        <v>0</v>
      </c>
      <c r="AM19" s="222">
        <f>'DTE-MBE-OneZero'!AJ21</f>
        <v>0</v>
      </c>
      <c r="AN19" s="222">
        <f>'DTE-MBE-OneZero'!AK21</f>
        <v>0</v>
      </c>
      <c r="AO19" s="222">
        <f>'DTE-MBE-OneZero'!AL21</f>
        <v>0</v>
      </c>
      <c r="AP19" s="222">
        <f>'DTE-MBE-OneZero'!AM21</f>
        <v>0</v>
      </c>
      <c r="AQ19" s="222">
        <f>'DTE-MBE-OneZero'!AN21</f>
        <v>0</v>
      </c>
      <c r="AR19" s="222">
        <f>'DTE-MBE-OneZero'!AO21</f>
        <v>1</v>
      </c>
      <c r="AS19" s="223">
        <f>'DTE-MBE-OneZero'!AP21</f>
        <v>1</v>
      </c>
      <c r="AT19" s="1"/>
      <c r="AU19" s="1"/>
      <c r="AV19" s="1"/>
      <c r="AW19" s="1"/>
      <c r="AX19" s="1"/>
      <c r="AY19" s="30" t="s">
        <v>172</v>
      </c>
      <c r="AZ19" s="22" t="s">
        <v>31</v>
      </c>
      <c r="BA19" s="22" t="s">
        <v>176</v>
      </c>
      <c r="BB19" s="176">
        <f>'DTE-MBE-OneZero'!AQ21</f>
        <v>0</v>
      </c>
      <c r="BC19" s="176">
        <f>'DTE-MBE-OneZero'!AR21</f>
        <v>0</v>
      </c>
      <c r="BD19" s="176">
        <f>'DTE-MBE-OneZero'!AS21</f>
        <v>0</v>
      </c>
      <c r="BE19" s="176">
        <f>'DTE-MBE-OneZero'!AT21</f>
        <v>1</v>
      </c>
      <c r="BF19" s="176">
        <f>'DTE-MBE-OneZero'!AU21</f>
        <v>0</v>
      </c>
      <c r="BG19" s="176">
        <f>'DTE-MBE-OneZero'!AV21</f>
        <v>1</v>
      </c>
      <c r="BH19" s="176">
        <f>'DTE-MBE-OneZero'!AW21</f>
        <v>0</v>
      </c>
      <c r="BI19" s="244">
        <f>'DTE-MBE-OneZero'!AX21</f>
        <v>2</v>
      </c>
      <c r="BJ19" s="247">
        <v>1</v>
      </c>
      <c r="BK19" s="247">
        <v>1</v>
      </c>
      <c r="BL19" s="1"/>
      <c r="BM19" s="1"/>
      <c r="BN19" s="176">
        <f>'DTE-MBE-OneZero'!AY21</f>
        <v>0</v>
      </c>
      <c r="BO19" s="176">
        <f>'DTE-MBE-OneZero'!AZ21</f>
        <v>0</v>
      </c>
      <c r="BP19" s="176">
        <f>'DTE-MBE-OneZero'!BA21</f>
        <v>0</v>
      </c>
      <c r="BQ19" s="176">
        <f>'DTE-MBE-OneZero'!BB21</f>
        <v>0</v>
      </c>
      <c r="BR19" s="176">
        <f>'DTE-MBE-OneZero'!BC21</f>
        <v>0</v>
      </c>
      <c r="BS19" s="176">
        <f>'DTE-MBE-OneZero'!BD21</f>
        <v>0</v>
      </c>
      <c r="BT19" s="176">
        <f>'DTE-MBE-OneZero'!BE21</f>
        <v>0</v>
      </c>
      <c r="BU19" s="176">
        <f>'DTE-MBE-OneZero'!BF21</f>
        <v>0</v>
      </c>
      <c r="BV19" s="245">
        <f>'DTE-MBE-OneZero'!BG21</f>
        <v>0</v>
      </c>
      <c r="BW19" s="176">
        <f>'DTE-MBE-OneZero'!BH21</f>
        <v>0</v>
      </c>
      <c r="BX19" s="176">
        <f>'DTE-MBE-OneZero'!BI21</f>
        <v>0</v>
      </c>
      <c r="BY19" s="176">
        <f>'DTE-MBE-OneZero'!BJ21</f>
        <v>0</v>
      </c>
      <c r="BZ19" s="176">
        <f>'DTE-MBE-OneZero'!BK21</f>
        <v>0</v>
      </c>
      <c r="CA19" s="245">
        <f>'DTE-MBE-OneZero'!BL21</f>
        <v>0</v>
      </c>
      <c r="CB19" s="176">
        <f>'DTE-MBE-OneZero'!BM21</f>
        <v>0</v>
      </c>
      <c r="CC19" s="176">
        <f>'DTE-MBE-OneZero'!BO21</f>
        <v>0</v>
      </c>
      <c r="CD19" s="176">
        <f>'DTE-MBE-OneZero'!BP21</f>
        <v>0</v>
      </c>
      <c r="CE19" s="176">
        <f>'DTE-MBE-OneZero'!BQ21</f>
        <v>0</v>
      </c>
      <c r="CF19" s="176">
        <f>'DTE-MBE-OneZero'!BR21</f>
        <v>1</v>
      </c>
      <c r="CG19" s="176">
        <f>'DTE-MBE-OneZero'!BS21</f>
        <v>1</v>
      </c>
      <c r="CH19" s="176">
        <f>'DTE-MBE-OneZero'!BT21</f>
        <v>0</v>
      </c>
      <c r="CI19" s="245">
        <f>'DTE-MBE-OneZero'!BU21</f>
        <v>2</v>
      </c>
      <c r="CJ19" s="176">
        <f>'DTE-MBE-OneZero'!BV21</f>
        <v>0</v>
      </c>
      <c r="CK19" s="176">
        <f>'DTE-MBE-OneZero'!BX21</f>
        <v>0</v>
      </c>
      <c r="CL19" s="176">
        <f>'DTE-MBE-OneZero'!BY21</f>
        <v>0</v>
      </c>
      <c r="CM19" s="176">
        <f>'DTE-MBE-OneZero'!BZ21</f>
        <v>0</v>
      </c>
      <c r="CN19" s="176">
        <f>'DTE-MBE-OneZero'!CA21</f>
        <v>0</v>
      </c>
      <c r="CO19" s="245">
        <f>'DTE-MBE-OneZero'!CB21</f>
        <v>0</v>
      </c>
      <c r="CP19" s="176">
        <f>'DTE-MBE-OneZero'!CC21</f>
        <v>1</v>
      </c>
      <c r="CQ19" s="58">
        <f>'DTE-MBE-OneZero'!CE21</f>
        <v>3</v>
      </c>
    </row>
    <row r="20" spans="1:95" ht="14.25" customHeight="1">
      <c r="A20" s="241" t="str">
        <f>'DTE-MBE-OneZero'!A21</f>
        <v>Muttillo</v>
      </c>
      <c r="B20" s="241" t="str">
        <f>'DTE-MBE-OneZero'!B21</f>
        <v>Berardinelli</v>
      </c>
      <c r="C20" s="241" t="str">
        <f>'DTE-MBE-OneZero'!C21</f>
        <v>S17</v>
      </c>
      <c r="D20" s="241" t="str">
        <f>'DTE-MBE-OneZero'!D21</f>
        <v>L20</v>
      </c>
      <c r="E20" s="241" t="str">
        <f>'DTE-MBE-OneZero'!G21</f>
        <v>C</v>
      </c>
      <c r="F20" s="241">
        <f>'DTE-MBE-OneZero'!E21</f>
        <v>2023</v>
      </c>
      <c r="G20" s="241" t="str">
        <f>'DTE-MBE-OneZero'!F21</f>
        <v>A Systematic Literature Review of Recent Trends and Challenges in Digital Twin Implementation</v>
      </c>
      <c r="H20" s="241">
        <f>'DTE-MBE-OneZero'!H21</f>
        <v>3</v>
      </c>
      <c r="I20" s="30">
        <f>'DTE-MBE-OneZero'!I21</f>
        <v>10</v>
      </c>
      <c r="J20" s="30">
        <f>'DTE-MBE-OneZero'!J21</f>
        <v>1</v>
      </c>
      <c r="K20" s="1"/>
      <c r="L20" s="30" t="str">
        <f>'DTE-MBE-OneZero'!K21</f>
        <v>S16</v>
      </c>
      <c r="M20" s="22" t="s">
        <v>18</v>
      </c>
      <c r="N20" s="22" t="str">
        <f>'DTE-MBE-OneZero'!L22</f>
        <v>L20</v>
      </c>
      <c r="O20" s="176">
        <f>'DTE-MBE-OneZero'!M21</f>
        <v>1</v>
      </c>
      <c r="P20" s="176">
        <f>'DTE-MBE-OneZero'!N21</f>
        <v>1</v>
      </c>
      <c r="Q20" s="176">
        <f>'DTE-MBE-OneZero'!O21</f>
        <v>1</v>
      </c>
      <c r="R20" s="176">
        <f>'DTE-MBE-OneZero'!P21</f>
        <v>1</v>
      </c>
      <c r="S20" s="176">
        <f>'DTE-MBE-OneZero'!Q21</f>
        <v>1</v>
      </c>
      <c r="T20" s="176">
        <f>'DTE-MBE-OneZero'!R21</f>
        <v>1</v>
      </c>
      <c r="U20" s="176">
        <f>'DTE-MBE-OneZero'!AG21</f>
        <v>1</v>
      </c>
      <c r="V20" s="176">
        <f>'DTE-MBE-OneZero'!S21</f>
        <v>1</v>
      </c>
      <c r="W20" s="176">
        <f>'DTE-MBE-OneZero'!T21</f>
        <v>1</v>
      </c>
      <c r="X20" s="176">
        <f>'DTE-MBE-OneZero'!U21</f>
        <v>1</v>
      </c>
      <c r="Y20" s="176">
        <f>'DTE-MBE-OneZero'!V21</f>
        <v>0</v>
      </c>
      <c r="Z20" s="246">
        <f t="shared" si="0"/>
        <v>10</v>
      </c>
      <c r="AA20" s="176">
        <f>'DTE-MBE-OneZero'!X21</f>
        <v>1</v>
      </c>
      <c r="AB20" s="176">
        <f>'DTE-MBE-OneZero'!Y21</f>
        <v>0</v>
      </c>
      <c r="AD20" s="245">
        <f>'DTE-MBE-OneZero'!AA22</f>
        <v>1</v>
      </c>
      <c r="AE20" s="245">
        <f>'DTE-MBE-OneZero'!AB22</f>
        <v>1</v>
      </c>
      <c r="AF20" s="243">
        <f>'DTE-MBE-OneZero'!AC22</f>
        <v>0</v>
      </c>
      <c r="AG20" s="245">
        <f>'DTE-MBE-OneZero'!Z22</f>
        <v>0</v>
      </c>
      <c r="AH20" s="222">
        <f>'DTE-MBE-OneZero'!AD22</f>
        <v>0</v>
      </c>
      <c r="AI20" s="222">
        <f>'DTE-MBE-OneZero'!AE22</f>
        <v>0</v>
      </c>
      <c r="AJ20" s="222">
        <f>'DTE-MBE-OneZero'!AF22</f>
        <v>0</v>
      </c>
      <c r="AK20" s="222">
        <f>'DTE-MBE-OneZero'!AH22</f>
        <v>0</v>
      </c>
      <c r="AL20" s="222">
        <f>'DTE-MBE-OneZero'!AI22</f>
        <v>0</v>
      </c>
      <c r="AM20" s="222">
        <f>'DTE-MBE-OneZero'!AJ22</f>
        <v>0</v>
      </c>
      <c r="AN20" s="222">
        <f>'DTE-MBE-OneZero'!AK22</f>
        <v>0</v>
      </c>
      <c r="AO20" s="222">
        <f>'DTE-MBE-OneZero'!AL22</f>
        <v>0</v>
      </c>
      <c r="AP20" s="222">
        <f>'DTE-MBE-OneZero'!AM22</f>
        <v>0</v>
      </c>
      <c r="AQ20" s="222">
        <f>'DTE-MBE-OneZero'!AN22</f>
        <v>0</v>
      </c>
      <c r="AR20" s="222">
        <f>'DTE-MBE-OneZero'!AO22</f>
        <v>0</v>
      </c>
      <c r="AS20" s="223">
        <f>'DTE-MBE-OneZero'!AP22</f>
        <v>0</v>
      </c>
      <c r="AT20" s="1"/>
      <c r="AU20" s="1"/>
      <c r="AV20" s="1"/>
      <c r="AW20" s="1"/>
      <c r="AX20" s="1"/>
      <c r="AY20" s="30" t="s">
        <v>175</v>
      </c>
      <c r="AZ20" s="22" t="s">
        <v>18</v>
      </c>
      <c r="BA20" s="22" t="s">
        <v>179</v>
      </c>
      <c r="BB20" s="176">
        <f>'DTE-MBE-OneZero'!AQ22</f>
        <v>0</v>
      </c>
      <c r="BC20" s="176">
        <f>'DTE-MBE-OneZero'!AR22</f>
        <v>0</v>
      </c>
      <c r="BD20" s="176">
        <f>'DTE-MBE-OneZero'!AS22</f>
        <v>0</v>
      </c>
      <c r="BE20" s="176">
        <f>'DTE-MBE-OneZero'!AT22</f>
        <v>1</v>
      </c>
      <c r="BF20" s="176">
        <f>'DTE-MBE-OneZero'!AU22</f>
        <v>1</v>
      </c>
      <c r="BG20" s="176">
        <f>'DTE-MBE-OneZero'!AV22</f>
        <v>1</v>
      </c>
      <c r="BH20" s="176">
        <f>'DTE-MBE-OneZero'!AW22</f>
        <v>1</v>
      </c>
      <c r="BI20" s="244">
        <f>'DTE-MBE-OneZero'!AX22</f>
        <v>4</v>
      </c>
      <c r="BJ20" s="247">
        <v>1</v>
      </c>
      <c r="BK20" s="29">
        <v>0</v>
      </c>
      <c r="BL20" s="1"/>
      <c r="BM20" s="1"/>
      <c r="BN20" s="176">
        <f>'DTE-MBE-OneZero'!AY22</f>
        <v>0</v>
      </c>
      <c r="BO20" s="176">
        <f>'DTE-MBE-OneZero'!AZ22</f>
        <v>1</v>
      </c>
      <c r="BP20" s="176">
        <f>'DTE-MBE-OneZero'!BA22</f>
        <v>0</v>
      </c>
      <c r="BQ20" s="176">
        <f>'DTE-MBE-OneZero'!BB22</f>
        <v>0</v>
      </c>
      <c r="BR20" s="176">
        <f>'DTE-MBE-OneZero'!BC22</f>
        <v>0</v>
      </c>
      <c r="BS20" s="176">
        <f>'DTE-MBE-OneZero'!BD22</f>
        <v>0</v>
      </c>
      <c r="BT20" s="176">
        <f>'DTE-MBE-OneZero'!BE22</f>
        <v>1</v>
      </c>
      <c r="BU20" s="176">
        <f>'DTE-MBE-OneZero'!BF22</f>
        <v>0</v>
      </c>
      <c r="BV20" s="245">
        <f>'DTE-MBE-OneZero'!BG22</f>
        <v>2</v>
      </c>
      <c r="BW20" s="176">
        <f>'DTE-MBE-OneZero'!BH22</f>
        <v>0</v>
      </c>
      <c r="BX20" s="176">
        <f>'DTE-MBE-OneZero'!BI22</f>
        <v>0</v>
      </c>
      <c r="BY20" s="176">
        <f>'DTE-MBE-OneZero'!BJ22</f>
        <v>0</v>
      </c>
      <c r="BZ20" s="176">
        <f>'DTE-MBE-OneZero'!BK22</f>
        <v>0</v>
      </c>
      <c r="CA20" s="245">
        <f>'DTE-MBE-OneZero'!BL22</f>
        <v>0</v>
      </c>
      <c r="CB20" s="176">
        <f>'DTE-MBE-OneZero'!BM22</f>
        <v>0</v>
      </c>
      <c r="CC20" s="176">
        <f>'DTE-MBE-OneZero'!BO22</f>
        <v>0</v>
      </c>
      <c r="CD20" s="176">
        <f>'DTE-MBE-OneZero'!BP22</f>
        <v>0</v>
      </c>
      <c r="CE20" s="176">
        <f>'DTE-MBE-OneZero'!BQ22</f>
        <v>0</v>
      </c>
      <c r="CF20" s="176">
        <f>'DTE-MBE-OneZero'!BR22</f>
        <v>0</v>
      </c>
      <c r="CG20" s="176">
        <f>'DTE-MBE-OneZero'!BS22</f>
        <v>0</v>
      </c>
      <c r="CH20" s="176">
        <f>'DTE-MBE-OneZero'!BT22</f>
        <v>0</v>
      </c>
      <c r="CI20" s="245">
        <f>'DTE-MBE-OneZero'!BU22</f>
        <v>0</v>
      </c>
      <c r="CJ20" s="176">
        <f>'DTE-MBE-OneZero'!BV22</f>
        <v>0</v>
      </c>
      <c r="CK20" s="176">
        <f>'DTE-MBE-OneZero'!BX22</f>
        <v>0</v>
      </c>
      <c r="CL20" s="176">
        <f>'DTE-MBE-OneZero'!BY22</f>
        <v>0</v>
      </c>
      <c r="CM20" s="176">
        <f>'DTE-MBE-OneZero'!BZ22</f>
        <v>0</v>
      </c>
      <c r="CN20" s="176">
        <f>'DTE-MBE-OneZero'!CA22</f>
        <v>0</v>
      </c>
      <c r="CO20" s="245">
        <f>'DTE-MBE-OneZero'!CB22</f>
        <v>0</v>
      </c>
      <c r="CP20" s="176">
        <f>'DTE-MBE-OneZero'!CC22</f>
        <v>0</v>
      </c>
      <c r="CQ20" s="58">
        <f>'DTE-MBE-OneZero'!CE22</f>
        <v>2</v>
      </c>
    </row>
    <row r="21" spans="1:95" ht="14.25" customHeight="1">
      <c r="A21" s="241" t="str">
        <f>'DTE-MBE-OneZero'!A22</f>
        <v>Bruneliere</v>
      </c>
      <c r="B21" s="241" t="str">
        <f>'DTE-MBE-OneZero'!B22</f>
        <v>Muttillo</v>
      </c>
      <c r="C21" s="241" t="str">
        <f>'DTE-MBE-OneZero'!C22</f>
        <v>S18</v>
      </c>
      <c r="D21" s="241" t="str">
        <f>'DTE-MBE-OneZero'!D22</f>
        <v>L05</v>
      </c>
      <c r="E21" s="241" t="str">
        <f>'DTE-MBE-OneZero'!G22</f>
        <v>C</v>
      </c>
      <c r="F21" s="241">
        <f>'DTE-MBE-OneZero'!E22</f>
        <v>2022</v>
      </c>
      <c r="G21" s="241" t="str">
        <f>'DTE-MBE-OneZero'!F22</f>
        <v>How Can Digital Twins Support the Net Zero Vision?</v>
      </c>
      <c r="H21" s="241">
        <f>'DTE-MBE-OneZero'!H22</f>
        <v>2</v>
      </c>
      <c r="I21" s="30">
        <f>'DTE-MBE-OneZero'!I22</f>
        <v>18</v>
      </c>
      <c r="J21" s="30">
        <f>'DTE-MBE-OneZero'!J22</f>
        <v>1</v>
      </c>
      <c r="K21" s="1"/>
      <c r="L21" s="30" t="str">
        <f>'DTE-MBE-OneZero'!K22</f>
        <v>S17</v>
      </c>
      <c r="M21" s="22" t="s">
        <v>18</v>
      </c>
      <c r="N21" s="22" t="str">
        <f>'DTE-MBE-OneZero'!L23</f>
        <v>L05</v>
      </c>
      <c r="O21" s="176">
        <f>'DTE-MBE-OneZero'!M22</f>
        <v>1</v>
      </c>
      <c r="P21" s="176">
        <f>'DTE-MBE-OneZero'!N22</f>
        <v>1</v>
      </c>
      <c r="Q21" s="176">
        <f>'DTE-MBE-OneZero'!O22</f>
        <v>0</v>
      </c>
      <c r="R21" s="176">
        <f>'DTE-MBE-OneZero'!P22</f>
        <v>1</v>
      </c>
      <c r="S21" s="176">
        <f>'DTE-MBE-OneZero'!Q22</f>
        <v>1</v>
      </c>
      <c r="T21" s="176">
        <f>'DTE-MBE-OneZero'!R22</f>
        <v>1</v>
      </c>
      <c r="U21" s="176">
        <f>'DTE-MBE-OneZero'!AG22</f>
        <v>0</v>
      </c>
      <c r="V21" s="176">
        <f>'DTE-MBE-OneZero'!S22</f>
        <v>0</v>
      </c>
      <c r="W21" s="176">
        <f>'DTE-MBE-OneZero'!T22</f>
        <v>0</v>
      </c>
      <c r="X21" s="176">
        <f>'DTE-MBE-OneZero'!U22</f>
        <v>1</v>
      </c>
      <c r="Y21" s="176">
        <f>'DTE-MBE-OneZero'!V22</f>
        <v>1</v>
      </c>
      <c r="Z21" s="246">
        <f t="shared" si="0"/>
        <v>7</v>
      </c>
      <c r="AA21" s="176">
        <f>'DTE-MBE-OneZero'!X22</f>
        <v>0</v>
      </c>
      <c r="AB21" s="176">
        <f>'DTE-MBE-OneZero'!Y22</f>
        <v>1</v>
      </c>
      <c r="AD21" s="245">
        <f>'DTE-MBE-OneZero'!AA23</f>
        <v>0</v>
      </c>
      <c r="AE21" s="245">
        <f>'DTE-MBE-OneZero'!AB23</f>
        <v>1</v>
      </c>
      <c r="AF21" s="243">
        <f>'DTE-MBE-OneZero'!AC23</f>
        <v>1</v>
      </c>
      <c r="AG21" s="245">
        <f>'DTE-MBE-OneZero'!Z23</f>
        <v>1</v>
      </c>
      <c r="AH21" s="222">
        <f>'DTE-MBE-OneZero'!AD23</f>
        <v>0</v>
      </c>
      <c r="AI21" s="222">
        <f>'DTE-MBE-OneZero'!AE23</f>
        <v>0</v>
      </c>
      <c r="AJ21" s="222">
        <f>'DTE-MBE-OneZero'!AF23</f>
        <v>0</v>
      </c>
      <c r="AK21" s="222">
        <f>'DTE-MBE-OneZero'!AH23</f>
        <v>0</v>
      </c>
      <c r="AL21" s="222">
        <f>'DTE-MBE-OneZero'!AI23</f>
        <v>0</v>
      </c>
      <c r="AM21" s="222">
        <f>'DTE-MBE-OneZero'!AJ23</f>
        <v>0</v>
      </c>
      <c r="AN21" s="222">
        <f>'DTE-MBE-OneZero'!AK23</f>
        <v>0</v>
      </c>
      <c r="AO21" s="222">
        <f>'DTE-MBE-OneZero'!AL23</f>
        <v>1</v>
      </c>
      <c r="AP21" s="222">
        <f>'DTE-MBE-OneZero'!AM23</f>
        <v>1</v>
      </c>
      <c r="AQ21" s="222">
        <f>'DTE-MBE-OneZero'!AN23</f>
        <v>0</v>
      </c>
      <c r="AR21" s="222">
        <f>'DTE-MBE-OneZero'!AO23</f>
        <v>0</v>
      </c>
      <c r="AS21" s="223">
        <f>'DTE-MBE-OneZero'!AP23</f>
        <v>1</v>
      </c>
      <c r="AT21" s="1"/>
      <c r="AU21" s="1"/>
      <c r="AV21" s="1"/>
      <c r="AW21" s="1"/>
      <c r="AX21" s="1"/>
      <c r="AY21" s="30" t="s">
        <v>178</v>
      </c>
      <c r="AZ21" s="22" t="s">
        <v>18</v>
      </c>
      <c r="BA21" s="22" t="s">
        <v>182</v>
      </c>
      <c r="BB21" s="176">
        <f>'DTE-MBE-OneZero'!AQ23</f>
        <v>1</v>
      </c>
      <c r="BC21" s="176">
        <f>'DTE-MBE-OneZero'!AR23</f>
        <v>1</v>
      </c>
      <c r="BD21" s="176">
        <f>'DTE-MBE-OneZero'!AS23</f>
        <v>1</v>
      </c>
      <c r="BE21" s="176">
        <f>'DTE-MBE-OneZero'!AT23</f>
        <v>1</v>
      </c>
      <c r="BF21" s="176">
        <f>'DTE-MBE-OneZero'!AU23</f>
        <v>0</v>
      </c>
      <c r="BG21" s="176">
        <f>'DTE-MBE-OneZero'!AV23</f>
        <v>1</v>
      </c>
      <c r="BH21" s="176">
        <f>'DTE-MBE-OneZero'!AW23</f>
        <v>1</v>
      </c>
      <c r="BI21" s="244">
        <f>'DTE-MBE-OneZero'!AX23</f>
        <v>6</v>
      </c>
      <c r="BJ21" s="29">
        <v>0</v>
      </c>
      <c r="BK21" s="247">
        <v>1</v>
      </c>
      <c r="BL21" s="1"/>
      <c r="BM21" s="1"/>
      <c r="BN21" s="176">
        <f>'DTE-MBE-OneZero'!AY23</f>
        <v>0</v>
      </c>
      <c r="BO21" s="176">
        <f>'DTE-MBE-OneZero'!AZ23</f>
        <v>1</v>
      </c>
      <c r="BP21" s="176">
        <f>'DTE-MBE-OneZero'!BA23</f>
        <v>0</v>
      </c>
      <c r="BQ21" s="176">
        <f>'DTE-MBE-OneZero'!BB23</f>
        <v>1</v>
      </c>
      <c r="BR21" s="176">
        <f>'DTE-MBE-OneZero'!BC23</f>
        <v>1</v>
      </c>
      <c r="BS21" s="176">
        <f>'DTE-MBE-OneZero'!BD23</f>
        <v>1</v>
      </c>
      <c r="BT21" s="176">
        <f>'DTE-MBE-OneZero'!BE23</f>
        <v>1</v>
      </c>
      <c r="BU21" s="176">
        <f>'DTE-MBE-OneZero'!BF23</f>
        <v>0</v>
      </c>
      <c r="BV21" s="245">
        <f>'DTE-MBE-OneZero'!BG23</f>
        <v>5</v>
      </c>
      <c r="BW21" s="176">
        <f>'DTE-MBE-OneZero'!BH23</f>
        <v>0</v>
      </c>
      <c r="BX21" s="176">
        <f>'DTE-MBE-OneZero'!BI23</f>
        <v>1</v>
      </c>
      <c r="BY21" s="176">
        <f>'DTE-MBE-OneZero'!BJ23</f>
        <v>0</v>
      </c>
      <c r="BZ21" s="176">
        <f>'DTE-MBE-OneZero'!BK23</f>
        <v>1</v>
      </c>
      <c r="CA21" s="245">
        <f>'DTE-MBE-OneZero'!BL23</f>
        <v>2</v>
      </c>
      <c r="CB21" s="176">
        <f>'DTE-MBE-OneZero'!BM23</f>
        <v>0</v>
      </c>
      <c r="CC21" s="176">
        <f>'DTE-MBE-OneZero'!BO23</f>
        <v>0</v>
      </c>
      <c r="CD21" s="176">
        <f>'DTE-MBE-OneZero'!BP23</f>
        <v>0</v>
      </c>
      <c r="CE21" s="176">
        <f>'DTE-MBE-OneZero'!BQ23</f>
        <v>0</v>
      </c>
      <c r="CF21" s="176">
        <f>'DTE-MBE-OneZero'!BR23</f>
        <v>0</v>
      </c>
      <c r="CG21" s="176">
        <f>'DTE-MBE-OneZero'!BS23</f>
        <v>0</v>
      </c>
      <c r="CH21" s="176">
        <f>'DTE-MBE-OneZero'!BT23</f>
        <v>0</v>
      </c>
      <c r="CI21" s="245">
        <f>'DTE-MBE-OneZero'!BU23</f>
        <v>0</v>
      </c>
      <c r="CJ21" s="176">
        <f>'DTE-MBE-OneZero'!BV23</f>
        <v>0</v>
      </c>
      <c r="CK21" s="176">
        <f>'DTE-MBE-OneZero'!BX23</f>
        <v>0</v>
      </c>
      <c r="CL21" s="176">
        <f>'DTE-MBE-OneZero'!BY23</f>
        <v>0</v>
      </c>
      <c r="CM21" s="176">
        <f>'DTE-MBE-OneZero'!BZ23</f>
        <v>0</v>
      </c>
      <c r="CN21" s="176">
        <f>'DTE-MBE-OneZero'!CA23</f>
        <v>0</v>
      </c>
      <c r="CO21" s="245">
        <f>'DTE-MBE-OneZero'!CB23</f>
        <v>0</v>
      </c>
      <c r="CP21" s="176">
        <f>'DTE-MBE-OneZero'!CC23</f>
        <v>0</v>
      </c>
      <c r="CQ21" s="58">
        <f>'DTE-MBE-OneZero'!CE23</f>
        <v>7</v>
      </c>
    </row>
    <row r="22" spans="1:95" ht="14.25" customHeight="1">
      <c r="A22" s="241" t="str">
        <f>'DTE-MBE-OneZero'!A23</f>
        <v>Duy</v>
      </c>
      <c r="B22" s="241" t="str">
        <f>'DTE-MBE-OneZero'!B23</f>
        <v>Sarmad</v>
      </c>
      <c r="C22" s="241" t="str">
        <f>'DTE-MBE-OneZero'!C23</f>
        <v>S19</v>
      </c>
      <c r="D22" s="241" t="str">
        <f>'DTE-MBE-OneZero'!D23</f>
        <v>L01</v>
      </c>
      <c r="E22" s="241" t="str">
        <f>'DTE-MBE-OneZero'!G23</f>
        <v>J</v>
      </c>
      <c r="F22" s="241">
        <f>'DTE-MBE-OneZero'!E23</f>
        <v>2024</v>
      </c>
      <c r="G22" s="241" t="str">
        <f>'DTE-MBE-OneZero'!F23</f>
        <v>Conceptual Framework of Information Flow Synchronization Throughout the Building Lifecycle</v>
      </c>
      <c r="H22" s="241">
        <f>'DTE-MBE-OneZero'!H23</f>
        <v>1</v>
      </c>
      <c r="I22" s="30">
        <f>'DTE-MBE-OneZero'!I23</f>
        <v>16</v>
      </c>
      <c r="J22" s="30">
        <f>'DTE-MBE-OneZero'!J23</f>
        <v>1</v>
      </c>
      <c r="K22" s="1"/>
      <c r="L22" s="30" t="str">
        <f>'DTE-MBE-OneZero'!K23</f>
        <v>S18</v>
      </c>
      <c r="M22" s="22" t="s">
        <v>31</v>
      </c>
      <c r="N22" s="22" t="str">
        <f>'DTE-MBE-OneZero'!L24</f>
        <v>L01</v>
      </c>
      <c r="O22" s="176">
        <f>'DTE-MBE-OneZero'!M23</f>
        <v>1</v>
      </c>
      <c r="P22" s="176">
        <f>'DTE-MBE-OneZero'!N23</f>
        <v>1</v>
      </c>
      <c r="Q22" s="176">
        <f>'DTE-MBE-OneZero'!O23</f>
        <v>1</v>
      </c>
      <c r="R22" s="176">
        <f>'DTE-MBE-OneZero'!P23</f>
        <v>1</v>
      </c>
      <c r="S22" s="176">
        <f>'DTE-MBE-OneZero'!Q23</f>
        <v>0</v>
      </c>
      <c r="T22" s="176">
        <f>'DTE-MBE-OneZero'!R23</f>
        <v>0</v>
      </c>
      <c r="U22" s="176">
        <f>'DTE-MBE-OneZero'!AG23</f>
        <v>1</v>
      </c>
      <c r="V22" s="176">
        <f>'DTE-MBE-OneZero'!S23</f>
        <v>1</v>
      </c>
      <c r="W22" s="176">
        <f>'DTE-MBE-OneZero'!T23</f>
        <v>0</v>
      </c>
      <c r="X22" s="176">
        <f>'DTE-MBE-OneZero'!U23</f>
        <v>1</v>
      </c>
      <c r="Y22" s="176">
        <f>'DTE-MBE-OneZero'!V23</f>
        <v>0</v>
      </c>
      <c r="Z22" s="246">
        <f t="shared" si="0"/>
        <v>7</v>
      </c>
      <c r="AA22" s="176">
        <f>'DTE-MBE-OneZero'!X23</f>
        <v>1</v>
      </c>
      <c r="AB22" s="176">
        <f>'DTE-MBE-OneZero'!Y23</f>
        <v>0</v>
      </c>
      <c r="AD22" s="245">
        <f>'DTE-MBE-OneZero'!AA24</f>
        <v>0</v>
      </c>
      <c r="AE22" s="245">
        <f>'DTE-MBE-OneZero'!AB24</f>
        <v>0</v>
      </c>
      <c r="AF22" s="243">
        <f>'DTE-MBE-OneZero'!AC24</f>
        <v>0</v>
      </c>
      <c r="AG22" s="245">
        <f>'DTE-MBE-OneZero'!Z24</f>
        <v>0</v>
      </c>
      <c r="AH22" s="222">
        <f>'DTE-MBE-OneZero'!AD24</f>
        <v>0</v>
      </c>
      <c r="AI22" s="222">
        <f>'DTE-MBE-OneZero'!AE24</f>
        <v>0</v>
      </c>
      <c r="AJ22" s="222">
        <f>'DTE-MBE-OneZero'!AF24</f>
        <v>0</v>
      </c>
      <c r="AK22" s="222">
        <f>'DTE-MBE-OneZero'!AH24</f>
        <v>0</v>
      </c>
      <c r="AL22" s="222">
        <f>'DTE-MBE-OneZero'!AI24</f>
        <v>0</v>
      </c>
      <c r="AM22" s="222">
        <f>'DTE-MBE-OneZero'!AJ24</f>
        <v>0</v>
      </c>
      <c r="AN22" s="222">
        <f>'DTE-MBE-OneZero'!AK24</f>
        <v>0</v>
      </c>
      <c r="AO22" s="222">
        <f>'DTE-MBE-OneZero'!AL24</f>
        <v>0</v>
      </c>
      <c r="AP22" s="222">
        <f>'DTE-MBE-OneZero'!AM24</f>
        <v>0</v>
      </c>
      <c r="AQ22" s="222">
        <f>'DTE-MBE-OneZero'!AN24</f>
        <v>0</v>
      </c>
      <c r="AR22" s="222">
        <f>'DTE-MBE-OneZero'!AO24</f>
        <v>0</v>
      </c>
      <c r="AS22" s="223">
        <f>'DTE-MBE-OneZero'!AP24</f>
        <v>0</v>
      </c>
      <c r="AT22" s="1"/>
      <c r="AU22" s="1"/>
      <c r="AV22" s="1"/>
      <c r="AW22" s="1"/>
      <c r="AX22" s="1"/>
      <c r="AY22" s="30" t="s">
        <v>181</v>
      </c>
      <c r="AZ22" s="22" t="s">
        <v>31</v>
      </c>
      <c r="BA22" s="22" t="s">
        <v>185</v>
      </c>
      <c r="BB22" s="176">
        <f>'DTE-MBE-OneZero'!AQ24</f>
        <v>0</v>
      </c>
      <c r="BC22" s="176">
        <f>'DTE-MBE-OneZero'!AR24</f>
        <v>1</v>
      </c>
      <c r="BD22" s="176">
        <f>'DTE-MBE-OneZero'!AS24</f>
        <v>1</v>
      </c>
      <c r="BE22" s="176">
        <f>'DTE-MBE-OneZero'!AT24</f>
        <v>0</v>
      </c>
      <c r="BF22" s="176">
        <f>'DTE-MBE-OneZero'!AU24</f>
        <v>0</v>
      </c>
      <c r="BG22" s="176">
        <f>'DTE-MBE-OneZero'!AV24</f>
        <v>0</v>
      </c>
      <c r="BH22" s="176">
        <f>'DTE-MBE-OneZero'!AW24</f>
        <v>0</v>
      </c>
      <c r="BI22" s="244">
        <f>'DTE-MBE-OneZero'!AX24</f>
        <v>2</v>
      </c>
      <c r="BJ22" s="247">
        <v>1</v>
      </c>
      <c r="BK22" s="29">
        <v>0</v>
      </c>
      <c r="BL22" s="1"/>
      <c r="BM22" s="1"/>
      <c r="BN22" s="176">
        <f>'DTE-MBE-OneZero'!AY24</f>
        <v>0</v>
      </c>
      <c r="BO22" s="176">
        <f>'DTE-MBE-OneZero'!AZ24</f>
        <v>0</v>
      </c>
      <c r="BP22" s="176">
        <f>'DTE-MBE-OneZero'!BA24</f>
        <v>0</v>
      </c>
      <c r="BQ22" s="176">
        <f>'DTE-MBE-OneZero'!BB24</f>
        <v>0</v>
      </c>
      <c r="BR22" s="176">
        <f>'DTE-MBE-OneZero'!BC24</f>
        <v>0</v>
      </c>
      <c r="BS22" s="176">
        <f>'DTE-MBE-OneZero'!BD24</f>
        <v>0</v>
      </c>
      <c r="BT22" s="176">
        <f>'DTE-MBE-OneZero'!BE24</f>
        <v>0</v>
      </c>
      <c r="BU22" s="176">
        <f>'DTE-MBE-OneZero'!BF24</f>
        <v>0</v>
      </c>
      <c r="BV22" s="245">
        <f>'DTE-MBE-OneZero'!BG24</f>
        <v>0</v>
      </c>
      <c r="BW22" s="176">
        <f>'DTE-MBE-OneZero'!BH24</f>
        <v>0</v>
      </c>
      <c r="BX22" s="176">
        <f>'DTE-MBE-OneZero'!BI24</f>
        <v>0</v>
      </c>
      <c r="BY22" s="176">
        <f>'DTE-MBE-OneZero'!BJ24</f>
        <v>0</v>
      </c>
      <c r="BZ22" s="176">
        <f>'DTE-MBE-OneZero'!BK24</f>
        <v>0</v>
      </c>
      <c r="CA22" s="245">
        <f>'DTE-MBE-OneZero'!BL24</f>
        <v>0</v>
      </c>
      <c r="CB22" s="176">
        <f>'DTE-MBE-OneZero'!BM24</f>
        <v>0</v>
      </c>
      <c r="CC22" s="176">
        <f>'DTE-MBE-OneZero'!BO24</f>
        <v>0</v>
      </c>
      <c r="CD22" s="176">
        <f>'DTE-MBE-OneZero'!BP24</f>
        <v>0</v>
      </c>
      <c r="CE22" s="176">
        <f>'DTE-MBE-OneZero'!BQ24</f>
        <v>0</v>
      </c>
      <c r="CF22" s="176">
        <f>'DTE-MBE-OneZero'!BR24</f>
        <v>0</v>
      </c>
      <c r="CG22" s="176">
        <f>'DTE-MBE-OneZero'!BS24</f>
        <v>0</v>
      </c>
      <c r="CH22" s="176">
        <f>'DTE-MBE-OneZero'!BT24</f>
        <v>0</v>
      </c>
      <c r="CI22" s="245">
        <f>'DTE-MBE-OneZero'!BU24</f>
        <v>0</v>
      </c>
      <c r="CJ22" s="176">
        <f>'DTE-MBE-OneZero'!BV24</f>
        <v>0</v>
      </c>
      <c r="CK22" s="176">
        <f>'DTE-MBE-OneZero'!BX24</f>
        <v>0</v>
      </c>
      <c r="CL22" s="176">
        <f>'DTE-MBE-OneZero'!BY24</f>
        <v>0</v>
      </c>
      <c r="CM22" s="176">
        <f>'DTE-MBE-OneZero'!BZ24</f>
        <v>0</v>
      </c>
      <c r="CN22" s="176">
        <f>'DTE-MBE-OneZero'!CA24</f>
        <v>0</v>
      </c>
      <c r="CO22" s="245">
        <f>'DTE-MBE-OneZero'!CB24</f>
        <v>0</v>
      </c>
      <c r="CP22" s="176">
        <f>'DTE-MBE-OneZero'!CC24</f>
        <v>0</v>
      </c>
      <c r="CQ22" s="58">
        <f>'DTE-MBE-OneZero'!CE24</f>
        <v>0</v>
      </c>
    </row>
    <row r="23" spans="1:95" ht="14.25" customHeight="1">
      <c r="A23" s="241" t="str">
        <f>'DTE-MBE-OneZero'!A24</f>
        <v>Eramo</v>
      </c>
      <c r="B23" s="241" t="str">
        <f>'DTE-MBE-OneZero'!B24</f>
        <v>Carvalho</v>
      </c>
      <c r="C23" s="241" t="str">
        <f>'DTE-MBE-OneZero'!C24</f>
        <v>S20</v>
      </c>
      <c r="D23" s="241" t="str">
        <f>'DTE-MBE-OneZero'!D24</f>
        <v>L03</v>
      </c>
      <c r="E23" s="241" t="str">
        <f>'DTE-MBE-OneZero'!G24</f>
        <v>S</v>
      </c>
      <c r="F23" s="241">
        <f>'DTE-MBE-OneZero'!E24</f>
        <v>2023</v>
      </c>
      <c r="G23" s="241" t="str">
        <f>'DTE-MBE-OneZero'!F24</f>
        <v>Survey and Practice on Architecture and Deployment Method of Digital Twin System for Intelligent Substation</v>
      </c>
      <c r="H23" s="241">
        <f>'DTE-MBE-OneZero'!H24</f>
        <v>1</v>
      </c>
      <c r="I23" s="30">
        <f>'DTE-MBE-OneZero'!I24</f>
        <v>8</v>
      </c>
      <c r="J23" s="30">
        <f>'DTE-MBE-OneZero'!J24</f>
        <v>1</v>
      </c>
      <c r="K23" s="1"/>
      <c r="L23" s="30" t="str">
        <f>'DTE-MBE-OneZero'!K24</f>
        <v>S19</v>
      </c>
      <c r="M23" s="22" t="s">
        <v>42</v>
      </c>
      <c r="N23" s="22" t="str">
        <f>'DTE-MBE-OneZero'!L25</f>
        <v>L03</v>
      </c>
      <c r="O23" s="176">
        <f>'DTE-MBE-OneZero'!M24</f>
        <v>1</v>
      </c>
      <c r="P23" s="176">
        <f>'DTE-MBE-OneZero'!N24</f>
        <v>1</v>
      </c>
      <c r="Q23" s="176">
        <f>'DTE-MBE-OneZero'!O24</f>
        <v>1</v>
      </c>
      <c r="R23" s="176">
        <f>'DTE-MBE-OneZero'!P24</f>
        <v>0</v>
      </c>
      <c r="S23" s="176">
        <f>'DTE-MBE-OneZero'!Q24</f>
        <v>1</v>
      </c>
      <c r="T23" s="176">
        <f>'DTE-MBE-OneZero'!R24</f>
        <v>0</v>
      </c>
      <c r="U23" s="176">
        <f>'DTE-MBE-OneZero'!AG24</f>
        <v>0</v>
      </c>
      <c r="V23" s="176">
        <f>'DTE-MBE-OneZero'!S24</f>
        <v>0</v>
      </c>
      <c r="W23" s="176">
        <f>'DTE-MBE-OneZero'!T24</f>
        <v>1</v>
      </c>
      <c r="X23" s="176">
        <f>'DTE-MBE-OneZero'!U24</f>
        <v>0</v>
      </c>
      <c r="Y23" s="176">
        <f>'DTE-MBE-OneZero'!V24</f>
        <v>0</v>
      </c>
      <c r="Z23" s="246">
        <f t="shared" si="0"/>
        <v>5</v>
      </c>
      <c r="AA23" s="176">
        <f>'DTE-MBE-OneZero'!X24</f>
        <v>0</v>
      </c>
      <c r="AB23" s="176">
        <f>'DTE-MBE-OneZero'!Y24</f>
        <v>0</v>
      </c>
      <c r="AD23" s="245">
        <f>'DTE-MBE-OneZero'!AA25</f>
        <v>0</v>
      </c>
      <c r="AE23" s="245">
        <f>'DTE-MBE-OneZero'!AB25</f>
        <v>0</v>
      </c>
      <c r="AF23" s="243">
        <f>'DTE-MBE-OneZero'!AC25</f>
        <v>0</v>
      </c>
      <c r="AG23" s="245">
        <f>'DTE-MBE-OneZero'!Z25</f>
        <v>0</v>
      </c>
      <c r="AH23" s="222">
        <f>'DTE-MBE-OneZero'!AD25</f>
        <v>0</v>
      </c>
      <c r="AI23" s="222">
        <f>'DTE-MBE-OneZero'!AE25</f>
        <v>0</v>
      </c>
      <c r="AJ23" s="222">
        <f>'DTE-MBE-OneZero'!AF25</f>
        <v>0</v>
      </c>
      <c r="AK23" s="222">
        <f>'DTE-MBE-OneZero'!AH25</f>
        <v>0</v>
      </c>
      <c r="AL23" s="222">
        <f>'DTE-MBE-OneZero'!AI25</f>
        <v>0</v>
      </c>
      <c r="AM23" s="222">
        <f>'DTE-MBE-OneZero'!AJ25</f>
        <v>0</v>
      </c>
      <c r="AN23" s="222">
        <f>'DTE-MBE-OneZero'!AK25</f>
        <v>0</v>
      </c>
      <c r="AO23" s="222">
        <f>'DTE-MBE-OneZero'!AL25</f>
        <v>0</v>
      </c>
      <c r="AP23" s="222">
        <f>'DTE-MBE-OneZero'!AM25</f>
        <v>0</v>
      </c>
      <c r="AQ23" s="222">
        <f>'DTE-MBE-OneZero'!AN25</f>
        <v>0</v>
      </c>
      <c r="AR23" s="222">
        <f>'DTE-MBE-OneZero'!AO25</f>
        <v>0</v>
      </c>
      <c r="AS23" s="223">
        <f>'DTE-MBE-OneZero'!AP25</f>
        <v>0</v>
      </c>
      <c r="AT23" s="1"/>
      <c r="AU23" s="1"/>
      <c r="AV23" s="1"/>
      <c r="AW23" s="1"/>
      <c r="AX23" s="1"/>
      <c r="AY23" s="30" t="s">
        <v>184</v>
      </c>
      <c r="AZ23" s="22" t="s">
        <v>42</v>
      </c>
      <c r="BA23" s="22" t="s">
        <v>188</v>
      </c>
      <c r="BB23" s="176">
        <f>'DTE-MBE-OneZero'!AQ25</f>
        <v>0</v>
      </c>
      <c r="BC23" s="176">
        <f>'DTE-MBE-OneZero'!AR25</f>
        <v>0</v>
      </c>
      <c r="BD23" s="176">
        <f>'DTE-MBE-OneZero'!AS25</f>
        <v>0</v>
      </c>
      <c r="BE23" s="176">
        <f>'DTE-MBE-OneZero'!AT25</f>
        <v>0</v>
      </c>
      <c r="BF23" s="176">
        <f>'DTE-MBE-OneZero'!AU25</f>
        <v>0</v>
      </c>
      <c r="BG23" s="176">
        <f>'DTE-MBE-OneZero'!AV25</f>
        <v>0</v>
      </c>
      <c r="BH23" s="176">
        <f>'DTE-MBE-OneZero'!AW25</f>
        <v>0</v>
      </c>
      <c r="BI23" s="244">
        <f>'DTE-MBE-OneZero'!AX25</f>
        <v>0</v>
      </c>
      <c r="BJ23" s="29">
        <v>0</v>
      </c>
      <c r="BK23" s="29">
        <v>0</v>
      </c>
      <c r="BL23" s="1"/>
      <c r="BM23" s="1"/>
      <c r="BN23" s="176">
        <f>'DTE-MBE-OneZero'!AY25</f>
        <v>0</v>
      </c>
      <c r="BO23" s="176">
        <f>'DTE-MBE-OneZero'!AZ25</f>
        <v>0</v>
      </c>
      <c r="BP23" s="176">
        <f>'DTE-MBE-OneZero'!BA25</f>
        <v>0</v>
      </c>
      <c r="BQ23" s="176">
        <f>'DTE-MBE-OneZero'!BB25</f>
        <v>0</v>
      </c>
      <c r="BR23" s="176">
        <f>'DTE-MBE-OneZero'!BC25</f>
        <v>0</v>
      </c>
      <c r="BS23" s="176">
        <f>'DTE-MBE-OneZero'!BD25</f>
        <v>0</v>
      </c>
      <c r="BT23" s="176">
        <f>'DTE-MBE-OneZero'!BE25</f>
        <v>0</v>
      </c>
      <c r="BU23" s="176">
        <f>'DTE-MBE-OneZero'!BF25</f>
        <v>0</v>
      </c>
      <c r="BV23" s="245">
        <f>'DTE-MBE-OneZero'!BG25</f>
        <v>0</v>
      </c>
      <c r="BW23" s="176">
        <f>'DTE-MBE-OneZero'!BH25</f>
        <v>0</v>
      </c>
      <c r="BX23" s="176">
        <f>'DTE-MBE-OneZero'!BI25</f>
        <v>0</v>
      </c>
      <c r="BY23" s="176">
        <f>'DTE-MBE-OneZero'!BJ25</f>
        <v>0</v>
      </c>
      <c r="BZ23" s="176">
        <f>'DTE-MBE-OneZero'!BK25</f>
        <v>0</v>
      </c>
      <c r="CA23" s="245">
        <f>'DTE-MBE-OneZero'!BL25</f>
        <v>0</v>
      </c>
      <c r="CB23" s="176">
        <f>'DTE-MBE-OneZero'!BM25</f>
        <v>0</v>
      </c>
      <c r="CC23" s="176">
        <f>'DTE-MBE-OneZero'!BO25</f>
        <v>1</v>
      </c>
      <c r="CD23" s="176">
        <f>'DTE-MBE-OneZero'!BP25</f>
        <v>1</v>
      </c>
      <c r="CE23" s="176">
        <f>'DTE-MBE-OneZero'!BQ25</f>
        <v>0</v>
      </c>
      <c r="CF23" s="176">
        <f>'DTE-MBE-OneZero'!BR25</f>
        <v>1</v>
      </c>
      <c r="CG23" s="176">
        <f>'DTE-MBE-OneZero'!BS25</f>
        <v>1</v>
      </c>
      <c r="CH23" s="176">
        <f>'DTE-MBE-OneZero'!BT25</f>
        <v>1</v>
      </c>
      <c r="CI23" s="245">
        <f>'DTE-MBE-OneZero'!BU25</f>
        <v>5</v>
      </c>
      <c r="CJ23" s="176">
        <f>'DTE-MBE-OneZero'!BV25</f>
        <v>0</v>
      </c>
      <c r="CK23" s="176">
        <f>'DTE-MBE-OneZero'!BX25</f>
        <v>0</v>
      </c>
      <c r="CL23" s="176">
        <f>'DTE-MBE-OneZero'!BY25</f>
        <v>0</v>
      </c>
      <c r="CM23" s="176">
        <f>'DTE-MBE-OneZero'!BZ25</f>
        <v>0</v>
      </c>
      <c r="CN23" s="176">
        <f>'DTE-MBE-OneZero'!CA25</f>
        <v>0</v>
      </c>
      <c r="CO23" s="245">
        <f>'DTE-MBE-OneZero'!CB25</f>
        <v>0</v>
      </c>
      <c r="CP23" s="176">
        <f>'DTE-MBE-OneZero'!CC25</f>
        <v>1</v>
      </c>
      <c r="CQ23" s="58">
        <f>'DTE-MBE-OneZero'!CE25</f>
        <v>6</v>
      </c>
    </row>
    <row r="24" spans="1:95" ht="14.25" customHeight="1">
      <c r="A24" s="241" t="str">
        <f>'DTE-MBE-OneZero'!A25</f>
        <v>Berardinelli</v>
      </c>
      <c r="B24" s="241" t="str">
        <f>'DTE-MBE-OneZero'!B25</f>
        <v>Duy</v>
      </c>
      <c r="C24" s="241" t="str">
        <f>'DTE-MBE-OneZero'!C25</f>
        <v>S21</v>
      </c>
      <c r="D24" s="241" t="str">
        <f>'DTE-MBE-OneZero'!D25</f>
        <v>L02</v>
      </c>
      <c r="E24" s="241" t="str">
        <f>'DTE-MBE-OneZero'!G25</f>
        <v>J</v>
      </c>
      <c r="F24" s="241">
        <f>'DTE-MBE-OneZero'!E25</f>
        <v>2024</v>
      </c>
      <c r="G24" s="241" t="str">
        <f>'DTE-MBE-OneZero'!F25</f>
        <v>Model-based Trustworthiness Evaluation of Autonomous Cyber-Physical Production Systems: A Systematic Mapping Study</v>
      </c>
      <c r="H24" s="241">
        <f>'DTE-MBE-OneZero'!H25</f>
        <v>0</v>
      </c>
      <c r="I24" s="30">
        <f>'DTE-MBE-OneZero'!I25</f>
        <v>28</v>
      </c>
      <c r="J24" s="30">
        <f>'DTE-MBE-OneZero'!J25</f>
        <v>1</v>
      </c>
      <c r="K24" s="1"/>
      <c r="L24" s="30" t="str">
        <f>'DTE-MBE-OneZero'!K25</f>
        <v>S20</v>
      </c>
      <c r="M24" s="22" t="s">
        <v>31</v>
      </c>
      <c r="N24" s="22" t="str">
        <f>'DTE-MBE-OneZero'!L26</f>
        <v>L02</v>
      </c>
      <c r="O24" s="176">
        <f>'DTE-MBE-OneZero'!M25</f>
        <v>1</v>
      </c>
      <c r="P24" s="176">
        <f>'DTE-MBE-OneZero'!N25</f>
        <v>1</v>
      </c>
      <c r="Q24" s="176">
        <f>'DTE-MBE-OneZero'!O25</f>
        <v>0</v>
      </c>
      <c r="R24" s="176">
        <f>'DTE-MBE-OneZero'!P25</f>
        <v>0</v>
      </c>
      <c r="S24" s="176">
        <f>'DTE-MBE-OneZero'!Q25</f>
        <v>1</v>
      </c>
      <c r="T24" s="176">
        <f>'DTE-MBE-OneZero'!R25</f>
        <v>0</v>
      </c>
      <c r="U24" s="176">
        <f>'DTE-MBE-OneZero'!AG25</f>
        <v>0</v>
      </c>
      <c r="V24" s="176">
        <f>'DTE-MBE-OneZero'!S25</f>
        <v>0</v>
      </c>
      <c r="W24" s="176">
        <f>'DTE-MBE-OneZero'!T25</f>
        <v>1</v>
      </c>
      <c r="X24" s="176">
        <f>'DTE-MBE-OneZero'!U25</f>
        <v>0</v>
      </c>
      <c r="Y24" s="176">
        <f>'DTE-MBE-OneZero'!V25</f>
        <v>0</v>
      </c>
      <c r="Z24" s="246">
        <f t="shared" si="0"/>
        <v>4</v>
      </c>
      <c r="AA24" s="176">
        <f>'DTE-MBE-OneZero'!X25</f>
        <v>0</v>
      </c>
      <c r="AB24" s="176">
        <f>'DTE-MBE-OneZero'!Y25</f>
        <v>0</v>
      </c>
      <c r="AD24" s="245">
        <f>'DTE-MBE-OneZero'!AA26</f>
        <v>0</v>
      </c>
      <c r="AE24" s="245">
        <f>'DTE-MBE-OneZero'!AB26</f>
        <v>0</v>
      </c>
      <c r="AF24" s="243">
        <f>'DTE-MBE-OneZero'!AC26</f>
        <v>0</v>
      </c>
      <c r="AG24" s="245">
        <f>'DTE-MBE-OneZero'!Z26</f>
        <v>0</v>
      </c>
      <c r="AH24" s="222">
        <f>'DTE-MBE-OneZero'!AD26</f>
        <v>0</v>
      </c>
      <c r="AI24" s="222">
        <f>'DTE-MBE-OneZero'!AE26</f>
        <v>0</v>
      </c>
      <c r="AJ24" s="222">
        <f>'DTE-MBE-OneZero'!AF26</f>
        <v>0</v>
      </c>
      <c r="AK24" s="222">
        <f>'DTE-MBE-OneZero'!AH26</f>
        <v>0</v>
      </c>
      <c r="AL24" s="222">
        <f>'DTE-MBE-OneZero'!AI26</f>
        <v>0</v>
      </c>
      <c r="AM24" s="222">
        <f>'DTE-MBE-OneZero'!AJ26</f>
        <v>0</v>
      </c>
      <c r="AN24" s="222">
        <f>'DTE-MBE-OneZero'!AK26</f>
        <v>0</v>
      </c>
      <c r="AO24" s="222">
        <f>'DTE-MBE-OneZero'!AL26</f>
        <v>0</v>
      </c>
      <c r="AP24" s="222">
        <f>'DTE-MBE-OneZero'!AM26</f>
        <v>0</v>
      </c>
      <c r="AQ24" s="222">
        <f>'DTE-MBE-OneZero'!AN26</f>
        <v>0</v>
      </c>
      <c r="AR24" s="222">
        <f>'DTE-MBE-OneZero'!AO26</f>
        <v>0</v>
      </c>
      <c r="AS24" s="223">
        <f>'DTE-MBE-OneZero'!AP26</f>
        <v>0</v>
      </c>
      <c r="AT24" s="1"/>
      <c r="AU24" s="1"/>
      <c r="AV24" s="1"/>
      <c r="AW24" s="1"/>
      <c r="AX24" s="1"/>
      <c r="AY24" s="30" t="s">
        <v>187</v>
      </c>
      <c r="AZ24" s="22" t="s">
        <v>31</v>
      </c>
      <c r="BA24" s="22" t="s">
        <v>191</v>
      </c>
      <c r="BB24" s="176">
        <f>'DTE-MBE-OneZero'!AQ26</f>
        <v>1</v>
      </c>
      <c r="BC24" s="176">
        <f>'DTE-MBE-OneZero'!AR26</f>
        <v>0</v>
      </c>
      <c r="BD24" s="176">
        <f>'DTE-MBE-OneZero'!AS26</f>
        <v>0</v>
      </c>
      <c r="BE24" s="176">
        <f>'DTE-MBE-OneZero'!AT26</f>
        <v>0</v>
      </c>
      <c r="BF24" s="176">
        <f>'DTE-MBE-OneZero'!AU26</f>
        <v>1</v>
      </c>
      <c r="BG24" s="176">
        <f>'DTE-MBE-OneZero'!AV26</f>
        <v>0</v>
      </c>
      <c r="BH24" s="176">
        <f>'DTE-MBE-OneZero'!AW26</f>
        <v>0</v>
      </c>
      <c r="BI24" s="244">
        <f>'DTE-MBE-OneZero'!AX26</f>
        <v>2</v>
      </c>
      <c r="BJ24" s="29">
        <v>0</v>
      </c>
      <c r="BK24" s="29">
        <v>0</v>
      </c>
      <c r="BL24" s="1"/>
      <c r="BM24" s="1"/>
      <c r="BN24" s="176">
        <f>'DTE-MBE-OneZero'!AY26</f>
        <v>1</v>
      </c>
      <c r="BO24" s="176">
        <f>'DTE-MBE-OneZero'!AZ26</f>
        <v>1</v>
      </c>
      <c r="BP24" s="176">
        <f>'DTE-MBE-OneZero'!BA26</f>
        <v>0</v>
      </c>
      <c r="BQ24" s="176">
        <f>'DTE-MBE-OneZero'!BB26</f>
        <v>0</v>
      </c>
      <c r="BR24" s="176">
        <f>'DTE-MBE-OneZero'!BC26</f>
        <v>0</v>
      </c>
      <c r="BS24" s="176">
        <f>'DTE-MBE-OneZero'!BD26</f>
        <v>0</v>
      </c>
      <c r="BT24" s="176">
        <f>'DTE-MBE-OneZero'!BE26</f>
        <v>0</v>
      </c>
      <c r="BU24" s="176">
        <f>'DTE-MBE-OneZero'!BF26</f>
        <v>0</v>
      </c>
      <c r="BV24" s="245">
        <f>'DTE-MBE-OneZero'!BG26</f>
        <v>2</v>
      </c>
      <c r="BW24" s="176">
        <f>'DTE-MBE-OneZero'!BH26</f>
        <v>0</v>
      </c>
      <c r="BX24" s="176">
        <f>'DTE-MBE-OneZero'!BI26</f>
        <v>0</v>
      </c>
      <c r="BY24" s="176">
        <f>'DTE-MBE-OneZero'!BJ26</f>
        <v>0</v>
      </c>
      <c r="BZ24" s="176">
        <f>'DTE-MBE-OneZero'!BK26</f>
        <v>0</v>
      </c>
      <c r="CA24" s="245">
        <f>'DTE-MBE-OneZero'!BL26</f>
        <v>0</v>
      </c>
      <c r="CB24" s="176">
        <f>'DTE-MBE-OneZero'!BM26</f>
        <v>0</v>
      </c>
      <c r="CC24" s="176">
        <f>'DTE-MBE-OneZero'!BO26</f>
        <v>0</v>
      </c>
      <c r="CD24" s="176">
        <f>'DTE-MBE-OneZero'!BP26</f>
        <v>0</v>
      </c>
      <c r="CE24" s="176">
        <f>'DTE-MBE-OneZero'!BQ26</f>
        <v>0</v>
      </c>
      <c r="CF24" s="176">
        <f>'DTE-MBE-OneZero'!BR26</f>
        <v>0</v>
      </c>
      <c r="CG24" s="176">
        <f>'DTE-MBE-OneZero'!BS26</f>
        <v>0</v>
      </c>
      <c r="CH24" s="176">
        <f>'DTE-MBE-OneZero'!BT26</f>
        <v>0</v>
      </c>
      <c r="CI24" s="245">
        <f>'DTE-MBE-OneZero'!BU26</f>
        <v>0</v>
      </c>
      <c r="CJ24" s="176">
        <f>'DTE-MBE-OneZero'!BV26</f>
        <v>0</v>
      </c>
      <c r="CK24" s="176">
        <f>'DTE-MBE-OneZero'!BX26</f>
        <v>0</v>
      </c>
      <c r="CL24" s="176">
        <f>'DTE-MBE-OneZero'!BY26</f>
        <v>0</v>
      </c>
      <c r="CM24" s="176">
        <f>'DTE-MBE-OneZero'!BZ26</f>
        <v>0</v>
      </c>
      <c r="CN24" s="176">
        <f>'DTE-MBE-OneZero'!CA26</f>
        <v>0</v>
      </c>
      <c r="CO24" s="245">
        <f>'DTE-MBE-OneZero'!CB26</f>
        <v>0</v>
      </c>
      <c r="CP24" s="176">
        <f>'DTE-MBE-OneZero'!CC26</f>
        <v>0</v>
      </c>
      <c r="CQ24" s="58">
        <f>'DTE-MBE-OneZero'!CE26</f>
        <v>2</v>
      </c>
    </row>
    <row r="25" spans="1:95" ht="14.25" customHeight="1">
      <c r="A25" s="241" t="str">
        <f>'DTE-MBE-OneZero'!A26</f>
        <v>Bucaioni</v>
      </c>
      <c r="B25" s="241" t="str">
        <f>'DTE-MBE-OneZero'!B26</f>
        <v>Ugur</v>
      </c>
      <c r="C25" s="241" t="str">
        <f>'DTE-MBE-OneZero'!C26</f>
        <v>S22</v>
      </c>
      <c r="D25" s="241" t="str">
        <f>'DTE-MBE-OneZero'!D26</f>
        <v>L21</v>
      </c>
      <c r="E25" s="241" t="str">
        <f>'DTE-MBE-OneZero'!G26</f>
        <v>J</v>
      </c>
      <c r="F25" s="241">
        <f>'DTE-MBE-OneZero'!E26</f>
        <v>2024</v>
      </c>
      <c r="G25" s="241" t="str">
        <f>'DTE-MBE-OneZero'!F26</f>
        <v>Digital Twin Approach for Operation and Maintenance of Transportation System—Systematic Review</v>
      </c>
      <c r="H25" s="241">
        <f>'DTE-MBE-OneZero'!H26</f>
        <v>0</v>
      </c>
      <c r="I25" s="30">
        <f>'DTE-MBE-OneZero'!I26</f>
        <v>62</v>
      </c>
      <c r="J25" s="30">
        <f>'DTE-MBE-OneZero'!J26</f>
        <v>1</v>
      </c>
      <c r="K25" s="1"/>
      <c r="L25" s="30" t="str">
        <f>'DTE-MBE-OneZero'!K26</f>
        <v>S21</v>
      </c>
      <c r="M25" s="22" t="s">
        <v>31</v>
      </c>
      <c r="N25" s="22" t="str">
        <f>'DTE-MBE-OneZero'!L27</f>
        <v>L21</v>
      </c>
      <c r="O25" s="176">
        <f>'DTE-MBE-OneZero'!M26</f>
        <v>1</v>
      </c>
      <c r="P25" s="176">
        <f>'DTE-MBE-OneZero'!N26</f>
        <v>1</v>
      </c>
      <c r="Q25" s="176">
        <f>'DTE-MBE-OneZero'!O26</f>
        <v>1</v>
      </c>
      <c r="R25" s="176">
        <f>'DTE-MBE-OneZero'!P26</f>
        <v>1</v>
      </c>
      <c r="S25" s="176">
        <f>'DTE-MBE-OneZero'!Q26</f>
        <v>1</v>
      </c>
      <c r="T25" s="176">
        <f>'DTE-MBE-OneZero'!R26</f>
        <v>1</v>
      </c>
      <c r="U25" s="176">
        <f>'DTE-MBE-OneZero'!AG26</f>
        <v>0</v>
      </c>
      <c r="V25" s="176">
        <f>'DTE-MBE-OneZero'!S26</f>
        <v>0</v>
      </c>
      <c r="W25" s="176">
        <f>'DTE-MBE-OneZero'!T26</f>
        <v>1</v>
      </c>
      <c r="X25" s="176">
        <f>'DTE-MBE-OneZero'!U26</f>
        <v>0</v>
      </c>
      <c r="Y25" s="176">
        <f>'DTE-MBE-OneZero'!V26</f>
        <v>1</v>
      </c>
      <c r="Z25" s="246">
        <f t="shared" si="0"/>
        <v>8</v>
      </c>
      <c r="AA25" s="176">
        <f>'DTE-MBE-OneZero'!X26</f>
        <v>0</v>
      </c>
      <c r="AB25" s="176">
        <f>'DTE-MBE-OneZero'!Y26</f>
        <v>0</v>
      </c>
      <c r="AD25" s="245" t="e">
        <f>'DTE-MBE-OneZero'!AA27</f>
        <v>#REF!</v>
      </c>
      <c r="AE25" s="245" t="e">
        <f>'DTE-MBE-OneZero'!AB27</f>
        <v>#REF!</v>
      </c>
      <c r="AF25" s="243" t="e">
        <f>'DTE-MBE-OneZero'!AC27</f>
        <v>#REF!</v>
      </c>
      <c r="AG25" s="245" t="e">
        <f>'DTE-MBE-OneZero'!Z27</f>
        <v>#REF!</v>
      </c>
      <c r="AH25" s="222" t="e">
        <f>'DTE-MBE-OneZero'!AD27</f>
        <v>#REF!</v>
      </c>
      <c r="AI25" s="222" t="e">
        <f>'DTE-MBE-OneZero'!AE27</f>
        <v>#REF!</v>
      </c>
      <c r="AJ25" s="222" t="e">
        <f>'DTE-MBE-OneZero'!AF27</f>
        <v>#REF!</v>
      </c>
      <c r="AK25" s="222" t="e">
        <f>'DTE-MBE-OneZero'!AH27</f>
        <v>#REF!</v>
      </c>
      <c r="AL25" s="222" t="e">
        <f>'DTE-MBE-OneZero'!AI27</f>
        <v>#REF!</v>
      </c>
      <c r="AM25" s="222" t="e">
        <f>'DTE-MBE-OneZero'!AJ27</f>
        <v>#REF!</v>
      </c>
      <c r="AN25" s="222" t="e">
        <f>'DTE-MBE-OneZero'!AK27</f>
        <v>#REF!</v>
      </c>
      <c r="AO25" s="222" t="e">
        <f>'DTE-MBE-OneZero'!AL27</f>
        <v>#REF!</v>
      </c>
      <c r="AP25" s="222" t="e">
        <f>'DTE-MBE-OneZero'!AM27</f>
        <v>#REF!</v>
      </c>
      <c r="AQ25" s="222" t="e">
        <f>'DTE-MBE-OneZero'!AN27</f>
        <v>#REF!</v>
      </c>
      <c r="AR25" s="222" t="e">
        <f>'DTE-MBE-OneZero'!AO27</f>
        <v>#REF!</v>
      </c>
      <c r="AS25" s="223" t="e">
        <f>'DTE-MBE-OneZero'!AP27</f>
        <v>#REF!</v>
      </c>
      <c r="AT25" s="1"/>
      <c r="AU25" s="1"/>
      <c r="AV25" s="1"/>
      <c r="AW25" s="1"/>
      <c r="AX25" s="1"/>
      <c r="AY25" s="30" t="s">
        <v>190</v>
      </c>
      <c r="AZ25" s="22" t="s">
        <v>31</v>
      </c>
      <c r="BA25" s="22" t="s">
        <v>196</v>
      </c>
      <c r="BB25" s="176" t="e">
        <f>'DTE-MBE-OneZero'!AQ27</f>
        <v>#REF!</v>
      </c>
      <c r="BC25" s="176" t="e">
        <f>'DTE-MBE-OneZero'!AR27</f>
        <v>#REF!</v>
      </c>
      <c r="BD25" s="176" t="e">
        <f>'DTE-MBE-OneZero'!AS27</f>
        <v>#REF!</v>
      </c>
      <c r="BE25" s="176" t="e">
        <f>'DTE-MBE-OneZero'!AT27</f>
        <v>#REF!</v>
      </c>
      <c r="BF25" s="176" t="e">
        <f>'DTE-MBE-OneZero'!AU27</f>
        <v>#REF!</v>
      </c>
      <c r="BG25" s="176" t="e">
        <f>'DTE-MBE-OneZero'!AV27</f>
        <v>#REF!</v>
      </c>
      <c r="BH25" s="176" t="e">
        <f>'DTE-MBE-OneZero'!AW27</f>
        <v>#REF!</v>
      </c>
      <c r="BI25" s="244" t="e">
        <f>'DTE-MBE-OneZero'!AX27</f>
        <v>#REF!</v>
      </c>
      <c r="BJ25" s="29">
        <v>0</v>
      </c>
      <c r="BK25" s="29">
        <v>0</v>
      </c>
      <c r="BL25" s="1"/>
      <c r="BM25" s="1"/>
      <c r="BN25" s="176" t="e">
        <f>'DTE-MBE-OneZero'!AY27</f>
        <v>#REF!</v>
      </c>
      <c r="BO25" s="176" t="e">
        <f>'DTE-MBE-OneZero'!AZ27</f>
        <v>#REF!</v>
      </c>
      <c r="BP25" s="176" t="e">
        <f>'DTE-MBE-OneZero'!BA27</f>
        <v>#REF!</v>
      </c>
      <c r="BQ25" s="176" t="e">
        <f>'DTE-MBE-OneZero'!BB27</f>
        <v>#REF!</v>
      </c>
      <c r="BR25" s="176" t="e">
        <f>'DTE-MBE-OneZero'!BC27</f>
        <v>#REF!</v>
      </c>
      <c r="BS25" s="176" t="e">
        <f>'DTE-MBE-OneZero'!BD27</f>
        <v>#REF!</v>
      </c>
      <c r="BT25" s="176" t="e">
        <f>'DTE-MBE-OneZero'!BE27</f>
        <v>#REF!</v>
      </c>
      <c r="BU25" s="176" t="e">
        <f>'DTE-MBE-OneZero'!BF27</f>
        <v>#REF!</v>
      </c>
      <c r="BV25" s="245" t="e">
        <f>'DTE-MBE-OneZero'!BG27</f>
        <v>#REF!</v>
      </c>
      <c r="BW25" s="176" t="e">
        <f>'DTE-MBE-OneZero'!BH27</f>
        <v>#REF!</v>
      </c>
      <c r="BX25" s="176" t="e">
        <f>'DTE-MBE-OneZero'!BI27</f>
        <v>#REF!</v>
      </c>
      <c r="BY25" s="176" t="e">
        <f>'DTE-MBE-OneZero'!BJ27</f>
        <v>#REF!</v>
      </c>
      <c r="BZ25" s="176" t="e">
        <f>'DTE-MBE-OneZero'!BK27</f>
        <v>#REF!</v>
      </c>
      <c r="CA25" s="245" t="e">
        <f>'DTE-MBE-OneZero'!BL27</f>
        <v>#REF!</v>
      </c>
      <c r="CB25" s="176" t="e">
        <f>'DTE-MBE-OneZero'!BM27</f>
        <v>#REF!</v>
      </c>
      <c r="CC25" s="176" t="e">
        <f>'DTE-MBE-OneZero'!BO27</f>
        <v>#REF!</v>
      </c>
      <c r="CD25" s="176" t="e">
        <f>'DTE-MBE-OneZero'!BP27</f>
        <v>#REF!</v>
      </c>
      <c r="CE25" s="176" t="e">
        <f>'DTE-MBE-OneZero'!BQ27</f>
        <v>#REF!</v>
      </c>
      <c r="CF25" s="176" t="e">
        <f>'DTE-MBE-OneZero'!BR27</f>
        <v>#REF!</v>
      </c>
      <c r="CG25" s="176" t="e">
        <f>'DTE-MBE-OneZero'!BS27</f>
        <v>#REF!</v>
      </c>
      <c r="CH25" s="176" t="e">
        <f>'DTE-MBE-OneZero'!BT27</f>
        <v>#REF!</v>
      </c>
      <c r="CI25" s="245" t="e">
        <f>'DTE-MBE-OneZero'!BU27</f>
        <v>#REF!</v>
      </c>
      <c r="CJ25" s="176" t="e">
        <f>'DTE-MBE-OneZero'!BV27</f>
        <v>#REF!</v>
      </c>
      <c r="CK25" s="176" t="e">
        <f>'DTE-MBE-OneZero'!BX27</f>
        <v>#REF!</v>
      </c>
      <c r="CL25" s="176" t="e">
        <f>'DTE-MBE-OneZero'!BY27</f>
        <v>#REF!</v>
      </c>
      <c r="CM25" s="176" t="e">
        <f>'DTE-MBE-OneZero'!BZ27</f>
        <v>#REF!</v>
      </c>
      <c r="CN25" s="176" t="e">
        <f>'DTE-MBE-OneZero'!CA27</f>
        <v>#REF!</v>
      </c>
      <c r="CO25" s="245" t="e">
        <f>'DTE-MBE-OneZero'!CB27</f>
        <v>#REF!</v>
      </c>
      <c r="CP25" s="176" t="e">
        <f>'DTE-MBE-OneZero'!CC27</f>
        <v>#REF!</v>
      </c>
      <c r="CQ25" s="58" t="e">
        <f>'DTE-MBE-OneZero'!CE27</f>
        <v>#REF!</v>
      </c>
    </row>
    <row r="26" spans="1:95" ht="14.25" customHeight="1">
      <c r="A26" s="30"/>
      <c r="B26" s="30"/>
      <c r="C26" s="30"/>
      <c r="D26" s="30"/>
      <c r="E26" s="30"/>
      <c r="F26" s="30"/>
      <c r="G26" s="241"/>
      <c r="H26" s="30"/>
      <c r="I26" s="30"/>
      <c r="J26" s="30"/>
      <c r="K26" s="1"/>
      <c r="L26" s="22"/>
      <c r="M26" s="22"/>
      <c r="N26" s="22"/>
      <c r="O26" s="246">
        <f t="shared" ref="O26:Y26" si="1">SUM(O5:O25)</f>
        <v>21</v>
      </c>
      <c r="P26" s="246">
        <f t="shared" si="1"/>
        <v>20</v>
      </c>
      <c r="Q26" s="246">
        <f t="shared" si="1"/>
        <v>18</v>
      </c>
      <c r="R26" s="246">
        <f t="shared" si="1"/>
        <v>15</v>
      </c>
      <c r="S26" s="246">
        <f t="shared" si="1"/>
        <v>15</v>
      </c>
      <c r="T26" s="246">
        <f t="shared" si="1"/>
        <v>14</v>
      </c>
      <c r="U26" s="246">
        <f t="shared" si="1"/>
        <v>14</v>
      </c>
      <c r="V26" s="246">
        <f t="shared" si="1"/>
        <v>11</v>
      </c>
      <c r="W26" s="246">
        <f t="shared" si="1"/>
        <v>15</v>
      </c>
      <c r="X26" s="246">
        <f t="shared" si="1"/>
        <v>11</v>
      </c>
      <c r="Y26" s="246">
        <f t="shared" si="1"/>
        <v>12</v>
      </c>
      <c r="Z26" s="22"/>
      <c r="AA26" s="246">
        <f t="shared" ref="AA26:AB26" si="2">SUM(AA5:AA25)</f>
        <v>5</v>
      </c>
      <c r="AB26" s="246">
        <f t="shared" si="2"/>
        <v>4</v>
      </c>
      <c r="AD26" s="225"/>
      <c r="AE26" s="225"/>
      <c r="AF26" s="226"/>
      <c r="AG26" s="225"/>
      <c r="AH26" s="226"/>
      <c r="AI26" s="226"/>
      <c r="AJ26" s="226"/>
      <c r="AS26" s="223"/>
      <c r="AY26" s="1"/>
      <c r="AZ26" s="1"/>
      <c r="BA26" s="1"/>
      <c r="BB26" s="244" t="e">
        <f t="shared" ref="BB26:BH26" si="3">SUM(BB2:BB25)</f>
        <v>#REF!</v>
      </c>
      <c r="BC26" s="244" t="e">
        <f t="shared" si="3"/>
        <v>#REF!</v>
      </c>
      <c r="BD26" s="244" t="e">
        <f t="shared" si="3"/>
        <v>#REF!</v>
      </c>
      <c r="BE26" s="244" t="e">
        <f t="shared" si="3"/>
        <v>#REF!</v>
      </c>
      <c r="BF26" s="244" t="e">
        <f t="shared" si="3"/>
        <v>#REF!</v>
      </c>
      <c r="BG26" s="244" t="e">
        <f t="shared" si="3"/>
        <v>#REF!</v>
      </c>
      <c r="BH26" s="244" t="e">
        <f t="shared" si="3"/>
        <v>#REF!</v>
      </c>
      <c r="BJ26" s="248">
        <f t="shared" ref="BJ26:BK26" si="4">SUM(BJ5:BJ25)</f>
        <v>5</v>
      </c>
      <c r="BK26" s="248">
        <f t="shared" si="4"/>
        <v>4</v>
      </c>
      <c r="BN26" s="58" t="e">
        <f t="shared" ref="BN26:BU26" si="5">SUM(BN5:BN25)</f>
        <v>#REF!</v>
      </c>
      <c r="BO26" s="58" t="e">
        <f t="shared" si="5"/>
        <v>#REF!</v>
      </c>
      <c r="BP26" s="58" t="e">
        <f t="shared" si="5"/>
        <v>#REF!</v>
      </c>
      <c r="BQ26" s="58" t="e">
        <f t="shared" si="5"/>
        <v>#REF!</v>
      </c>
      <c r="BR26" s="58" t="e">
        <f t="shared" si="5"/>
        <v>#REF!</v>
      </c>
      <c r="BS26" s="58" t="e">
        <f t="shared" si="5"/>
        <v>#REF!</v>
      </c>
      <c r="BT26" s="58" t="e">
        <f t="shared" si="5"/>
        <v>#REF!</v>
      </c>
      <c r="BU26" s="58" t="e">
        <f t="shared" si="5"/>
        <v>#REF!</v>
      </c>
      <c r="BV26" s="58"/>
      <c r="BW26" s="58" t="e">
        <f t="shared" ref="BW26:BZ26" si="6">SUM(BW5:BW25)</f>
        <v>#REF!</v>
      </c>
      <c r="BX26" s="58" t="e">
        <f t="shared" si="6"/>
        <v>#REF!</v>
      </c>
      <c r="BY26" s="58" t="e">
        <f t="shared" si="6"/>
        <v>#REF!</v>
      </c>
      <c r="BZ26" s="58" t="e">
        <f t="shared" si="6"/>
        <v>#REF!</v>
      </c>
      <c r="CA26" s="58"/>
      <c r="CB26" s="58" t="e">
        <f t="shared" ref="CB26:CP26" si="7">SUM(CB5:CB25)</f>
        <v>#REF!</v>
      </c>
      <c r="CC26" s="58" t="e">
        <f t="shared" si="7"/>
        <v>#REF!</v>
      </c>
      <c r="CD26" s="58" t="e">
        <f t="shared" si="7"/>
        <v>#REF!</v>
      </c>
      <c r="CE26" s="58" t="e">
        <f t="shared" si="7"/>
        <v>#REF!</v>
      </c>
      <c r="CF26" s="58" t="e">
        <f t="shared" si="7"/>
        <v>#REF!</v>
      </c>
      <c r="CG26" s="58" t="e">
        <f t="shared" si="7"/>
        <v>#REF!</v>
      </c>
      <c r="CH26" s="58" t="e">
        <f t="shared" si="7"/>
        <v>#REF!</v>
      </c>
      <c r="CI26" s="58" t="e">
        <f t="shared" si="7"/>
        <v>#REF!</v>
      </c>
      <c r="CJ26" s="58" t="e">
        <f t="shared" si="7"/>
        <v>#REF!</v>
      </c>
      <c r="CK26" s="58" t="e">
        <f t="shared" si="7"/>
        <v>#REF!</v>
      </c>
      <c r="CL26" s="58" t="e">
        <f t="shared" si="7"/>
        <v>#REF!</v>
      </c>
      <c r="CM26" s="58" t="e">
        <f t="shared" si="7"/>
        <v>#REF!</v>
      </c>
      <c r="CN26" s="58" t="e">
        <f t="shared" si="7"/>
        <v>#REF!</v>
      </c>
      <c r="CO26" s="58" t="e">
        <f t="shared" si="7"/>
        <v>#REF!</v>
      </c>
      <c r="CP26" s="58" t="e">
        <f t="shared" si="7"/>
        <v>#REF!</v>
      </c>
      <c r="CQ26" s="58"/>
    </row>
    <row r="27" spans="1:95" ht="14.25" customHeight="1">
      <c r="A27" s="1"/>
      <c r="B27" s="1"/>
      <c r="C27" s="1"/>
      <c r="D27" s="1"/>
      <c r="E27" s="1"/>
      <c r="F27" s="1"/>
      <c r="G27" s="1"/>
      <c r="H27" s="1"/>
      <c r="Z27" s="138"/>
      <c r="AD27" s="225"/>
      <c r="AE27" s="225"/>
      <c r="AF27" s="226"/>
      <c r="AG27" s="225"/>
      <c r="AH27" s="226"/>
      <c r="AI27" s="226"/>
      <c r="AJ27" s="226"/>
      <c r="AS27" s="223"/>
      <c r="BI27" s="223"/>
      <c r="BJ27" s="6"/>
      <c r="BK27" s="6"/>
      <c r="BV27" s="223"/>
      <c r="CA27" s="223"/>
      <c r="CI27" s="223"/>
      <c r="CO27" s="223"/>
    </row>
    <row r="28" spans="1:95" ht="14.25" customHeight="1">
      <c r="A28" s="1"/>
      <c r="B28" s="1"/>
      <c r="C28" s="1"/>
      <c r="D28" s="1"/>
      <c r="E28" s="1"/>
      <c r="F28" s="1"/>
      <c r="G28" s="1"/>
      <c r="H28" s="1"/>
      <c r="Z28" s="138"/>
      <c r="AD28" s="225"/>
      <c r="AE28" s="225"/>
      <c r="AF28" s="226"/>
      <c r="AG28" s="225"/>
      <c r="AH28" s="226"/>
      <c r="AI28" s="226"/>
      <c r="AJ28" s="226"/>
      <c r="AS28" s="223"/>
      <c r="BI28" s="223"/>
      <c r="BJ28" s="6"/>
      <c r="BK28" s="6"/>
      <c r="BV28" s="223"/>
      <c r="CA28" s="223"/>
      <c r="CI28" s="223"/>
      <c r="CO28" s="223"/>
    </row>
    <row r="29" spans="1:95" ht="14.25" customHeight="1">
      <c r="A29" s="1"/>
      <c r="B29" s="1"/>
      <c r="C29" s="1"/>
      <c r="D29" s="1"/>
      <c r="E29" s="1"/>
      <c r="F29" s="1"/>
      <c r="G29" s="1"/>
      <c r="H29" s="1"/>
      <c r="Z29" s="138"/>
      <c r="AD29" s="225"/>
      <c r="AE29" s="225"/>
      <c r="AF29" s="226"/>
      <c r="AG29" s="225"/>
      <c r="AH29" s="226"/>
      <c r="AI29" s="226"/>
      <c r="AJ29" s="226"/>
      <c r="AS29" s="223"/>
      <c r="BI29" s="223"/>
      <c r="BJ29" s="6"/>
      <c r="BK29" s="6"/>
      <c r="BV29" s="223"/>
      <c r="CA29" s="223"/>
      <c r="CI29" s="223"/>
      <c r="CO29" s="223"/>
    </row>
    <row r="30" spans="1:95" ht="14.25" customHeight="1">
      <c r="A30" s="1"/>
      <c r="B30" s="1"/>
      <c r="C30" s="1"/>
      <c r="D30" s="1"/>
      <c r="E30" s="1"/>
      <c r="F30" s="1"/>
      <c r="G30" s="1"/>
      <c r="H30" s="1"/>
      <c r="Z30" s="138"/>
      <c r="AD30" s="225"/>
      <c r="AE30" s="225"/>
      <c r="AF30" s="226"/>
      <c r="AG30" s="225"/>
      <c r="AH30" s="226"/>
      <c r="AI30" s="226"/>
      <c r="AJ30" s="226"/>
      <c r="AS30" s="223"/>
      <c r="BI30" s="223"/>
      <c r="BJ30" s="6"/>
      <c r="BK30" s="6"/>
      <c r="BV30" s="223"/>
      <c r="CA30" s="223"/>
      <c r="CI30" s="223"/>
      <c r="CO30" s="223"/>
    </row>
    <row r="31" spans="1:95" ht="14.25" customHeight="1">
      <c r="A31" s="1"/>
      <c r="B31" s="1"/>
      <c r="C31" s="1"/>
      <c r="D31" s="1"/>
      <c r="E31" s="1"/>
      <c r="F31" s="1"/>
      <c r="G31" s="1"/>
      <c r="H31" s="1"/>
      <c r="Z31" s="138"/>
      <c r="AD31" s="225"/>
      <c r="AE31" s="225"/>
      <c r="AF31" s="226"/>
      <c r="AG31" s="225"/>
      <c r="AH31" s="226"/>
      <c r="AI31" s="226"/>
      <c r="AJ31" s="226"/>
      <c r="AS31" s="223"/>
      <c r="BI31" s="223"/>
      <c r="BJ31" s="6"/>
      <c r="BK31" s="6"/>
      <c r="BV31" s="223"/>
      <c r="CA31" s="223"/>
      <c r="CI31" s="223"/>
      <c r="CO31" s="223"/>
    </row>
    <row r="32" spans="1:95" ht="14.25" customHeight="1">
      <c r="A32" s="1"/>
      <c r="B32" s="1"/>
      <c r="C32" s="1"/>
      <c r="D32" s="1"/>
      <c r="E32" s="1"/>
      <c r="F32" s="1"/>
      <c r="G32" s="1"/>
      <c r="H32" s="1"/>
      <c r="Z32" s="138"/>
      <c r="AD32" s="225"/>
      <c r="AE32" s="225"/>
      <c r="AF32" s="226"/>
      <c r="AG32" s="225"/>
      <c r="AH32" s="226"/>
      <c r="AI32" s="226"/>
      <c r="AJ32" s="226"/>
      <c r="AS32" s="223"/>
      <c r="BI32" s="223"/>
      <c r="BJ32" s="6"/>
      <c r="BK32" s="6"/>
      <c r="BV32" s="223"/>
      <c r="CA32" s="223"/>
      <c r="CI32" s="223"/>
      <c r="CO32" s="223"/>
    </row>
    <row r="33" spans="1:93" ht="14.25" customHeight="1">
      <c r="A33" s="1"/>
      <c r="B33" s="1"/>
      <c r="C33" s="1"/>
      <c r="D33" s="1"/>
      <c r="E33" s="1"/>
      <c r="F33" s="1"/>
      <c r="G33" s="1"/>
      <c r="H33" s="1"/>
      <c r="Z33" s="138"/>
      <c r="AD33" s="225"/>
      <c r="AE33" s="225"/>
      <c r="AF33" s="226"/>
      <c r="AG33" s="225"/>
      <c r="AH33" s="226"/>
      <c r="AI33" s="226"/>
      <c r="AJ33" s="226"/>
      <c r="AS33" s="223"/>
      <c r="BI33" s="223"/>
      <c r="BJ33" s="6"/>
      <c r="BK33" s="6"/>
      <c r="BV33" s="223"/>
      <c r="CA33" s="223"/>
      <c r="CI33" s="223"/>
      <c r="CO33" s="223"/>
    </row>
    <row r="34" spans="1:93" ht="14.25" customHeight="1">
      <c r="A34" s="1"/>
      <c r="B34" s="1"/>
      <c r="C34" s="1"/>
      <c r="D34" s="1"/>
      <c r="E34" s="1"/>
      <c r="F34" s="1"/>
      <c r="G34" s="1"/>
      <c r="H34" s="1"/>
      <c r="Z34" s="138"/>
      <c r="AD34" s="225"/>
      <c r="AE34" s="225"/>
      <c r="AF34" s="226"/>
      <c r="AG34" s="225"/>
      <c r="AH34" s="226"/>
      <c r="AI34" s="226"/>
      <c r="AJ34" s="226"/>
      <c r="AS34" s="223"/>
      <c r="BI34" s="223"/>
      <c r="BJ34" s="6"/>
      <c r="BK34" s="6"/>
      <c r="BV34" s="223"/>
      <c r="CA34" s="223"/>
      <c r="CI34" s="223"/>
      <c r="CO34" s="223"/>
    </row>
    <row r="35" spans="1:93" ht="14.25" customHeight="1">
      <c r="A35" s="1"/>
      <c r="B35" s="1"/>
      <c r="C35" s="1"/>
      <c r="D35" s="1"/>
      <c r="E35" s="1"/>
      <c r="F35" s="1"/>
      <c r="G35" s="1"/>
      <c r="H35" s="1"/>
      <c r="Z35" s="138"/>
      <c r="AD35" s="225"/>
      <c r="AE35" s="225"/>
      <c r="AF35" s="226"/>
      <c r="AG35" s="225"/>
      <c r="AH35" s="226"/>
      <c r="AI35" s="226"/>
      <c r="AJ35" s="226"/>
      <c r="AS35" s="223"/>
      <c r="BI35" s="223"/>
      <c r="BJ35" s="6"/>
      <c r="BK35" s="6"/>
      <c r="BV35" s="223"/>
      <c r="CA35" s="223"/>
      <c r="CI35" s="223"/>
      <c r="CO35" s="223"/>
    </row>
    <row r="36" spans="1:93" ht="14.25" customHeight="1">
      <c r="A36" s="1"/>
      <c r="B36" s="1"/>
      <c r="C36" s="1"/>
      <c r="D36" s="1"/>
      <c r="E36" s="1"/>
      <c r="F36" s="1"/>
      <c r="G36" s="1"/>
      <c r="H36" s="1"/>
      <c r="Z36" s="138"/>
      <c r="AD36" s="225"/>
      <c r="AE36" s="225"/>
      <c r="AF36" s="226"/>
      <c r="AG36" s="225"/>
      <c r="AH36" s="226"/>
      <c r="AI36" s="226"/>
      <c r="AJ36" s="226"/>
      <c r="AS36" s="223"/>
      <c r="BI36" s="223"/>
      <c r="BJ36" s="6"/>
      <c r="BK36" s="6"/>
      <c r="BV36" s="223"/>
      <c r="CA36" s="223"/>
      <c r="CI36" s="223"/>
      <c r="CO36" s="223"/>
    </row>
    <row r="37" spans="1:93" ht="14.25" customHeight="1">
      <c r="A37" s="1"/>
      <c r="B37" s="1"/>
      <c r="C37" s="1"/>
      <c r="D37" s="1"/>
      <c r="E37" s="1"/>
      <c r="F37" s="1"/>
      <c r="G37" s="1"/>
      <c r="H37" s="1"/>
      <c r="Z37" s="138"/>
      <c r="AD37" s="225"/>
      <c r="AE37" s="225"/>
      <c r="AF37" s="226"/>
      <c r="AG37" s="225"/>
      <c r="AH37" s="226"/>
      <c r="AI37" s="226"/>
      <c r="AJ37" s="226"/>
      <c r="AS37" s="223"/>
      <c r="BI37" s="223"/>
      <c r="BJ37" s="6"/>
      <c r="BK37" s="6"/>
      <c r="BV37" s="223"/>
      <c r="CA37" s="223"/>
      <c r="CI37" s="223"/>
      <c r="CO37" s="223"/>
    </row>
    <row r="38" spans="1:93" ht="14.25" customHeight="1">
      <c r="A38" s="1"/>
      <c r="B38" s="1"/>
      <c r="C38" s="1"/>
      <c r="D38" s="1"/>
      <c r="E38" s="1"/>
      <c r="F38" s="1"/>
      <c r="G38" s="1"/>
      <c r="H38" s="1"/>
      <c r="Z38" s="138"/>
      <c r="AD38" s="225"/>
      <c r="AE38" s="225"/>
      <c r="AF38" s="226"/>
      <c r="AG38" s="225"/>
      <c r="AH38" s="226"/>
      <c r="AI38" s="226"/>
      <c r="AJ38" s="226"/>
      <c r="AS38" s="223"/>
      <c r="BI38" s="223"/>
      <c r="BJ38" s="6"/>
      <c r="BK38" s="6"/>
      <c r="BV38" s="223"/>
      <c r="CA38" s="223"/>
      <c r="CI38" s="223"/>
      <c r="CO38" s="223"/>
    </row>
    <row r="39" spans="1:93" ht="14.25" customHeight="1">
      <c r="A39" s="1"/>
      <c r="B39" s="1"/>
      <c r="C39" s="1"/>
      <c r="D39" s="1"/>
      <c r="E39" s="1"/>
      <c r="F39" s="1"/>
      <c r="G39" s="1"/>
      <c r="H39" s="1"/>
      <c r="Z39" s="138"/>
      <c r="AD39" s="225"/>
      <c r="AE39" s="225"/>
      <c r="AF39" s="226"/>
      <c r="AG39" s="225"/>
      <c r="AH39" s="226"/>
      <c r="AI39" s="226"/>
      <c r="AJ39" s="226"/>
      <c r="AS39" s="223"/>
      <c r="BI39" s="223"/>
      <c r="BJ39" s="6"/>
      <c r="BK39" s="6"/>
      <c r="BV39" s="223"/>
      <c r="CA39" s="223"/>
      <c r="CI39" s="223"/>
      <c r="CO39" s="223"/>
    </row>
    <row r="40" spans="1:93" ht="14.25" customHeight="1">
      <c r="A40" s="1"/>
      <c r="B40" s="1"/>
      <c r="C40" s="1"/>
      <c r="D40" s="1"/>
      <c r="E40" s="1"/>
      <c r="F40" s="1"/>
      <c r="G40" s="1"/>
      <c r="H40" s="1"/>
      <c r="Z40" s="138"/>
      <c r="AD40" s="225"/>
      <c r="AE40" s="225"/>
      <c r="AF40" s="226"/>
      <c r="AG40" s="225"/>
      <c r="AH40" s="226"/>
      <c r="AI40" s="226"/>
      <c r="AJ40" s="226"/>
      <c r="AS40" s="223"/>
      <c r="BI40" s="223"/>
      <c r="BJ40" s="6"/>
      <c r="BK40" s="6"/>
      <c r="BV40" s="223"/>
      <c r="CA40" s="223"/>
      <c r="CI40" s="223"/>
      <c r="CO40" s="223"/>
    </row>
    <row r="41" spans="1:93" ht="14.25" customHeight="1">
      <c r="A41" s="1"/>
      <c r="B41" s="1"/>
      <c r="C41" s="1"/>
      <c r="D41" s="1"/>
      <c r="E41" s="1"/>
      <c r="F41" s="1"/>
      <c r="G41" s="1"/>
      <c r="H41" s="1"/>
      <c r="Z41" s="138"/>
      <c r="AD41" s="225"/>
      <c r="AE41" s="225"/>
      <c r="AF41" s="226"/>
      <c r="AG41" s="225"/>
      <c r="AH41" s="226"/>
      <c r="AI41" s="226"/>
      <c r="AJ41" s="226"/>
      <c r="AS41" s="223"/>
      <c r="BI41" s="223"/>
      <c r="BJ41" s="6"/>
      <c r="BK41" s="6"/>
      <c r="BV41" s="223"/>
      <c r="CA41" s="223"/>
      <c r="CI41" s="223"/>
      <c r="CO41" s="223"/>
    </row>
    <row r="42" spans="1:93" ht="14.25" customHeight="1">
      <c r="A42" s="1"/>
      <c r="B42" s="1"/>
      <c r="C42" s="1"/>
      <c r="D42" s="1"/>
      <c r="E42" s="1"/>
      <c r="F42" s="1"/>
      <c r="G42" s="1"/>
      <c r="H42" s="1"/>
      <c r="Z42" s="138"/>
      <c r="AD42" s="225"/>
      <c r="AE42" s="225"/>
      <c r="AF42" s="226"/>
      <c r="AG42" s="225"/>
      <c r="AH42" s="226"/>
      <c r="AI42" s="226"/>
      <c r="AJ42" s="226"/>
      <c r="AS42" s="223"/>
      <c r="BI42" s="223"/>
      <c r="BJ42" s="6"/>
      <c r="BK42" s="6"/>
      <c r="BV42" s="223"/>
      <c r="CA42" s="223"/>
      <c r="CI42" s="223"/>
      <c r="CO42" s="223"/>
    </row>
    <row r="43" spans="1:93" ht="14.25" customHeight="1">
      <c r="A43" s="1"/>
      <c r="B43" s="1"/>
      <c r="C43" s="1"/>
      <c r="D43" s="1"/>
      <c r="E43" s="1"/>
      <c r="F43" s="1"/>
      <c r="G43" s="1"/>
      <c r="H43" s="1"/>
      <c r="Z43" s="138"/>
      <c r="AD43" s="225"/>
      <c r="AE43" s="225"/>
      <c r="AF43" s="226"/>
      <c r="AG43" s="225"/>
      <c r="AH43" s="226"/>
      <c r="AI43" s="226"/>
      <c r="AJ43" s="226"/>
      <c r="AS43" s="223"/>
      <c r="BI43" s="223"/>
      <c r="BJ43" s="6"/>
      <c r="BK43" s="6"/>
      <c r="BV43" s="223"/>
      <c r="CA43" s="223"/>
      <c r="CI43" s="223"/>
      <c r="CO43" s="223"/>
    </row>
    <row r="44" spans="1:93" ht="14.25" customHeight="1">
      <c r="A44" s="1"/>
      <c r="B44" s="1"/>
      <c r="C44" s="1"/>
      <c r="D44" s="1"/>
      <c r="E44" s="1"/>
      <c r="F44" s="1"/>
      <c r="G44" s="1"/>
      <c r="H44" s="1"/>
      <c r="Z44" s="138"/>
      <c r="AD44" s="225"/>
      <c r="AE44" s="225"/>
      <c r="AF44" s="226"/>
      <c r="AG44" s="225"/>
      <c r="AH44" s="226"/>
      <c r="AI44" s="226"/>
      <c r="AJ44" s="226"/>
      <c r="AS44" s="223"/>
      <c r="BI44" s="223"/>
      <c r="BJ44" s="6"/>
      <c r="BK44" s="6"/>
      <c r="BV44" s="223"/>
      <c r="CA44" s="223"/>
      <c r="CI44" s="223"/>
      <c r="CO44" s="223"/>
    </row>
    <row r="45" spans="1:93" ht="14.25" customHeight="1">
      <c r="A45" s="1"/>
      <c r="B45" s="1"/>
      <c r="C45" s="1"/>
      <c r="D45" s="1"/>
      <c r="E45" s="1"/>
      <c r="F45" s="1"/>
      <c r="G45" s="1"/>
      <c r="H45" s="1"/>
      <c r="Z45" s="138"/>
      <c r="AD45" s="225"/>
      <c r="AE45" s="225"/>
      <c r="AF45" s="226"/>
      <c r="AG45" s="225"/>
      <c r="AH45" s="226"/>
      <c r="AI45" s="226"/>
      <c r="AJ45" s="226"/>
      <c r="AS45" s="223"/>
      <c r="BI45" s="223"/>
      <c r="BJ45" s="6"/>
      <c r="BK45" s="6"/>
      <c r="BV45" s="223"/>
      <c r="CA45" s="223"/>
      <c r="CI45" s="223"/>
      <c r="CO45" s="223"/>
    </row>
    <row r="46" spans="1:93" ht="14.25" customHeight="1">
      <c r="A46" s="1"/>
      <c r="B46" s="1"/>
      <c r="C46" s="1"/>
      <c r="D46" s="1"/>
      <c r="E46" s="1"/>
      <c r="F46" s="1"/>
      <c r="G46" s="1"/>
      <c r="H46" s="1"/>
      <c r="Z46" s="138"/>
      <c r="AD46" s="225"/>
      <c r="AE46" s="225"/>
      <c r="AF46" s="226"/>
      <c r="AG46" s="225"/>
      <c r="AH46" s="226"/>
      <c r="AI46" s="226"/>
      <c r="AJ46" s="226"/>
      <c r="AS46" s="223"/>
      <c r="BI46" s="223"/>
      <c r="BJ46" s="6"/>
      <c r="BK46" s="6"/>
      <c r="BV46" s="223"/>
      <c r="CA46" s="223"/>
      <c r="CI46" s="223"/>
      <c r="CO46" s="223"/>
    </row>
    <row r="47" spans="1:93" ht="14.25" customHeight="1">
      <c r="A47" s="1"/>
      <c r="B47" s="1"/>
      <c r="C47" s="1"/>
      <c r="D47" s="1"/>
      <c r="E47" s="1"/>
      <c r="F47" s="1"/>
      <c r="G47" s="1"/>
      <c r="H47" s="1"/>
      <c r="Z47" s="138"/>
      <c r="AD47" s="225"/>
      <c r="AE47" s="225"/>
      <c r="AF47" s="226"/>
      <c r="AG47" s="225"/>
      <c r="AH47" s="226"/>
      <c r="AI47" s="226"/>
      <c r="AJ47" s="226"/>
      <c r="AS47" s="223"/>
      <c r="BI47" s="223"/>
      <c r="BJ47" s="6"/>
      <c r="BK47" s="6"/>
      <c r="BV47" s="223"/>
      <c r="CA47" s="223"/>
      <c r="CI47" s="223"/>
      <c r="CO47" s="223"/>
    </row>
    <row r="48" spans="1:93" ht="14.25" customHeight="1">
      <c r="A48" s="1"/>
      <c r="B48" s="1"/>
      <c r="C48" s="1"/>
      <c r="D48" s="1"/>
      <c r="E48" s="1"/>
      <c r="F48" s="1"/>
      <c r="G48" s="1"/>
      <c r="H48" s="1"/>
      <c r="Z48" s="138"/>
      <c r="AD48" s="225"/>
      <c r="AE48" s="225"/>
      <c r="AF48" s="226"/>
      <c r="AG48" s="225"/>
      <c r="AH48" s="226"/>
      <c r="AI48" s="226"/>
      <c r="AJ48" s="226"/>
      <c r="AS48" s="223"/>
      <c r="BI48" s="223"/>
      <c r="BJ48" s="6"/>
      <c r="BK48" s="6"/>
      <c r="BV48" s="223"/>
      <c r="CA48" s="223"/>
      <c r="CI48" s="223"/>
      <c r="CO48" s="223"/>
    </row>
    <row r="49" spans="1:93" ht="14.25" customHeight="1">
      <c r="A49" s="1"/>
      <c r="B49" s="1"/>
      <c r="C49" s="1"/>
      <c r="D49" s="1"/>
      <c r="E49" s="1"/>
      <c r="F49" s="1"/>
      <c r="G49" s="1"/>
      <c r="H49" s="1"/>
      <c r="Z49" s="138"/>
      <c r="AD49" s="225"/>
      <c r="AE49" s="225"/>
      <c r="AF49" s="226"/>
      <c r="AG49" s="225"/>
      <c r="AH49" s="226"/>
      <c r="AI49" s="226"/>
      <c r="AJ49" s="226"/>
      <c r="AS49" s="223"/>
      <c r="BI49" s="223"/>
      <c r="BJ49" s="6"/>
      <c r="BK49" s="6"/>
      <c r="BV49" s="223"/>
      <c r="CA49" s="223"/>
      <c r="CI49" s="223"/>
      <c r="CO49" s="223"/>
    </row>
    <row r="50" spans="1:93" ht="14.25" customHeight="1">
      <c r="A50" s="1"/>
      <c r="B50" s="1"/>
      <c r="C50" s="1"/>
      <c r="D50" s="1"/>
      <c r="E50" s="1"/>
      <c r="F50" s="1"/>
      <c r="G50" s="1"/>
      <c r="H50" s="1"/>
      <c r="Z50" s="138"/>
      <c r="AD50" s="225"/>
      <c r="AE50" s="225"/>
      <c r="AF50" s="226"/>
      <c r="AG50" s="225"/>
      <c r="AH50" s="226"/>
      <c r="AI50" s="226"/>
      <c r="AJ50" s="226"/>
      <c r="AS50" s="223"/>
      <c r="BI50" s="223"/>
      <c r="BJ50" s="6"/>
      <c r="BK50" s="6"/>
      <c r="BV50" s="223"/>
      <c r="CA50" s="223"/>
      <c r="CI50" s="223"/>
      <c r="CO50" s="223"/>
    </row>
    <row r="51" spans="1:93" ht="14.25" customHeight="1">
      <c r="A51" s="1"/>
      <c r="B51" s="1"/>
      <c r="C51" s="1"/>
      <c r="D51" s="1"/>
      <c r="E51" s="1"/>
      <c r="F51" s="1"/>
      <c r="G51" s="1"/>
      <c r="H51" s="1"/>
      <c r="Z51" s="138"/>
      <c r="AD51" s="225"/>
      <c r="AE51" s="225"/>
      <c r="AF51" s="226"/>
      <c r="AG51" s="225"/>
      <c r="AH51" s="226"/>
      <c r="AI51" s="226"/>
      <c r="AJ51" s="226"/>
      <c r="AS51" s="223"/>
      <c r="BI51" s="223"/>
      <c r="BJ51" s="6"/>
      <c r="BK51" s="6"/>
      <c r="BV51" s="223"/>
      <c r="CA51" s="223"/>
      <c r="CI51" s="223"/>
      <c r="CO51" s="223"/>
    </row>
    <row r="52" spans="1:93" ht="14.25" customHeight="1">
      <c r="A52" s="1"/>
      <c r="B52" s="1"/>
      <c r="C52" s="1"/>
      <c r="D52" s="1"/>
      <c r="E52" s="1"/>
      <c r="F52" s="1"/>
      <c r="G52" s="1"/>
      <c r="H52" s="1"/>
      <c r="Z52" s="138"/>
      <c r="AD52" s="225"/>
      <c r="AE52" s="225"/>
      <c r="AF52" s="226"/>
      <c r="AG52" s="225"/>
      <c r="AH52" s="226"/>
      <c r="AI52" s="226"/>
      <c r="AJ52" s="226"/>
      <c r="AS52" s="223"/>
      <c r="BI52" s="223"/>
      <c r="BJ52" s="6"/>
      <c r="BK52" s="6"/>
      <c r="BV52" s="223"/>
      <c r="CA52" s="223"/>
      <c r="CI52" s="223"/>
      <c r="CO52" s="223"/>
    </row>
    <row r="53" spans="1:93" ht="14.25" customHeight="1">
      <c r="A53" s="1"/>
      <c r="B53" s="1"/>
      <c r="C53" s="1"/>
      <c r="D53" s="1"/>
      <c r="E53" s="1"/>
      <c r="F53" s="1"/>
      <c r="G53" s="1"/>
      <c r="H53" s="1"/>
      <c r="Z53" s="138"/>
      <c r="AD53" s="225"/>
      <c r="AE53" s="225"/>
      <c r="AF53" s="226"/>
      <c r="AG53" s="225"/>
      <c r="AH53" s="226"/>
      <c r="AI53" s="226"/>
      <c r="AJ53" s="226"/>
      <c r="AS53" s="223"/>
      <c r="BI53" s="223"/>
      <c r="BJ53" s="6"/>
      <c r="BK53" s="6"/>
      <c r="BV53" s="223"/>
      <c r="CA53" s="223"/>
      <c r="CI53" s="223"/>
      <c r="CO53" s="223"/>
    </row>
    <row r="54" spans="1:93" ht="14.25" customHeight="1">
      <c r="A54" s="1"/>
      <c r="B54" s="1"/>
      <c r="C54" s="1"/>
      <c r="D54" s="1"/>
      <c r="E54" s="1"/>
      <c r="F54" s="1"/>
      <c r="G54" s="1"/>
      <c r="H54" s="1"/>
      <c r="Z54" s="138"/>
      <c r="AD54" s="225"/>
      <c r="AE54" s="225"/>
      <c r="AF54" s="226"/>
      <c r="AG54" s="225"/>
      <c r="AH54" s="226"/>
      <c r="AI54" s="226"/>
      <c r="AJ54" s="226"/>
      <c r="AS54" s="223"/>
      <c r="BI54" s="223"/>
      <c r="BJ54" s="6"/>
      <c r="BK54" s="6"/>
      <c r="BV54" s="223"/>
      <c r="CA54" s="223"/>
      <c r="CI54" s="223"/>
      <c r="CO54" s="223"/>
    </row>
    <row r="55" spans="1:93" ht="14.25" customHeight="1">
      <c r="A55" s="1"/>
      <c r="B55" s="1"/>
      <c r="C55" s="1"/>
      <c r="D55" s="1"/>
      <c r="E55" s="1"/>
      <c r="F55" s="1"/>
      <c r="G55" s="1"/>
      <c r="H55" s="1"/>
      <c r="Z55" s="138"/>
      <c r="AD55" s="225"/>
      <c r="AE55" s="225"/>
      <c r="AF55" s="226"/>
      <c r="AG55" s="225"/>
      <c r="AH55" s="226"/>
      <c r="AI55" s="226"/>
      <c r="AJ55" s="226"/>
      <c r="AS55" s="223"/>
      <c r="BI55" s="223"/>
      <c r="BJ55" s="6"/>
      <c r="BK55" s="6"/>
      <c r="BV55" s="223"/>
      <c r="CA55" s="223"/>
      <c r="CI55" s="223"/>
      <c r="CO55" s="223"/>
    </row>
    <row r="56" spans="1:93" ht="14.25" customHeight="1">
      <c r="A56" s="1"/>
      <c r="B56" s="1"/>
      <c r="C56" s="1"/>
      <c r="D56" s="1"/>
      <c r="E56" s="1"/>
      <c r="F56" s="1"/>
      <c r="G56" s="1"/>
      <c r="H56" s="1"/>
      <c r="Z56" s="138"/>
      <c r="AD56" s="225"/>
      <c r="AE56" s="225"/>
      <c r="AF56" s="226"/>
      <c r="AG56" s="225"/>
      <c r="AH56" s="226"/>
      <c r="AI56" s="226"/>
      <c r="AJ56" s="226"/>
      <c r="AS56" s="223"/>
      <c r="BI56" s="223"/>
      <c r="BJ56" s="6"/>
      <c r="BK56" s="6"/>
      <c r="BV56" s="223"/>
      <c r="CA56" s="223"/>
      <c r="CI56" s="223"/>
      <c r="CO56" s="223"/>
    </row>
    <row r="57" spans="1:93" ht="14.25" customHeight="1">
      <c r="A57" s="1"/>
      <c r="B57" s="1"/>
      <c r="C57" s="1"/>
      <c r="D57" s="1"/>
      <c r="E57" s="1"/>
      <c r="F57" s="1"/>
      <c r="G57" s="1"/>
      <c r="H57" s="1"/>
      <c r="Z57" s="138"/>
      <c r="AD57" s="225"/>
      <c r="AE57" s="225"/>
      <c r="AF57" s="226"/>
      <c r="AG57" s="225"/>
      <c r="AH57" s="226"/>
      <c r="AI57" s="226"/>
      <c r="AJ57" s="226"/>
      <c r="AS57" s="223"/>
      <c r="BI57" s="223"/>
      <c r="BJ57" s="6"/>
      <c r="BK57" s="6"/>
      <c r="BV57" s="223"/>
      <c r="CA57" s="223"/>
      <c r="CI57" s="223"/>
      <c r="CO57" s="223"/>
    </row>
    <row r="58" spans="1:93" ht="14.25" customHeight="1">
      <c r="A58" s="1"/>
      <c r="B58" s="1"/>
      <c r="C58" s="1"/>
      <c r="D58" s="1"/>
      <c r="E58" s="1"/>
      <c r="F58" s="1"/>
      <c r="G58" s="1"/>
      <c r="H58" s="1"/>
      <c r="Z58" s="138"/>
      <c r="AD58" s="225"/>
      <c r="AE58" s="225"/>
      <c r="AF58" s="226"/>
      <c r="AG58" s="225"/>
      <c r="AH58" s="226"/>
      <c r="AI58" s="226"/>
      <c r="AJ58" s="226"/>
      <c r="AS58" s="223"/>
      <c r="BI58" s="223"/>
      <c r="BJ58" s="6"/>
      <c r="BK58" s="6"/>
      <c r="BV58" s="223"/>
      <c r="CA58" s="223"/>
      <c r="CI58" s="223"/>
      <c r="CO58" s="223"/>
    </row>
    <row r="59" spans="1:93" ht="14.25" customHeight="1">
      <c r="A59" s="1"/>
      <c r="B59" s="1"/>
      <c r="C59" s="1"/>
      <c r="D59" s="1"/>
      <c r="E59" s="1"/>
      <c r="F59" s="1"/>
      <c r="G59" s="1"/>
      <c r="H59" s="1"/>
      <c r="Z59" s="138"/>
      <c r="AD59" s="225"/>
      <c r="AE59" s="225"/>
      <c r="AF59" s="226"/>
      <c r="AG59" s="225"/>
      <c r="AH59" s="226"/>
      <c r="AI59" s="226"/>
      <c r="AJ59" s="226"/>
      <c r="AS59" s="223"/>
      <c r="BI59" s="223"/>
      <c r="BJ59" s="6"/>
      <c r="BK59" s="6"/>
      <c r="BV59" s="223"/>
      <c r="CA59" s="223"/>
      <c r="CI59" s="223"/>
      <c r="CO59" s="223"/>
    </row>
    <row r="60" spans="1:93" ht="14.25" customHeight="1">
      <c r="A60" s="1"/>
      <c r="B60" s="1"/>
      <c r="C60" s="1"/>
      <c r="D60" s="1"/>
      <c r="E60" s="1"/>
      <c r="F60" s="1"/>
      <c r="G60" s="1"/>
      <c r="H60" s="1"/>
      <c r="Z60" s="138"/>
      <c r="AD60" s="225"/>
      <c r="AE60" s="225"/>
      <c r="AF60" s="226"/>
      <c r="AG60" s="225"/>
      <c r="AH60" s="226"/>
      <c r="AI60" s="226"/>
      <c r="AJ60" s="226"/>
      <c r="AS60" s="223"/>
      <c r="BI60" s="223"/>
      <c r="BJ60" s="6"/>
      <c r="BK60" s="6"/>
      <c r="BV60" s="223"/>
      <c r="CA60" s="223"/>
      <c r="CI60" s="223"/>
      <c r="CO60" s="223"/>
    </row>
    <row r="61" spans="1:93" ht="14.25" customHeight="1">
      <c r="A61" s="1"/>
      <c r="B61" s="1"/>
      <c r="C61" s="1"/>
      <c r="D61" s="1"/>
      <c r="E61" s="1"/>
      <c r="F61" s="1"/>
      <c r="G61" s="1"/>
      <c r="H61" s="1"/>
      <c r="Z61" s="138"/>
      <c r="AD61" s="225"/>
      <c r="AE61" s="225"/>
      <c r="AF61" s="226"/>
      <c r="AG61" s="225"/>
      <c r="AH61" s="226"/>
      <c r="AI61" s="226"/>
      <c r="AJ61" s="226"/>
      <c r="AS61" s="223"/>
      <c r="BI61" s="223"/>
      <c r="BJ61" s="6"/>
      <c r="BK61" s="6"/>
      <c r="BV61" s="223"/>
      <c r="CA61" s="223"/>
      <c r="CI61" s="223"/>
      <c r="CO61" s="223"/>
    </row>
    <row r="62" spans="1:93" ht="14.25" customHeight="1">
      <c r="A62" s="1"/>
      <c r="B62" s="1"/>
      <c r="C62" s="1"/>
      <c r="D62" s="1"/>
      <c r="E62" s="1"/>
      <c r="F62" s="1"/>
      <c r="G62" s="1"/>
      <c r="H62" s="1"/>
      <c r="Z62" s="138"/>
      <c r="AD62" s="225"/>
      <c r="AE62" s="225"/>
      <c r="AF62" s="226"/>
      <c r="AG62" s="225"/>
      <c r="AH62" s="226"/>
      <c r="AI62" s="226"/>
      <c r="AJ62" s="226"/>
      <c r="AS62" s="223"/>
      <c r="BI62" s="223"/>
      <c r="BJ62" s="6"/>
      <c r="BK62" s="6"/>
      <c r="BV62" s="223"/>
      <c r="CA62" s="223"/>
      <c r="CI62" s="223"/>
      <c r="CO62" s="223"/>
    </row>
    <row r="63" spans="1:93" ht="14.25" customHeight="1">
      <c r="A63" s="1"/>
      <c r="B63" s="1"/>
      <c r="C63" s="1"/>
      <c r="D63" s="1"/>
      <c r="E63" s="1"/>
      <c r="F63" s="1"/>
      <c r="G63" s="1"/>
      <c r="H63" s="1"/>
      <c r="Z63" s="138"/>
      <c r="AD63" s="225"/>
      <c r="AE63" s="225"/>
      <c r="AF63" s="226"/>
      <c r="AG63" s="225"/>
      <c r="AH63" s="226"/>
      <c r="AI63" s="226"/>
      <c r="AJ63" s="226"/>
      <c r="AS63" s="223"/>
      <c r="BI63" s="223"/>
      <c r="BJ63" s="6"/>
      <c r="BK63" s="6"/>
      <c r="BV63" s="223"/>
      <c r="CA63" s="223"/>
      <c r="CI63" s="223"/>
      <c r="CO63" s="223"/>
    </row>
    <row r="64" spans="1:93" ht="14.25" customHeight="1">
      <c r="A64" s="1"/>
      <c r="B64" s="1"/>
      <c r="C64" s="1"/>
      <c r="D64" s="1"/>
      <c r="E64" s="1"/>
      <c r="F64" s="1"/>
      <c r="G64" s="1"/>
      <c r="H64" s="1"/>
      <c r="Z64" s="138"/>
      <c r="AD64" s="225"/>
      <c r="AE64" s="225"/>
      <c r="AF64" s="226"/>
      <c r="AG64" s="225"/>
      <c r="AH64" s="226"/>
      <c r="AI64" s="226"/>
      <c r="AJ64" s="226"/>
      <c r="AS64" s="223"/>
      <c r="BI64" s="223"/>
      <c r="BJ64" s="6"/>
      <c r="BK64" s="6"/>
      <c r="BV64" s="223"/>
      <c r="CA64" s="223"/>
      <c r="CI64" s="223"/>
      <c r="CO64" s="223"/>
    </row>
    <row r="65" spans="1:93" ht="14.25" customHeight="1">
      <c r="A65" s="1"/>
      <c r="B65" s="1"/>
      <c r="C65" s="1"/>
      <c r="D65" s="1"/>
      <c r="E65" s="1"/>
      <c r="F65" s="1"/>
      <c r="G65" s="1"/>
      <c r="H65" s="1"/>
      <c r="Z65" s="138"/>
      <c r="AD65" s="225"/>
      <c r="AE65" s="225"/>
      <c r="AF65" s="226"/>
      <c r="AG65" s="225"/>
      <c r="AH65" s="226"/>
      <c r="AI65" s="226"/>
      <c r="AJ65" s="226"/>
      <c r="AS65" s="223"/>
      <c r="BI65" s="223"/>
      <c r="BJ65" s="6"/>
      <c r="BK65" s="6"/>
      <c r="BV65" s="223"/>
      <c r="CA65" s="223"/>
      <c r="CI65" s="223"/>
      <c r="CO65" s="223"/>
    </row>
    <row r="66" spans="1:93" ht="14.25" customHeight="1">
      <c r="A66" s="1"/>
      <c r="B66" s="1"/>
      <c r="C66" s="1"/>
      <c r="D66" s="1"/>
      <c r="E66" s="1"/>
      <c r="F66" s="1"/>
      <c r="G66" s="1"/>
      <c r="H66" s="1"/>
      <c r="Z66" s="138"/>
      <c r="AD66" s="225"/>
      <c r="AE66" s="225"/>
      <c r="AF66" s="226"/>
      <c r="AG66" s="225"/>
      <c r="AH66" s="226"/>
      <c r="AI66" s="226"/>
      <c r="AJ66" s="226"/>
      <c r="AS66" s="223"/>
      <c r="BI66" s="223"/>
      <c r="BJ66" s="6"/>
      <c r="BK66" s="6"/>
      <c r="BV66" s="223"/>
      <c r="CA66" s="223"/>
      <c r="CI66" s="223"/>
      <c r="CO66" s="223"/>
    </row>
    <row r="67" spans="1:93" ht="14.25" customHeight="1">
      <c r="A67" s="1"/>
      <c r="B67" s="1"/>
      <c r="C67" s="1"/>
      <c r="D67" s="1"/>
      <c r="E67" s="1"/>
      <c r="F67" s="1"/>
      <c r="G67" s="1"/>
      <c r="H67" s="1"/>
      <c r="Z67" s="138"/>
      <c r="AD67" s="225"/>
      <c r="AE67" s="225"/>
      <c r="AF67" s="226"/>
      <c r="AG67" s="225"/>
      <c r="AH67" s="226"/>
      <c r="AI67" s="226"/>
      <c r="AJ67" s="226"/>
      <c r="AS67" s="223"/>
      <c r="BI67" s="223"/>
      <c r="BJ67" s="6"/>
      <c r="BK67" s="6"/>
      <c r="BV67" s="223"/>
      <c r="CA67" s="223"/>
      <c r="CI67" s="223"/>
      <c r="CO67" s="223"/>
    </row>
    <row r="68" spans="1:93" ht="14.25" customHeight="1">
      <c r="A68" s="1"/>
      <c r="B68" s="1"/>
      <c r="C68" s="1"/>
      <c r="D68" s="1"/>
      <c r="E68" s="1"/>
      <c r="F68" s="1"/>
      <c r="G68" s="1"/>
      <c r="H68" s="1"/>
      <c r="Z68" s="138"/>
      <c r="AD68" s="225"/>
      <c r="AE68" s="225"/>
      <c r="AF68" s="226"/>
      <c r="AG68" s="225"/>
      <c r="AH68" s="226"/>
      <c r="AI68" s="226"/>
      <c r="AJ68" s="226"/>
      <c r="AS68" s="223"/>
      <c r="BI68" s="223"/>
      <c r="BJ68" s="6"/>
      <c r="BK68" s="6"/>
      <c r="BV68" s="223"/>
      <c r="CA68" s="223"/>
      <c r="CI68" s="223"/>
      <c r="CO68" s="223"/>
    </row>
    <row r="69" spans="1:93" ht="14.25" customHeight="1">
      <c r="A69" s="1"/>
      <c r="B69" s="1"/>
      <c r="C69" s="1"/>
      <c r="D69" s="1"/>
      <c r="E69" s="1"/>
      <c r="F69" s="1"/>
      <c r="G69" s="1"/>
      <c r="H69" s="1"/>
      <c r="Z69" s="138"/>
      <c r="AD69" s="225"/>
      <c r="AE69" s="225"/>
      <c r="AF69" s="226"/>
      <c r="AG69" s="225"/>
      <c r="AH69" s="226"/>
      <c r="AI69" s="226"/>
      <c r="AJ69" s="226"/>
      <c r="AS69" s="223"/>
      <c r="BI69" s="223"/>
      <c r="BJ69" s="6"/>
      <c r="BK69" s="6"/>
      <c r="BV69" s="223"/>
      <c r="CA69" s="223"/>
      <c r="CI69" s="223"/>
      <c r="CO69" s="223"/>
    </row>
    <row r="70" spans="1:93" ht="14.25" customHeight="1">
      <c r="A70" s="1"/>
      <c r="B70" s="1"/>
      <c r="C70" s="1"/>
      <c r="D70" s="1"/>
      <c r="E70" s="1"/>
      <c r="F70" s="1"/>
      <c r="G70" s="1"/>
      <c r="H70" s="1"/>
      <c r="Z70" s="138"/>
      <c r="AD70" s="225"/>
      <c r="AE70" s="225"/>
      <c r="AF70" s="226"/>
      <c r="AG70" s="225"/>
      <c r="AH70" s="226"/>
      <c r="AI70" s="226"/>
      <c r="AJ70" s="226"/>
      <c r="AS70" s="223"/>
      <c r="BI70" s="223"/>
      <c r="BJ70" s="6"/>
      <c r="BK70" s="6"/>
      <c r="BV70" s="223"/>
      <c r="CA70" s="223"/>
      <c r="CI70" s="223"/>
      <c r="CO70" s="223"/>
    </row>
    <row r="71" spans="1:93" ht="14.25" customHeight="1">
      <c r="A71" s="1"/>
      <c r="B71" s="1"/>
      <c r="C71" s="1"/>
      <c r="D71" s="1"/>
      <c r="E71" s="1"/>
      <c r="F71" s="1"/>
      <c r="G71" s="1"/>
      <c r="H71" s="1"/>
      <c r="Z71" s="138"/>
      <c r="AD71" s="225"/>
      <c r="AE71" s="225"/>
      <c r="AF71" s="226"/>
      <c r="AG71" s="225"/>
      <c r="AH71" s="226"/>
      <c r="AI71" s="226"/>
      <c r="AJ71" s="226"/>
      <c r="AS71" s="223"/>
      <c r="BI71" s="223"/>
      <c r="BJ71" s="6"/>
      <c r="BK71" s="6"/>
      <c r="BV71" s="223"/>
      <c r="CA71" s="223"/>
      <c r="CI71" s="223"/>
      <c r="CO71" s="223"/>
    </row>
    <row r="72" spans="1:93" ht="14.25" customHeight="1">
      <c r="A72" s="1"/>
      <c r="B72" s="1"/>
      <c r="C72" s="1"/>
      <c r="D72" s="1"/>
      <c r="E72" s="1"/>
      <c r="F72" s="1"/>
      <c r="G72" s="1"/>
      <c r="H72" s="1"/>
      <c r="Z72" s="138"/>
      <c r="AD72" s="225"/>
      <c r="AE72" s="225"/>
      <c r="AF72" s="226"/>
      <c r="AG72" s="225"/>
      <c r="AH72" s="226"/>
      <c r="AI72" s="226"/>
      <c r="AJ72" s="226"/>
      <c r="AS72" s="223"/>
      <c r="BI72" s="223"/>
      <c r="BJ72" s="6"/>
      <c r="BK72" s="6"/>
      <c r="BV72" s="223"/>
      <c r="CA72" s="223"/>
      <c r="CI72" s="223"/>
      <c r="CO72" s="223"/>
    </row>
    <row r="73" spans="1:93" ht="14.25" customHeight="1">
      <c r="A73" s="1"/>
      <c r="B73" s="1"/>
      <c r="C73" s="1"/>
      <c r="D73" s="1"/>
      <c r="E73" s="1"/>
      <c r="F73" s="1"/>
      <c r="G73" s="1"/>
      <c r="H73" s="1"/>
      <c r="Z73" s="138"/>
      <c r="AD73" s="225"/>
      <c r="AE73" s="225"/>
      <c r="AF73" s="226"/>
      <c r="AG73" s="225"/>
      <c r="AH73" s="226"/>
      <c r="AI73" s="226"/>
      <c r="AJ73" s="226"/>
      <c r="AS73" s="223"/>
      <c r="BI73" s="223"/>
      <c r="BJ73" s="6"/>
      <c r="BK73" s="6"/>
      <c r="BV73" s="223"/>
      <c r="CA73" s="223"/>
      <c r="CI73" s="223"/>
      <c r="CO73" s="223"/>
    </row>
    <row r="74" spans="1:93" ht="14.25" customHeight="1">
      <c r="A74" s="1"/>
      <c r="B74" s="1"/>
      <c r="C74" s="1"/>
      <c r="D74" s="1"/>
      <c r="E74" s="1"/>
      <c r="F74" s="1"/>
      <c r="G74" s="1"/>
      <c r="H74" s="1"/>
      <c r="Z74" s="138"/>
      <c r="AD74" s="225"/>
      <c r="AE74" s="225"/>
      <c r="AF74" s="226"/>
      <c r="AG74" s="225"/>
      <c r="AH74" s="226"/>
      <c r="AI74" s="226"/>
      <c r="AJ74" s="226"/>
      <c r="AS74" s="223"/>
      <c r="BI74" s="223"/>
      <c r="BJ74" s="6"/>
      <c r="BK74" s="6"/>
      <c r="BV74" s="223"/>
      <c r="CA74" s="223"/>
      <c r="CI74" s="223"/>
      <c r="CO74" s="223"/>
    </row>
    <row r="75" spans="1:93" ht="14.25" customHeight="1">
      <c r="A75" s="1"/>
      <c r="B75" s="1"/>
      <c r="C75" s="1"/>
      <c r="D75" s="1"/>
      <c r="E75" s="1"/>
      <c r="F75" s="1"/>
      <c r="G75" s="1"/>
      <c r="H75" s="1"/>
      <c r="Z75" s="138"/>
      <c r="AD75" s="225"/>
      <c r="AE75" s="225"/>
      <c r="AF75" s="226"/>
      <c r="AG75" s="225"/>
      <c r="AH75" s="226"/>
      <c r="AI75" s="226"/>
      <c r="AJ75" s="226"/>
      <c r="AS75" s="223"/>
      <c r="BI75" s="223"/>
      <c r="BJ75" s="6"/>
      <c r="BK75" s="6"/>
      <c r="BV75" s="223"/>
      <c r="CA75" s="223"/>
      <c r="CI75" s="223"/>
      <c r="CO75" s="223"/>
    </row>
    <row r="76" spans="1:93" ht="14.25" customHeight="1">
      <c r="A76" s="1"/>
      <c r="B76" s="1"/>
      <c r="C76" s="1"/>
      <c r="D76" s="1"/>
      <c r="E76" s="1"/>
      <c r="F76" s="1"/>
      <c r="G76" s="1"/>
      <c r="H76" s="1"/>
      <c r="Z76" s="138"/>
      <c r="AD76" s="225"/>
      <c r="AE76" s="225"/>
      <c r="AF76" s="226"/>
      <c r="AG76" s="225"/>
      <c r="AH76" s="226"/>
      <c r="AI76" s="226"/>
      <c r="AJ76" s="226"/>
      <c r="AS76" s="223"/>
      <c r="BI76" s="223"/>
      <c r="BJ76" s="6"/>
      <c r="BK76" s="6"/>
      <c r="BV76" s="223"/>
      <c r="CA76" s="223"/>
      <c r="CI76" s="223"/>
      <c r="CO76" s="223"/>
    </row>
    <row r="77" spans="1:93" ht="14.25" customHeight="1">
      <c r="A77" s="1"/>
      <c r="B77" s="1"/>
      <c r="C77" s="1"/>
      <c r="D77" s="1"/>
      <c r="E77" s="1"/>
      <c r="F77" s="1"/>
      <c r="G77" s="1"/>
      <c r="H77" s="1"/>
      <c r="Z77" s="138"/>
      <c r="AD77" s="225"/>
      <c r="AE77" s="225"/>
      <c r="AF77" s="226"/>
      <c r="AG77" s="225"/>
      <c r="AH77" s="226"/>
      <c r="AI77" s="226"/>
      <c r="AJ77" s="226"/>
      <c r="AS77" s="223"/>
      <c r="BI77" s="223"/>
      <c r="BJ77" s="6"/>
      <c r="BK77" s="6"/>
      <c r="BV77" s="223"/>
      <c r="CA77" s="223"/>
      <c r="CI77" s="223"/>
      <c r="CO77" s="223"/>
    </row>
    <row r="78" spans="1:93" ht="14.25" customHeight="1">
      <c r="A78" s="1"/>
      <c r="B78" s="1"/>
      <c r="C78" s="1"/>
      <c r="D78" s="1"/>
      <c r="E78" s="1"/>
      <c r="F78" s="1"/>
      <c r="G78" s="1"/>
      <c r="H78" s="1"/>
      <c r="Z78" s="138"/>
      <c r="AD78" s="225"/>
      <c r="AE78" s="225"/>
      <c r="AF78" s="226"/>
      <c r="AG78" s="225"/>
      <c r="AH78" s="226"/>
      <c r="AI78" s="226"/>
      <c r="AJ78" s="226"/>
      <c r="AS78" s="223"/>
      <c r="BI78" s="223"/>
      <c r="BJ78" s="6"/>
      <c r="BK78" s="6"/>
      <c r="BV78" s="223"/>
      <c r="CA78" s="223"/>
      <c r="CI78" s="223"/>
      <c r="CO78" s="223"/>
    </row>
    <row r="79" spans="1:93" ht="14.25" customHeight="1">
      <c r="A79" s="1"/>
      <c r="B79" s="1"/>
      <c r="C79" s="1"/>
      <c r="D79" s="1"/>
      <c r="E79" s="1"/>
      <c r="F79" s="1"/>
      <c r="G79" s="1"/>
      <c r="H79" s="1"/>
      <c r="Z79" s="138"/>
      <c r="AD79" s="225"/>
      <c r="AE79" s="225"/>
      <c r="AF79" s="226"/>
      <c r="AG79" s="225"/>
      <c r="AH79" s="226"/>
      <c r="AI79" s="226"/>
      <c r="AJ79" s="226"/>
      <c r="AS79" s="223"/>
      <c r="BI79" s="223"/>
      <c r="BJ79" s="6"/>
      <c r="BK79" s="6"/>
      <c r="BV79" s="223"/>
      <c r="CA79" s="223"/>
      <c r="CI79" s="223"/>
      <c r="CO79" s="223"/>
    </row>
    <row r="80" spans="1:93" ht="14.25" customHeight="1">
      <c r="A80" s="1"/>
      <c r="B80" s="1"/>
      <c r="C80" s="1"/>
      <c r="D80" s="1"/>
      <c r="E80" s="1"/>
      <c r="F80" s="1"/>
      <c r="G80" s="1"/>
      <c r="H80" s="1"/>
      <c r="Z80" s="138"/>
      <c r="AD80" s="225"/>
      <c r="AE80" s="225"/>
      <c r="AF80" s="226"/>
      <c r="AG80" s="225"/>
      <c r="AH80" s="226"/>
      <c r="AI80" s="226"/>
      <c r="AJ80" s="226"/>
      <c r="AS80" s="223"/>
      <c r="BI80" s="223"/>
      <c r="BJ80" s="6"/>
      <c r="BK80" s="6"/>
      <c r="BV80" s="223"/>
      <c r="CA80" s="223"/>
      <c r="CI80" s="223"/>
      <c r="CO80" s="223"/>
    </row>
    <row r="81" spans="1:93" ht="14.25" customHeight="1">
      <c r="A81" s="1"/>
      <c r="B81" s="1"/>
      <c r="C81" s="1"/>
      <c r="D81" s="1"/>
      <c r="E81" s="1"/>
      <c r="F81" s="1"/>
      <c r="G81" s="1"/>
      <c r="H81" s="1"/>
      <c r="Z81" s="138"/>
      <c r="AD81" s="225"/>
      <c r="AE81" s="225"/>
      <c r="AF81" s="226"/>
      <c r="AG81" s="225"/>
      <c r="AH81" s="226"/>
      <c r="AI81" s="226"/>
      <c r="AJ81" s="226"/>
      <c r="AS81" s="223"/>
      <c r="BI81" s="223"/>
      <c r="BJ81" s="6"/>
      <c r="BK81" s="6"/>
      <c r="BV81" s="223"/>
      <c r="CA81" s="223"/>
      <c r="CI81" s="223"/>
      <c r="CO81" s="223"/>
    </row>
    <row r="82" spans="1:93" ht="14.25" customHeight="1">
      <c r="A82" s="1"/>
      <c r="B82" s="1"/>
      <c r="C82" s="1"/>
      <c r="D82" s="1"/>
      <c r="E82" s="1"/>
      <c r="F82" s="1"/>
      <c r="G82" s="1"/>
      <c r="H82" s="1"/>
      <c r="Z82" s="138"/>
      <c r="AD82" s="225"/>
      <c r="AE82" s="225"/>
      <c r="AF82" s="226"/>
      <c r="AG82" s="225"/>
      <c r="AH82" s="226"/>
      <c r="AI82" s="226"/>
      <c r="AJ82" s="226"/>
      <c r="AS82" s="223"/>
      <c r="BI82" s="223"/>
      <c r="BJ82" s="6"/>
      <c r="BK82" s="6"/>
      <c r="BV82" s="223"/>
      <c r="CA82" s="223"/>
      <c r="CI82" s="223"/>
      <c r="CO82" s="223"/>
    </row>
    <row r="83" spans="1:93" ht="14.25" customHeight="1">
      <c r="A83" s="1"/>
      <c r="B83" s="1"/>
      <c r="C83" s="1"/>
      <c r="D83" s="1"/>
      <c r="E83" s="1"/>
      <c r="F83" s="1"/>
      <c r="G83" s="1"/>
      <c r="H83" s="1"/>
      <c r="Z83" s="138"/>
      <c r="AD83" s="225"/>
      <c r="AE83" s="225"/>
      <c r="AF83" s="226"/>
      <c r="AG83" s="225"/>
      <c r="AH83" s="226"/>
      <c r="AI83" s="226"/>
      <c r="AJ83" s="226"/>
      <c r="AS83" s="223"/>
      <c r="BI83" s="223"/>
      <c r="BJ83" s="6"/>
      <c r="BK83" s="6"/>
      <c r="BV83" s="223"/>
      <c r="CA83" s="223"/>
      <c r="CI83" s="223"/>
      <c r="CO83" s="223"/>
    </row>
    <row r="84" spans="1:93" ht="14.25" customHeight="1">
      <c r="A84" s="1"/>
      <c r="B84" s="1"/>
      <c r="C84" s="1"/>
      <c r="D84" s="1"/>
      <c r="E84" s="1"/>
      <c r="F84" s="1"/>
      <c r="G84" s="1"/>
      <c r="H84" s="1"/>
      <c r="Z84" s="138"/>
      <c r="AD84" s="225"/>
      <c r="AE84" s="225"/>
      <c r="AF84" s="226"/>
      <c r="AG84" s="225"/>
      <c r="AH84" s="226"/>
      <c r="AI84" s="226"/>
      <c r="AJ84" s="226"/>
      <c r="AS84" s="223"/>
      <c r="BI84" s="223"/>
      <c r="BJ84" s="6"/>
      <c r="BK84" s="6"/>
      <c r="BV84" s="223"/>
      <c r="CA84" s="223"/>
      <c r="CI84" s="223"/>
      <c r="CO84" s="223"/>
    </row>
    <row r="85" spans="1:93" ht="14.25" customHeight="1">
      <c r="A85" s="1"/>
      <c r="B85" s="1"/>
      <c r="C85" s="1"/>
      <c r="D85" s="1"/>
      <c r="E85" s="1"/>
      <c r="F85" s="1"/>
      <c r="G85" s="1"/>
      <c r="H85" s="1"/>
      <c r="Z85" s="138"/>
      <c r="AD85" s="225"/>
      <c r="AE85" s="225"/>
      <c r="AF85" s="226"/>
      <c r="AG85" s="225"/>
      <c r="AH85" s="226"/>
      <c r="AI85" s="226"/>
      <c r="AJ85" s="226"/>
      <c r="AS85" s="223"/>
      <c r="BI85" s="223"/>
      <c r="BJ85" s="6"/>
      <c r="BK85" s="6"/>
      <c r="BV85" s="223"/>
      <c r="CA85" s="223"/>
      <c r="CI85" s="223"/>
      <c r="CO85" s="223"/>
    </row>
    <row r="86" spans="1:93" ht="14.25" customHeight="1">
      <c r="A86" s="1"/>
      <c r="B86" s="1"/>
      <c r="C86" s="1"/>
      <c r="D86" s="1"/>
      <c r="E86" s="1"/>
      <c r="F86" s="1"/>
      <c r="G86" s="1"/>
      <c r="H86" s="1"/>
      <c r="Z86" s="138"/>
      <c r="AD86" s="225"/>
      <c r="AE86" s="225"/>
      <c r="AF86" s="226"/>
      <c r="AG86" s="225"/>
      <c r="AH86" s="226"/>
      <c r="AI86" s="226"/>
      <c r="AJ86" s="226"/>
      <c r="AS86" s="223"/>
      <c r="BI86" s="223"/>
      <c r="BJ86" s="6"/>
      <c r="BK86" s="6"/>
      <c r="BV86" s="223"/>
      <c r="CA86" s="223"/>
      <c r="CI86" s="223"/>
      <c r="CO86" s="223"/>
    </row>
    <row r="87" spans="1:93" ht="14.25" customHeight="1">
      <c r="A87" s="1"/>
      <c r="B87" s="1"/>
      <c r="C87" s="1"/>
      <c r="D87" s="1"/>
      <c r="E87" s="1"/>
      <c r="F87" s="1"/>
      <c r="G87" s="1"/>
      <c r="H87" s="1"/>
      <c r="Z87" s="138"/>
      <c r="AD87" s="225"/>
      <c r="AE87" s="225"/>
      <c r="AF87" s="226"/>
      <c r="AG87" s="225"/>
      <c r="AH87" s="226"/>
      <c r="AI87" s="226"/>
      <c r="AJ87" s="226"/>
      <c r="AS87" s="223"/>
      <c r="BI87" s="223"/>
      <c r="BJ87" s="6"/>
      <c r="BK87" s="6"/>
      <c r="BV87" s="223"/>
      <c r="CA87" s="223"/>
      <c r="CI87" s="223"/>
      <c r="CO87" s="223"/>
    </row>
    <row r="88" spans="1:93" ht="14.25" customHeight="1">
      <c r="A88" s="1"/>
      <c r="B88" s="1"/>
      <c r="C88" s="1"/>
      <c r="D88" s="1"/>
      <c r="E88" s="1"/>
      <c r="F88" s="1"/>
      <c r="G88" s="1"/>
      <c r="H88" s="1"/>
      <c r="Z88" s="138"/>
      <c r="AD88" s="225"/>
      <c r="AE88" s="225"/>
      <c r="AF88" s="226"/>
      <c r="AG88" s="225"/>
      <c r="AH88" s="226"/>
      <c r="AI88" s="226"/>
      <c r="AJ88" s="226"/>
      <c r="AS88" s="223"/>
      <c r="BI88" s="223"/>
      <c r="BJ88" s="6"/>
      <c r="BK88" s="6"/>
      <c r="BV88" s="223"/>
      <c r="CA88" s="223"/>
      <c r="CI88" s="223"/>
      <c r="CO88" s="223"/>
    </row>
    <row r="89" spans="1:93" ht="14.25" customHeight="1">
      <c r="A89" s="1"/>
      <c r="B89" s="1"/>
      <c r="C89" s="1"/>
      <c r="D89" s="1"/>
      <c r="E89" s="1"/>
      <c r="F89" s="1"/>
      <c r="G89" s="1"/>
      <c r="H89" s="1"/>
      <c r="Z89" s="138"/>
      <c r="AD89" s="225"/>
      <c r="AE89" s="225"/>
      <c r="AF89" s="226"/>
      <c r="AG89" s="225"/>
      <c r="AH89" s="226"/>
      <c r="AI89" s="226"/>
      <c r="AJ89" s="226"/>
      <c r="AS89" s="223"/>
      <c r="BI89" s="223"/>
      <c r="BJ89" s="6"/>
      <c r="BK89" s="6"/>
      <c r="BV89" s="223"/>
      <c r="CA89" s="223"/>
      <c r="CI89" s="223"/>
      <c r="CO89" s="223"/>
    </row>
    <row r="90" spans="1:93" ht="14.25" customHeight="1">
      <c r="A90" s="1"/>
      <c r="B90" s="1"/>
      <c r="C90" s="1"/>
      <c r="D90" s="1"/>
      <c r="E90" s="1"/>
      <c r="F90" s="1"/>
      <c r="G90" s="1"/>
      <c r="H90" s="1"/>
      <c r="Z90" s="138"/>
      <c r="AD90" s="225"/>
      <c r="AE90" s="225"/>
      <c r="AF90" s="226"/>
      <c r="AG90" s="225"/>
      <c r="AH90" s="226"/>
      <c r="AI90" s="226"/>
      <c r="AJ90" s="226"/>
      <c r="AS90" s="223"/>
      <c r="BI90" s="223"/>
      <c r="BJ90" s="6"/>
      <c r="BK90" s="6"/>
      <c r="BV90" s="223"/>
      <c r="CA90" s="223"/>
      <c r="CI90" s="223"/>
      <c r="CO90" s="223"/>
    </row>
    <row r="91" spans="1:93" ht="14.25" customHeight="1">
      <c r="A91" s="1"/>
      <c r="B91" s="1"/>
      <c r="C91" s="1"/>
      <c r="D91" s="1"/>
      <c r="E91" s="1"/>
      <c r="F91" s="1"/>
      <c r="G91" s="1"/>
      <c r="H91" s="1"/>
      <c r="Z91" s="138"/>
      <c r="AD91" s="225"/>
      <c r="AE91" s="225"/>
      <c r="AF91" s="226"/>
      <c r="AG91" s="225"/>
      <c r="AH91" s="226"/>
      <c r="AI91" s="226"/>
      <c r="AJ91" s="226"/>
      <c r="AS91" s="223"/>
      <c r="BI91" s="223"/>
      <c r="BJ91" s="6"/>
      <c r="BK91" s="6"/>
      <c r="BV91" s="223"/>
      <c r="CA91" s="223"/>
      <c r="CI91" s="223"/>
      <c r="CO91" s="223"/>
    </row>
    <row r="92" spans="1:93" ht="14.25" customHeight="1">
      <c r="A92" s="1"/>
      <c r="B92" s="1"/>
      <c r="C92" s="1"/>
      <c r="D92" s="1"/>
      <c r="E92" s="1"/>
      <c r="F92" s="1"/>
      <c r="G92" s="1"/>
      <c r="H92" s="1"/>
      <c r="Z92" s="138"/>
      <c r="AD92" s="225"/>
      <c r="AE92" s="225"/>
      <c r="AF92" s="226"/>
      <c r="AG92" s="225"/>
      <c r="AH92" s="226"/>
      <c r="AI92" s="226"/>
      <c r="AJ92" s="226"/>
      <c r="AS92" s="223"/>
      <c r="BI92" s="223"/>
      <c r="BJ92" s="6"/>
      <c r="BK92" s="6"/>
      <c r="BV92" s="223"/>
      <c r="CA92" s="223"/>
      <c r="CI92" s="223"/>
      <c r="CO92" s="223"/>
    </row>
    <row r="93" spans="1:93" ht="14.25" customHeight="1">
      <c r="A93" s="1"/>
      <c r="B93" s="1"/>
      <c r="C93" s="1"/>
      <c r="D93" s="1"/>
      <c r="E93" s="1"/>
      <c r="F93" s="1"/>
      <c r="G93" s="1"/>
      <c r="H93" s="1"/>
      <c r="Z93" s="138"/>
      <c r="AD93" s="225"/>
      <c r="AE93" s="225"/>
      <c r="AF93" s="226"/>
      <c r="AG93" s="225"/>
      <c r="AH93" s="226"/>
      <c r="AI93" s="226"/>
      <c r="AJ93" s="226"/>
      <c r="AS93" s="223"/>
      <c r="BI93" s="223"/>
      <c r="BJ93" s="6"/>
      <c r="BK93" s="6"/>
      <c r="BV93" s="223"/>
      <c r="CA93" s="223"/>
      <c r="CI93" s="223"/>
      <c r="CO93" s="223"/>
    </row>
    <row r="94" spans="1:93" ht="14.25" customHeight="1">
      <c r="A94" s="1"/>
      <c r="B94" s="1"/>
      <c r="C94" s="1"/>
      <c r="D94" s="1"/>
      <c r="E94" s="1"/>
      <c r="F94" s="1"/>
      <c r="G94" s="1"/>
      <c r="H94" s="1"/>
      <c r="Z94" s="138"/>
      <c r="AD94" s="225"/>
      <c r="AE94" s="225"/>
      <c r="AF94" s="226"/>
      <c r="AG94" s="225"/>
      <c r="AH94" s="226"/>
      <c r="AI94" s="226"/>
      <c r="AJ94" s="226"/>
      <c r="AS94" s="223"/>
      <c r="BI94" s="223"/>
      <c r="BJ94" s="6"/>
      <c r="BK94" s="6"/>
      <c r="BV94" s="223"/>
      <c r="CA94" s="223"/>
      <c r="CI94" s="223"/>
      <c r="CO94" s="223"/>
    </row>
    <row r="95" spans="1:93" ht="14.25" customHeight="1">
      <c r="A95" s="1"/>
      <c r="B95" s="1"/>
      <c r="C95" s="1"/>
      <c r="D95" s="1"/>
      <c r="E95" s="1"/>
      <c r="F95" s="1"/>
      <c r="G95" s="1"/>
      <c r="H95" s="1"/>
      <c r="Z95" s="138"/>
      <c r="AD95" s="225"/>
      <c r="AE95" s="225"/>
      <c r="AF95" s="226"/>
      <c r="AG95" s="225"/>
      <c r="AH95" s="226"/>
      <c r="AI95" s="226"/>
      <c r="AJ95" s="226"/>
      <c r="AS95" s="223"/>
      <c r="BI95" s="223"/>
      <c r="BJ95" s="6"/>
      <c r="BK95" s="6"/>
      <c r="BV95" s="223"/>
      <c r="CA95" s="223"/>
      <c r="CI95" s="223"/>
      <c r="CO95" s="223"/>
    </row>
    <row r="96" spans="1:93" ht="14.25" customHeight="1">
      <c r="A96" s="1"/>
      <c r="B96" s="1"/>
      <c r="C96" s="1"/>
      <c r="D96" s="1"/>
      <c r="E96" s="1"/>
      <c r="F96" s="1"/>
      <c r="G96" s="1"/>
      <c r="H96" s="1"/>
      <c r="Z96" s="138"/>
      <c r="AD96" s="225"/>
      <c r="AE96" s="225"/>
      <c r="AF96" s="226"/>
      <c r="AG96" s="225"/>
      <c r="AH96" s="226"/>
      <c r="AI96" s="226"/>
      <c r="AJ96" s="226"/>
      <c r="AS96" s="223"/>
      <c r="BI96" s="223"/>
      <c r="BJ96" s="6"/>
      <c r="BK96" s="6"/>
      <c r="BV96" s="223"/>
      <c r="CA96" s="223"/>
      <c r="CI96" s="223"/>
      <c r="CO96" s="223"/>
    </row>
    <row r="97" spans="1:93" ht="14.25" customHeight="1">
      <c r="A97" s="1"/>
      <c r="B97" s="1"/>
      <c r="C97" s="1"/>
      <c r="D97" s="1"/>
      <c r="E97" s="1"/>
      <c r="F97" s="1"/>
      <c r="G97" s="1"/>
      <c r="H97" s="1"/>
      <c r="Z97" s="138"/>
      <c r="AD97" s="225"/>
      <c r="AE97" s="225"/>
      <c r="AF97" s="226"/>
      <c r="AG97" s="225"/>
      <c r="AH97" s="226"/>
      <c r="AI97" s="226"/>
      <c r="AJ97" s="226"/>
      <c r="AS97" s="223"/>
      <c r="BI97" s="223"/>
      <c r="BJ97" s="6"/>
      <c r="BK97" s="6"/>
      <c r="BV97" s="223"/>
      <c r="CA97" s="223"/>
      <c r="CI97" s="223"/>
      <c r="CO97" s="223"/>
    </row>
    <row r="98" spans="1:93" ht="14.25" customHeight="1">
      <c r="A98" s="1"/>
      <c r="B98" s="1"/>
      <c r="C98" s="1"/>
      <c r="D98" s="1"/>
      <c r="E98" s="1"/>
      <c r="F98" s="1"/>
      <c r="G98" s="1"/>
      <c r="H98" s="1"/>
      <c r="Z98" s="138"/>
      <c r="AD98" s="225"/>
      <c r="AE98" s="225"/>
      <c r="AF98" s="226"/>
      <c r="AG98" s="225"/>
      <c r="AH98" s="226"/>
      <c r="AI98" s="226"/>
      <c r="AJ98" s="226"/>
      <c r="AS98" s="223"/>
      <c r="BI98" s="223"/>
      <c r="BJ98" s="6"/>
      <c r="BK98" s="6"/>
      <c r="BV98" s="223"/>
      <c r="CA98" s="223"/>
      <c r="CI98" s="223"/>
      <c r="CO98" s="223"/>
    </row>
    <row r="99" spans="1:93" ht="14.25" customHeight="1">
      <c r="A99" s="1"/>
      <c r="B99" s="1"/>
      <c r="C99" s="1"/>
      <c r="D99" s="1"/>
      <c r="E99" s="1"/>
      <c r="F99" s="1"/>
      <c r="G99" s="1"/>
      <c r="H99" s="1"/>
      <c r="Z99" s="138"/>
      <c r="AD99" s="225"/>
      <c r="AE99" s="225"/>
      <c r="AF99" s="226"/>
      <c r="AG99" s="225"/>
      <c r="AH99" s="226"/>
      <c r="AI99" s="226"/>
      <c r="AJ99" s="226"/>
      <c r="AS99" s="223"/>
      <c r="BI99" s="223"/>
      <c r="BJ99" s="6"/>
      <c r="BK99" s="6"/>
      <c r="BV99" s="223"/>
      <c r="CA99" s="223"/>
      <c r="CI99" s="223"/>
      <c r="CO99" s="223"/>
    </row>
    <row r="100" spans="1:93" ht="14.25" customHeight="1">
      <c r="A100" s="1"/>
      <c r="B100" s="1"/>
      <c r="C100" s="1"/>
      <c r="D100" s="1"/>
      <c r="E100" s="1"/>
      <c r="F100" s="1"/>
      <c r="G100" s="1"/>
      <c r="H100" s="1"/>
      <c r="Z100" s="138"/>
      <c r="AD100" s="225"/>
      <c r="AE100" s="225"/>
      <c r="AF100" s="226"/>
      <c r="AG100" s="225"/>
      <c r="AH100" s="226"/>
      <c r="AI100" s="226"/>
      <c r="AJ100" s="226"/>
      <c r="AS100" s="223"/>
      <c r="BI100" s="223"/>
      <c r="BJ100" s="6"/>
      <c r="BK100" s="6"/>
      <c r="BV100" s="223"/>
      <c r="CA100" s="223"/>
      <c r="CI100" s="223"/>
      <c r="CO100" s="223"/>
    </row>
    <row r="101" spans="1:93" ht="14.25" customHeight="1">
      <c r="A101" s="1"/>
      <c r="B101" s="1"/>
      <c r="C101" s="1"/>
      <c r="D101" s="1"/>
      <c r="E101" s="1"/>
      <c r="F101" s="1"/>
      <c r="G101" s="1"/>
      <c r="H101" s="1"/>
      <c r="Z101" s="138"/>
      <c r="AD101" s="225"/>
      <c r="AE101" s="225"/>
      <c r="AF101" s="226"/>
      <c r="AG101" s="225"/>
      <c r="AH101" s="226"/>
      <c r="AI101" s="226"/>
      <c r="AJ101" s="226"/>
      <c r="AS101" s="223"/>
      <c r="BI101" s="223"/>
      <c r="BJ101" s="6"/>
      <c r="BK101" s="6"/>
      <c r="BV101" s="223"/>
      <c r="CA101" s="223"/>
      <c r="CI101" s="223"/>
      <c r="CO101" s="223"/>
    </row>
    <row r="102" spans="1:93" ht="14.25" customHeight="1">
      <c r="A102" s="1"/>
      <c r="B102" s="1"/>
      <c r="C102" s="1"/>
      <c r="D102" s="1"/>
      <c r="E102" s="1"/>
      <c r="F102" s="1"/>
      <c r="G102" s="1"/>
      <c r="H102" s="1"/>
      <c r="Z102" s="138"/>
      <c r="AD102" s="225"/>
      <c r="AE102" s="225"/>
      <c r="AF102" s="226"/>
      <c r="AG102" s="225"/>
      <c r="AH102" s="226"/>
      <c r="AI102" s="226"/>
      <c r="AJ102" s="226"/>
      <c r="AS102" s="223"/>
      <c r="BI102" s="223"/>
      <c r="BJ102" s="6"/>
      <c r="BK102" s="6"/>
      <c r="BV102" s="223"/>
      <c r="CA102" s="223"/>
      <c r="CI102" s="223"/>
      <c r="CO102" s="223"/>
    </row>
    <row r="103" spans="1:93" ht="14.25" customHeight="1">
      <c r="A103" s="1"/>
      <c r="B103" s="1"/>
      <c r="C103" s="1"/>
      <c r="D103" s="1"/>
      <c r="E103" s="1"/>
      <c r="F103" s="1"/>
      <c r="G103" s="1"/>
      <c r="H103" s="1"/>
      <c r="Z103" s="138"/>
      <c r="AD103" s="225"/>
      <c r="AE103" s="225"/>
      <c r="AF103" s="226"/>
      <c r="AG103" s="225"/>
      <c r="AH103" s="226"/>
      <c r="AI103" s="226"/>
      <c r="AJ103" s="226"/>
      <c r="AS103" s="223"/>
      <c r="BI103" s="223"/>
      <c r="BJ103" s="6"/>
      <c r="BK103" s="6"/>
      <c r="BV103" s="223"/>
      <c r="CA103" s="223"/>
      <c r="CI103" s="223"/>
      <c r="CO103" s="223"/>
    </row>
    <row r="104" spans="1:93" ht="14.25" customHeight="1">
      <c r="A104" s="1"/>
      <c r="B104" s="1"/>
      <c r="C104" s="1"/>
      <c r="D104" s="1"/>
      <c r="E104" s="1"/>
      <c r="F104" s="1"/>
      <c r="G104" s="1"/>
      <c r="H104" s="1"/>
      <c r="Z104" s="138"/>
      <c r="AD104" s="225"/>
      <c r="AE104" s="225"/>
      <c r="AF104" s="226"/>
      <c r="AG104" s="225"/>
      <c r="AH104" s="226"/>
      <c r="AI104" s="226"/>
      <c r="AJ104" s="226"/>
      <c r="AS104" s="223"/>
      <c r="BI104" s="223"/>
      <c r="BJ104" s="6"/>
      <c r="BK104" s="6"/>
      <c r="BV104" s="223"/>
      <c r="CA104" s="223"/>
      <c r="CI104" s="223"/>
      <c r="CO104" s="223"/>
    </row>
    <row r="105" spans="1:93" ht="14.25" customHeight="1">
      <c r="A105" s="1"/>
      <c r="B105" s="1"/>
      <c r="C105" s="1"/>
      <c r="D105" s="1"/>
      <c r="E105" s="1"/>
      <c r="F105" s="1"/>
      <c r="G105" s="1"/>
      <c r="H105" s="1"/>
      <c r="Z105" s="138"/>
      <c r="AD105" s="225"/>
      <c r="AE105" s="225"/>
      <c r="AF105" s="226"/>
      <c r="AG105" s="225"/>
      <c r="AH105" s="226"/>
      <c r="AI105" s="226"/>
      <c r="AJ105" s="226"/>
      <c r="AS105" s="223"/>
      <c r="BI105" s="223"/>
      <c r="BJ105" s="6"/>
      <c r="BK105" s="6"/>
      <c r="BV105" s="223"/>
      <c r="CA105" s="223"/>
      <c r="CI105" s="223"/>
      <c r="CO105" s="223"/>
    </row>
    <row r="106" spans="1:93" ht="14.25" customHeight="1">
      <c r="A106" s="1"/>
      <c r="B106" s="1"/>
      <c r="C106" s="1"/>
      <c r="D106" s="1"/>
      <c r="E106" s="1"/>
      <c r="F106" s="1"/>
      <c r="G106" s="1"/>
      <c r="H106" s="1"/>
      <c r="Z106" s="138"/>
      <c r="AD106" s="225"/>
      <c r="AE106" s="225"/>
      <c r="AF106" s="226"/>
      <c r="AG106" s="225"/>
      <c r="AH106" s="226"/>
      <c r="AI106" s="226"/>
      <c r="AJ106" s="226"/>
      <c r="AS106" s="223"/>
      <c r="BI106" s="223"/>
      <c r="BJ106" s="6"/>
      <c r="BK106" s="6"/>
      <c r="BV106" s="223"/>
      <c r="CA106" s="223"/>
      <c r="CI106" s="223"/>
      <c r="CO106" s="223"/>
    </row>
    <row r="107" spans="1:93" ht="14.25" customHeight="1">
      <c r="A107" s="1"/>
      <c r="B107" s="1"/>
      <c r="C107" s="1"/>
      <c r="D107" s="1"/>
      <c r="E107" s="1"/>
      <c r="F107" s="1"/>
      <c r="G107" s="1"/>
      <c r="H107" s="1"/>
      <c r="Z107" s="138"/>
      <c r="AD107" s="225"/>
      <c r="AE107" s="225"/>
      <c r="AF107" s="226"/>
      <c r="AG107" s="225"/>
      <c r="AH107" s="226"/>
      <c r="AI107" s="226"/>
      <c r="AJ107" s="226"/>
      <c r="AS107" s="223"/>
      <c r="BI107" s="223"/>
      <c r="BJ107" s="6"/>
      <c r="BK107" s="6"/>
      <c r="BV107" s="223"/>
      <c r="CA107" s="223"/>
      <c r="CI107" s="223"/>
      <c r="CO107" s="223"/>
    </row>
    <row r="108" spans="1:93" ht="14.25" customHeight="1">
      <c r="A108" s="1"/>
      <c r="B108" s="1"/>
      <c r="C108" s="1"/>
      <c r="D108" s="1"/>
      <c r="E108" s="1"/>
      <c r="F108" s="1"/>
      <c r="G108" s="1"/>
      <c r="H108" s="1"/>
      <c r="Z108" s="138"/>
      <c r="AD108" s="225"/>
      <c r="AE108" s="225"/>
      <c r="AF108" s="226"/>
      <c r="AG108" s="225"/>
      <c r="AH108" s="226"/>
      <c r="AI108" s="226"/>
      <c r="AJ108" s="226"/>
      <c r="AS108" s="223"/>
      <c r="BI108" s="223"/>
      <c r="BJ108" s="6"/>
      <c r="BK108" s="6"/>
      <c r="BV108" s="223"/>
      <c r="CA108" s="223"/>
      <c r="CI108" s="223"/>
      <c r="CO108" s="223"/>
    </row>
    <row r="109" spans="1:93" ht="14.25" customHeight="1">
      <c r="A109" s="1"/>
      <c r="B109" s="1"/>
      <c r="C109" s="1"/>
      <c r="D109" s="1"/>
      <c r="E109" s="1"/>
      <c r="F109" s="1"/>
      <c r="G109" s="1"/>
      <c r="H109" s="1"/>
      <c r="Z109" s="138"/>
      <c r="AD109" s="225"/>
      <c r="AE109" s="225"/>
      <c r="AF109" s="226"/>
      <c r="AG109" s="225"/>
      <c r="AH109" s="226"/>
      <c r="AI109" s="226"/>
      <c r="AJ109" s="226"/>
      <c r="AS109" s="223"/>
      <c r="BI109" s="223"/>
      <c r="BJ109" s="6"/>
      <c r="BK109" s="6"/>
      <c r="BV109" s="223"/>
      <c r="CA109" s="223"/>
      <c r="CI109" s="223"/>
      <c r="CO109" s="223"/>
    </row>
    <row r="110" spans="1:93" ht="14.25" customHeight="1">
      <c r="A110" s="1"/>
      <c r="B110" s="1"/>
      <c r="C110" s="1"/>
      <c r="D110" s="1"/>
      <c r="E110" s="1"/>
      <c r="F110" s="1"/>
      <c r="G110" s="1"/>
      <c r="H110" s="1"/>
      <c r="Z110" s="138"/>
      <c r="AD110" s="225"/>
      <c r="AE110" s="225"/>
      <c r="AF110" s="226"/>
      <c r="AG110" s="225"/>
      <c r="AH110" s="226"/>
      <c r="AI110" s="226"/>
      <c r="AJ110" s="226"/>
      <c r="AS110" s="223"/>
      <c r="BI110" s="223"/>
      <c r="BJ110" s="6"/>
      <c r="BK110" s="6"/>
      <c r="BV110" s="223"/>
      <c r="CA110" s="223"/>
      <c r="CI110" s="223"/>
      <c r="CO110" s="223"/>
    </row>
    <row r="111" spans="1:93" ht="14.25" customHeight="1">
      <c r="A111" s="1"/>
      <c r="B111" s="1"/>
      <c r="C111" s="1"/>
      <c r="D111" s="1"/>
      <c r="E111" s="1"/>
      <c r="F111" s="1"/>
      <c r="G111" s="1"/>
      <c r="H111" s="1"/>
      <c r="Z111" s="138"/>
      <c r="AD111" s="225"/>
      <c r="AE111" s="225"/>
      <c r="AF111" s="226"/>
      <c r="AG111" s="225"/>
      <c r="AH111" s="226"/>
      <c r="AI111" s="226"/>
      <c r="AJ111" s="226"/>
      <c r="AS111" s="223"/>
      <c r="BI111" s="223"/>
      <c r="BJ111" s="6"/>
      <c r="BK111" s="6"/>
      <c r="BV111" s="223"/>
      <c r="CA111" s="223"/>
      <c r="CI111" s="223"/>
      <c r="CO111" s="223"/>
    </row>
    <row r="112" spans="1:93" ht="14.25" customHeight="1">
      <c r="A112" s="1"/>
      <c r="B112" s="1"/>
      <c r="C112" s="1"/>
      <c r="D112" s="1"/>
      <c r="E112" s="1"/>
      <c r="F112" s="1"/>
      <c r="G112" s="1"/>
      <c r="H112" s="1"/>
      <c r="Z112" s="138"/>
      <c r="AD112" s="225"/>
      <c r="AE112" s="225"/>
      <c r="AF112" s="226"/>
      <c r="AG112" s="225"/>
      <c r="AH112" s="226"/>
      <c r="AI112" s="226"/>
      <c r="AJ112" s="226"/>
      <c r="AS112" s="223"/>
      <c r="BI112" s="223"/>
      <c r="BJ112" s="6"/>
      <c r="BK112" s="6"/>
      <c r="BV112" s="223"/>
      <c r="CA112" s="223"/>
      <c r="CI112" s="223"/>
      <c r="CO112" s="223"/>
    </row>
    <row r="113" spans="1:93" ht="14.25" customHeight="1">
      <c r="A113" s="1"/>
      <c r="B113" s="1"/>
      <c r="C113" s="1"/>
      <c r="D113" s="1"/>
      <c r="E113" s="1"/>
      <c r="F113" s="1"/>
      <c r="G113" s="1"/>
      <c r="H113" s="1"/>
      <c r="Z113" s="138"/>
      <c r="AD113" s="225"/>
      <c r="AE113" s="225"/>
      <c r="AF113" s="226"/>
      <c r="AG113" s="225"/>
      <c r="AH113" s="226"/>
      <c r="AI113" s="226"/>
      <c r="AJ113" s="226"/>
      <c r="AS113" s="223"/>
      <c r="BI113" s="223"/>
      <c r="BJ113" s="6"/>
      <c r="BK113" s="6"/>
      <c r="BV113" s="223"/>
      <c r="CA113" s="223"/>
      <c r="CI113" s="223"/>
      <c r="CO113" s="223"/>
    </row>
    <row r="114" spans="1:93" ht="14.25" customHeight="1">
      <c r="A114" s="1"/>
      <c r="B114" s="1"/>
      <c r="C114" s="1"/>
      <c r="D114" s="1"/>
      <c r="E114" s="1"/>
      <c r="F114" s="1"/>
      <c r="G114" s="1"/>
      <c r="H114" s="1"/>
      <c r="Z114" s="138"/>
      <c r="AD114" s="225"/>
      <c r="AE114" s="225"/>
      <c r="AF114" s="226"/>
      <c r="AG114" s="225"/>
      <c r="AH114" s="226"/>
      <c r="AI114" s="226"/>
      <c r="AJ114" s="226"/>
      <c r="AS114" s="223"/>
      <c r="BI114" s="223"/>
      <c r="BJ114" s="6"/>
      <c r="BK114" s="6"/>
      <c r="BV114" s="223"/>
      <c r="CA114" s="223"/>
      <c r="CI114" s="223"/>
      <c r="CO114" s="223"/>
    </row>
    <row r="115" spans="1:93" ht="14.25" customHeight="1">
      <c r="A115" s="1"/>
      <c r="B115" s="1"/>
      <c r="C115" s="1"/>
      <c r="D115" s="1"/>
      <c r="E115" s="1"/>
      <c r="F115" s="1"/>
      <c r="G115" s="1"/>
      <c r="H115" s="1"/>
      <c r="Z115" s="138"/>
      <c r="AD115" s="225"/>
      <c r="AE115" s="225"/>
      <c r="AF115" s="226"/>
      <c r="AG115" s="225"/>
      <c r="AH115" s="226"/>
      <c r="AI115" s="226"/>
      <c r="AJ115" s="226"/>
      <c r="AS115" s="223"/>
      <c r="BI115" s="223"/>
      <c r="BJ115" s="6"/>
      <c r="BK115" s="6"/>
      <c r="BV115" s="223"/>
      <c r="CA115" s="223"/>
      <c r="CI115" s="223"/>
      <c r="CO115" s="223"/>
    </row>
    <row r="116" spans="1:93" ht="14.25" customHeight="1">
      <c r="A116" s="1"/>
      <c r="B116" s="1"/>
      <c r="C116" s="1"/>
      <c r="D116" s="1"/>
      <c r="E116" s="1"/>
      <c r="F116" s="1"/>
      <c r="G116" s="1"/>
      <c r="H116" s="1"/>
      <c r="Z116" s="138"/>
      <c r="AD116" s="225"/>
      <c r="AE116" s="225"/>
      <c r="AF116" s="226"/>
      <c r="AG116" s="225"/>
      <c r="AH116" s="226"/>
      <c r="AI116" s="226"/>
      <c r="AJ116" s="226"/>
      <c r="AS116" s="223"/>
      <c r="BI116" s="223"/>
      <c r="BJ116" s="6"/>
      <c r="BK116" s="6"/>
      <c r="BV116" s="223"/>
      <c r="CA116" s="223"/>
      <c r="CI116" s="223"/>
      <c r="CO116" s="223"/>
    </row>
    <row r="117" spans="1:93" ht="14.25" customHeight="1">
      <c r="A117" s="1"/>
      <c r="B117" s="1"/>
      <c r="C117" s="1"/>
      <c r="D117" s="1"/>
      <c r="E117" s="1"/>
      <c r="F117" s="1"/>
      <c r="G117" s="1"/>
      <c r="H117" s="1"/>
      <c r="Z117" s="138"/>
      <c r="AD117" s="225"/>
      <c r="AE117" s="225"/>
      <c r="AF117" s="226"/>
      <c r="AG117" s="225"/>
      <c r="AH117" s="226"/>
      <c r="AI117" s="226"/>
      <c r="AJ117" s="226"/>
      <c r="AS117" s="223"/>
      <c r="BI117" s="223"/>
      <c r="BJ117" s="6"/>
      <c r="BK117" s="6"/>
      <c r="BV117" s="223"/>
      <c r="CA117" s="223"/>
      <c r="CI117" s="223"/>
      <c r="CO117" s="223"/>
    </row>
    <row r="118" spans="1:93" ht="14.25" customHeight="1">
      <c r="A118" s="1"/>
      <c r="B118" s="1"/>
      <c r="C118" s="1"/>
      <c r="D118" s="1"/>
      <c r="E118" s="1"/>
      <c r="F118" s="1"/>
      <c r="G118" s="1"/>
      <c r="H118" s="1"/>
      <c r="Z118" s="138"/>
      <c r="AD118" s="225"/>
      <c r="AE118" s="225"/>
      <c r="AF118" s="226"/>
      <c r="AG118" s="225"/>
      <c r="AH118" s="226"/>
      <c r="AI118" s="226"/>
      <c r="AJ118" s="226"/>
      <c r="AS118" s="223"/>
      <c r="BI118" s="223"/>
      <c r="BJ118" s="6"/>
      <c r="BK118" s="6"/>
      <c r="BV118" s="223"/>
      <c r="CA118" s="223"/>
      <c r="CI118" s="223"/>
      <c r="CO118" s="223"/>
    </row>
    <row r="119" spans="1:93" ht="14.25" customHeight="1">
      <c r="A119" s="1"/>
      <c r="B119" s="1"/>
      <c r="C119" s="1"/>
      <c r="D119" s="1"/>
      <c r="E119" s="1"/>
      <c r="F119" s="1"/>
      <c r="G119" s="1"/>
      <c r="H119" s="1"/>
      <c r="Z119" s="138"/>
      <c r="AD119" s="225"/>
      <c r="AE119" s="225"/>
      <c r="AF119" s="226"/>
      <c r="AG119" s="225"/>
      <c r="AH119" s="226"/>
      <c r="AI119" s="226"/>
      <c r="AJ119" s="226"/>
      <c r="AS119" s="223"/>
      <c r="BI119" s="223"/>
      <c r="BJ119" s="6"/>
      <c r="BK119" s="6"/>
      <c r="BV119" s="223"/>
      <c r="CA119" s="223"/>
      <c r="CI119" s="223"/>
      <c r="CO119" s="223"/>
    </row>
    <row r="120" spans="1:93" ht="14.25" customHeight="1">
      <c r="A120" s="1"/>
      <c r="B120" s="1"/>
      <c r="C120" s="1"/>
      <c r="D120" s="1"/>
      <c r="E120" s="1"/>
      <c r="F120" s="1"/>
      <c r="G120" s="1"/>
      <c r="H120" s="1"/>
      <c r="Z120" s="138"/>
      <c r="AD120" s="225"/>
      <c r="AE120" s="225"/>
      <c r="AF120" s="226"/>
      <c r="AG120" s="225"/>
      <c r="AH120" s="226"/>
      <c r="AI120" s="226"/>
      <c r="AJ120" s="226"/>
      <c r="AS120" s="223"/>
      <c r="BI120" s="223"/>
      <c r="BJ120" s="6"/>
      <c r="BK120" s="6"/>
      <c r="BV120" s="223"/>
      <c r="CA120" s="223"/>
      <c r="CI120" s="223"/>
      <c r="CO120" s="223"/>
    </row>
    <row r="121" spans="1:93" ht="14.25" customHeight="1">
      <c r="A121" s="1"/>
      <c r="B121" s="1"/>
      <c r="C121" s="1"/>
      <c r="D121" s="1"/>
      <c r="E121" s="1"/>
      <c r="F121" s="1"/>
      <c r="G121" s="1"/>
      <c r="H121" s="1"/>
      <c r="Z121" s="138"/>
      <c r="AD121" s="225"/>
      <c r="AE121" s="225"/>
      <c r="AF121" s="226"/>
      <c r="AG121" s="225"/>
      <c r="AH121" s="226"/>
      <c r="AI121" s="226"/>
      <c r="AJ121" s="226"/>
      <c r="AS121" s="223"/>
      <c r="BI121" s="223"/>
      <c r="BJ121" s="6"/>
      <c r="BK121" s="6"/>
      <c r="BV121" s="223"/>
      <c r="CA121" s="223"/>
      <c r="CI121" s="223"/>
      <c r="CO121" s="223"/>
    </row>
    <row r="122" spans="1:93" ht="14.25" customHeight="1">
      <c r="A122" s="1"/>
      <c r="B122" s="1"/>
      <c r="C122" s="1"/>
      <c r="D122" s="1"/>
      <c r="E122" s="1"/>
      <c r="F122" s="1"/>
      <c r="G122" s="1"/>
      <c r="H122" s="1"/>
      <c r="Z122" s="138"/>
      <c r="AD122" s="225"/>
      <c r="AE122" s="225"/>
      <c r="AF122" s="226"/>
      <c r="AG122" s="225"/>
      <c r="AH122" s="226"/>
      <c r="AI122" s="226"/>
      <c r="AJ122" s="226"/>
      <c r="AS122" s="223"/>
      <c r="BI122" s="223"/>
      <c r="BJ122" s="6"/>
      <c r="BK122" s="6"/>
      <c r="BV122" s="223"/>
      <c r="CA122" s="223"/>
      <c r="CI122" s="223"/>
      <c r="CO122" s="223"/>
    </row>
    <row r="123" spans="1:93" ht="14.25" customHeight="1">
      <c r="A123" s="1"/>
      <c r="B123" s="1"/>
      <c r="C123" s="1"/>
      <c r="D123" s="1"/>
      <c r="E123" s="1"/>
      <c r="F123" s="1"/>
      <c r="G123" s="1"/>
      <c r="H123" s="1"/>
      <c r="Z123" s="138"/>
      <c r="AD123" s="225"/>
      <c r="AE123" s="225"/>
      <c r="AF123" s="226"/>
      <c r="AG123" s="225"/>
      <c r="AH123" s="226"/>
      <c r="AI123" s="226"/>
      <c r="AJ123" s="226"/>
      <c r="AS123" s="223"/>
      <c r="BI123" s="223"/>
      <c r="BJ123" s="6"/>
      <c r="BK123" s="6"/>
      <c r="BV123" s="223"/>
      <c r="CA123" s="223"/>
      <c r="CI123" s="223"/>
      <c r="CO123" s="223"/>
    </row>
    <row r="124" spans="1:93" ht="14.25" customHeight="1">
      <c r="A124" s="1"/>
      <c r="B124" s="1"/>
      <c r="C124" s="1"/>
      <c r="D124" s="1"/>
      <c r="E124" s="1"/>
      <c r="F124" s="1"/>
      <c r="G124" s="1"/>
      <c r="H124" s="1"/>
      <c r="Z124" s="138"/>
      <c r="AD124" s="225"/>
      <c r="AE124" s="225"/>
      <c r="AF124" s="226"/>
      <c r="AG124" s="225"/>
      <c r="AH124" s="226"/>
      <c r="AI124" s="226"/>
      <c r="AJ124" s="226"/>
      <c r="AS124" s="223"/>
      <c r="BI124" s="223"/>
      <c r="BJ124" s="6"/>
      <c r="BK124" s="6"/>
      <c r="BV124" s="223"/>
      <c r="CA124" s="223"/>
      <c r="CI124" s="223"/>
      <c r="CO124" s="223"/>
    </row>
    <row r="125" spans="1:93" ht="14.25" customHeight="1">
      <c r="A125" s="1"/>
      <c r="B125" s="1"/>
      <c r="C125" s="1"/>
      <c r="D125" s="1"/>
      <c r="E125" s="1"/>
      <c r="F125" s="1"/>
      <c r="G125" s="1"/>
      <c r="H125" s="1"/>
      <c r="Z125" s="138"/>
      <c r="AD125" s="225"/>
      <c r="AE125" s="225"/>
      <c r="AF125" s="226"/>
      <c r="AG125" s="225"/>
      <c r="AH125" s="226"/>
      <c r="AI125" s="226"/>
      <c r="AJ125" s="226"/>
      <c r="AS125" s="223"/>
      <c r="BI125" s="223"/>
      <c r="BJ125" s="6"/>
      <c r="BK125" s="6"/>
      <c r="BV125" s="223"/>
      <c r="CA125" s="223"/>
      <c r="CI125" s="223"/>
      <c r="CO125" s="223"/>
    </row>
    <row r="126" spans="1:93" ht="14.25" customHeight="1">
      <c r="A126" s="1"/>
      <c r="B126" s="1"/>
      <c r="C126" s="1"/>
      <c r="D126" s="1"/>
      <c r="E126" s="1"/>
      <c r="F126" s="1"/>
      <c r="G126" s="1"/>
      <c r="H126" s="1"/>
      <c r="Z126" s="138"/>
      <c r="AD126" s="225"/>
      <c r="AE126" s="225"/>
      <c r="AF126" s="226"/>
      <c r="AG126" s="225"/>
      <c r="AH126" s="226"/>
      <c r="AI126" s="226"/>
      <c r="AJ126" s="226"/>
      <c r="AS126" s="223"/>
      <c r="BI126" s="223"/>
      <c r="BJ126" s="6"/>
      <c r="BK126" s="6"/>
      <c r="BV126" s="223"/>
      <c r="CA126" s="223"/>
      <c r="CI126" s="223"/>
      <c r="CO126" s="223"/>
    </row>
    <row r="127" spans="1:93" ht="14.25" customHeight="1">
      <c r="A127" s="1"/>
      <c r="B127" s="1"/>
      <c r="C127" s="1"/>
      <c r="D127" s="1"/>
      <c r="E127" s="1"/>
      <c r="F127" s="1"/>
      <c r="G127" s="1"/>
      <c r="H127" s="1"/>
      <c r="Z127" s="138"/>
      <c r="AD127" s="225"/>
      <c r="AE127" s="225"/>
      <c r="AF127" s="226"/>
      <c r="AG127" s="225"/>
      <c r="AH127" s="226"/>
      <c r="AI127" s="226"/>
      <c r="AJ127" s="226"/>
      <c r="AS127" s="223"/>
      <c r="BI127" s="223"/>
      <c r="BJ127" s="6"/>
      <c r="BK127" s="6"/>
      <c r="BV127" s="223"/>
      <c r="CA127" s="223"/>
      <c r="CI127" s="223"/>
      <c r="CO127" s="223"/>
    </row>
    <row r="128" spans="1:93" ht="14.25" customHeight="1">
      <c r="A128" s="1"/>
      <c r="B128" s="1"/>
      <c r="C128" s="1"/>
      <c r="D128" s="1"/>
      <c r="E128" s="1"/>
      <c r="F128" s="1"/>
      <c r="G128" s="1"/>
      <c r="H128" s="1"/>
      <c r="Z128" s="138"/>
      <c r="AD128" s="225"/>
      <c r="AE128" s="225"/>
      <c r="AF128" s="226"/>
      <c r="AG128" s="225"/>
      <c r="AH128" s="226"/>
      <c r="AI128" s="226"/>
      <c r="AJ128" s="226"/>
      <c r="AS128" s="223"/>
      <c r="BI128" s="223"/>
      <c r="BJ128" s="6"/>
      <c r="BK128" s="6"/>
      <c r="BV128" s="223"/>
      <c r="CA128" s="223"/>
      <c r="CI128" s="223"/>
      <c r="CO128" s="223"/>
    </row>
    <row r="129" spans="1:93" ht="14.25" customHeight="1">
      <c r="A129" s="1"/>
      <c r="B129" s="1"/>
      <c r="C129" s="1"/>
      <c r="D129" s="1"/>
      <c r="E129" s="1"/>
      <c r="F129" s="1"/>
      <c r="G129" s="1"/>
      <c r="H129" s="1"/>
      <c r="Z129" s="138"/>
      <c r="AD129" s="225"/>
      <c r="AE129" s="225"/>
      <c r="AF129" s="226"/>
      <c r="AG129" s="225"/>
      <c r="AH129" s="226"/>
      <c r="AI129" s="226"/>
      <c r="AJ129" s="226"/>
      <c r="AS129" s="223"/>
      <c r="BI129" s="223"/>
      <c r="BJ129" s="6"/>
      <c r="BK129" s="6"/>
      <c r="BV129" s="223"/>
      <c r="CA129" s="223"/>
      <c r="CI129" s="223"/>
      <c r="CO129" s="223"/>
    </row>
    <row r="130" spans="1:93" ht="14.25" customHeight="1">
      <c r="A130" s="1"/>
      <c r="B130" s="1"/>
      <c r="C130" s="1"/>
      <c r="D130" s="1"/>
      <c r="E130" s="1"/>
      <c r="F130" s="1"/>
      <c r="G130" s="1"/>
      <c r="H130" s="1"/>
      <c r="Z130" s="138"/>
      <c r="AD130" s="225"/>
      <c r="AE130" s="225"/>
      <c r="AF130" s="226"/>
      <c r="AG130" s="225"/>
      <c r="AH130" s="226"/>
      <c r="AI130" s="226"/>
      <c r="AJ130" s="226"/>
      <c r="AS130" s="223"/>
      <c r="BI130" s="223"/>
      <c r="BJ130" s="6"/>
      <c r="BK130" s="6"/>
      <c r="BV130" s="223"/>
      <c r="CA130" s="223"/>
      <c r="CI130" s="223"/>
      <c r="CO130" s="223"/>
    </row>
    <row r="131" spans="1:93" ht="14.25" customHeight="1">
      <c r="A131" s="1"/>
      <c r="B131" s="1"/>
      <c r="C131" s="1"/>
      <c r="D131" s="1"/>
      <c r="E131" s="1"/>
      <c r="F131" s="1"/>
      <c r="G131" s="1"/>
      <c r="H131" s="1"/>
      <c r="Z131" s="138"/>
      <c r="AD131" s="225"/>
      <c r="AE131" s="225"/>
      <c r="AF131" s="226"/>
      <c r="AG131" s="225"/>
      <c r="AH131" s="226"/>
      <c r="AI131" s="226"/>
      <c r="AJ131" s="226"/>
      <c r="AS131" s="223"/>
      <c r="BI131" s="223"/>
      <c r="BJ131" s="6"/>
      <c r="BK131" s="6"/>
      <c r="BV131" s="223"/>
      <c r="CA131" s="223"/>
      <c r="CI131" s="223"/>
      <c r="CO131" s="223"/>
    </row>
    <row r="132" spans="1:93" ht="14.25" customHeight="1">
      <c r="A132" s="1"/>
      <c r="B132" s="1"/>
      <c r="C132" s="1"/>
      <c r="D132" s="1"/>
      <c r="E132" s="1"/>
      <c r="F132" s="1"/>
      <c r="G132" s="1"/>
      <c r="H132" s="1"/>
      <c r="Z132" s="138"/>
      <c r="AD132" s="225"/>
      <c r="AE132" s="225"/>
      <c r="AF132" s="226"/>
      <c r="AG132" s="225"/>
      <c r="AH132" s="226"/>
      <c r="AI132" s="226"/>
      <c r="AJ132" s="226"/>
      <c r="AS132" s="223"/>
      <c r="BI132" s="223"/>
      <c r="BJ132" s="6"/>
      <c r="BK132" s="6"/>
      <c r="BV132" s="223"/>
      <c r="CA132" s="223"/>
      <c r="CI132" s="223"/>
      <c r="CO132" s="223"/>
    </row>
    <row r="133" spans="1:93" ht="14.25" customHeight="1">
      <c r="A133" s="1"/>
      <c r="B133" s="1"/>
      <c r="C133" s="1"/>
      <c r="D133" s="1"/>
      <c r="E133" s="1"/>
      <c r="F133" s="1"/>
      <c r="G133" s="1"/>
      <c r="H133" s="1"/>
      <c r="Z133" s="138"/>
      <c r="AD133" s="225"/>
      <c r="AE133" s="225"/>
      <c r="AF133" s="226"/>
      <c r="AG133" s="225"/>
      <c r="AH133" s="226"/>
      <c r="AI133" s="226"/>
      <c r="AJ133" s="226"/>
      <c r="AS133" s="223"/>
      <c r="BI133" s="223"/>
      <c r="BJ133" s="6"/>
      <c r="BK133" s="6"/>
      <c r="BV133" s="223"/>
      <c r="CA133" s="223"/>
      <c r="CI133" s="223"/>
      <c r="CO133" s="223"/>
    </row>
    <row r="134" spans="1:93" ht="14.25" customHeight="1">
      <c r="A134" s="1"/>
      <c r="B134" s="1"/>
      <c r="C134" s="1"/>
      <c r="D134" s="1"/>
      <c r="E134" s="1"/>
      <c r="F134" s="1"/>
      <c r="G134" s="1"/>
      <c r="H134" s="1"/>
      <c r="Z134" s="138"/>
      <c r="AD134" s="225"/>
      <c r="AE134" s="225"/>
      <c r="AF134" s="226"/>
      <c r="AG134" s="225"/>
      <c r="AH134" s="226"/>
      <c r="AI134" s="226"/>
      <c r="AJ134" s="226"/>
      <c r="AS134" s="223"/>
      <c r="BI134" s="223"/>
      <c r="BJ134" s="6"/>
      <c r="BK134" s="6"/>
      <c r="BV134" s="223"/>
      <c r="CA134" s="223"/>
      <c r="CI134" s="223"/>
      <c r="CO134" s="223"/>
    </row>
    <row r="135" spans="1:93" ht="14.25" customHeight="1">
      <c r="A135" s="1"/>
      <c r="B135" s="1"/>
      <c r="C135" s="1"/>
      <c r="D135" s="1"/>
      <c r="E135" s="1"/>
      <c r="F135" s="1"/>
      <c r="G135" s="1"/>
      <c r="H135" s="1"/>
      <c r="Z135" s="138"/>
      <c r="AD135" s="225"/>
      <c r="AE135" s="225"/>
      <c r="AF135" s="226"/>
      <c r="AG135" s="225"/>
      <c r="AH135" s="226"/>
      <c r="AI135" s="226"/>
      <c r="AJ135" s="226"/>
      <c r="AS135" s="223"/>
      <c r="BI135" s="223"/>
      <c r="BJ135" s="6"/>
      <c r="BK135" s="6"/>
      <c r="BV135" s="223"/>
      <c r="CA135" s="223"/>
      <c r="CI135" s="223"/>
      <c r="CO135" s="223"/>
    </row>
    <row r="136" spans="1:93" ht="14.25" customHeight="1">
      <c r="A136" s="1"/>
      <c r="B136" s="1"/>
      <c r="C136" s="1"/>
      <c r="D136" s="1"/>
      <c r="E136" s="1"/>
      <c r="F136" s="1"/>
      <c r="G136" s="1"/>
      <c r="H136" s="1"/>
      <c r="Z136" s="138"/>
      <c r="AD136" s="225"/>
      <c r="AE136" s="225"/>
      <c r="AF136" s="226"/>
      <c r="AG136" s="225"/>
      <c r="AH136" s="226"/>
      <c r="AI136" s="226"/>
      <c r="AJ136" s="226"/>
      <c r="AS136" s="223"/>
      <c r="BI136" s="223"/>
      <c r="BJ136" s="6"/>
      <c r="BK136" s="6"/>
      <c r="BV136" s="223"/>
      <c r="CA136" s="223"/>
      <c r="CI136" s="223"/>
      <c r="CO136" s="223"/>
    </row>
    <row r="137" spans="1:93" ht="14.25" customHeight="1">
      <c r="A137" s="1"/>
      <c r="B137" s="1"/>
      <c r="C137" s="1"/>
      <c r="D137" s="1"/>
      <c r="E137" s="1"/>
      <c r="F137" s="1"/>
      <c r="G137" s="1"/>
      <c r="H137" s="1"/>
      <c r="Z137" s="138"/>
      <c r="AD137" s="225"/>
      <c r="AE137" s="225"/>
      <c r="AF137" s="226"/>
      <c r="AG137" s="225"/>
      <c r="AH137" s="226"/>
      <c r="AI137" s="226"/>
      <c r="AJ137" s="226"/>
      <c r="AS137" s="223"/>
      <c r="BI137" s="223"/>
      <c r="BJ137" s="6"/>
      <c r="BK137" s="6"/>
      <c r="BV137" s="223"/>
      <c r="CA137" s="223"/>
      <c r="CI137" s="223"/>
      <c r="CO137" s="223"/>
    </row>
    <row r="138" spans="1:93" ht="14.25" customHeight="1">
      <c r="A138" s="1"/>
      <c r="B138" s="1"/>
      <c r="C138" s="1"/>
      <c r="D138" s="1"/>
      <c r="E138" s="1"/>
      <c r="F138" s="1"/>
      <c r="G138" s="1"/>
      <c r="H138" s="1"/>
      <c r="Z138" s="138"/>
      <c r="AD138" s="225"/>
      <c r="AE138" s="225"/>
      <c r="AF138" s="226"/>
      <c r="AG138" s="225"/>
      <c r="AH138" s="226"/>
      <c r="AI138" s="226"/>
      <c r="AJ138" s="226"/>
      <c r="AS138" s="223"/>
      <c r="BI138" s="223"/>
      <c r="BJ138" s="6"/>
      <c r="BK138" s="6"/>
      <c r="BV138" s="223"/>
      <c r="CA138" s="223"/>
      <c r="CI138" s="223"/>
      <c r="CO138" s="223"/>
    </row>
    <row r="139" spans="1:93" ht="14.25" customHeight="1">
      <c r="A139" s="1"/>
      <c r="B139" s="1"/>
      <c r="C139" s="1"/>
      <c r="D139" s="1"/>
      <c r="E139" s="1"/>
      <c r="F139" s="1"/>
      <c r="G139" s="1"/>
      <c r="H139" s="1"/>
      <c r="Z139" s="138"/>
      <c r="AD139" s="225"/>
      <c r="AE139" s="225"/>
      <c r="AF139" s="226"/>
      <c r="AG139" s="225"/>
      <c r="AH139" s="226"/>
      <c r="AI139" s="226"/>
      <c r="AJ139" s="226"/>
      <c r="AS139" s="223"/>
      <c r="BI139" s="223"/>
      <c r="BJ139" s="6"/>
      <c r="BK139" s="6"/>
      <c r="BV139" s="223"/>
      <c r="CA139" s="223"/>
      <c r="CI139" s="223"/>
      <c r="CO139" s="223"/>
    </row>
    <row r="140" spans="1:93" ht="14.25" customHeight="1">
      <c r="A140" s="1"/>
      <c r="B140" s="1"/>
      <c r="C140" s="1"/>
      <c r="D140" s="1"/>
      <c r="E140" s="1"/>
      <c r="F140" s="1"/>
      <c r="G140" s="1"/>
      <c r="H140" s="1"/>
      <c r="Z140" s="138"/>
      <c r="AD140" s="225"/>
      <c r="AE140" s="225"/>
      <c r="AF140" s="226"/>
      <c r="AG140" s="225"/>
      <c r="AH140" s="226"/>
      <c r="AI140" s="226"/>
      <c r="AJ140" s="226"/>
      <c r="AS140" s="223"/>
      <c r="BI140" s="223"/>
      <c r="BJ140" s="6"/>
      <c r="BK140" s="6"/>
      <c r="BV140" s="223"/>
      <c r="CA140" s="223"/>
      <c r="CI140" s="223"/>
      <c r="CO140" s="223"/>
    </row>
    <row r="141" spans="1:93" ht="14.25" customHeight="1">
      <c r="A141" s="1"/>
      <c r="B141" s="1"/>
      <c r="C141" s="1"/>
      <c r="D141" s="1"/>
      <c r="E141" s="1"/>
      <c r="F141" s="1"/>
      <c r="G141" s="1"/>
      <c r="H141" s="1"/>
      <c r="Z141" s="138"/>
      <c r="AD141" s="225"/>
      <c r="AE141" s="225"/>
      <c r="AF141" s="226"/>
      <c r="AG141" s="225"/>
      <c r="AH141" s="226"/>
      <c r="AI141" s="226"/>
      <c r="AJ141" s="226"/>
      <c r="AS141" s="223"/>
      <c r="BI141" s="223"/>
      <c r="BJ141" s="6"/>
      <c r="BK141" s="6"/>
      <c r="BV141" s="223"/>
      <c r="CA141" s="223"/>
      <c r="CI141" s="223"/>
      <c r="CO141" s="223"/>
    </row>
    <row r="142" spans="1:93" ht="14.25" customHeight="1">
      <c r="A142" s="1"/>
      <c r="B142" s="1"/>
      <c r="C142" s="1"/>
      <c r="D142" s="1"/>
      <c r="E142" s="1"/>
      <c r="F142" s="1"/>
      <c r="G142" s="1"/>
      <c r="H142" s="1"/>
      <c r="Z142" s="138"/>
      <c r="AD142" s="225"/>
      <c r="AE142" s="225"/>
      <c r="AF142" s="226"/>
      <c r="AG142" s="225"/>
      <c r="AH142" s="226"/>
      <c r="AI142" s="226"/>
      <c r="AJ142" s="226"/>
      <c r="AS142" s="223"/>
      <c r="BI142" s="223"/>
      <c r="BJ142" s="6"/>
      <c r="BK142" s="6"/>
      <c r="BV142" s="223"/>
      <c r="CA142" s="223"/>
      <c r="CI142" s="223"/>
      <c r="CO142" s="223"/>
    </row>
    <row r="143" spans="1:93" ht="14.25" customHeight="1">
      <c r="A143" s="1"/>
      <c r="B143" s="1"/>
      <c r="C143" s="1"/>
      <c r="D143" s="1"/>
      <c r="E143" s="1"/>
      <c r="F143" s="1"/>
      <c r="G143" s="1"/>
      <c r="H143" s="1"/>
      <c r="Z143" s="138"/>
      <c r="AD143" s="225"/>
      <c r="AE143" s="225"/>
      <c r="AF143" s="226"/>
      <c r="AG143" s="225"/>
      <c r="AH143" s="226"/>
      <c r="AI143" s="226"/>
      <c r="AJ143" s="226"/>
      <c r="AS143" s="223"/>
      <c r="BI143" s="223"/>
      <c r="BJ143" s="6"/>
      <c r="BK143" s="6"/>
      <c r="BV143" s="223"/>
      <c r="CA143" s="223"/>
      <c r="CI143" s="223"/>
      <c r="CO143" s="223"/>
    </row>
    <row r="144" spans="1:93" ht="14.25" customHeight="1">
      <c r="A144" s="1"/>
      <c r="B144" s="1"/>
      <c r="C144" s="1"/>
      <c r="D144" s="1"/>
      <c r="E144" s="1"/>
      <c r="F144" s="1"/>
      <c r="G144" s="1"/>
      <c r="H144" s="1"/>
      <c r="Z144" s="138"/>
      <c r="AD144" s="225"/>
      <c r="AE144" s="225"/>
      <c r="AF144" s="226"/>
      <c r="AG144" s="225"/>
      <c r="AH144" s="226"/>
      <c r="AI144" s="226"/>
      <c r="AJ144" s="226"/>
      <c r="AS144" s="223"/>
      <c r="BI144" s="223"/>
      <c r="BJ144" s="6"/>
      <c r="BK144" s="6"/>
      <c r="BV144" s="223"/>
      <c r="CA144" s="223"/>
      <c r="CI144" s="223"/>
      <c r="CO144" s="223"/>
    </row>
    <row r="145" spans="1:93" ht="14.25" customHeight="1">
      <c r="A145" s="1"/>
      <c r="B145" s="1"/>
      <c r="C145" s="1"/>
      <c r="D145" s="1"/>
      <c r="E145" s="1"/>
      <c r="F145" s="1"/>
      <c r="G145" s="1"/>
      <c r="H145" s="1"/>
      <c r="Z145" s="138"/>
      <c r="AD145" s="225"/>
      <c r="AE145" s="225"/>
      <c r="AF145" s="226"/>
      <c r="AG145" s="225"/>
      <c r="AH145" s="226"/>
      <c r="AI145" s="226"/>
      <c r="AJ145" s="226"/>
      <c r="AS145" s="223"/>
      <c r="BI145" s="223"/>
      <c r="BJ145" s="6"/>
      <c r="BK145" s="6"/>
      <c r="BV145" s="223"/>
      <c r="CA145" s="223"/>
      <c r="CI145" s="223"/>
      <c r="CO145" s="223"/>
    </row>
    <row r="146" spans="1:93" ht="14.25" customHeight="1">
      <c r="A146" s="1"/>
      <c r="B146" s="1"/>
      <c r="C146" s="1"/>
      <c r="D146" s="1"/>
      <c r="E146" s="1"/>
      <c r="F146" s="1"/>
      <c r="G146" s="1"/>
      <c r="H146" s="1"/>
      <c r="Z146" s="138"/>
      <c r="AD146" s="225"/>
      <c r="AE146" s="225"/>
      <c r="AF146" s="226"/>
      <c r="AG146" s="225"/>
      <c r="AH146" s="226"/>
      <c r="AI146" s="226"/>
      <c r="AJ146" s="226"/>
      <c r="AS146" s="223"/>
      <c r="BI146" s="223"/>
      <c r="BJ146" s="6"/>
      <c r="BK146" s="6"/>
      <c r="BV146" s="223"/>
      <c r="CA146" s="223"/>
      <c r="CI146" s="223"/>
      <c r="CO146" s="223"/>
    </row>
    <row r="147" spans="1:93" ht="14.25" customHeight="1">
      <c r="A147" s="1"/>
      <c r="B147" s="1"/>
      <c r="C147" s="1"/>
      <c r="D147" s="1"/>
      <c r="E147" s="1"/>
      <c r="F147" s="1"/>
      <c r="G147" s="1"/>
      <c r="H147" s="1"/>
      <c r="Z147" s="138"/>
      <c r="AD147" s="225"/>
      <c r="AE147" s="225"/>
      <c r="AF147" s="226"/>
      <c r="AG147" s="225"/>
      <c r="AH147" s="226"/>
      <c r="AI147" s="226"/>
      <c r="AJ147" s="226"/>
      <c r="AS147" s="223"/>
      <c r="BI147" s="223"/>
      <c r="BJ147" s="6"/>
      <c r="BK147" s="6"/>
      <c r="BV147" s="223"/>
      <c r="CA147" s="223"/>
      <c r="CI147" s="223"/>
      <c r="CO147" s="223"/>
    </row>
    <row r="148" spans="1:93" ht="14.25" customHeight="1">
      <c r="A148" s="1"/>
      <c r="B148" s="1"/>
      <c r="C148" s="1"/>
      <c r="D148" s="1"/>
      <c r="E148" s="1"/>
      <c r="F148" s="1"/>
      <c r="G148" s="1"/>
      <c r="H148" s="1"/>
      <c r="Z148" s="138"/>
      <c r="AD148" s="225"/>
      <c r="AE148" s="225"/>
      <c r="AF148" s="226"/>
      <c r="AG148" s="225"/>
      <c r="AH148" s="226"/>
      <c r="AI148" s="226"/>
      <c r="AJ148" s="226"/>
      <c r="AS148" s="223"/>
      <c r="BI148" s="223"/>
      <c r="BJ148" s="6"/>
      <c r="BK148" s="6"/>
      <c r="BV148" s="223"/>
      <c r="CA148" s="223"/>
      <c r="CI148" s="223"/>
      <c r="CO148" s="223"/>
    </row>
    <row r="149" spans="1:93" ht="14.25" customHeight="1">
      <c r="A149" s="1"/>
      <c r="B149" s="1"/>
      <c r="C149" s="1"/>
      <c r="D149" s="1"/>
      <c r="E149" s="1"/>
      <c r="F149" s="1"/>
      <c r="G149" s="1"/>
      <c r="H149" s="1"/>
      <c r="Z149" s="138"/>
      <c r="AD149" s="225"/>
      <c r="AE149" s="225"/>
      <c r="AF149" s="226"/>
      <c r="AG149" s="225"/>
      <c r="AH149" s="226"/>
      <c r="AI149" s="226"/>
      <c r="AJ149" s="226"/>
      <c r="AS149" s="223"/>
      <c r="BI149" s="223"/>
      <c r="BJ149" s="6"/>
      <c r="BK149" s="6"/>
      <c r="BV149" s="223"/>
      <c r="CA149" s="223"/>
      <c r="CI149" s="223"/>
      <c r="CO149" s="223"/>
    </row>
    <row r="150" spans="1:93" ht="14.25" customHeight="1">
      <c r="A150" s="1"/>
      <c r="B150" s="1"/>
      <c r="C150" s="1"/>
      <c r="D150" s="1"/>
      <c r="E150" s="1"/>
      <c r="F150" s="1"/>
      <c r="G150" s="1"/>
      <c r="H150" s="1"/>
      <c r="Z150" s="138"/>
      <c r="AD150" s="225"/>
      <c r="AE150" s="225"/>
      <c r="AF150" s="226"/>
      <c r="AG150" s="225"/>
      <c r="AH150" s="226"/>
      <c r="AI150" s="226"/>
      <c r="AJ150" s="226"/>
      <c r="AS150" s="223"/>
      <c r="BI150" s="223"/>
      <c r="BJ150" s="6"/>
      <c r="BK150" s="6"/>
      <c r="BV150" s="223"/>
      <c r="CA150" s="223"/>
      <c r="CI150" s="223"/>
      <c r="CO150" s="223"/>
    </row>
    <row r="151" spans="1:93" ht="14.25" customHeight="1">
      <c r="A151" s="1"/>
      <c r="B151" s="1"/>
      <c r="C151" s="1"/>
      <c r="D151" s="1"/>
      <c r="E151" s="1"/>
      <c r="F151" s="1"/>
      <c r="G151" s="1"/>
      <c r="H151" s="1"/>
      <c r="Z151" s="138"/>
      <c r="AD151" s="225"/>
      <c r="AE151" s="225"/>
      <c r="AF151" s="226"/>
      <c r="AG151" s="225"/>
      <c r="AH151" s="226"/>
      <c r="AI151" s="226"/>
      <c r="AJ151" s="226"/>
      <c r="AS151" s="223"/>
      <c r="BI151" s="223"/>
      <c r="BJ151" s="6"/>
      <c r="BK151" s="6"/>
      <c r="BV151" s="223"/>
      <c r="CA151" s="223"/>
      <c r="CI151" s="223"/>
      <c r="CO151" s="223"/>
    </row>
    <row r="152" spans="1:93" ht="14.25" customHeight="1">
      <c r="A152" s="1"/>
      <c r="B152" s="1"/>
      <c r="C152" s="1"/>
      <c r="D152" s="1"/>
      <c r="E152" s="1"/>
      <c r="F152" s="1"/>
      <c r="G152" s="1"/>
      <c r="H152" s="1"/>
      <c r="Z152" s="138"/>
      <c r="AD152" s="225"/>
      <c r="AE152" s="225"/>
      <c r="AF152" s="226"/>
      <c r="AG152" s="225"/>
      <c r="AH152" s="226"/>
      <c r="AI152" s="226"/>
      <c r="AJ152" s="226"/>
      <c r="AS152" s="223"/>
      <c r="BI152" s="223"/>
      <c r="BJ152" s="6"/>
      <c r="BK152" s="6"/>
      <c r="BV152" s="223"/>
      <c r="CA152" s="223"/>
      <c r="CI152" s="223"/>
      <c r="CO152" s="223"/>
    </row>
    <row r="153" spans="1:93" ht="14.25" customHeight="1">
      <c r="A153" s="1"/>
      <c r="B153" s="1"/>
      <c r="C153" s="1"/>
      <c r="D153" s="1"/>
      <c r="E153" s="1"/>
      <c r="F153" s="1"/>
      <c r="G153" s="1"/>
      <c r="H153" s="1"/>
      <c r="Z153" s="138"/>
      <c r="AD153" s="225"/>
      <c r="AE153" s="225"/>
      <c r="AF153" s="226"/>
      <c r="AG153" s="225"/>
      <c r="AH153" s="226"/>
      <c r="AI153" s="226"/>
      <c r="AJ153" s="226"/>
      <c r="AS153" s="223"/>
      <c r="BI153" s="223"/>
      <c r="BJ153" s="6"/>
      <c r="BK153" s="6"/>
      <c r="BV153" s="223"/>
      <c r="CA153" s="223"/>
      <c r="CI153" s="223"/>
      <c r="CO153" s="223"/>
    </row>
    <row r="154" spans="1:93" ht="14.25" customHeight="1">
      <c r="A154" s="1"/>
      <c r="B154" s="1"/>
      <c r="C154" s="1"/>
      <c r="D154" s="1"/>
      <c r="E154" s="1"/>
      <c r="F154" s="1"/>
      <c r="G154" s="1"/>
      <c r="H154" s="1"/>
      <c r="Z154" s="138"/>
      <c r="AD154" s="225"/>
      <c r="AE154" s="225"/>
      <c r="AF154" s="226"/>
      <c r="AG154" s="225"/>
      <c r="AH154" s="226"/>
      <c r="AI154" s="226"/>
      <c r="AJ154" s="226"/>
      <c r="AS154" s="223"/>
      <c r="BI154" s="223"/>
      <c r="BJ154" s="6"/>
      <c r="BK154" s="6"/>
      <c r="BV154" s="223"/>
      <c r="CA154" s="223"/>
      <c r="CI154" s="223"/>
      <c r="CO154" s="223"/>
    </row>
    <row r="155" spans="1:93" ht="14.25" customHeight="1">
      <c r="A155" s="1"/>
      <c r="B155" s="1"/>
      <c r="C155" s="1"/>
      <c r="D155" s="1"/>
      <c r="E155" s="1"/>
      <c r="F155" s="1"/>
      <c r="G155" s="1"/>
      <c r="H155" s="1"/>
      <c r="Z155" s="138"/>
      <c r="AD155" s="225"/>
      <c r="AE155" s="225"/>
      <c r="AF155" s="226"/>
      <c r="AG155" s="225"/>
      <c r="AH155" s="226"/>
      <c r="AI155" s="226"/>
      <c r="AJ155" s="226"/>
      <c r="AS155" s="223"/>
      <c r="BI155" s="223"/>
      <c r="BJ155" s="6"/>
      <c r="BK155" s="6"/>
      <c r="BV155" s="223"/>
      <c r="CA155" s="223"/>
      <c r="CI155" s="223"/>
      <c r="CO155" s="223"/>
    </row>
    <row r="156" spans="1:93" ht="14.25" customHeight="1">
      <c r="A156" s="1"/>
      <c r="B156" s="1"/>
      <c r="C156" s="1"/>
      <c r="D156" s="1"/>
      <c r="E156" s="1"/>
      <c r="F156" s="1"/>
      <c r="G156" s="1"/>
      <c r="H156" s="1"/>
      <c r="Z156" s="138"/>
      <c r="AD156" s="225"/>
      <c r="AE156" s="225"/>
      <c r="AF156" s="226"/>
      <c r="AG156" s="225"/>
      <c r="AH156" s="226"/>
      <c r="AI156" s="226"/>
      <c r="AJ156" s="226"/>
      <c r="AS156" s="223"/>
      <c r="BI156" s="223"/>
      <c r="BJ156" s="6"/>
      <c r="BK156" s="6"/>
      <c r="BV156" s="223"/>
      <c r="CA156" s="223"/>
      <c r="CI156" s="223"/>
      <c r="CO156" s="223"/>
    </row>
    <row r="157" spans="1:93" ht="14.25" customHeight="1">
      <c r="A157" s="1"/>
      <c r="B157" s="1"/>
      <c r="C157" s="1"/>
      <c r="D157" s="1"/>
      <c r="E157" s="1"/>
      <c r="F157" s="1"/>
      <c r="G157" s="1"/>
      <c r="H157" s="1"/>
      <c r="Z157" s="138"/>
      <c r="AD157" s="225"/>
      <c r="AE157" s="225"/>
      <c r="AF157" s="226"/>
      <c r="AG157" s="225"/>
      <c r="AH157" s="226"/>
      <c r="AI157" s="226"/>
      <c r="AJ157" s="226"/>
      <c r="AS157" s="223"/>
      <c r="BI157" s="223"/>
      <c r="BJ157" s="6"/>
      <c r="BK157" s="6"/>
      <c r="BV157" s="223"/>
      <c r="CA157" s="223"/>
      <c r="CI157" s="223"/>
      <c r="CO157" s="223"/>
    </row>
    <row r="158" spans="1:93" ht="14.25" customHeight="1">
      <c r="A158" s="1"/>
      <c r="B158" s="1"/>
      <c r="C158" s="1"/>
      <c r="D158" s="1"/>
      <c r="E158" s="1"/>
      <c r="F158" s="1"/>
      <c r="G158" s="1"/>
      <c r="H158" s="1"/>
      <c r="Z158" s="138"/>
      <c r="AD158" s="225"/>
      <c r="AE158" s="225"/>
      <c r="AF158" s="226"/>
      <c r="AG158" s="225"/>
      <c r="AH158" s="226"/>
      <c r="AI158" s="226"/>
      <c r="AJ158" s="226"/>
      <c r="AS158" s="223"/>
      <c r="BI158" s="223"/>
      <c r="BJ158" s="6"/>
      <c r="BK158" s="6"/>
      <c r="BV158" s="223"/>
      <c r="CA158" s="223"/>
      <c r="CI158" s="223"/>
      <c r="CO158" s="223"/>
    </row>
    <row r="159" spans="1:93" ht="14.25" customHeight="1">
      <c r="A159" s="1"/>
      <c r="B159" s="1"/>
      <c r="C159" s="1"/>
      <c r="D159" s="1"/>
      <c r="E159" s="1"/>
      <c r="F159" s="1"/>
      <c r="G159" s="1"/>
      <c r="H159" s="1"/>
      <c r="Z159" s="138"/>
      <c r="AD159" s="225"/>
      <c r="AE159" s="225"/>
      <c r="AF159" s="226"/>
      <c r="AG159" s="225"/>
      <c r="AH159" s="226"/>
      <c r="AI159" s="226"/>
      <c r="AJ159" s="226"/>
      <c r="AS159" s="223"/>
      <c r="BI159" s="223"/>
      <c r="BJ159" s="6"/>
      <c r="BK159" s="6"/>
      <c r="BV159" s="223"/>
      <c r="CA159" s="223"/>
      <c r="CI159" s="223"/>
      <c r="CO159" s="223"/>
    </row>
    <row r="160" spans="1:93" ht="14.25" customHeight="1">
      <c r="A160" s="1"/>
      <c r="B160" s="1"/>
      <c r="C160" s="1"/>
      <c r="D160" s="1"/>
      <c r="E160" s="1"/>
      <c r="F160" s="1"/>
      <c r="G160" s="1"/>
      <c r="H160" s="1"/>
      <c r="Z160" s="138"/>
      <c r="AD160" s="225"/>
      <c r="AE160" s="225"/>
      <c r="AF160" s="226"/>
      <c r="AG160" s="225"/>
      <c r="AH160" s="226"/>
      <c r="AI160" s="226"/>
      <c r="AJ160" s="226"/>
      <c r="AS160" s="223"/>
      <c r="BI160" s="223"/>
      <c r="BJ160" s="6"/>
      <c r="BK160" s="6"/>
      <c r="BV160" s="223"/>
      <c r="CA160" s="223"/>
      <c r="CI160" s="223"/>
      <c r="CO160" s="223"/>
    </row>
    <row r="161" spans="1:93" ht="14.25" customHeight="1">
      <c r="A161" s="1"/>
      <c r="B161" s="1"/>
      <c r="C161" s="1"/>
      <c r="D161" s="1"/>
      <c r="E161" s="1"/>
      <c r="F161" s="1"/>
      <c r="G161" s="1"/>
      <c r="H161" s="1"/>
      <c r="Z161" s="138"/>
      <c r="AD161" s="225"/>
      <c r="AE161" s="225"/>
      <c r="AF161" s="226"/>
      <c r="AG161" s="225"/>
      <c r="AH161" s="226"/>
      <c r="AI161" s="226"/>
      <c r="AJ161" s="226"/>
      <c r="AS161" s="223"/>
      <c r="BI161" s="223"/>
      <c r="BJ161" s="6"/>
      <c r="BK161" s="6"/>
      <c r="BV161" s="223"/>
      <c r="CA161" s="223"/>
      <c r="CI161" s="223"/>
      <c r="CO161" s="223"/>
    </row>
    <row r="162" spans="1:93" ht="14.25" customHeight="1">
      <c r="A162" s="1"/>
      <c r="B162" s="1"/>
      <c r="C162" s="1"/>
      <c r="D162" s="1"/>
      <c r="E162" s="1"/>
      <c r="F162" s="1"/>
      <c r="G162" s="1"/>
      <c r="H162" s="1"/>
      <c r="Z162" s="138"/>
      <c r="AD162" s="225"/>
      <c r="AE162" s="225"/>
      <c r="AF162" s="226"/>
      <c r="AG162" s="225"/>
      <c r="AH162" s="226"/>
      <c r="AI162" s="226"/>
      <c r="AJ162" s="226"/>
      <c r="AS162" s="223"/>
      <c r="BI162" s="223"/>
      <c r="BJ162" s="6"/>
      <c r="BK162" s="6"/>
      <c r="BV162" s="223"/>
      <c r="CA162" s="223"/>
      <c r="CI162" s="223"/>
      <c r="CO162" s="223"/>
    </row>
    <row r="163" spans="1:93" ht="14.25" customHeight="1">
      <c r="A163" s="1"/>
      <c r="B163" s="1"/>
      <c r="C163" s="1"/>
      <c r="D163" s="1"/>
      <c r="E163" s="1"/>
      <c r="F163" s="1"/>
      <c r="G163" s="1"/>
      <c r="H163" s="1"/>
      <c r="Z163" s="138"/>
      <c r="AD163" s="225"/>
      <c r="AE163" s="225"/>
      <c r="AF163" s="226"/>
      <c r="AG163" s="225"/>
      <c r="AH163" s="226"/>
      <c r="AI163" s="226"/>
      <c r="AJ163" s="226"/>
      <c r="AS163" s="223"/>
      <c r="BI163" s="223"/>
      <c r="BJ163" s="6"/>
      <c r="BK163" s="6"/>
      <c r="BV163" s="223"/>
      <c r="CA163" s="223"/>
      <c r="CI163" s="223"/>
      <c r="CO163" s="223"/>
    </row>
    <row r="164" spans="1:93" ht="14.25" customHeight="1">
      <c r="A164" s="1"/>
      <c r="B164" s="1"/>
      <c r="C164" s="1"/>
      <c r="D164" s="1"/>
      <c r="E164" s="1"/>
      <c r="F164" s="1"/>
      <c r="G164" s="1"/>
      <c r="H164" s="1"/>
      <c r="Z164" s="138"/>
      <c r="AD164" s="225"/>
      <c r="AE164" s="225"/>
      <c r="AF164" s="226"/>
      <c r="AG164" s="225"/>
      <c r="AH164" s="226"/>
      <c r="AI164" s="226"/>
      <c r="AJ164" s="226"/>
      <c r="AS164" s="223"/>
      <c r="BI164" s="223"/>
      <c r="BJ164" s="6"/>
      <c r="BK164" s="6"/>
      <c r="BV164" s="223"/>
      <c r="CA164" s="223"/>
      <c r="CI164" s="223"/>
      <c r="CO164" s="223"/>
    </row>
    <row r="165" spans="1:93" ht="14.25" customHeight="1">
      <c r="A165" s="1"/>
      <c r="B165" s="1"/>
      <c r="C165" s="1"/>
      <c r="D165" s="1"/>
      <c r="E165" s="1"/>
      <c r="F165" s="1"/>
      <c r="G165" s="1"/>
      <c r="H165" s="1"/>
      <c r="Z165" s="138"/>
      <c r="AD165" s="225"/>
      <c r="AE165" s="225"/>
      <c r="AF165" s="226"/>
      <c r="AG165" s="225"/>
      <c r="AH165" s="226"/>
      <c r="AI165" s="226"/>
      <c r="AJ165" s="226"/>
      <c r="AS165" s="223"/>
      <c r="BI165" s="223"/>
      <c r="BJ165" s="6"/>
      <c r="BK165" s="6"/>
      <c r="BV165" s="223"/>
      <c r="CA165" s="223"/>
      <c r="CI165" s="223"/>
      <c r="CO165" s="223"/>
    </row>
    <row r="166" spans="1:93" ht="14.25" customHeight="1">
      <c r="A166" s="1"/>
      <c r="B166" s="1"/>
      <c r="C166" s="1"/>
      <c r="D166" s="1"/>
      <c r="E166" s="1"/>
      <c r="F166" s="1"/>
      <c r="G166" s="1"/>
      <c r="H166" s="1"/>
      <c r="Z166" s="138"/>
      <c r="AD166" s="225"/>
      <c r="AE166" s="225"/>
      <c r="AF166" s="226"/>
      <c r="AG166" s="225"/>
      <c r="AH166" s="226"/>
      <c r="AI166" s="226"/>
      <c r="AJ166" s="226"/>
      <c r="AS166" s="223"/>
      <c r="BI166" s="223"/>
      <c r="BJ166" s="6"/>
      <c r="BK166" s="6"/>
      <c r="BV166" s="223"/>
      <c r="CA166" s="223"/>
      <c r="CI166" s="223"/>
      <c r="CO166" s="223"/>
    </row>
    <row r="167" spans="1:93" ht="14.25" customHeight="1">
      <c r="A167" s="1"/>
      <c r="B167" s="1"/>
      <c r="C167" s="1"/>
      <c r="D167" s="1"/>
      <c r="E167" s="1"/>
      <c r="F167" s="1"/>
      <c r="G167" s="1"/>
      <c r="H167" s="1"/>
      <c r="Z167" s="138"/>
      <c r="AD167" s="225"/>
      <c r="AE167" s="225"/>
      <c r="AF167" s="226"/>
      <c r="AG167" s="225"/>
      <c r="AH167" s="226"/>
      <c r="AI167" s="226"/>
      <c r="AJ167" s="226"/>
      <c r="AS167" s="223"/>
      <c r="BI167" s="223"/>
      <c r="BJ167" s="6"/>
      <c r="BK167" s="6"/>
      <c r="BV167" s="223"/>
      <c r="CA167" s="223"/>
      <c r="CI167" s="223"/>
      <c r="CO167" s="223"/>
    </row>
    <row r="168" spans="1:93" ht="14.25" customHeight="1">
      <c r="A168" s="1"/>
      <c r="B168" s="1"/>
      <c r="C168" s="1"/>
      <c r="D168" s="1"/>
      <c r="E168" s="1"/>
      <c r="F168" s="1"/>
      <c r="G168" s="1"/>
      <c r="H168" s="1"/>
      <c r="Z168" s="138"/>
      <c r="AD168" s="225"/>
      <c r="AE168" s="225"/>
      <c r="AF168" s="226"/>
      <c r="AG168" s="225"/>
      <c r="AH168" s="226"/>
      <c r="AI168" s="226"/>
      <c r="AJ168" s="226"/>
      <c r="AS168" s="223"/>
      <c r="BI168" s="223"/>
      <c r="BJ168" s="6"/>
      <c r="BK168" s="6"/>
      <c r="BV168" s="223"/>
      <c r="CA168" s="223"/>
      <c r="CI168" s="223"/>
      <c r="CO168" s="223"/>
    </row>
    <row r="169" spans="1:93" ht="14.25" customHeight="1">
      <c r="A169" s="1"/>
      <c r="B169" s="1"/>
      <c r="C169" s="1"/>
      <c r="D169" s="1"/>
      <c r="E169" s="1"/>
      <c r="F169" s="1"/>
      <c r="G169" s="1"/>
      <c r="H169" s="1"/>
      <c r="Z169" s="138"/>
      <c r="AD169" s="225"/>
      <c r="AE169" s="225"/>
      <c r="AF169" s="226"/>
      <c r="AG169" s="225"/>
      <c r="AH169" s="226"/>
      <c r="AI169" s="226"/>
      <c r="AJ169" s="226"/>
      <c r="AS169" s="223"/>
      <c r="BI169" s="223"/>
      <c r="BJ169" s="6"/>
      <c r="BK169" s="6"/>
      <c r="BV169" s="223"/>
      <c r="CA169" s="223"/>
      <c r="CI169" s="223"/>
      <c r="CO169" s="223"/>
    </row>
    <row r="170" spans="1:93" ht="14.25" customHeight="1">
      <c r="A170" s="1"/>
      <c r="B170" s="1"/>
      <c r="C170" s="1"/>
      <c r="D170" s="1"/>
      <c r="E170" s="1"/>
      <c r="F170" s="1"/>
      <c r="G170" s="1"/>
      <c r="H170" s="1"/>
      <c r="Z170" s="138"/>
      <c r="AD170" s="225"/>
      <c r="AE170" s="225"/>
      <c r="AF170" s="226"/>
      <c r="AG170" s="225"/>
      <c r="AH170" s="226"/>
      <c r="AI170" s="226"/>
      <c r="AJ170" s="226"/>
      <c r="AS170" s="223"/>
      <c r="BI170" s="223"/>
      <c r="BJ170" s="6"/>
      <c r="BK170" s="6"/>
      <c r="BV170" s="223"/>
      <c r="CA170" s="223"/>
      <c r="CI170" s="223"/>
      <c r="CO170" s="223"/>
    </row>
    <row r="171" spans="1:93" ht="14.25" customHeight="1">
      <c r="A171" s="1"/>
      <c r="B171" s="1"/>
      <c r="C171" s="1"/>
      <c r="D171" s="1"/>
      <c r="E171" s="1"/>
      <c r="F171" s="1"/>
      <c r="G171" s="1"/>
      <c r="H171" s="1"/>
      <c r="Z171" s="138"/>
      <c r="AD171" s="225"/>
      <c r="AE171" s="225"/>
      <c r="AF171" s="226"/>
      <c r="AG171" s="225"/>
      <c r="AH171" s="226"/>
      <c r="AI171" s="226"/>
      <c r="AJ171" s="226"/>
      <c r="AS171" s="223"/>
      <c r="BI171" s="223"/>
      <c r="BJ171" s="6"/>
      <c r="BK171" s="6"/>
      <c r="BV171" s="223"/>
      <c r="CA171" s="223"/>
      <c r="CI171" s="223"/>
      <c r="CO171" s="223"/>
    </row>
    <row r="172" spans="1:93" ht="14.25" customHeight="1">
      <c r="A172" s="1"/>
      <c r="B172" s="1"/>
      <c r="C172" s="1"/>
      <c r="D172" s="1"/>
      <c r="E172" s="1"/>
      <c r="F172" s="1"/>
      <c r="G172" s="1"/>
      <c r="H172" s="1"/>
      <c r="Z172" s="138"/>
      <c r="AD172" s="225"/>
      <c r="AE172" s="225"/>
      <c r="AF172" s="226"/>
      <c r="AG172" s="225"/>
      <c r="AH172" s="226"/>
      <c r="AI172" s="226"/>
      <c r="AJ172" s="226"/>
      <c r="AS172" s="223"/>
      <c r="BI172" s="223"/>
      <c r="BJ172" s="6"/>
      <c r="BK172" s="6"/>
      <c r="BV172" s="223"/>
      <c r="CA172" s="223"/>
      <c r="CI172" s="223"/>
      <c r="CO172" s="223"/>
    </row>
    <row r="173" spans="1:93" ht="14.25" customHeight="1">
      <c r="A173" s="1"/>
      <c r="B173" s="1"/>
      <c r="C173" s="1"/>
      <c r="D173" s="1"/>
      <c r="E173" s="1"/>
      <c r="F173" s="1"/>
      <c r="G173" s="1"/>
      <c r="H173" s="1"/>
      <c r="Z173" s="138"/>
      <c r="AD173" s="225"/>
      <c r="AE173" s="225"/>
      <c r="AF173" s="226"/>
      <c r="AG173" s="225"/>
      <c r="AH173" s="226"/>
      <c r="AI173" s="226"/>
      <c r="AJ173" s="226"/>
      <c r="AS173" s="223"/>
      <c r="BI173" s="223"/>
      <c r="BJ173" s="6"/>
      <c r="BK173" s="6"/>
      <c r="BV173" s="223"/>
      <c r="CA173" s="223"/>
      <c r="CI173" s="223"/>
      <c r="CO173" s="223"/>
    </row>
    <row r="174" spans="1:93" ht="14.25" customHeight="1">
      <c r="A174" s="1"/>
      <c r="B174" s="1"/>
      <c r="C174" s="1"/>
      <c r="D174" s="1"/>
      <c r="E174" s="1"/>
      <c r="F174" s="1"/>
      <c r="G174" s="1"/>
      <c r="H174" s="1"/>
      <c r="Z174" s="138"/>
      <c r="AD174" s="225"/>
      <c r="AE174" s="225"/>
      <c r="AF174" s="226"/>
      <c r="AG174" s="225"/>
      <c r="AH174" s="226"/>
      <c r="AI174" s="226"/>
      <c r="AJ174" s="226"/>
      <c r="AS174" s="223"/>
      <c r="BI174" s="223"/>
      <c r="BJ174" s="6"/>
      <c r="BK174" s="6"/>
      <c r="BV174" s="223"/>
      <c r="CA174" s="223"/>
      <c r="CI174" s="223"/>
      <c r="CO174" s="223"/>
    </row>
    <row r="175" spans="1:93" ht="14.25" customHeight="1">
      <c r="A175" s="1"/>
      <c r="B175" s="1"/>
      <c r="C175" s="1"/>
      <c r="D175" s="1"/>
      <c r="E175" s="1"/>
      <c r="F175" s="1"/>
      <c r="G175" s="1"/>
      <c r="H175" s="1"/>
      <c r="Z175" s="138"/>
      <c r="AD175" s="225"/>
      <c r="AE175" s="225"/>
      <c r="AF175" s="226"/>
      <c r="AG175" s="225"/>
      <c r="AH175" s="226"/>
      <c r="AI175" s="226"/>
      <c r="AJ175" s="226"/>
      <c r="AS175" s="223"/>
      <c r="BI175" s="223"/>
      <c r="BJ175" s="6"/>
      <c r="BK175" s="6"/>
      <c r="BV175" s="223"/>
      <c r="CA175" s="223"/>
      <c r="CI175" s="223"/>
      <c r="CO175" s="223"/>
    </row>
    <row r="176" spans="1:93" ht="14.25" customHeight="1">
      <c r="A176" s="1"/>
      <c r="B176" s="1"/>
      <c r="C176" s="1"/>
      <c r="D176" s="1"/>
      <c r="E176" s="1"/>
      <c r="F176" s="1"/>
      <c r="G176" s="1"/>
      <c r="H176" s="1"/>
      <c r="Z176" s="138"/>
      <c r="AD176" s="225"/>
      <c r="AE176" s="225"/>
      <c r="AF176" s="226"/>
      <c r="AG176" s="225"/>
      <c r="AH176" s="226"/>
      <c r="AI176" s="226"/>
      <c r="AJ176" s="226"/>
      <c r="AS176" s="223"/>
      <c r="BI176" s="223"/>
      <c r="BJ176" s="6"/>
      <c r="BK176" s="6"/>
      <c r="BV176" s="223"/>
      <c r="CA176" s="223"/>
      <c r="CI176" s="223"/>
      <c r="CO176" s="223"/>
    </row>
    <row r="177" spans="1:93" ht="14.25" customHeight="1">
      <c r="A177" s="1"/>
      <c r="B177" s="1"/>
      <c r="C177" s="1"/>
      <c r="D177" s="1"/>
      <c r="E177" s="1"/>
      <c r="F177" s="1"/>
      <c r="G177" s="1"/>
      <c r="H177" s="1"/>
      <c r="Z177" s="138"/>
      <c r="AD177" s="225"/>
      <c r="AE177" s="225"/>
      <c r="AF177" s="226"/>
      <c r="AG177" s="225"/>
      <c r="AH177" s="226"/>
      <c r="AI177" s="226"/>
      <c r="AJ177" s="226"/>
      <c r="AS177" s="223"/>
      <c r="BI177" s="223"/>
      <c r="BJ177" s="6"/>
      <c r="BK177" s="6"/>
      <c r="BV177" s="223"/>
      <c r="CA177" s="223"/>
      <c r="CI177" s="223"/>
      <c r="CO177" s="223"/>
    </row>
    <row r="178" spans="1:93" ht="14.25" customHeight="1">
      <c r="A178" s="1"/>
      <c r="B178" s="1"/>
      <c r="C178" s="1"/>
      <c r="D178" s="1"/>
      <c r="E178" s="1"/>
      <c r="F178" s="1"/>
      <c r="G178" s="1"/>
      <c r="H178" s="1"/>
      <c r="Z178" s="138"/>
      <c r="AD178" s="225"/>
      <c r="AE178" s="225"/>
      <c r="AF178" s="226"/>
      <c r="AG178" s="225"/>
      <c r="AH178" s="226"/>
      <c r="AI178" s="226"/>
      <c r="AJ178" s="226"/>
      <c r="AS178" s="223"/>
      <c r="BI178" s="223"/>
      <c r="BJ178" s="6"/>
      <c r="BK178" s="6"/>
      <c r="BV178" s="223"/>
      <c r="CA178" s="223"/>
      <c r="CI178" s="223"/>
      <c r="CO178" s="223"/>
    </row>
    <row r="179" spans="1:93" ht="14.25" customHeight="1">
      <c r="A179" s="1"/>
      <c r="B179" s="1"/>
      <c r="C179" s="1"/>
      <c r="D179" s="1"/>
      <c r="E179" s="1"/>
      <c r="F179" s="1"/>
      <c r="G179" s="1"/>
      <c r="H179" s="1"/>
      <c r="Z179" s="138"/>
      <c r="AD179" s="225"/>
      <c r="AE179" s="225"/>
      <c r="AF179" s="226"/>
      <c r="AG179" s="225"/>
      <c r="AH179" s="226"/>
      <c r="AI179" s="226"/>
      <c r="AJ179" s="226"/>
      <c r="AS179" s="223"/>
      <c r="BI179" s="223"/>
      <c r="BJ179" s="6"/>
      <c r="BK179" s="6"/>
      <c r="BV179" s="223"/>
      <c r="CA179" s="223"/>
      <c r="CI179" s="223"/>
      <c r="CO179" s="223"/>
    </row>
    <row r="180" spans="1:93" ht="14.25" customHeight="1">
      <c r="A180" s="1"/>
      <c r="B180" s="1"/>
      <c r="C180" s="1"/>
      <c r="D180" s="1"/>
      <c r="E180" s="1"/>
      <c r="F180" s="1"/>
      <c r="G180" s="1"/>
      <c r="H180" s="1"/>
      <c r="Z180" s="138"/>
      <c r="AD180" s="225"/>
      <c r="AE180" s="225"/>
      <c r="AF180" s="226"/>
      <c r="AG180" s="225"/>
      <c r="AH180" s="226"/>
      <c r="AI180" s="226"/>
      <c r="AJ180" s="226"/>
      <c r="AS180" s="223"/>
      <c r="BI180" s="223"/>
      <c r="BJ180" s="6"/>
      <c r="BK180" s="6"/>
      <c r="BV180" s="223"/>
      <c r="CA180" s="223"/>
      <c r="CI180" s="223"/>
      <c r="CO180" s="223"/>
    </row>
    <row r="181" spans="1:93" ht="14.25" customHeight="1">
      <c r="A181" s="1"/>
      <c r="B181" s="1"/>
      <c r="C181" s="1"/>
      <c r="D181" s="1"/>
      <c r="E181" s="1"/>
      <c r="F181" s="1"/>
      <c r="G181" s="1"/>
      <c r="H181" s="1"/>
      <c r="Z181" s="138"/>
      <c r="AD181" s="225"/>
      <c r="AE181" s="225"/>
      <c r="AF181" s="226"/>
      <c r="AG181" s="225"/>
      <c r="AH181" s="226"/>
      <c r="AI181" s="226"/>
      <c r="AJ181" s="226"/>
      <c r="AS181" s="223"/>
      <c r="BI181" s="223"/>
      <c r="BJ181" s="6"/>
      <c r="BK181" s="6"/>
      <c r="BV181" s="223"/>
      <c r="CA181" s="223"/>
      <c r="CI181" s="223"/>
      <c r="CO181" s="223"/>
    </row>
    <row r="182" spans="1:93" ht="14.25" customHeight="1">
      <c r="A182" s="1"/>
      <c r="B182" s="1"/>
      <c r="C182" s="1"/>
      <c r="D182" s="1"/>
      <c r="E182" s="1"/>
      <c r="F182" s="1"/>
      <c r="G182" s="1"/>
      <c r="H182" s="1"/>
      <c r="Z182" s="138"/>
      <c r="AD182" s="225"/>
      <c r="AE182" s="225"/>
      <c r="AF182" s="226"/>
      <c r="AG182" s="225"/>
      <c r="AH182" s="226"/>
      <c r="AI182" s="226"/>
      <c r="AJ182" s="226"/>
      <c r="AS182" s="223"/>
      <c r="BI182" s="223"/>
      <c r="BJ182" s="6"/>
      <c r="BK182" s="6"/>
      <c r="BV182" s="223"/>
      <c r="CA182" s="223"/>
      <c r="CI182" s="223"/>
      <c r="CO182" s="223"/>
    </row>
    <row r="183" spans="1:93" ht="14.25" customHeight="1">
      <c r="A183" s="1"/>
      <c r="B183" s="1"/>
      <c r="C183" s="1"/>
      <c r="D183" s="1"/>
      <c r="E183" s="1"/>
      <c r="F183" s="1"/>
      <c r="G183" s="1"/>
      <c r="H183" s="1"/>
      <c r="Z183" s="138"/>
      <c r="AD183" s="225"/>
      <c r="AE183" s="225"/>
      <c r="AF183" s="226"/>
      <c r="AG183" s="225"/>
      <c r="AH183" s="226"/>
      <c r="AI183" s="226"/>
      <c r="AJ183" s="226"/>
      <c r="AS183" s="223"/>
      <c r="BI183" s="223"/>
      <c r="BJ183" s="6"/>
      <c r="BK183" s="6"/>
      <c r="BV183" s="223"/>
      <c r="CA183" s="223"/>
      <c r="CI183" s="223"/>
      <c r="CO183" s="223"/>
    </row>
    <row r="184" spans="1:93" ht="14.25" customHeight="1">
      <c r="A184" s="1"/>
      <c r="B184" s="1"/>
      <c r="C184" s="1"/>
      <c r="D184" s="1"/>
      <c r="E184" s="1"/>
      <c r="F184" s="1"/>
      <c r="G184" s="1"/>
      <c r="H184" s="1"/>
      <c r="Z184" s="138"/>
      <c r="AD184" s="225"/>
      <c r="AE184" s="225"/>
      <c r="AF184" s="226"/>
      <c r="AG184" s="225"/>
      <c r="AH184" s="226"/>
      <c r="AI184" s="226"/>
      <c r="AJ184" s="226"/>
      <c r="AS184" s="223"/>
      <c r="BI184" s="223"/>
      <c r="BJ184" s="6"/>
      <c r="BK184" s="6"/>
      <c r="BV184" s="223"/>
      <c r="CA184" s="223"/>
      <c r="CI184" s="223"/>
      <c r="CO184" s="223"/>
    </row>
    <row r="185" spans="1:93" ht="14.25" customHeight="1">
      <c r="A185" s="1"/>
      <c r="B185" s="1"/>
      <c r="C185" s="1"/>
      <c r="D185" s="1"/>
      <c r="E185" s="1"/>
      <c r="F185" s="1"/>
      <c r="G185" s="1"/>
      <c r="H185" s="1"/>
      <c r="Z185" s="138"/>
      <c r="AD185" s="225"/>
      <c r="AE185" s="225"/>
      <c r="AF185" s="226"/>
      <c r="AG185" s="225"/>
      <c r="AH185" s="226"/>
      <c r="AI185" s="226"/>
      <c r="AJ185" s="226"/>
      <c r="AS185" s="223"/>
      <c r="BI185" s="223"/>
      <c r="BJ185" s="6"/>
      <c r="BK185" s="6"/>
      <c r="BV185" s="223"/>
      <c r="CA185" s="223"/>
      <c r="CI185" s="223"/>
      <c r="CO185" s="223"/>
    </row>
    <row r="186" spans="1:93" ht="14.25" customHeight="1">
      <c r="A186" s="1"/>
      <c r="B186" s="1"/>
      <c r="C186" s="1"/>
      <c r="D186" s="1"/>
      <c r="E186" s="1"/>
      <c r="F186" s="1"/>
      <c r="G186" s="1"/>
      <c r="H186" s="1"/>
      <c r="Z186" s="138"/>
      <c r="AD186" s="225"/>
      <c r="AE186" s="225"/>
      <c r="AF186" s="226"/>
      <c r="AG186" s="225"/>
      <c r="AH186" s="226"/>
      <c r="AI186" s="226"/>
      <c r="AJ186" s="226"/>
      <c r="AS186" s="223"/>
      <c r="BI186" s="223"/>
      <c r="BJ186" s="6"/>
      <c r="BK186" s="6"/>
      <c r="BV186" s="223"/>
      <c r="CA186" s="223"/>
      <c r="CI186" s="223"/>
      <c r="CO186" s="223"/>
    </row>
    <row r="187" spans="1:93" ht="14.25" customHeight="1">
      <c r="A187" s="1"/>
      <c r="B187" s="1"/>
      <c r="C187" s="1"/>
      <c r="D187" s="1"/>
      <c r="E187" s="1"/>
      <c r="F187" s="1"/>
      <c r="G187" s="1"/>
      <c r="H187" s="1"/>
      <c r="Z187" s="138"/>
      <c r="AD187" s="225"/>
      <c r="AE187" s="225"/>
      <c r="AF187" s="226"/>
      <c r="AG187" s="225"/>
      <c r="AH187" s="226"/>
      <c r="AI187" s="226"/>
      <c r="AJ187" s="226"/>
      <c r="AS187" s="223"/>
      <c r="BI187" s="223"/>
      <c r="BJ187" s="6"/>
      <c r="BK187" s="6"/>
      <c r="BV187" s="223"/>
      <c r="CA187" s="223"/>
      <c r="CI187" s="223"/>
      <c r="CO187" s="223"/>
    </row>
    <row r="188" spans="1:93" ht="14.25" customHeight="1">
      <c r="A188" s="1"/>
      <c r="B188" s="1"/>
      <c r="C188" s="1"/>
      <c r="D188" s="1"/>
      <c r="E188" s="1"/>
      <c r="F188" s="1"/>
      <c r="G188" s="1"/>
      <c r="H188" s="1"/>
      <c r="Z188" s="138"/>
      <c r="AD188" s="225"/>
      <c r="AE188" s="225"/>
      <c r="AF188" s="226"/>
      <c r="AG188" s="225"/>
      <c r="AH188" s="226"/>
      <c r="AI188" s="226"/>
      <c r="AJ188" s="226"/>
      <c r="AS188" s="223"/>
      <c r="BI188" s="223"/>
      <c r="BJ188" s="6"/>
      <c r="BK188" s="6"/>
      <c r="BV188" s="223"/>
      <c r="CA188" s="223"/>
      <c r="CI188" s="223"/>
      <c r="CO188" s="223"/>
    </row>
    <row r="189" spans="1:93" ht="14.25" customHeight="1">
      <c r="A189" s="1"/>
      <c r="B189" s="1"/>
      <c r="C189" s="1"/>
      <c r="D189" s="1"/>
      <c r="E189" s="1"/>
      <c r="F189" s="1"/>
      <c r="G189" s="1"/>
      <c r="H189" s="1"/>
      <c r="Z189" s="138"/>
      <c r="AD189" s="225"/>
      <c r="AE189" s="225"/>
      <c r="AF189" s="226"/>
      <c r="AG189" s="225"/>
      <c r="AH189" s="226"/>
      <c r="AI189" s="226"/>
      <c r="AJ189" s="226"/>
      <c r="AS189" s="223"/>
      <c r="BI189" s="223"/>
      <c r="BJ189" s="6"/>
      <c r="BK189" s="6"/>
      <c r="BV189" s="223"/>
      <c r="CA189" s="223"/>
      <c r="CI189" s="223"/>
      <c r="CO189" s="223"/>
    </row>
    <row r="190" spans="1:93" ht="14.25" customHeight="1">
      <c r="A190" s="1"/>
      <c r="B190" s="1"/>
      <c r="C190" s="1"/>
      <c r="D190" s="1"/>
      <c r="E190" s="1"/>
      <c r="F190" s="1"/>
      <c r="G190" s="1"/>
      <c r="H190" s="1"/>
      <c r="Z190" s="138"/>
      <c r="AD190" s="225"/>
      <c r="AE190" s="225"/>
      <c r="AF190" s="226"/>
      <c r="AG190" s="225"/>
      <c r="AH190" s="226"/>
      <c r="AI190" s="226"/>
      <c r="AJ190" s="226"/>
      <c r="AS190" s="223"/>
      <c r="BI190" s="223"/>
      <c r="BJ190" s="6"/>
      <c r="BK190" s="6"/>
      <c r="BV190" s="223"/>
      <c r="CA190" s="223"/>
      <c r="CI190" s="223"/>
      <c r="CO190" s="223"/>
    </row>
    <row r="191" spans="1:93" ht="14.25" customHeight="1">
      <c r="A191" s="1"/>
      <c r="B191" s="1"/>
      <c r="C191" s="1"/>
      <c r="D191" s="1"/>
      <c r="E191" s="1"/>
      <c r="F191" s="1"/>
      <c r="G191" s="1"/>
      <c r="H191" s="1"/>
      <c r="Z191" s="138"/>
      <c r="AD191" s="225"/>
      <c r="AE191" s="225"/>
      <c r="AF191" s="226"/>
      <c r="AG191" s="225"/>
      <c r="AH191" s="226"/>
      <c r="AI191" s="226"/>
      <c r="AJ191" s="226"/>
      <c r="AS191" s="223"/>
      <c r="BI191" s="223"/>
      <c r="BJ191" s="6"/>
      <c r="BK191" s="6"/>
      <c r="BV191" s="223"/>
      <c r="CA191" s="223"/>
      <c r="CI191" s="223"/>
      <c r="CO191" s="223"/>
    </row>
    <row r="192" spans="1:93" ht="14.25" customHeight="1">
      <c r="A192" s="1"/>
      <c r="B192" s="1"/>
      <c r="C192" s="1"/>
      <c r="D192" s="1"/>
      <c r="E192" s="1"/>
      <c r="F192" s="1"/>
      <c r="G192" s="1"/>
      <c r="H192" s="1"/>
      <c r="Z192" s="138"/>
      <c r="AD192" s="225"/>
      <c r="AE192" s="225"/>
      <c r="AF192" s="226"/>
      <c r="AG192" s="225"/>
      <c r="AH192" s="226"/>
      <c r="AI192" s="226"/>
      <c r="AJ192" s="226"/>
      <c r="AS192" s="223"/>
      <c r="BI192" s="223"/>
      <c r="BJ192" s="6"/>
      <c r="BK192" s="6"/>
      <c r="BV192" s="223"/>
      <c r="CA192" s="223"/>
      <c r="CI192" s="223"/>
      <c r="CO192" s="223"/>
    </row>
    <row r="193" spans="1:93" ht="14.25" customHeight="1">
      <c r="A193" s="1"/>
      <c r="B193" s="1"/>
      <c r="C193" s="1"/>
      <c r="D193" s="1"/>
      <c r="E193" s="1"/>
      <c r="F193" s="1"/>
      <c r="G193" s="1"/>
      <c r="H193" s="1"/>
      <c r="Z193" s="138"/>
      <c r="AD193" s="225"/>
      <c r="AE193" s="225"/>
      <c r="AF193" s="226"/>
      <c r="AG193" s="225"/>
      <c r="AH193" s="226"/>
      <c r="AI193" s="226"/>
      <c r="AJ193" s="226"/>
      <c r="AS193" s="223"/>
      <c r="BI193" s="223"/>
      <c r="BJ193" s="6"/>
      <c r="BK193" s="6"/>
      <c r="BV193" s="223"/>
      <c r="CA193" s="223"/>
      <c r="CI193" s="223"/>
      <c r="CO193" s="223"/>
    </row>
    <row r="194" spans="1:93" ht="14.25" customHeight="1">
      <c r="A194" s="1"/>
      <c r="B194" s="1"/>
      <c r="C194" s="1"/>
      <c r="D194" s="1"/>
      <c r="E194" s="1"/>
      <c r="F194" s="1"/>
      <c r="G194" s="1"/>
      <c r="H194" s="1"/>
      <c r="Z194" s="138"/>
      <c r="AD194" s="225"/>
      <c r="AE194" s="225"/>
      <c r="AF194" s="226"/>
      <c r="AG194" s="225"/>
      <c r="AH194" s="226"/>
      <c r="AI194" s="226"/>
      <c r="AJ194" s="226"/>
      <c r="AS194" s="223"/>
      <c r="BI194" s="223"/>
      <c r="BJ194" s="6"/>
      <c r="BK194" s="6"/>
      <c r="BV194" s="223"/>
      <c r="CA194" s="223"/>
      <c r="CI194" s="223"/>
      <c r="CO194" s="223"/>
    </row>
    <row r="195" spans="1:93" ht="14.25" customHeight="1">
      <c r="A195" s="1"/>
      <c r="B195" s="1"/>
      <c r="C195" s="1"/>
      <c r="D195" s="1"/>
      <c r="E195" s="1"/>
      <c r="F195" s="1"/>
      <c r="G195" s="1"/>
      <c r="H195" s="1"/>
      <c r="Z195" s="138"/>
      <c r="AD195" s="225"/>
      <c r="AE195" s="225"/>
      <c r="AF195" s="226"/>
      <c r="AG195" s="225"/>
      <c r="AH195" s="226"/>
      <c r="AI195" s="226"/>
      <c r="AJ195" s="226"/>
      <c r="AS195" s="223"/>
      <c r="BI195" s="223"/>
      <c r="BJ195" s="6"/>
      <c r="BK195" s="6"/>
      <c r="BV195" s="223"/>
      <c r="CA195" s="223"/>
      <c r="CI195" s="223"/>
      <c r="CO195" s="223"/>
    </row>
    <row r="196" spans="1:93" ht="14.25" customHeight="1">
      <c r="A196" s="1"/>
      <c r="B196" s="1"/>
      <c r="C196" s="1"/>
      <c r="D196" s="1"/>
      <c r="E196" s="1"/>
      <c r="F196" s="1"/>
      <c r="G196" s="1"/>
      <c r="H196" s="1"/>
      <c r="Z196" s="138"/>
      <c r="AD196" s="225"/>
      <c r="AE196" s="225"/>
      <c r="AF196" s="226"/>
      <c r="AG196" s="225"/>
      <c r="AH196" s="226"/>
      <c r="AI196" s="226"/>
      <c r="AJ196" s="226"/>
      <c r="AS196" s="223"/>
      <c r="BI196" s="223"/>
      <c r="BJ196" s="6"/>
      <c r="BK196" s="6"/>
      <c r="BV196" s="223"/>
      <c r="CA196" s="223"/>
      <c r="CI196" s="223"/>
      <c r="CO196" s="223"/>
    </row>
    <row r="197" spans="1:93" ht="14.25" customHeight="1">
      <c r="A197" s="1"/>
      <c r="B197" s="1"/>
      <c r="C197" s="1"/>
      <c r="D197" s="1"/>
      <c r="E197" s="1"/>
      <c r="F197" s="1"/>
      <c r="G197" s="1"/>
      <c r="H197" s="1"/>
      <c r="Z197" s="138"/>
      <c r="AD197" s="225"/>
      <c r="AE197" s="225"/>
      <c r="AF197" s="226"/>
      <c r="AG197" s="225"/>
      <c r="AH197" s="226"/>
      <c r="AI197" s="226"/>
      <c r="AJ197" s="226"/>
      <c r="AS197" s="223"/>
      <c r="BI197" s="223"/>
      <c r="BJ197" s="6"/>
      <c r="BK197" s="6"/>
      <c r="BV197" s="223"/>
      <c r="CA197" s="223"/>
      <c r="CI197" s="223"/>
      <c r="CO197" s="223"/>
    </row>
    <row r="198" spans="1:93" ht="14.25" customHeight="1">
      <c r="A198" s="1"/>
      <c r="B198" s="1"/>
      <c r="C198" s="1"/>
      <c r="D198" s="1"/>
      <c r="E198" s="1"/>
      <c r="F198" s="1"/>
      <c r="G198" s="1"/>
      <c r="H198" s="1"/>
      <c r="Z198" s="138"/>
      <c r="AD198" s="225"/>
      <c r="AE198" s="225"/>
      <c r="AF198" s="226"/>
      <c r="AG198" s="225"/>
      <c r="AH198" s="226"/>
      <c r="AI198" s="226"/>
      <c r="AJ198" s="226"/>
      <c r="AS198" s="223"/>
      <c r="BI198" s="223"/>
      <c r="BJ198" s="6"/>
      <c r="BK198" s="6"/>
      <c r="BV198" s="223"/>
      <c r="CA198" s="223"/>
      <c r="CI198" s="223"/>
      <c r="CO198" s="223"/>
    </row>
    <row r="199" spans="1:93" ht="14.25" customHeight="1">
      <c r="A199" s="1"/>
      <c r="B199" s="1"/>
      <c r="C199" s="1"/>
      <c r="D199" s="1"/>
      <c r="E199" s="1"/>
      <c r="F199" s="1"/>
      <c r="G199" s="1"/>
      <c r="H199" s="1"/>
      <c r="Z199" s="138"/>
      <c r="AD199" s="225"/>
      <c r="AE199" s="225"/>
      <c r="AF199" s="226"/>
      <c r="AG199" s="225"/>
      <c r="AH199" s="226"/>
      <c r="AI199" s="226"/>
      <c r="AJ199" s="226"/>
      <c r="AS199" s="223"/>
      <c r="BI199" s="223"/>
      <c r="BJ199" s="6"/>
      <c r="BK199" s="6"/>
      <c r="BV199" s="223"/>
      <c r="CA199" s="223"/>
      <c r="CI199" s="223"/>
      <c r="CO199" s="223"/>
    </row>
    <row r="200" spans="1:93" ht="14.25" customHeight="1">
      <c r="A200" s="1"/>
      <c r="B200" s="1"/>
      <c r="C200" s="1"/>
      <c r="D200" s="1"/>
      <c r="E200" s="1"/>
      <c r="F200" s="1"/>
      <c r="G200" s="1"/>
      <c r="H200" s="1"/>
      <c r="Z200" s="138"/>
      <c r="AD200" s="225"/>
      <c r="AE200" s="225"/>
      <c r="AF200" s="226"/>
      <c r="AG200" s="225"/>
      <c r="AH200" s="226"/>
      <c r="AI200" s="226"/>
      <c r="AJ200" s="226"/>
      <c r="AS200" s="223"/>
      <c r="BI200" s="223"/>
      <c r="BJ200" s="6"/>
      <c r="BK200" s="6"/>
      <c r="BV200" s="223"/>
      <c r="CA200" s="223"/>
      <c r="CI200" s="223"/>
      <c r="CO200" s="223"/>
    </row>
    <row r="201" spans="1:93" ht="14.25" customHeight="1">
      <c r="A201" s="1"/>
      <c r="B201" s="1"/>
      <c r="C201" s="1"/>
      <c r="D201" s="1"/>
      <c r="E201" s="1"/>
      <c r="F201" s="1"/>
      <c r="G201" s="1"/>
      <c r="H201" s="1"/>
      <c r="Z201" s="138"/>
      <c r="AD201" s="225"/>
      <c r="AE201" s="225"/>
      <c r="AF201" s="226"/>
      <c r="AG201" s="225"/>
      <c r="AH201" s="226"/>
      <c r="AI201" s="226"/>
      <c r="AJ201" s="226"/>
      <c r="AS201" s="223"/>
      <c r="BI201" s="223"/>
      <c r="BJ201" s="6"/>
      <c r="BK201" s="6"/>
      <c r="BV201" s="223"/>
      <c r="CA201" s="223"/>
      <c r="CI201" s="223"/>
      <c r="CO201" s="223"/>
    </row>
    <row r="202" spans="1:93" ht="14.25" customHeight="1">
      <c r="A202" s="1"/>
      <c r="B202" s="1"/>
      <c r="C202" s="1"/>
      <c r="D202" s="1"/>
      <c r="E202" s="1"/>
      <c r="F202" s="1"/>
      <c r="G202" s="1"/>
      <c r="H202" s="1"/>
      <c r="Z202" s="138"/>
      <c r="AD202" s="225"/>
      <c r="AE202" s="225"/>
      <c r="AF202" s="226"/>
      <c r="AG202" s="225"/>
      <c r="AH202" s="226"/>
      <c r="AI202" s="226"/>
      <c r="AJ202" s="226"/>
      <c r="AS202" s="223"/>
      <c r="BI202" s="223"/>
      <c r="BJ202" s="6"/>
      <c r="BK202" s="6"/>
      <c r="BV202" s="223"/>
      <c r="CA202" s="223"/>
      <c r="CI202" s="223"/>
      <c r="CO202" s="223"/>
    </row>
    <row r="203" spans="1:93" ht="14.25" customHeight="1">
      <c r="A203" s="1"/>
      <c r="B203" s="1"/>
      <c r="C203" s="1"/>
      <c r="D203" s="1"/>
      <c r="E203" s="1"/>
      <c r="F203" s="1"/>
      <c r="G203" s="1"/>
      <c r="H203" s="1"/>
      <c r="Z203" s="138"/>
      <c r="AD203" s="225"/>
      <c r="AE203" s="225"/>
      <c r="AF203" s="226"/>
      <c r="AG203" s="225"/>
      <c r="AH203" s="226"/>
      <c r="AI203" s="226"/>
      <c r="AJ203" s="226"/>
      <c r="AS203" s="223"/>
      <c r="BI203" s="223"/>
      <c r="BJ203" s="6"/>
      <c r="BK203" s="6"/>
      <c r="BV203" s="223"/>
      <c r="CA203" s="223"/>
      <c r="CI203" s="223"/>
      <c r="CO203" s="223"/>
    </row>
    <row r="204" spans="1:93" ht="14.25" customHeight="1">
      <c r="A204" s="1"/>
      <c r="B204" s="1"/>
      <c r="C204" s="1"/>
      <c r="D204" s="1"/>
      <c r="E204" s="1"/>
      <c r="F204" s="1"/>
      <c r="G204" s="1"/>
      <c r="H204" s="1"/>
      <c r="Z204" s="138"/>
      <c r="AD204" s="225"/>
      <c r="AE204" s="225"/>
      <c r="AF204" s="226"/>
      <c r="AG204" s="225"/>
      <c r="AH204" s="226"/>
      <c r="AI204" s="226"/>
      <c r="AJ204" s="226"/>
      <c r="AS204" s="223"/>
      <c r="BI204" s="223"/>
      <c r="BJ204" s="6"/>
      <c r="BK204" s="6"/>
      <c r="BV204" s="223"/>
      <c r="CA204" s="223"/>
      <c r="CI204" s="223"/>
      <c r="CO204" s="223"/>
    </row>
    <row r="205" spans="1:93" ht="14.25" customHeight="1">
      <c r="A205" s="1"/>
      <c r="B205" s="1"/>
      <c r="C205" s="1"/>
      <c r="D205" s="1"/>
      <c r="E205" s="1"/>
      <c r="F205" s="1"/>
      <c r="G205" s="1"/>
      <c r="H205" s="1"/>
      <c r="Z205" s="138"/>
      <c r="AD205" s="225"/>
      <c r="AE205" s="225"/>
      <c r="AF205" s="226"/>
      <c r="AG205" s="225"/>
      <c r="AH205" s="226"/>
      <c r="AI205" s="226"/>
      <c r="AJ205" s="226"/>
      <c r="AS205" s="223"/>
      <c r="BI205" s="223"/>
      <c r="BJ205" s="6"/>
      <c r="BK205" s="6"/>
      <c r="BV205" s="223"/>
      <c r="CA205" s="223"/>
      <c r="CI205" s="223"/>
      <c r="CO205" s="223"/>
    </row>
    <row r="206" spans="1:93" ht="14.25" customHeight="1">
      <c r="A206" s="1"/>
      <c r="B206" s="1"/>
      <c r="C206" s="1"/>
      <c r="D206" s="1"/>
      <c r="E206" s="1"/>
      <c r="F206" s="1"/>
      <c r="G206" s="1"/>
      <c r="H206" s="1"/>
      <c r="Z206" s="138"/>
      <c r="AD206" s="225"/>
      <c r="AE206" s="225"/>
      <c r="AF206" s="226"/>
      <c r="AG206" s="225"/>
      <c r="AH206" s="226"/>
      <c r="AI206" s="226"/>
      <c r="AJ206" s="226"/>
      <c r="AS206" s="223"/>
      <c r="BI206" s="223"/>
      <c r="BJ206" s="6"/>
      <c r="BK206" s="6"/>
      <c r="BV206" s="223"/>
      <c r="CA206" s="223"/>
      <c r="CI206" s="223"/>
      <c r="CO206" s="223"/>
    </row>
    <row r="207" spans="1:93" ht="14.25" customHeight="1">
      <c r="A207" s="1"/>
      <c r="B207" s="1"/>
      <c r="C207" s="1"/>
      <c r="D207" s="1"/>
      <c r="E207" s="1"/>
      <c r="F207" s="1"/>
      <c r="G207" s="1"/>
      <c r="H207" s="1"/>
      <c r="Z207" s="138"/>
      <c r="AD207" s="225"/>
      <c r="AE207" s="225"/>
      <c r="AF207" s="226"/>
      <c r="AG207" s="225"/>
      <c r="AH207" s="226"/>
      <c r="AI207" s="226"/>
      <c r="AJ207" s="226"/>
      <c r="AS207" s="223"/>
      <c r="BI207" s="223"/>
      <c r="BJ207" s="6"/>
      <c r="BK207" s="6"/>
      <c r="BV207" s="223"/>
      <c r="CA207" s="223"/>
      <c r="CI207" s="223"/>
      <c r="CO207" s="223"/>
    </row>
    <row r="208" spans="1:93" ht="14.25" customHeight="1">
      <c r="A208" s="1"/>
      <c r="B208" s="1"/>
      <c r="C208" s="1"/>
      <c r="D208" s="1"/>
      <c r="E208" s="1"/>
      <c r="F208" s="1"/>
      <c r="G208" s="1"/>
      <c r="H208" s="1"/>
      <c r="Z208" s="138"/>
      <c r="AD208" s="225"/>
      <c r="AE208" s="225"/>
      <c r="AF208" s="226"/>
      <c r="AG208" s="225"/>
      <c r="AH208" s="226"/>
      <c r="AI208" s="226"/>
      <c r="AJ208" s="226"/>
      <c r="AS208" s="223"/>
      <c r="BI208" s="223"/>
      <c r="BJ208" s="6"/>
      <c r="BK208" s="6"/>
      <c r="BV208" s="223"/>
      <c r="CA208" s="223"/>
      <c r="CI208" s="223"/>
      <c r="CO208" s="223"/>
    </row>
    <row r="209" spans="1:93" ht="14.25" customHeight="1">
      <c r="A209" s="1"/>
      <c r="B209" s="1"/>
      <c r="C209" s="1"/>
      <c r="D209" s="1"/>
      <c r="E209" s="1"/>
      <c r="F209" s="1"/>
      <c r="G209" s="1"/>
      <c r="H209" s="1"/>
      <c r="Z209" s="138"/>
      <c r="AD209" s="225"/>
      <c r="AE209" s="225"/>
      <c r="AF209" s="226"/>
      <c r="AG209" s="225"/>
      <c r="AH209" s="226"/>
      <c r="AI209" s="226"/>
      <c r="AJ209" s="226"/>
      <c r="AS209" s="223"/>
      <c r="BI209" s="223"/>
      <c r="BJ209" s="6"/>
      <c r="BK209" s="6"/>
      <c r="BV209" s="223"/>
      <c r="CA209" s="223"/>
      <c r="CI209" s="223"/>
      <c r="CO209" s="223"/>
    </row>
    <row r="210" spans="1:93" ht="14.25" customHeight="1">
      <c r="A210" s="1"/>
      <c r="B210" s="1"/>
      <c r="C210" s="1"/>
      <c r="D210" s="1"/>
      <c r="E210" s="1"/>
      <c r="F210" s="1"/>
      <c r="G210" s="1"/>
      <c r="H210" s="1"/>
      <c r="Z210" s="138"/>
      <c r="AD210" s="225"/>
      <c r="AE210" s="225"/>
      <c r="AF210" s="226"/>
      <c r="AG210" s="225"/>
      <c r="AH210" s="226"/>
      <c r="AI210" s="226"/>
      <c r="AJ210" s="226"/>
      <c r="AS210" s="223"/>
      <c r="BI210" s="223"/>
      <c r="BJ210" s="6"/>
      <c r="BK210" s="6"/>
      <c r="BV210" s="223"/>
      <c r="CA210" s="223"/>
      <c r="CI210" s="223"/>
      <c r="CO210" s="223"/>
    </row>
    <row r="211" spans="1:93" ht="14.25" customHeight="1">
      <c r="A211" s="1"/>
      <c r="B211" s="1"/>
      <c r="C211" s="1"/>
      <c r="D211" s="1"/>
      <c r="E211" s="1"/>
      <c r="F211" s="1"/>
      <c r="G211" s="1"/>
      <c r="H211" s="1"/>
      <c r="Z211" s="138"/>
      <c r="AD211" s="225"/>
      <c r="AE211" s="225"/>
      <c r="AF211" s="226"/>
      <c r="AG211" s="225"/>
      <c r="AH211" s="226"/>
      <c r="AI211" s="226"/>
      <c r="AJ211" s="226"/>
      <c r="AS211" s="223"/>
      <c r="BI211" s="223"/>
      <c r="BJ211" s="6"/>
      <c r="BK211" s="6"/>
      <c r="BV211" s="223"/>
      <c r="CA211" s="223"/>
      <c r="CI211" s="223"/>
      <c r="CO211" s="223"/>
    </row>
    <row r="212" spans="1:93" ht="14.25" customHeight="1">
      <c r="A212" s="1"/>
      <c r="B212" s="1"/>
      <c r="C212" s="1"/>
      <c r="D212" s="1"/>
      <c r="E212" s="1"/>
      <c r="F212" s="1"/>
      <c r="G212" s="1"/>
      <c r="H212" s="1"/>
      <c r="Z212" s="138"/>
      <c r="AD212" s="225"/>
      <c r="AE212" s="225"/>
      <c r="AF212" s="226"/>
      <c r="AG212" s="225"/>
      <c r="AH212" s="226"/>
      <c r="AI212" s="226"/>
      <c r="AJ212" s="226"/>
      <c r="AS212" s="223"/>
      <c r="BI212" s="223"/>
      <c r="BJ212" s="6"/>
      <c r="BK212" s="6"/>
      <c r="BV212" s="223"/>
      <c r="CA212" s="223"/>
      <c r="CI212" s="223"/>
      <c r="CO212" s="223"/>
    </row>
    <row r="213" spans="1:93" ht="14.25" customHeight="1">
      <c r="A213" s="1"/>
      <c r="B213" s="1"/>
      <c r="C213" s="1"/>
      <c r="D213" s="1"/>
      <c r="E213" s="1"/>
      <c r="F213" s="1"/>
      <c r="G213" s="1"/>
      <c r="H213" s="1"/>
      <c r="Z213" s="138"/>
      <c r="AD213" s="225"/>
      <c r="AE213" s="225"/>
      <c r="AF213" s="226"/>
      <c r="AG213" s="225"/>
      <c r="AH213" s="226"/>
      <c r="AI213" s="226"/>
      <c r="AJ213" s="226"/>
      <c r="AS213" s="223"/>
      <c r="BI213" s="223"/>
      <c r="BJ213" s="6"/>
      <c r="BK213" s="6"/>
      <c r="BV213" s="223"/>
      <c r="CA213" s="223"/>
      <c r="CI213" s="223"/>
      <c r="CO213" s="223"/>
    </row>
    <row r="214" spans="1:93" ht="14.25" customHeight="1">
      <c r="A214" s="1"/>
      <c r="B214" s="1"/>
      <c r="C214" s="1"/>
      <c r="D214" s="1"/>
      <c r="E214" s="1"/>
      <c r="F214" s="1"/>
      <c r="G214" s="1"/>
      <c r="H214" s="1"/>
      <c r="Z214" s="138"/>
      <c r="AD214" s="225"/>
      <c r="AE214" s="225"/>
      <c r="AF214" s="226"/>
      <c r="AG214" s="225"/>
      <c r="AH214" s="226"/>
      <c r="AI214" s="226"/>
      <c r="AJ214" s="226"/>
      <c r="AS214" s="223"/>
      <c r="BI214" s="223"/>
      <c r="BJ214" s="6"/>
      <c r="BK214" s="6"/>
      <c r="BV214" s="223"/>
      <c r="CA214" s="223"/>
      <c r="CI214" s="223"/>
      <c r="CO214" s="223"/>
    </row>
    <row r="215" spans="1:93" ht="14.25" customHeight="1">
      <c r="A215" s="1"/>
      <c r="B215" s="1"/>
      <c r="C215" s="1"/>
      <c r="D215" s="1"/>
      <c r="E215" s="1"/>
      <c r="F215" s="1"/>
      <c r="G215" s="1"/>
      <c r="H215" s="1"/>
      <c r="Z215" s="138"/>
      <c r="AD215" s="225"/>
      <c r="AE215" s="225"/>
      <c r="AF215" s="226"/>
      <c r="AG215" s="225"/>
      <c r="AH215" s="226"/>
      <c r="AI215" s="226"/>
      <c r="AJ215" s="226"/>
      <c r="AS215" s="223"/>
      <c r="BI215" s="223"/>
      <c r="BJ215" s="6"/>
      <c r="BK215" s="6"/>
      <c r="BV215" s="223"/>
      <c r="CA215" s="223"/>
      <c r="CI215" s="223"/>
      <c r="CO215" s="223"/>
    </row>
    <row r="216" spans="1:93" ht="14.25" customHeight="1">
      <c r="A216" s="1"/>
      <c r="B216" s="1"/>
      <c r="C216" s="1"/>
      <c r="D216" s="1"/>
      <c r="E216" s="1"/>
      <c r="F216" s="1"/>
      <c r="G216" s="1"/>
      <c r="H216" s="1"/>
      <c r="Z216" s="138"/>
      <c r="AD216" s="225"/>
      <c r="AE216" s="225"/>
      <c r="AF216" s="226"/>
      <c r="AG216" s="225"/>
      <c r="AH216" s="226"/>
      <c r="AI216" s="226"/>
      <c r="AJ216" s="226"/>
      <c r="AS216" s="223"/>
      <c r="BI216" s="223"/>
      <c r="BJ216" s="6"/>
      <c r="BK216" s="6"/>
      <c r="BV216" s="223"/>
      <c r="CA216" s="223"/>
      <c r="CI216" s="223"/>
      <c r="CO216" s="223"/>
    </row>
    <row r="217" spans="1:93" ht="14.25" customHeight="1">
      <c r="A217" s="1"/>
      <c r="B217" s="1"/>
      <c r="C217" s="1"/>
      <c r="D217" s="1"/>
      <c r="E217" s="1"/>
      <c r="F217" s="1"/>
      <c r="G217" s="1"/>
      <c r="H217" s="1"/>
      <c r="Z217" s="138"/>
      <c r="AD217" s="225"/>
      <c r="AE217" s="225"/>
      <c r="AF217" s="226"/>
      <c r="AG217" s="225"/>
      <c r="AH217" s="226"/>
      <c r="AI217" s="226"/>
      <c r="AJ217" s="226"/>
      <c r="AS217" s="223"/>
      <c r="BI217" s="223"/>
      <c r="BJ217" s="6"/>
      <c r="BK217" s="6"/>
      <c r="BV217" s="223"/>
      <c r="CA217" s="223"/>
      <c r="CI217" s="223"/>
      <c r="CO217" s="223"/>
    </row>
    <row r="218" spans="1:93" ht="14.25" customHeight="1">
      <c r="A218" s="1"/>
      <c r="B218" s="1"/>
      <c r="C218" s="1"/>
      <c r="D218" s="1"/>
      <c r="E218" s="1"/>
      <c r="F218" s="1"/>
      <c r="G218" s="1"/>
      <c r="H218" s="1"/>
      <c r="Z218" s="138"/>
      <c r="AD218" s="225"/>
      <c r="AE218" s="225"/>
      <c r="AF218" s="226"/>
      <c r="AG218" s="225"/>
      <c r="AH218" s="226"/>
      <c r="AI218" s="226"/>
      <c r="AJ218" s="226"/>
      <c r="AS218" s="223"/>
      <c r="BI218" s="223"/>
      <c r="BJ218" s="6"/>
      <c r="BK218" s="6"/>
      <c r="BV218" s="223"/>
      <c r="CA218" s="223"/>
      <c r="CI218" s="223"/>
      <c r="CO218" s="223"/>
    </row>
    <row r="219" spans="1:93" ht="14.25" customHeight="1">
      <c r="A219" s="1"/>
      <c r="B219" s="1"/>
      <c r="C219" s="1"/>
      <c r="D219" s="1"/>
      <c r="E219" s="1"/>
      <c r="F219" s="1"/>
      <c r="G219" s="1"/>
      <c r="H219" s="1"/>
      <c r="Z219" s="138"/>
      <c r="AD219" s="225"/>
      <c r="AE219" s="225"/>
      <c r="AF219" s="226"/>
      <c r="AG219" s="225"/>
      <c r="AH219" s="226"/>
      <c r="AI219" s="226"/>
      <c r="AJ219" s="226"/>
      <c r="AS219" s="223"/>
      <c r="BI219" s="223"/>
      <c r="BJ219" s="6"/>
      <c r="BK219" s="6"/>
      <c r="BV219" s="223"/>
      <c r="CA219" s="223"/>
      <c r="CI219" s="223"/>
      <c r="CO219" s="223"/>
    </row>
    <row r="220" spans="1:93" ht="14.25" customHeight="1">
      <c r="A220" s="1"/>
      <c r="B220" s="1"/>
      <c r="C220" s="1"/>
      <c r="D220" s="1"/>
      <c r="E220" s="1"/>
      <c r="F220" s="1"/>
      <c r="G220" s="1"/>
      <c r="H220" s="1"/>
      <c r="Z220" s="138"/>
      <c r="AD220" s="225"/>
      <c r="AE220" s="225"/>
      <c r="AF220" s="226"/>
      <c r="AG220" s="225"/>
      <c r="AH220" s="226"/>
      <c r="AI220" s="226"/>
      <c r="AJ220" s="226"/>
      <c r="AS220" s="223"/>
      <c r="BI220" s="223"/>
      <c r="BJ220" s="6"/>
      <c r="BK220" s="6"/>
      <c r="BV220" s="223"/>
      <c r="CA220" s="223"/>
      <c r="CI220" s="223"/>
      <c r="CO220" s="223"/>
    </row>
    <row r="221" spans="1:93" ht="14.25" customHeight="1">
      <c r="A221" s="1"/>
      <c r="B221" s="1"/>
      <c r="C221" s="1"/>
      <c r="D221" s="1"/>
      <c r="E221" s="1"/>
      <c r="F221" s="1"/>
      <c r="G221" s="1"/>
      <c r="H221" s="1"/>
      <c r="Z221" s="138"/>
      <c r="AD221" s="225"/>
      <c r="AE221" s="225"/>
      <c r="AF221" s="226"/>
      <c r="AG221" s="225"/>
      <c r="AH221" s="226"/>
      <c r="AI221" s="226"/>
      <c r="AJ221" s="226"/>
      <c r="AS221" s="223"/>
      <c r="BI221" s="223"/>
      <c r="BJ221" s="6"/>
      <c r="BK221" s="6"/>
      <c r="BV221" s="223"/>
      <c r="CA221" s="223"/>
      <c r="CI221" s="223"/>
      <c r="CO221" s="223"/>
    </row>
    <row r="222" spans="1:93" ht="14.25" customHeight="1">
      <c r="A222" s="1"/>
      <c r="B222" s="1"/>
      <c r="C222" s="1"/>
      <c r="D222" s="1"/>
      <c r="E222" s="1"/>
      <c r="F222" s="1"/>
      <c r="G222" s="1"/>
      <c r="H222" s="1"/>
      <c r="Z222" s="138"/>
      <c r="AD222" s="225"/>
      <c r="AE222" s="225"/>
      <c r="AF222" s="226"/>
      <c r="AG222" s="225"/>
      <c r="AH222" s="226"/>
      <c r="AI222" s="226"/>
      <c r="AJ222" s="226"/>
      <c r="AS222" s="223"/>
      <c r="BI222" s="223"/>
      <c r="BJ222" s="6"/>
      <c r="BK222" s="6"/>
      <c r="BV222" s="223"/>
      <c r="CA222" s="223"/>
      <c r="CI222" s="223"/>
      <c r="CO222" s="223"/>
    </row>
    <row r="223" spans="1:93" ht="14.25" customHeight="1">
      <c r="A223" s="1"/>
      <c r="B223" s="1"/>
      <c r="C223" s="1"/>
      <c r="D223" s="1"/>
      <c r="E223" s="1"/>
      <c r="F223" s="1"/>
      <c r="G223" s="1"/>
      <c r="H223" s="1"/>
      <c r="Z223" s="138"/>
      <c r="AD223" s="225"/>
      <c r="AE223" s="225"/>
      <c r="AF223" s="226"/>
      <c r="AG223" s="225"/>
      <c r="AH223" s="226"/>
      <c r="AI223" s="226"/>
      <c r="AJ223" s="226"/>
      <c r="AS223" s="223"/>
      <c r="BI223" s="223"/>
      <c r="BJ223" s="6"/>
      <c r="BK223" s="6"/>
      <c r="BV223" s="223"/>
      <c r="CA223" s="223"/>
      <c r="CI223" s="223"/>
      <c r="CO223" s="223"/>
    </row>
    <row r="224" spans="1:93" ht="14.25" customHeight="1">
      <c r="A224" s="1"/>
      <c r="B224" s="1"/>
      <c r="C224" s="1"/>
      <c r="D224" s="1"/>
      <c r="E224" s="1"/>
      <c r="F224" s="1"/>
      <c r="G224" s="1"/>
      <c r="H224" s="1"/>
      <c r="Z224" s="138"/>
      <c r="AD224" s="225"/>
      <c r="AE224" s="225"/>
      <c r="AF224" s="226"/>
      <c r="AG224" s="225"/>
      <c r="AH224" s="226"/>
      <c r="AI224" s="226"/>
      <c r="AJ224" s="226"/>
      <c r="AS224" s="223"/>
      <c r="BI224" s="223"/>
      <c r="BJ224" s="6"/>
      <c r="BK224" s="6"/>
      <c r="BV224" s="223"/>
      <c r="CA224" s="223"/>
      <c r="CI224" s="223"/>
      <c r="CO224" s="223"/>
    </row>
    <row r="225" spans="1:93" ht="14.25" customHeight="1">
      <c r="A225" s="1"/>
      <c r="B225" s="1"/>
      <c r="C225" s="1"/>
      <c r="D225" s="1"/>
      <c r="E225" s="1"/>
      <c r="F225" s="1"/>
      <c r="G225" s="1"/>
      <c r="H225" s="1"/>
      <c r="Z225" s="138"/>
      <c r="AD225" s="225"/>
      <c r="AE225" s="225"/>
      <c r="AF225" s="226"/>
      <c r="AG225" s="225"/>
      <c r="AH225" s="226"/>
      <c r="AI225" s="226"/>
      <c r="AJ225" s="226"/>
      <c r="AS225" s="223"/>
      <c r="BI225" s="223"/>
      <c r="BJ225" s="6"/>
      <c r="BK225" s="6"/>
      <c r="BV225" s="223"/>
      <c r="CA225" s="223"/>
      <c r="CI225" s="223"/>
      <c r="CO225" s="223"/>
    </row>
    <row r="226" spans="1:93" ht="14.25" customHeight="1">
      <c r="A226" s="1"/>
      <c r="B226" s="1"/>
      <c r="C226" s="1"/>
      <c r="D226" s="1"/>
      <c r="E226" s="1"/>
      <c r="F226" s="1"/>
      <c r="G226" s="1"/>
      <c r="H226" s="1"/>
      <c r="Z226" s="138"/>
      <c r="AD226" s="225"/>
      <c r="AE226" s="225"/>
      <c r="AF226" s="226"/>
      <c r="AG226" s="225"/>
      <c r="AH226" s="226"/>
      <c r="AI226" s="226"/>
      <c r="AJ226" s="226"/>
      <c r="AS226" s="223"/>
      <c r="BI226" s="223"/>
      <c r="BJ226" s="6"/>
      <c r="BK226" s="6"/>
      <c r="BV226" s="223"/>
      <c r="CA226" s="223"/>
      <c r="CI226" s="223"/>
      <c r="CO226" s="223"/>
    </row>
    <row r="227" spans="1:93" ht="14.25" customHeight="1">
      <c r="A227" s="1"/>
      <c r="B227" s="1"/>
      <c r="C227" s="1"/>
      <c r="D227" s="1"/>
      <c r="E227" s="1"/>
      <c r="F227" s="1"/>
      <c r="G227" s="1"/>
      <c r="H227" s="1"/>
      <c r="Z227" s="138"/>
      <c r="AD227" s="225"/>
      <c r="AE227" s="225"/>
      <c r="AF227" s="226"/>
      <c r="AG227" s="225"/>
      <c r="AH227" s="226"/>
      <c r="AI227" s="226"/>
      <c r="AJ227" s="226"/>
      <c r="AS227" s="223"/>
      <c r="BI227" s="223"/>
      <c r="BJ227" s="6"/>
      <c r="BK227" s="6"/>
      <c r="BV227" s="223"/>
      <c r="CA227" s="223"/>
      <c r="CI227" s="223"/>
      <c r="CO227" s="223"/>
    </row>
    <row r="228" spans="1:93" ht="14.25" customHeight="1">
      <c r="A228" s="1"/>
      <c r="B228" s="1"/>
      <c r="C228" s="1"/>
      <c r="D228" s="1"/>
      <c r="E228" s="1"/>
      <c r="F228" s="1"/>
      <c r="G228" s="1"/>
      <c r="H228" s="1"/>
      <c r="Z228" s="138"/>
      <c r="AD228" s="225"/>
      <c r="AE228" s="225"/>
      <c r="AF228" s="226"/>
      <c r="AG228" s="225"/>
      <c r="AH228" s="226"/>
      <c r="AI228" s="226"/>
      <c r="AJ228" s="226"/>
      <c r="AS228" s="223"/>
      <c r="BI228" s="223"/>
      <c r="BJ228" s="6"/>
      <c r="BK228" s="6"/>
      <c r="BV228" s="223"/>
      <c r="CA228" s="223"/>
      <c r="CI228" s="223"/>
      <c r="CO228" s="223"/>
    </row>
    <row r="229" spans="1:93" ht="14.25" customHeight="1">
      <c r="A229" s="1"/>
      <c r="B229" s="1"/>
      <c r="C229" s="1"/>
      <c r="D229" s="1"/>
      <c r="E229" s="1"/>
      <c r="F229" s="1"/>
      <c r="G229" s="1"/>
      <c r="H229" s="1"/>
      <c r="Z229" s="138"/>
      <c r="AD229" s="225"/>
      <c r="AE229" s="225"/>
      <c r="AF229" s="226"/>
      <c r="AG229" s="225"/>
      <c r="AH229" s="226"/>
      <c r="AI229" s="226"/>
      <c r="AJ229" s="226"/>
      <c r="AS229" s="223"/>
      <c r="BI229" s="223"/>
      <c r="BJ229" s="6"/>
      <c r="BK229" s="6"/>
      <c r="BV229" s="223"/>
      <c r="CA229" s="223"/>
      <c r="CI229" s="223"/>
      <c r="CO229" s="223"/>
    </row>
    <row r="230" spans="1:93" ht="14.25" customHeight="1">
      <c r="A230" s="1"/>
      <c r="B230" s="1"/>
      <c r="C230" s="1"/>
      <c r="D230" s="1"/>
      <c r="E230" s="1"/>
      <c r="F230" s="1"/>
      <c r="G230" s="1"/>
      <c r="H230" s="1"/>
      <c r="Z230" s="138"/>
      <c r="AD230" s="225"/>
      <c r="AE230" s="225"/>
      <c r="AF230" s="226"/>
      <c r="AG230" s="225"/>
      <c r="AH230" s="226"/>
      <c r="AI230" s="226"/>
      <c r="AJ230" s="226"/>
      <c r="AS230" s="223"/>
      <c r="BI230" s="223"/>
      <c r="BJ230" s="6"/>
      <c r="BK230" s="6"/>
      <c r="BV230" s="223"/>
      <c r="CA230" s="223"/>
      <c r="CI230" s="223"/>
      <c r="CO230" s="223"/>
    </row>
    <row r="231" spans="1:93" ht="14.25" customHeight="1">
      <c r="A231" s="1"/>
      <c r="B231" s="1"/>
      <c r="C231" s="1"/>
      <c r="D231" s="1"/>
      <c r="E231" s="1"/>
      <c r="F231" s="1"/>
      <c r="G231" s="1"/>
      <c r="H231" s="1"/>
      <c r="Z231" s="138"/>
      <c r="AD231" s="225"/>
      <c r="AE231" s="225"/>
      <c r="AF231" s="226"/>
      <c r="AG231" s="225"/>
      <c r="AH231" s="226"/>
      <c r="AI231" s="226"/>
      <c r="AJ231" s="226"/>
      <c r="AS231" s="223"/>
      <c r="BI231" s="223"/>
      <c r="BJ231" s="6"/>
      <c r="BK231" s="6"/>
      <c r="BV231" s="223"/>
      <c r="CA231" s="223"/>
      <c r="CI231" s="223"/>
      <c r="CO231" s="223"/>
    </row>
    <row r="232" spans="1:93" ht="14.25" customHeight="1">
      <c r="A232" s="1"/>
      <c r="B232" s="1"/>
      <c r="C232" s="1"/>
      <c r="D232" s="1"/>
      <c r="E232" s="1"/>
      <c r="F232" s="1"/>
      <c r="G232" s="1"/>
      <c r="H232" s="1"/>
      <c r="Z232" s="138"/>
      <c r="AD232" s="225"/>
      <c r="AE232" s="225"/>
      <c r="AF232" s="226"/>
      <c r="AG232" s="225"/>
      <c r="AH232" s="226"/>
      <c r="AI232" s="226"/>
      <c r="AJ232" s="226"/>
      <c r="AS232" s="223"/>
      <c r="BI232" s="223"/>
      <c r="BJ232" s="6"/>
      <c r="BK232" s="6"/>
      <c r="BV232" s="223"/>
      <c r="CA232" s="223"/>
      <c r="CI232" s="223"/>
      <c r="CO232" s="223"/>
    </row>
    <row r="233" spans="1:93" ht="14.25" customHeight="1">
      <c r="A233" s="1"/>
      <c r="B233" s="1"/>
      <c r="C233" s="1"/>
      <c r="D233" s="1"/>
      <c r="E233" s="1"/>
      <c r="F233" s="1"/>
      <c r="G233" s="1"/>
      <c r="H233" s="1"/>
      <c r="Z233" s="138"/>
      <c r="AD233" s="225"/>
      <c r="AE233" s="225"/>
      <c r="AF233" s="226"/>
      <c r="AG233" s="225"/>
      <c r="AH233" s="226"/>
      <c r="AI233" s="226"/>
      <c r="AJ233" s="226"/>
      <c r="AS233" s="223"/>
      <c r="BI233" s="223"/>
      <c r="BJ233" s="6"/>
      <c r="BK233" s="6"/>
      <c r="BV233" s="223"/>
      <c r="CA233" s="223"/>
      <c r="CI233" s="223"/>
      <c r="CO233" s="223"/>
    </row>
    <row r="234" spans="1:93" ht="14.25" customHeight="1">
      <c r="A234" s="1"/>
      <c r="B234" s="1"/>
      <c r="C234" s="1"/>
      <c r="D234" s="1"/>
      <c r="E234" s="1"/>
      <c r="F234" s="1"/>
      <c r="G234" s="1"/>
      <c r="H234" s="1"/>
      <c r="Z234" s="138"/>
      <c r="AD234" s="225"/>
      <c r="AE234" s="225"/>
      <c r="AF234" s="226"/>
      <c r="AG234" s="225"/>
      <c r="AH234" s="226"/>
      <c r="AI234" s="226"/>
      <c r="AJ234" s="226"/>
      <c r="AS234" s="223"/>
      <c r="BI234" s="223"/>
      <c r="BJ234" s="6"/>
      <c r="BK234" s="6"/>
      <c r="BV234" s="223"/>
      <c r="CA234" s="223"/>
      <c r="CI234" s="223"/>
      <c r="CO234" s="223"/>
    </row>
    <row r="235" spans="1:93" ht="14.25" customHeight="1">
      <c r="A235" s="1"/>
      <c r="B235" s="1"/>
      <c r="C235" s="1"/>
      <c r="D235" s="1"/>
      <c r="E235" s="1"/>
      <c r="F235" s="1"/>
      <c r="G235" s="1"/>
      <c r="H235" s="1"/>
      <c r="Z235" s="138"/>
      <c r="AD235" s="225"/>
      <c r="AE235" s="225"/>
      <c r="AF235" s="226"/>
      <c r="AG235" s="225"/>
      <c r="AH235" s="226"/>
      <c r="AI235" s="226"/>
      <c r="AJ235" s="226"/>
      <c r="AS235" s="223"/>
      <c r="BI235" s="223"/>
      <c r="BJ235" s="6"/>
      <c r="BK235" s="6"/>
      <c r="BV235" s="223"/>
      <c r="CA235" s="223"/>
      <c r="CI235" s="223"/>
      <c r="CO235" s="223"/>
    </row>
    <row r="236" spans="1:93" ht="14.25" customHeight="1">
      <c r="A236" s="1"/>
      <c r="B236" s="1"/>
      <c r="C236" s="1"/>
      <c r="D236" s="1"/>
      <c r="E236" s="1"/>
      <c r="F236" s="1"/>
      <c r="G236" s="1"/>
      <c r="H236" s="1"/>
      <c r="Z236" s="138"/>
      <c r="AD236" s="225"/>
      <c r="AE236" s="225"/>
      <c r="AF236" s="226"/>
      <c r="AG236" s="225"/>
      <c r="AH236" s="226"/>
      <c r="AI236" s="226"/>
      <c r="AJ236" s="226"/>
      <c r="AS236" s="223"/>
      <c r="BI236" s="223"/>
      <c r="BJ236" s="6"/>
      <c r="BK236" s="6"/>
      <c r="BV236" s="223"/>
      <c r="CA236" s="223"/>
      <c r="CI236" s="223"/>
      <c r="CO236" s="223"/>
    </row>
    <row r="237" spans="1:93" ht="14.25" customHeight="1">
      <c r="A237" s="1"/>
      <c r="B237" s="1"/>
      <c r="C237" s="1"/>
      <c r="D237" s="1"/>
      <c r="E237" s="1"/>
      <c r="F237" s="1"/>
      <c r="G237" s="1"/>
      <c r="H237" s="1"/>
      <c r="Z237" s="138"/>
      <c r="AD237" s="225"/>
      <c r="AE237" s="225"/>
      <c r="AF237" s="226"/>
      <c r="AG237" s="225"/>
      <c r="AH237" s="226"/>
      <c r="AI237" s="226"/>
      <c r="AJ237" s="226"/>
      <c r="AS237" s="223"/>
      <c r="BI237" s="223"/>
      <c r="BJ237" s="6"/>
      <c r="BK237" s="6"/>
      <c r="BV237" s="223"/>
      <c r="CA237" s="223"/>
      <c r="CI237" s="223"/>
      <c r="CO237" s="223"/>
    </row>
    <row r="238" spans="1:93" ht="14.25" customHeight="1">
      <c r="A238" s="1"/>
      <c r="B238" s="1"/>
      <c r="C238" s="1"/>
      <c r="D238" s="1"/>
      <c r="E238" s="1"/>
      <c r="F238" s="1"/>
      <c r="G238" s="1"/>
      <c r="H238" s="1"/>
      <c r="Z238" s="138"/>
      <c r="AD238" s="225"/>
      <c r="AE238" s="225"/>
      <c r="AF238" s="226"/>
      <c r="AG238" s="225"/>
      <c r="AH238" s="226"/>
      <c r="AI238" s="226"/>
      <c r="AJ238" s="226"/>
      <c r="AS238" s="223"/>
      <c r="BI238" s="223"/>
      <c r="BJ238" s="6"/>
      <c r="BK238" s="6"/>
      <c r="BV238" s="223"/>
      <c r="CA238" s="223"/>
      <c r="CI238" s="223"/>
      <c r="CO238" s="223"/>
    </row>
    <row r="239" spans="1:93" ht="14.25" customHeight="1">
      <c r="A239" s="1"/>
      <c r="B239" s="1"/>
      <c r="C239" s="1"/>
      <c r="D239" s="1"/>
      <c r="E239" s="1"/>
      <c r="F239" s="1"/>
      <c r="G239" s="1"/>
      <c r="H239" s="1"/>
      <c r="Z239" s="138"/>
      <c r="AD239" s="225"/>
      <c r="AE239" s="225"/>
      <c r="AF239" s="226"/>
      <c r="AG239" s="225"/>
      <c r="AH239" s="226"/>
      <c r="AI239" s="226"/>
      <c r="AJ239" s="226"/>
      <c r="AS239" s="223"/>
      <c r="BI239" s="223"/>
      <c r="BJ239" s="6"/>
      <c r="BK239" s="6"/>
      <c r="BV239" s="223"/>
      <c r="CA239" s="223"/>
      <c r="CI239" s="223"/>
      <c r="CO239" s="223"/>
    </row>
    <row r="240" spans="1:93" ht="14.25" customHeight="1">
      <c r="A240" s="1"/>
      <c r="B240" s="1"/>
      <c r="C240" s="1"/>
      <c r="D240" s="1"/>
      <c r="E240" s="1"/>
      <c r="F240" s="1"/>
      <c r="G240" s="1"/>
      <c r="H240" s="1"/>
      <c r="Z240" s="138"/>
      <c r="AD240" s="225"/>
      <c r="AE240" s="225"/>
      <c r="AF240" s="226"/>
      <c r="AG240" s="225"/>
      <c r="AH240" s="226"/>
      <c r="AI240" s="226"/>
      <c r="AJ240" s="226"/>
      <c r="AS240" s="223"/>
      <c r="BI240" s="223"/>
      <c r="BJ240" s="6"/>
      <c r="BK240" s="6"/>
      <c r="BV240" s="223"/>
      <c r="CA240" s="223"/>
      <c r="CI240" s="223"/>
      <c r="CO240" s="223"/>
    </row>
    <row r="241" spans="1:93" ht="14.25" customHeight="1">
      <c r="A241" s="1"/>
      <c r="B241" s="1"/>
      <c r="C241" s="1"/>
      <c r="D241" s="1"/>
      <c r="E241" s="1"/>
      <c r="F241" s="1"/>
      <c r="G241" s="1"/>
      <c r="H241" s="1"/>
      <c r="Z241" s="138"/>
      <c r="AD241" s="225"/>
      <c r="AE241" s="225"/>
      <c r="AF241" s="226"/>
      <c r="AG241" s="225"/>
      <c r="AH241" s="226"/>
      <c r="AI241" s="226"/>
      <c r="AJ241" s="226"/>
      <c r="AS241" s="223"/>
      <c r="BI241" s="223"/>
      <c r="BJ241" s="6"/>
      <c r="BK241" s="6"/>
      <c r="BV241" s="223"/>
      <c r="CA241" s="223"/>
      <c r="CI241" s="223"/>
      <c r="CO241" s="223"/>
    </row>
    <row r="242" spans="1:93" ht="14.25" customHeight="1">
      <c r="A242" s="1"/>
      <c r="B242" s="1"/>
      <c r="C242" s="1"/>
      <c r="D242" s="1"/>
      <c r="E242" s="1"/>
      <c r="F242" s="1"/>
      <c r="G242" s="1"/>
      <c r="H242" s="1"/>
      <c r="Z242" s="138"/>
      <c r="AD242" s="225"/>
      <c r="AE242" s="225"/>
      <c r="AF242" s="226"/>
      <c r="AG242" s="225"/>
      <c r="AH242" s="226"/>
      <c r="AI242" s="226"/>
      <c r="AJ242" s="226"/>
      <c r="AS242" s="223"/>
      <c r="BI242" s="223"/>
      <c r="BJ242" s="6"/>
      <c r="BK242" s="6"/>
      <c r="BV242" s="223"/>
      <c r="CA242" s="223"/>
      <c r="CI242" s="223"/>
      <c r="CO242" s="223"/>
    </row>
    <row r="243" spans="1:93" ht="14.25" customHeight="1">
      <c r="A243" s="1"/>
      <c r="B243" s="1"/>
      <c r="C243" s="1"/>
      <c r="D243" s="1"/>
      <c r="E243" s="1"/>
      <c r="F243" s="1"/>
      <c r="G243" s="1"/>
      <c r="H243" s="1"/>
      <c r="Z243" s="138"/>
      <c r="AD243" s="225"/>
      <c r="AE243" s="225"/>
      <c r="AF243" s="226"/>
      <c r="AG243" s="225"/>
      <c r="AH243" s="226"/>
      <c r="AI243" s="226"/>
      <c r="AJ243" s="226"/>
      <c r="AS243" s="223"/>
      <c r="BI243" s="223"/>
      <c r="BJ243" s="6"/>
      <c r="BK243" s="6"/>
      <c r="BV243" s="223"/>
      <c r="CA243" s="223"/>
      <c r="CI243" s="223"/>
      <c r="CO243" s="223"/>
    </row>
    <row r="244" spans="1:93" ht="14.25" customHeight="1">
      <c r="A244" s="1"/>
      <c r="B244" s="1"/>
      <c r="C244" s="1"/>
      <c r="D244" s="1"/>
      <c r="E244" s="1"/>
      <c r="F244" s="1"/>
      <c r="G244" s="1"/>
      <c r="H244" s="1"/>
      <c r="Z244" s="138"/>
      <c r="AD244" s="225"/>
      <c r="AE244" s="225"/>
      <c r="AF244" s="226"/>
      <c r="AG244" s="225"/>
      <c r="AH244" s="226"/>
      <c r="AI244" s="226"/>
      <c r="AJ244" s="226"/>
      <c r="AS244" s="223"/>
      <c r="BI244" s="223"/>
      <c r="BJ244" s="6"/>
      <c r="BK244" s="6"/>
      <c r="BV244" s="223"/>
      <c r="CA244" s="223"/>
      <c r="CI244" s="223"/>
      <c r="CO244" s="223"/>
    </row>
    <row r="245" spans="1:93" ht="14.25" customHeight="1">
      <c r="A245" s="1"/>
      <c r="B245" s="1"/>
      <c r="C245" s="1"/>
      <c r="D245" s="1"/>
      <c r="E245" s="1"/>
      <c r="F245" s="1"/>
      <c r="G245" s="1"/>
      <c r="H245" s="1"/>
      <c r="Z245" s="138"/>
      <c r="AD245" s="225"/>
      <c r="AE245" s="225"/>
      <c r="AF245" s="226"/>
      <c r="AG245" s="225"/>
      <c r="AH245" s="226"/>
      <c r="AI245" s="226"/>
      <c r="AJ245" s="226"/>
      <c r="AS245" s="223"/>
      <c r="BI245" s="223"/>
      <c r="BJ245" s="6"/>
      <c r="BK245" s="6"/>
      <c r="BV245" s="223"/>
      <c r="CA245" s="223"/>
      <c r="CI245" s="223"/>
      <c r="CO245" s="223"/>
    </row>
    <row r="246" spans="1:93" ht="14.25" customHeight="1">
      <c r="A246" s="1"/>
      <c r="B246" s="1"/>
      <c r="C246" s="1"/>
      <c r="D246" s="1"/>
      <c r="E246" s="1"/>
      <c r="F246" s="1"/>
      <c r="G246" s="1"/>
      <c r="H246" s="1"/>
      <c r="Z246" s="138"/>
      <c r="AD246" s="225"/>
      <c r="AE246" s="225"/>
      <c r="AF246" s="226"/>
      <c r="AG246" s="225"/>
      <c r="AH246" s="226"/>
      <c r="AI246" s="226"/>
      <c r="AJ246" s="226"/>
      <c r="AS246" s="223"/>
      <c r="BI246" s="223"/>
      <c r="BJ246" s="6"/>
      <c r="BK246" s="6"/>
      <c r="BV246" s="223"/>
      <c r="CA246" s="223"/>
      <c r="CI246" s="223"/>
      <c r="CO246" s="223"/>
    </row>
    <row r="247" spans="1:93" ht="14.25" customHeight="1">
      <c r="A247" s="1"/>
      <c r="B247" s="1"/>
      <c r="C247" s="1"/>
      <c r="D247" s="1"/>
      <c r="E247" s="1"/>
      <c r="F247" s="1"/>
      <c r="G247" s="1"/>
      <c r="H247" s="1"/>
      <c r="Z247" s="138"/>
      <c r="AD247" s="225"/>
      <c r="AE247" s="225"/>
      <c r="AF247" s="226"/>
      <c r="AG247" s="225"/>
      <c r="AH247" s="226"/>
      <c r="AI247" s="226"/>
      <c r="AJ247" s="226"/>
      <c r="AS247" s="223"/>
      <c r="BI247" s="223"/>
      <c r="BJ247" s="6"/>
      <c r="BK247" s="6"/>
      <c r="BV247" s="223"/>
      <c r="CA247" s="223"/>
      <c r="CI247" s="223"/>
      <c r="CO247" s="223"/>
    </row>
    <row r="248" spans="1:93" ht="14.25" customHeight="1">
      <c r="A248" s="1"/>
      <c r="B248" s="1"/>
      <c r="C248" s="1"/>
      <c r="D248" s="1"/>
      <c r="E248" s="1"/>
      <c r="F248" s="1"/>
      <c r="G248" s="1"/>
      <c r="H248" s="1"/>
      <c r="Z248" s="138"/>
      <c r="AD248" s="225"/>
      <c r="AE248" s="225"/>
      <c r="AF248" s="226"/>
      <c r="AG248" s="225"/>
      <c r="AH248" s="226"/>
      <c r="AI248" s="226"/>
      <c r="AJ248" s="226"/>
      <c r="AS248" s="223"/>
      <c r="BI248" s="223"/>
      <c r="BJ248" s="6"/>
      <c r="BK248" s="6"/>
      <c r="BV248" s="223"/>
      <c r="CA248" s="223"/>
      <c r="CI248" s="223"/>
      <c r="CO248" s="223"/>
    </row>
    <row r="249" spans="1:93" ht="14.25" customHeight="1">
      <c r="A249" s="1"/>
      <c r="B249" s="1"/>
      <c r="C249" s="1"/>
      <c r="D249" s="1"/>
      <c r="E249" s="1"/>
      <c r="F249" s="1"/>
      <c r="G249" s="1"/>
      <c r="H249" s="1"/>
      <c r="Z249" s="138"/>
      <c r="AD249" s="225"/>
      <c r="AE249" s="225"/>
      <c r="AF249" s="226"/>
      <c r="AG249" s="225"/>
      <c r="AH249" s="226"/>
      <c r="AI249" s="226"/>
      <c r="AJ249" s="226"/>
      <c r="AS249" s="223"/>
      <c r="BI249" s="223"/>
      <c r="BJ249" s="6"/>
      <c r="BK249" s="6"/>
      <c r="BV249" s="223"/>
      <c r="CA249" s="223"/>
      <c r="CI249" s="223"/>
      <c r="CO249" s="223"/>
    </row>
    <row r="250" spans="1:93" ht="14.25" customHeight="1">
      <c r="A250" s="1"/>
      <c r="B250" s="1"/>
      <c r="C250" s="1"/>
      <c r="D250" s="1"/>
      <c r="E250" s="1"/>
      <c r="F250" s="1"/>
      <c r="G250" s="1"/>
      <c r="H250" s="1"/>
      <c r="Z250" s="138"/>
      <c r="AD250" s="225"/>
      <c r="AE250" s="225"/>
      <c r="AF250" s="226"/>
      <c r="AG250" s="225"/>
      <c r="AH250" s="226"/>
      <c r="AI250" s="226"/>
      <c r="AJ250" s="226"/>
      <c r="AS250" s="223"/>
      <c r="BI250" s="223"/>
      <c r="BJ250" s="6"/>
      <c r="BK250" s="6"/>
      <c r="BV250" s="223"/>
      <c r="CA250" s="223"/>
      <c r="CI250" s="223"/>
      <c r="CO250" s="223"/>
    </row>
    <row r="251" spans="1:93" ht="14.25" customHeight="1">
      <c r="A251" s="1"/>
      <c r="B251" s="1"/>
      <c r="C251" s="1"/>
      <c r="D251" s="1"/>
      <c r="E251" s="1"/>
      <c r="F251" s="1"/>
      <c r="G251" s="1"/>
      <c r="H251" s="1"/>
      <c r="Z251" s="138"/>
      <c r="AD251" s="225"/>
      <c r="AE251" s="225"/>
      <c r="AF251" s="226"/>
      <c r="AG251" s="225"/>
      <c r="AH251" s="226"/>
      <c r="AI251" s="226"/>
      <c r="AJ251" s="226"/>
      <c r="AS251" s="223"/>
      <c r="BI251" s="223"/>
      <c r="BJ251" s="6"/>
      <c r="BK251" s="6"/>
      <c r="BV251" s="223"/>
      <c r="CA251" s="223"/>
      <c r="CI251" s="223"/>
      <c r="CO251" s="223"/>
    </row>
    <row r="252" spans="1:93" ht="14.25" customHeight="1">
      <c r="A252" s="1"/>
      <c r="B252" s="1"/>
      <c r="C252" s="1"/>
      <c r="D252" s="1"/>
      <c r="E252" s="1"/>
      <c r="F252" s="1"/>
      <c r="G252" s="1"/>
      <c r="H252" s="1"/>
      <c r="Z252" s="138"/>
      <c r="AD252" s="225"/>
      <c r="AE252" s="225"/>
      <c r="AF252" s="226"/>
      <c r="AG252" s="225"/>
      <c r="AH252" s="226"/>
      <c r="AI252" s="226"/>
      <c r="AJ252" s="226"/>
      <c r="AS252" s="223"/>
      <c r="BI252" s="223"/>
      <c r="BJ252" s="6"/>
      <c r="BK252" s="6"/>
      <c r="BV252" s="223"/>
      <c r="CA252" s="223"/>
      <c r="CI252" s="223"/>
      <c r="CO252" s="223"/>
    </row>
    <row r="253" spans="1:93" ht="14.25" customHeight="1">
      <c r="A253" s="1"/>
      <c r="B253" s="1"/>
      <c r="C253" s="1"/>
      <c r="D253" s="1"/>
      <c r="E253" s="1"/>
      <c r="F253" s="1"/>
      <c r="G253" s="1"/>
      <c r="H253" s="1"/>
      <c r="Z253" s="138"/>
      <c r="AD253" s="225"/>
      <c r="AE253" s="225"/>
      <c r="AF253" s="226"/>
      <c r="AG253" s="225"/>
      <c r="AH253" s="226"/>
      <c r="AI253" s="226"/>
      <c r="AJ253" s="226"/>
      <c r="AS253" s="223"/>
      <c r="BI253" s="223"/>
      <c r="BJ253" s="6"/>
      <c r="BK253" s="6"/>
      <c r="BV253" s="223"/>
      <c r="CA253" s="223"/>
      <c r="CI253" s="223"/>
      <c r="CO253" s="223"/>
    </row>
    <row r="254" spans="1:93" ht="14.25" customHeight="1">
      <c r="A254" s="1"/>
      <c r="B254" s="1"/>
      <c r="C254" s="1"/>
      <c r="D254" s="1"/>
      <c r="E254" s="1"/>
      <c r="F254" s="1"/>
      <c r="G254" s="1"/>
      <c r="H254" s="1"/>
      <c r="Z254" s="138"/>
      <c r="AD254" s="225"/>
      <c r="AE254" s="225"/>
      <c r="AF254" s="226"/>
      <c r="AG254" s="225"/>
      <c r="AH254" s="226"/>
      <c r="AI254" s="226"/>
      <c r="AJ254" s="226"/>
      <c r="AS254" s="223"/>
      <c r="BI254" s="223"/>
      <c r="BJ254" s="6"/>
      <c r="BK254" s="6"/>
      <c r="BV254" s="223"/>
      <c r="CA254" s="223"/>
      <c r="CI254" s="223"/>
      <c r="CO254" s="223"/>
    </row>
    <row r="255" spans="1:93" ht="14.25" customHeight="1">
      <c r="A255" s="1"/>
      <c r="B255" s="1"/>
      <c r="C255" s="1"/>
      <c r="D255" s="1"/>
      <c r="E255" s="1"/>
      <c r="F255" s="1"/>
      <c r="G255" s="1"/>
      <c r="H255" s="1"/>
      <c r="Z255" s="138"/>
      <c r="AD255" s="225"/>
      <c r="AE255" s="225"/>
      <c r="AF255" s="226"/>
      <c r="AG255" s="225"/>
      <c r="AH255" s="226"/>
      <c r="AI255" s="226"/>
      <c r="AJ255" s="226"/>
      <c r="AS255" s="223"/>
      <c r="BI255" s="223"/>
      <c r="BJ255" s="6"/>
      <c r="BK255" s="6"/>
      <c r="BV255" s="223"/>
      <c r="CA255" s="223"/>
      <c r="CI255" s="223"/>
      <c r="CO255" s="223"/>
    </row>
    <row r="256" spans="1:93" ht="14.25" customHeight="1">
      <c r="A256" s="1"/>
      <c r="B256" s="1"/>
      <c r="C256" s="1"/>
      <c r="D256" s="1"/>
      <c r="E256" s="1"/>
      <c r="F256" s="1"/>
      <c r="G256" s="1"/>
      <c r="H256" s="1"/>
      <c r="Z256" s="138"/>
      <c r="AD256" s="225"/>
      <c r="AE256" s="225"/>
      <c r="AF256" s="226"/>
      <c r="AG256" s="225"/>
      <c r="AH256" s="226"/>
      <c r="AI256" s="226"/>
      <c r="AJ256" s="226"/>
      <c r="AS256" s="223"/>
      <c r="BI256" s="223"/>
      <c r="BJ256" s="6"/>
      <c r="BK256" s="6"/>
      <c r="BV256" s="223"/>
      <c r="CA256" s="223"/>
      <c r="CI256" s="223"/>
      <c r="CO256" s="223"/>
    </row>
    <row r="257" spans="1:93" ht="14.25" customHeight="1">
      <c r="A257" s="1"/>
      <c r="B257" s="1"/>
      <c r="C257" s="1"/>
      <c r="D257" s="1"/>
      <c r="E257" s="1"/>
      <c r="F257" s="1"/>
      <c r="G257" s="1"/>
      <c r="H257" s="1"/>
      <c r="Z257" s="138"/>
      <c r="AD257" s="225"/>
      <c r="AE257" s="225"/>
      <c r="AF257" s="226"/>
      <c r="AG257" s="225"/>
      <c r="AH257" s="226"/>
      <c r="AI257" s="226"/>
      <c r="AJ257" s="226"/>
      <c r="AS257" s="223"/>
      <c r="BI257" s="223"/>
      <c r="BJ257" s="6"/>
      <c r="BK257" s="6"/>
      <c r="BV257" s="223"/>
      <c r="CA257" s="223"/>
      <c r="CI257" s="223"/>
      <c r="CO257" s="223"/>
    </row>
    <row r="258" spans="1:93" ht="14.25" customHeight="1">
      <c r="A258" s="1"/>
      <c r="B258" s="1"/>
      <c r="C258" s="1"/>
      <c r="D258" s="1"/>
      <c r="E258" s="1"/>
      <c r="F258" s="1"/>
      <c r="G258" s="1"/>
      <c r="H258" s="1"/>
      <c r="Z258" s="138"/>
      <c r="AD258" s="225"/>
      <c r="AE258" s="225"/>
      <c r="AF258" s="226"/>
      <c r="AG258" s="225"/>
      <c r="AH258" s="226"/>
      <c r="AI258" s="226"/>
      <c r="AJ258" s="226"/>
      <c r="AS258" s="223"/>
      <c r="BI258" s="223"/>
      <c r="BJ258" s="6"/>
      <c r="BK258" s="6"/>
      <c r="BV258" s="223"/>
      <c r="CA258" s="223"/>
      <c r="CI258" s="223"/>
      <c r="CO258" s="223"/>
    </row>
    <row r="259" spans="1:93" ht="14.25" customHeight="1">
      <c r="A259" s="1"/>
      <c r="B259" s="1"/>
      <c r="C259" s="1"/>
      <c r="D259" s="1"/>
      <c r="E259" s="1"/>
      <c r="F259" s="1"/>
      <c r="G259" s="1"/>
      <c r="H259" s="1"/>
      <c r="Z259" s="138"/>
      <c r="AD259" s="225"/>
      <c r="AE259" s="225"/>
      <c r="AF259" s="226"/>
      <c r="AG259" s="225"/>
      <c r="AH259" s="226"/>
      <c r="AI259" s="226"/>
      <c r="AJ259" s="226"/>
      <c r="AS259" s="223"/>
      <c r="BI259" s="223"/>
      <c r="BJ259" s="6"/>
      <c r="BK259" s="6"/>
      <c r="BV259" s="223"/>
      <c r="CA259" s="223"/>
      <c r="CI259" s="223"/>
      <c r="CO259" s="223"/>
    </row>
    <row r="260" spans="1:93" ht="14.25" customHeight="1">
      <c r="A260" s="1"/>
      <c r="B260" s="1"/>
      <c r="C260" s="1"/>
      <c r="D260" s="1"/>
      <c r="E260" s="1"/>
      <c r="F260" s="1"/>
      <c r="G260" s="1"/>
      <c r="H260" s="1"/>
      <c r="Z260" s="138"/>
      <c r="AD260" s="225"/>
      <c r="AE260" s="225"/>
      <c r="AF260" s="226"/>
      <c r="AG260" s="225"/>
      <c r="AH260" s="226"/>
      <c r="AI260" s="226"/>
      <c r="AJ260" s="226"/>
      <c r="AS260" s="223"/>
      <c r="BI260" s="223"/>
      <c r="BJ260" s="6"/>
      <c r="BK260" s="6"/>
      <c r="BV260" s="223"/>
      <c r="CA260" s="223"/>
      <c r="CI260" s="223"/>
      <c r="CO260" s="223"/>
    </row>
    <row r="261" spans="1:93" ht="14.25" customHeight="1">
      <c r="A261" s="1"/>
      <c r="B261" s="1"/>
      <c r="C261" s="1"/>
      <c r="D261" s="1"/>
      <c r="E261" s="1"/>
      <c r="F261" s="1"/>
      <c r="G261" s="1"/>
      <c r="H261" s="1"/>
      <c r="Z261" s="138"/>
      <c r="AD261" s="225"/>
      <c r="AE261" s="225"/>
      <c r="AF261" s="226"/>
      <c r="AG261" s="225"/>
      <c r="AH261" s="226"/>
      <c r="AI261" s="226"/>
      <c r="AJ261" s="226"/>
      <c r="AS261" s="223"/>
      <c r="BI261" s="223"/>
      <c r="BJ261" s="6"/>
      <c r="BK261" s="6"/>
      <c r="BV261" s="223"/>
      <c r="CA261" s="223"/>
      <c r="CI261" s="223"/>
      <c r="CO261" s="223"/>
    </row>
    <row r="262" spans="1:93" ht="14.25" customHeight="1">
      <c r="A262" s="1"/>
      <c r="B262" s="1"/>
      <c r="C262" s="1"/>
      <c r="D262" s="1"/>
      <c r="E262" s="1"/>
      <c r="F262" s="1"/>
      <c r="G262" s="1"/>
      <c r="H262" s="1"/>
      <c r="Z262" s="138"/>
      <c r="AD262" s="225"/>
      <c r="AE262" s="225"/>
      <c r="AF262" s="226"/>
      <c r="AG262" s="225"/>
      <c r="AH262" s="226"/>
      <c r="AI262" s="226"/>
      <c r="AJ262" s="226"/>
      <c r="AS262" s="223"/>
      <c r="BI262" s="223"/>
      <c r="BJ262" s="6"/>
      <c r="BK262" s="6"/>
      <c r="BV262" s="223"/>
      <c r="CA262" s="223"/>
      <c r="CI262" s="223"/>
      <c r="CO262" s="223"/>
    </row>
    <row r="263" spans="1:93" ht="14.25" customHeight="1">
      <c r="A263" s="1"/>
      <c r="B263" s="1"/>
      <c r="C263" s="1"/>
      <c r="D263" s="1"/>
      <c r="E263" s="1"/>
      <c r="F263" s="1"/>
      <c r="G263" s="1"/>
      <c r="H263" s="1"/>
      <c r="Z263" s="138"/>
      <c r="AD263" s="225"/>
      <c r="AE263" s="225"/>
      <c r="AF263" s="226"/>
      <c r="AG263" s="225"/>
      <c r="AH263" s="226"/>
      <c r="AI263" s="226"/>
      <c r="AJ263" s="226"/>
      <c r="AS263" s="223"/>
      <c r="BI263" s="223"/>
      <c r="BJ263" s="6"/>
      <c r="BK263" s="6"/>
      <c r="BV263" s="223"/>
      <c r="CA263" s="223"/>
      <c r="CI263" s="223"/>
      <c r="CO263" s="223"/>
    </row>
    <row r="264" spans="1:93" ht="14.25" customHeight="1">
      <c r="A264" s="1"/>
      <c r="B264" s="1"/>
      <c r="C264" s="1"/>
      <c r="D264" s="1"/>
      <c r="E264" s="1"/>
      <c r="F264" s="1"/>
      <c r="G264" s="1"/>
      <c r="H264" s="1"/>
      <c r="Z264" s="138"/>
      <c r="AD264" s="225"/>
      <c r="AE264" s="225"/>
      <c r="AF264" s="226"/>
      <c r="AG264" s="225"/>
      <c r="AH264" s="226"/>
      <c r="AI264" s="226"/>
      <c r="AJ264" s="226"/>
      <c r="AS264" s="223"/>
      <c r="BI264" s="223"/>
      <c r="BJ264" s="6"/>
      <c r="BK264" s="6"/>
      <c r="BV264" s="223"/>
      <c r="CA264" s="223"/>
      <c r="CI264" s="223"/>
      <c r="CO264" s="223"/>
    </row>
    <row r="265" spans="1:93" ht="14.25" customHeight="1">
      <c r="A265" s="1"/>
      <c r="B265" s="1"/>
      <c r="C265" s="1"/>
      <c r="D265" s="1"/>
      <c r="E265" s="1"/>
      <c r="F265" s="1"/>
      <c r="G265" s="1"/>
      <c r="H265" s="1"/>
      <c r="Z265" s="138"/>
      <c r="AD265" s="225"/>
      <c r="AE265" s="225"/>
      <c r="AF265" s="226"/>
      <c r="AG265" s="225"/>
      <c r="AH265" s="226"/>
      <c r="AI265" s="226"/>
      <c r="AJ265" s="226"/>
      <c r="AS265" s="223"/>
      <c r="BI265" s="223"/>
      <c r="BJ265" s="6"/>
      <c r="BK265" s="6"/>
      <c r="BV265" s="223"/>
      <c r="CA265" s="223"/>
      <c r="CI265" s="223"/>
      <c r="CO265" s="223"/>
    </row>
    <row r="266" spans="1:93" ht="14.25" customHeight="1">
      <c r="A266" s="1"/>
      <c r="B266" s="1"/>
      <c r="C266" s="1"/>
      <c r="D266" s="1"/>
      <c r="E266" s="1"/>
      <c r="F266" s="1"/>
      <c r="G266" s="1"/>
      <c r="H266" s="1"/>
      <c r="Z266" s="138"/>
      <c r="AD266" s="225"/>
      <c r="AE266" s="225"/>
      <c r="AF266" s="226"/>
      <c r="AG266" s="225"/>
      <c r="AH266" s="226"/>
      <c r="AI266" s="226"/>
      <c r="AJ266" s="226"/>
      <c r="AS266" s="223"/>
      <c r="BI266" s="223"/>
      <c r="BJ266" s="6"/>
      <c r="BK266" s="6"/>
      <c r="BV266" s="223"/>
      <c r="CA266" s="223"/>
      <c r="CI266" s="223"/>
      <c r="CO266" s="223"/>
    </row>
    <row r="267" spans="1:93" ht="14.25" customHeight="1">
      <c r="A267" s="1"/>
      <c r="B267" s="1"/>
      <c r="C267" s="1"/>
      <c r="D267" s="1"/>
      <c r="E267" s="1"/>
      <c r="F267" s="1"/>
      <c r="G267" s="1"/>
      <c r="H267" s="1"/>
      <c r="Z267" s="138"/>
      <c r="AD267" s="225"/>
      <c r="AE267" s="225"/>
      <c r="AF267" s="226"/>
      <c r="AG267" s="225"/>
      <c r="AH267" s="226"/>
      <c r="AI267" s="226"/>
      <c r="AJ267" s="226"/>
      <c r="AS267" s="223"/>
      <c r="BI267" s="223"/>
      <c r="BJ267" s="6"/>
      <c r="BK267" s="6"/>
      <c r="BV267" s="223"/>
      <c r="CA267" s="223"/>
      <c r="CI267" s="223"/>
      <c r="CO267" s="223"/>
    </row>
    <row r="268" spans="1:93" ht="14.25" customHeight="1">
      <c r="A268" s="1"/>
      <c r="B268" s="1"/>
      <c r="C268" s="1"/>
      <c r="D268" s="1"/>
      <c r="E268" s="1"/>
      <c r="F268" s="1"/>
      <c r="G268" s="1"/>
      <c r="H268" s="1"/>
      <c r="Z268" s="138"/>
      <c r="AD268" s="225"/>
      <c r="AE268" s="225"/>
      <c r="AF268" s="226"/>
      <c r="AG268" s="225"/>
      <c r="AH268" s="226"/>
      <c r="AI268" s="226"/>
      <c r="AJ268" s="226"/>
      <c r="AS268" s="223"/>
      <c r="BI268" s="223"/>
      <c r="BJ268" s="6"/>
      <c r="BK268" s="6"/>
      <c r="BV268" s="223"/>
      <c r="CA268" s="223"/>
      <c r="CI268" s="223"/>
      <c r="CO268" s="223"/>
    </row>
    <row r="269" spans="1:93" ht="14.25" customHeight="1">
      <c r="A269" s="1"/>
      <c r="B269" s="1"/>
      <c r="C269" s="1"/>
      <c r="D269" s="1"/>
      <c r="E269" s="1"/>
      <c r="F269" s="1"/>
      <c r="G269" s="1"/>
      <c r="H269" s="1"/>
      <c r="Z269" s="138"/>
      <c r="AD269" s="225"/>
      <c r="AE269" s="225"/>
      <c r="AF269" s="226"/>
      <c r="AG269" s="225"/>
      <c r="AH269" s="226"/>
      <c r="AI269" s="226"/>
      <c r="AJ269" s="226"/>
      <c r="AS269" s="223"/>
      <c r="BI269" s="223"/>
      <c r="BJ269" s="6"/>
      <c r="BK269" s="6"/>
      <c r="BV269" s="223"/>
      <c r="CA269" s="223"/>
      <c r="CI269" s="223"/>
      <c r="CO269" s="223"/>
    </row>
    <row r="270" spans="1:93" ht="14.25" customHeight="1">
      <c r="A270" s="1"/>
      <c r="B270" s="1"/>
      <c r="C270" s="1"/>
      <c r="D270" s="1"/>
      <c r="E270" s="1"/>
      <c r="F270" s="1"/>
      <c r="G270" s="1"/>
      <c r="H270" s="1"/>
      <c r="Z270" s="138"/>
      <c r="AD270" s="225"/>
      <c r="AE270" s="225"/>
      <c r="AF270" s="226"/>
      <c r="AG270" s="225"/>
      <c r="AH270" s="226"/>
      <c r="AI270" s="226"/>
      <c r="AJ270" s="226"/>
      <c r="AS270" s="223"/>
      <c r="BI270" s="223"/>
      <c r="BJ270" s="6"/>
      <c r="BK270" s="6"/>
      <c r="BV270" s="223"/>
      <c r="CA270" s="223"/>
      <c r="CI270" s="223"/>
      <c r="CO270" s="223"/>
    </row>
    <row r="271" spans="1:93" ht="14.25" customHeight="1">
      <c r="A271" s="1"/>
      <c r="B271" s="1"/>
      <c r="C271" s="1"/>
      <c r="D271" s="1"/>
      <c r="E271" s="1"/>
      <c r="F271" s="1"/>
      <c r="G271" s="1"/>
      <c r="H271" s="1"/>
      <c r="Z271" s="138"/>
      <c r="AD271" s="225"/>
      <c r="AE271" s="225"/>
      <c r="AF271" s="226"/>
      <c r="AG271" s="225"/>
      <c r="AH271" s="226"/>
      <c r="AI271" s="226"/>
      <c r="AJ271" s="226"/>
      <c r="AS271" s="223"/>
      <c r="BI271" s="223"/>
      <c r="BJ271" s="6"/>
      <c r="BK271" s="6"/>
      <c r="BV271" s="223"/>
      <c r="CA271" s="223"/>
      <c r="CI271" s="223"/>
      <c r="CO271" s="223"/>
    </row>
    <row r="272" spans="1:93" ht="14.25" customHeight="1">
      <c r="A272" s="1"/>
      <c r="B272" s="1"/>
      <c r="C272" s="1"/>
      <c r="D272" s="1"/>
      <c r="E272" s="1"/>
      <c r="F272" s="1"/>
      <c r="G272" s="1"/>
      <c r="H272" s="1"/>
      <c r="Z272" s="138"/>
      <c r="AD272" s="225"/>
      <c r="AE272" s="225"/>
      <c r="AF272" s="226"/>
      <c r="AG272" s="225"/>
      <c r="AH272" s="226"/>
      <c r="AI272" s="226"/>
      <c r="AJ272" s="226"/>
      <c r="AS272" s="223"/>
      <c r="BI272" s="223"/>
      <c r="BJ272" s="6"/>
      <c r="BK272" s="6"/>
      <c r="BV272" s="223"/>
      <c r="CA272" s="223"/>
      <c r="CI272" s="223"/>
      <c r="CO272" s="223"/>
    </row>
    <row r="273" spans="1:93" ht="14.25" customHeight="1">
      <c r="A273" s="1"/>
      <c r="B273" s="1"/>
      <c r="C273" s="1"/>
      <c r="D273" s="1"/>
      <c r="E273" s="1"/>
      <c r="F273" s="1"/>
      <c r="G273" s="1"/>
      <c r="H273" s="1"/>
      <c r="Z273" s="138"/>
      <c r="AD273" s="225"/>
      <c r="AE273" s="225"/>
      <c r="AF273" s="226"/>
      <c r="AG273" s="225"/>
      <c r="AH273" s="226"/>
      <c r="AI273" s="226"/>
      <c r="AJ273" s="226"/>
      <c r="AS273" s="223"/>
      <c r="BI273" s="223"/>
      <c r="BJ273" s="6"/>
      <c r="BK273" s="6"/>
      <c r="BV273" s="223"/>
      <c r="CA273" s="223"/>
      <c r="CI273" s="223"/>
      <c r="CO273" s="223"/>
    </row>
    <row r="274" spans="1:93" ht="14.25" customHeight="1">
      <c r="A274" s="1"/>
      <c r="B274" s="1"/>
      <c r="C274" s="1"/>
      <c r="D274" s="1"/>
      <c r="E274" s="1"/>
      <c r="F274" s="1"/>
      <c r="G274" s="1"/>
      <c r="H274" s="1"/>
      <c r="Z274" s="138"/>
      <c r="AD274" s="225"/>
      <c r="AE274" s="225"/>
      <c r="AF274" s="226"/>
      <c r="AG274" s="225"/>
      <c r="AH274" s="226"/>
      <c r="AI274" s="226"/>
      <c r="AJ274" s="226"/>
      <c r="AS274" s="223"/>
      <c r="BI274" s="223"/>
      <c r="BJ274" s="6"/>
      <c r="BK274" s="6"/>
      <c r="BV274" s="223"/>
      <c r="CA274" s="223"/>
      <c r="CI274" s="223"/>
      <c r="CO274" s="223"/>
    </row>
    <row r="275" spans="1:93" ht="14.25" customHeight="1">
      <c r="A275" s="1"/>
      <c r="B275" s="1"/>
      <c r="C275" s="1"/>
      <c r="D275" s="1"/>
      <c r="E275" s="1"/>
      <c r="F275" s="1"/>
      <c r="G275" s="1"/>
      <c r="H275" s="1"/>
      <c r="Z275" s="138"/>
      <c r="AD275" s="225"/>
      <c r="AE275" s="225"/>
      <c r="AF275" s="226"/>
      <c r="AG275" s="225"/>
      <c r="AH275" s="226"/>
      <c r="AI275" s="226"/>
      <c r="AJ275" s="226"/>
      <c r="AS275" s="223"/>
      <c r="BI275" s="223"/>
      <c r="BJ275" s="6"/>
      <c r="BK275" s="6"/>
      <c r="BV275" s="223"/>
      <c r="CA275" s="223"/>
      <c r="CI275" s="223"/>
      <c r="CO275" s="223"/>
    </row>
    <row r="276" spans="1:93" ht="14.25" customHeight="1">
      <c r="A276" s="1"/>
      <c r="B276" s="1"/>
      <c r="C276" s="1"/>
      <c r="D276" s="1"/>
      <c r="E276" s="1"/>
      <c r="F276" s="1"/>
      <c r="G276" s="1"/>
      <c r="H276" s="1"/>
      <c r="Z276" s="138"/>
      <c r="AD276" s="225"/>
      <c r="AE276" s="225"/>
      <c r="AF276" s="226"/>
      <c r="AG276" s="225"/>
      <c r="AH276" s="226"/>
      <c r="AI276" s="226"/>
      <c r="AJ276" s="226"/>
      <c r="AS276" s="223"/>
      <c r="BI276" s="223"/>
      <c r="BJ276" s="6"/>
      <c r="BK276" s="6"/>
      <c r="BV276" s="223"/>
      <c r="CA276" s="223"/>
      <c r="CI276" s="223"/>
      <c r="CO276" s="223"/>
    </row>
    <row r="277" spans="1:93" ht="14.25" customHeight="1">
      <c r="A277" s="1"/>
      <c r="B277" s="1"/>
      <c r="C277" s="1"/>
      <c r="D277" s="1"/>
      <c r="E277" s="1"/>
      <c r="F277" s="1"/>
      <c r="G277" s="1"/>
      <c r="H277" s="1"/>
      <c r="Z277" s="138"/>
      <c r="AD277" s="225"/>
      <c r="AE277" s="225"/>
      <c r="AF277" s="226"/>
      <c r="AG277" s="225"/>
      <c r="AH277" s="226"/>
      <c r="AI277" s="226"/>
      <c r="AJ277" s="226"/>
      <c r="AS277" s="223"/>
      <c r="BI277" s="223"/>
      <c r="BJ277" s="6"/>
      <c r="BK277" s="6"/>
      <c r="BV277" s="223"/>
      <c r="CA277" s="223"/>
      <c r="CI277" s="223"/>
      <c r="CO277" s="223"/>
    </row>
    <row r="278" spans="1:93" ht="14.25" customHeight="1">
      <c r="A278" s="1"/>
      <c r="B278" s="1"/>
      <c r="C278" s="1"/>
      <c r="D278" s="1"/>
      <c r="E278" s="1"/>
      <c r="F278" s="1"/>
      <c r="G278" s="1"/>
      <c r="H278" s="1"/>
      <c r="Z278" s="138"/>
      <c r="AD278" s="225"/>
      <c r="AE278" s="225"/>
      <c r="AF278" s="226"/>
      <c r="AG278" s="225"/>
      <c r="AH278" s="226"/>
      <c r="AI278" s="226"/>
      <c r="AJ278" s="226"/>
      <c r="AS278" s="223"/>
      <c r="BI278" s="223"/>
      <c r="BJ278" s="6"/>
      <c r="BK278" s="6"/>
      <c r="BV278" s="223"/>
      <c r="CA278" s="223"/>
      <c r="CI278" s="223"/>
      <c r="CO278" s="223"/>
    </row>
    <row r="279" spans="1:93" ht="14.25" customHeight="1">
      <c r="A279" s="1"/>
      <c r="B279" s="1"/>
      <c r="C279" s="1"/>
      <c r="D279" s="1"/>
      <c r="E279" s="1"/>
      <c r="F279" s="1"/>
      <c r="G279" s="1"/>
      <c r="H279" s="1"/>
      <c r="Z279" s="138"/>
      <c r="AD279" s="225"/>
      <c r="AE279" s="225"/>
      <c r="AF279" s="226"/>
      <c r="AG279" s="225"/>
      <c r="AH279" s="226"/>
      <c r="AI279" s="226"/>
      <c r="AJ279" s="226"/>
      <c r="AS279" s="223"/>
      <c r="BI279" s="223"/>
      <c r="BJ279" s="6"/>
      <c r="BK279" s="6"/>
      <c r="BV279" s="223"/>
      <c r="CA279" s="223"/>
      <c r="CI279" s="223"/>
      <c r="CO279" s="223"/>
    </row>
    <row r="280" spans="1:93" ht="14.25" customHeight="1">
      <c r="A280" s="1"/>
      <c r="B280" s="1"/>
      <c r="C280" s="1"/>
      <c r="D280" s="1"/>
      <c r="E280" s="1"/>
      <c r="F280" s="1"/>
      <c r="G280" s="1"/>
      <c r="H280" s="1"/>
      <c r="Z280" s="138"/>
      <c r="AD280" s="225"/>
      <c r="AE280" s="225"/>
      <c r="AF280" s="226"/>
      <c r="AG280" s="225"/>
      <c r="AH280" s="226"/>
      <c r="AI280" s="226"/>
      <c r="AJ280" s="226"/>
      <c r="AS280" s="223"/>
      <c r="BI280" s="223"/>
      <c r="BJ280" s="6"/>
      <c r="BK280" s="6"/>
      <c r="BV280" s="223"/>
      <c r="CA280" s="223"/>
      <c r="CI280" s="223"/>
      <c r="CO280" s="223"/>
    </row>
    <row r="281" spans="1:93" ht="14.25" customHeight="1">
      <c r="A281" s="1"/>
      <c r="B281" s="1"/>
      <c r="C281" s="1"/>
      <c r="D281" s="1"/>
      <c r="E281" s="1"/>
      <c r="F281" s="1"/>
      <c r="G281" s="1"/>
      <c r="H281" s="1"/>
      <c r="Z281" s="138"/>
      <c r="AD281" s="225"/>
      <c r="AE281" s="225"/>
      <c r="AF281" s="226"/>
      <c r="AG281" s="225"/>
      <c r="AH281" s="226"/>
      <c r="AI281" s="226"/>
      <c r="AJ281" s="226"/>
      <c r="AS281" s="223"/>
      <c r="BI281" s="223"/>
      <c r="BJ281" s="6"/>
      <c r="BK281" s="6"/>
      <c r="BV281" s="223"/>
      <c r="CA281" s="223"/>
      <c r="CI281" s="223"/>
      <c r="CO281" s="223"/>
    </row>
    <row r="282" spans="1:93" ht="14.25" customHeight="1">
      <c r="A282" s="1"/>
      <c r="B282" s="1"/>
      <c r="C282" s="1"/>
      <c r="D282" s="1"/>
      <c r="E282" s="1"/>
      <c r="F282" s="1"/>
      <c r="G282" s="1"/>
      <c r="H282" s="1"/>
      <c r="Z282" s="138"/>
      <c r="AD282" s="225"/>
      <c r="AE282" s="225"/>
      <c r="AF282" s="226"/>
      <c r="AG282" s="225"/>
      <c r="AH282" s="226"/>
      <c r="AI282" s="226"/>
      <c r="AJ282" s="226"/>
      <c r="AS282" s="223"/>
      <c r="BI282" s="223"/>
      <c r="BJ282" s="6"/>
      <c r="BK282" s="6"/>
      <c r="BV282" s="223"/>
      <c r="CA282" s="223"/>
      <c r="CI282" s="223"/>
      <c r="CO282" s="223"/>
    </row>
    <row r="283" spans="1:93" ht="14.25" customHeight="1">
      <c r="A283" s="1"/>
      <c r="B283" s="1"/>
      <c r="C283" s="1"/>
      <c r="D283" s="1"/>
      <c r="E283" s="1"/>
      <c r="F283" s="1"/>
      <c r="G283" s="1"/>
      <c r="H283" s="1"/>
      <c r="Z283" s="138"/>
      <c r="AD283" s="225"/>
      <c r="AE283" s="225"/>
      <c r="AF283" s="226"/>
      <c r="AG283" s="225"/>
      <c r="AH283" s="226"/>
      <c r="AI283" s="226"/>
      <c r="AJ283" s="226"/>
      <c r="AS283" s="223"/>
      <c r="BI283" s="223"/>
      <c r="BJ283" s="6"/>
      <c r="BK283" s="6"/>
      <c r="BV283" s="223"/>
      <c r="CA283" s="223"/>
      <c r="CI283" s="223"/>
      <c r="CO283" s="223"/>
    </row>
    <row r="284" spans="1:93" ht="14.25" customHeight="1">
      <c r="A284" s="1"/>
      <c r="B284" s="1"/>
      <c r="C284" s="1"/>
      <c r="D284" s="1"/>
      <c r="E284" s="1"/>
      <c r="F284" s="1"/>
      <c r="G284" s="1"/>
      <c r="H284" s="1"/>
      <c r="Z284" s="138"/>
      <c r="AD284" s="225"/>
      <c r="AE284" s="225"/>
      <c r="AF284" s="226"/>
      <c r="AG284" s="225"/>
      <c r="AH284" s="226"/>
      <c r="AI284" s="226"/>
      <c r="AJ284" s="226"/>
      <c r="AS284" s="223"/>
      <c r="BI284" s="223"/>
      <c r="BJ284" s="6"/>
      <c r="BK284" s="6"/>
      <c r="BV284" s="223"/>
      <c r="CA284" s="223"/>
      <c r="CI284" s="223"/>
      <c r="CO284" s="223"/>
    </row>
    <row r="285" spans="1:93" ht="14.25" customHeight="1">
      <c r="A285" s="1"/>
      <c r="B285" s="1"/>
      <c r="C285" s="1"/>
      <c r="D285" s="1"/>
      <c r="E285" s="1"/>
      <c r="F285" s="1"/>
      <c r="G285" s="1"/>
      <c r="H285" s="1"/>
      <c r="Z285" s="138"/>
      <c r="AD285" s="225"/>
      <c r="AE285" s="225"/>
      <c r="AF285" s="226"/>
      <c r="AG285" s="225"/>
      <c r="AH285" s="226"/>
      <c r="AI285" s="226"/>
      <c r="AJ285" s="226"/>
      <c r="AS285" s="223"/>
      <c r="BI285" s="223"/>
      <c r="BJ285" s="6"/>
      <c r="BK285" s="6"/>
      <c r="BV285" s="223"/>
      <c r="CA285" s="223"/>
      <c r="CI285" s="223"/>
      <c r="CO285" s="223"/>
    </row>
    <row r="286" spans="1:93" ht="14.25" customHeight="1">
      <c r="A286" s="1"/>
      <c r="B286" s="1"/>
      <c r="C286" s="1"/>
      <c r="D286" s="1"/>
      <c r="E286" s="1"/>
      <c r="F286" s="1"/>
      <c r="G286" s="1"/>
      <c r="H286" s="1"/>
      <c r="Z286" s="138"/>
      <c r="AD286" s="225"/>
      <c r="AE286" s="225"/>
      <c r="AF286" s="226"/>
      <c r="AG286" s="225"/>
      <c r="AH286" s="226"/>
      <c r="AI286" s="226"/>
      <c r="AJ286" s="226"/>
      <c r="AS286" s="223"/>
      <c r="BI286" s="223"/>
      <c r="BJ286" s="6"/>
      <c r="BK286" s="6"/>
      <c r="BV286" s="223"/>
      <c r="CA286" s="223"/>
      <c r="CI286" s="223"/>
      <c r="CO286" s="223"/>
    </row>
    <row r="287" spans="1:93" ht="14.25" customHeight="1">
      <c r="A287" s="1"/>
      <c r="B287" s="1"/>
      <c r="C287" s="1"/>
      <c r="D287" s="1"/>
      <c r="E287" s="1"/>
      <c r="F287" s="1"/>
      <c r="G287" s="1"/>
      <c r="H287" s="1"/>
      <c r="Z287" s="138"/>
      <c r="AD287" s="225"/>
      <c r="AE287" s="225"/>
      <c r="AF287" s="226"/>
      <c r="AG287" s="225"/>
      <c r="AH287" s="226"/>
      <c r="AI287" s="226"/>
      <c r="AJ287" s="226"/>
      <c r="AS287" s="223"/>
      <c r="BI287" s="223"/>
      <c r="BJ287" s="6"/>
      <c r="BK287" s="6"/>
      <c r="BV287" s="223"/>
      <c r="CA287" s="223"/>
      <c r="CI287" s="223"/>
      <c r="CO287" s="223"/>
    </row>
    <row r="288" spans="1:93" ht="14.25" customHeight="1">
      <c r="A288" s="1"/>
      <c r="B288" s="1"/>
      <c r="C288" s="1"/>
      <c r="D288" s="1"/>
      <c r="E288" s="1"/>
      <c r="F288" s="1"/>
      <c r="G288" s="1"/>
      <c r="H288" s="1"/>
      <c r="Z288" s="138"/>
      <c r="AD288" s="225"/>
      <c r="AE288" s="225"/>
      <c r="AF288" s="226"/>
      <c r="AG288" s="225"/>
      <c r="AH288" s="226"/>
      <c r="AI288" s="226"/>
      <c r="AJ288" s="226"/>
      <c r="AS288" s="223"/>
      <c r="BI288" s="223"/>
      <c r="BJ288" s="6"/>
      <c r="BK288" s="6"/>
      <c r="BV288" s="223"/>
      <c r="CA288" s="223"/>
      <c r="CI288" s="223"/>
      <c r="CO288" s="223"/>
    </row>
    <row r="289" spans="1:93" ht="14.25" customHeight="1">
      <c r="A289" s="1"/>
      <c r="B289" s="1"/>
      <c r="C289" s="1"/>
      <c r="D289" s="1"/>
      <c r="E289" s="1"/>
      <c r="F289" s="1"/>
      <c r="G289" s="1"/>
      <c r="H289" s="1"/>
      <c r="Z289" s="138"/>
      <c r="AD289" s="225"/>
      <c r="AE289" s="225"/>
      <c r="AF289" s="226"/>
      <c r="AG289" s="225"/>
      <c r="AH289" s="226"/>
      <c r="AI289" s="226"/>
      <c r="AJ289" s="226"/>
      <c r="AS289" s="223"/>
      <c r="BI289" s="223"/>
      <c r="BJ289" s="6"/>
      <c r="BK289" s="6"/>
      <c r="BV289" s="223"/>
      <c r="CA289" s="223"/>
      <c r="CI289" s="223"/>
      <c r="CO289" s="223"/>
    </row>
    <row r="290" spans="1:93" ht="14.25" customHeight="1">
      <c r="A290" s="1"/>
      <c r="B290" s="1"/>
      <c r="C290" s="1"/>
      <c r="D290" s="1"/>
      <c r="E290" s="1"/>
      <c r="F290" s="1"/>
      <c r="G290" s="1"/>
      <c r="H290" s="1"/>
      <c r="Z290" s="138"/>
      <c r="AD290" s="225"/>
      <c r="AE290" s="225"/>
      <c r="AF290" s="226"/>
      <c r="AG290" s="225"/>
      <c r="AH290" s="226"/>
      <c r="AI290" s="226"/>
      <c r="AJ290" s="226"/>
      <c r="AS290" s="223"/>
      <c r="BI290" s="223"/>
      <c r="BJ290" s="6"/>
      <c r="BK290" s="6"/>
      <c r="BV290" s="223"/>
      <c r="CA290" s="223"/>
      <c r="CI290" s="223"/>
      <c r="CO290" s="223"/>
    </row>
    <row r="291" spans="1:93" ht="14.25" customHeight="1">
      <c r="A291" s="1"/>
      <c r="B291" s="1"/>
      <c r="C291" s="1"/>
      <c r="D291" s="1"/>
      <c r="E291" s="1"/>
      <c r="F291" s="1"/>
      <c r="G291" s="1"/>
      <c r="H291" s="1"/>
      <c r="Z291" s="138"/>
      <c r="AD291" s="225"/>
      <c r="AE291" s="225"/>
      <c r="AF291" s="226"/>
      <c r="AG291" s="225"/>
      <c r="AH291" s="226"/>
      <c r="AI291" s="226"/>
      <c r="AJ291" s="226"/>
      <c r="AS291" s="223"/>
      <c r="BI291" s="223"/>
      <c r="BJ291" s="6"/>
      <c r="BK291" s="6"/>
      <c r="BV291" s="223"/>
      <c r="CA291" s="223"/>
      <c r="CI291" s="223"/>
      <c r="CO291" s="223"/>
    </row>
    <row r="292" spans="1:93" ht="14.25" customHeight="1">
      <c r="A292" s="1"/>
      <c r="B292" s="1"/>
      <c r="C292" s="1"/>
      <c r="D292" s="1"/>
      <c r="E292" s="1"/>
      <c r="F292" s="1"/>
      <c r="G292" s="1"/>
      <c r="H292" s="1"/>
      <c r="Z292" s="138"/>
      <c r="AD292" s="225"/>
      <c r="AE292" s="225"/>
      <c r="AF292" s="226"/>
      <c r="AG292" s="225"/>
      <c r="AH292" s="226"/>
      <c r="AI292" s="226"/>
      <c r="AJ292" s="226"/>
      <c r="AS292" s="223"/>
      <c r="BI292" s="223"/>
      <c r="BJ292" s="6"/>
      <c r="BK292" s="6"/>
      <c r="BV292" s="223"/>
      <c r="CA292" s="223"/>
      <c r="CI292" s="223"/>
      <c r="CO292" s="223"/>
    </row>
    <row r="293" spans="1:93" ht="14.25" customHeight="1">
      <c r="A293" s="1"/>
      <c r="B293" s="1"/>
      <c r="C293" s="1"/>
      <c r="D293" s="1"/>
      <c r="E293" s="1"/>
      <c r="F293" s="1"/>
      <c r="G293" s="1"/>
      <c r="H293" s="1"/>
      <c r="Z293" s="138"/>
      <c r="AD293" s="225"/>
      <c r="AE293" s="225"/>
      <c r="AF293" s="226"/>
      <c r="AG293" s="225"/>
      <c r="AH293" s="226"/>
      <c r="AI293" s="226"/>
      <c r="AJ293" s="226"/>
      <c r="AS293" s="223"/>
      <c r="BI293" s="223"/>
      <c r="BJ293" s="6"/>
      <c r="BK293" s="6"/>
      <c r="BV293" s="223"/>
      <c r="CA293" s="223"/>
      <c r="CI293" s="223"/>
      <c r="CO293" s="223"/>
    </row>
    <row r="294" spans="1:93" ht="14.25" customHeight="1">
      <c r="A294" s="1"/>
      <c r="B294" s="1"/>
      <c r="C294" s="1"/>
      <c r="D294" s="1"/>
      <c r="E294" s="1"/>
      <c r="F294" s="1"/>
      <c r="G294" s="1"/>
      <c r="H294" s="1"/>
      <c r="Z294" s="138"/>
      <c r="AD294" s="225"/>
      <c r="AE294" s="225"/>
      <c r="AF294" s="226"/>
      <c r="AG294" s="225"/>
      <c r="AH294" s="226"/>
      <c r="AI294" s="226"/>
      <c r="AJ294" s="226"/>
      <c r="AS294" s="223"/>
      <c r="BI294" s="223"/>
      <c r="BJ294" s="6"/>
      <c r="BK294" s="6"/>
      <c r="BV294" s="223"/>
      <c r="CA294" s="223"/>
      <c r="CI294" s="223"/>
      <c r="CO294" s="223"/>
    </row>
    <row r="295" spans="1:93" ht="14.25" customHeight="1">
      <c r="A295" s="1"/>
      <c r="B295" s="1"/>
      <c r="C295" s="1"/>
      <c r="D295" s="1"/>
      <c r="E295" s="1"/>
      <c r="F295" s="1"/>
      <c r="G295" s="1"/>
      <c r="H295" s="1"/>
      <c r="Z295" s="138"/>
      <c r="AD295" s="225"/>
      <c r="AE295" s="225"/>
      <c r="AF295" s="226"/>
      <c r="AG295" s="225"/>
      <c r="AH295" s="226"/>
      <c r="AI295" s="226"/>
      <c r="AJ295" s="226"/>
      <c r="AS295" s="223"/>
      <c r="BI295" s="223"/>
      <c r="BJ295" s="6"/>
      <c r="BK295" s="6"/>
      <c r="BV295" s="223"/>
      <c r="CA295" s="223"/>
      <c r="CI295" s="223"/>
      <c r="CO295" s="223"/>
    </row>
    <row r="296" spans="1:93" ht="14.25" customHeight="1">
      <c r="A296" s="1"/>
      <c r="B296" s="1"/>
      <c r="C296" s="1"/>
      <c r="D296" s="1"/>
      <c r="E296" s="1"/>
      <c r="F296" s="1"/>
      <c r="G296" s="1"/>
      <c r="H296" s="1"/>
      <c r="Z296" s="138"/>
      <c r="AD296" s="225"/>
      <c r="AE296" s="225"/>
      <c r="AF296" s="226"/>
      <c r="AG296" s="225"/>
      <c r="AH296" s="226"/>
      <c r="AI296" s="226"/>
      <c r="AJ296" s="226"/>
      <c r="AS296" s="223"/>
      <c r="BI296" s="223"/>
      <c r="BJ296" s="6"/>
      <c r="BK296" s="6"/>
      <c r="BV296" s="223"/>
      <c r="CA296" s="223"/>
      <c r="CI296" s="223"/>
      <c r="CO296" s="223"/>
    </row>
    <row r="297" spans="1:93" ht="14.25" customHeight="1">
      <c r="A297" s="1"/>
      <c r="B297" s="1"/>
      <c r="C297" s="1"/>
      <c r="D297" s="1"/>
      <c r="E297" s="1"/>
      <c r="F297" s="1"/>
      <c r="G297" s="1"/>
      <c r="H297" s="1"/>
      <c r="Z297" s="138"/>
      <c r="AD297" s="225"/>
      <c r="AE297" s="225"/>
      <c r="AF297" s="226"/>
      <c r="AG297" s="225"/>
      <c r="AH297" s="226"/>
      <c r="AI297" s="226"/>
      <c r="AJ297" s="226"/>
      <c r="AS297" s="223"/>
      <c r="BI297" s="223"/>
      <c r="BJ297" s="6"/>
      <c r="BK297" s="6"/>
      <c r="BV297" s="223"/>
      <c r="CA297" s="223"/>
      <c r="CI297" s="223"/>
      <c r="CO297" s="223"/>
    </row>
    <row r="298" spans="1:93" ht="14.25" customHeight="1">
      <c r="A298" s="1"/>
      <c r="B298" s="1"/>
      <c r="C298" s="1"/>
      <c r="D298" s="1"/>
      <c r="E298" s="1"/>
      <c r="F298" s="1"/>
      <c r="G298" s="1"/>
      <c r="H298" s="1"/>
      <c r="Z298" s="138"/>
      <c r="AD298" s="225"/>
      <c r="AE298" s="225"/>
      <c r="AF298" s="226"/>
      <c r="AG298" s="225"/>
      <c r="AH298" s="226"/>
      <c r="AI298" s="226"/>
      <c r="AJ298" s="226"/>
      <c r="AS298" s="223"/>
      <c r="BI298" s="223"/>
      <c r="BJ298" s="6"/>
      <c r="BK298" s="6"/>
      <c r="BV298" s="223"/>
      <c r="CA298" s="223"/>
      <c r="CI298" s="223"/>
      <c r="CO298" s="223"/>
    </row>
    <row r="299" spans="1:93" ht="14.25" customHeight="1">
      <c r="A299" s="1"/>
      <c r="B299" s="1"/>
      <c r="C299" s="1"/>
      <c r="D299" s="1"/>
      <c r="E299" s="1"/>
      <c r="F299" s="1"/>
      <c r="G299" s="1"/>
      <c r="H299" s="1"/>
      <c r="Z299" s="138"/>
      <c r="AD299" s="225"/>
      <c r="AE299" s="225"/>
      <c r="AF299" s="226"/>
      <c r="AG299" s="225"/>
      <c r="AH299" s="226"/>
      <c r="AI299" s="226"/>
      <c r="AJ299" s="226"/>
      <c r="AS299" s="223"/>
      <c r="BI299" s="223"/>
      <c r="BJ299" s="6"/>
      <c r="BK299" s="6"/>
      <c r="BV299" s="223"/>
      <c r="CA299" s="223"/>
      <c r="CI299" s="223"/>
      <c r="CO299" s="223"/>
    </row>
    <row r="300" spans="1:93" ht="14.25" customHeight="1">
      <c r="A300" s="1"/>
      <c r="B300" s="1"/>
      <c r="C300" s="1"/>
      <c r="D300" s="1"/>
      <c r="E300" s="1"/>
      <c r="F300" s="1"/>
      <c r="G300" s="1"/>
      <c r="H300" s="1"/>
      <c r="Z300" s="138"/>
      <c r="AD300" s="225"/>
      <c r="AE300" s="225"/>
      <c r="AF300" s="226"/>
      <c r="AG300" s="225"/>
      <c r="AH300" s="226"/>
      <c r="AI300" s="226"/>
      <c r="AJ300" s="226"/>
      <c r="AS300" s="223"/>
      <c r="BI300" s="223"/>
      <c r="BJ300" s="6"/>
      <c r="BK300" s="6"/>
      <c r="BV300" s="223"/>
      <c r="CA300" s="223"/>
      <c r="CI300" s="223"/>
      <c r="CO300" s="223"/>
    </row>
    <row r="301" spans="1:93" ht="14.25" customHeight="1">
      <c r="A301" s="1"/>
      <c r="B301" s="1"/>
      <c r="C301" s="1"/>
      <c r="D301" s="1"/>
      <c r="E301" s="1"/>
      <c r="F301" s="1"/>
      <c r="G301" s="1"/>
      <c r="H301" s="1"/>
      <c r="Z301" s="138"/>
      <c r="AD301" s="225"/>
      <c r="AE301" s="225"/>
      <c r="AF301" s="226"/>
      <c r="AG301" s="225"/>
      <c r="AH301" s="226"/>
      <c r="AI301" s="226"/>
      <c r="AJ301" s="226"/>
      <c r="AS301" s="223"/>
      <c r="BI301" s="223"/>
      <c r="BJ301" s="6"/>
      <c r="BK301" s="6"/>
      <c r="BV301" s="223"/>
      <c r="CA301" s="223"/>
      <c r="CI301" s="223"/>
      <c r="CO301" s="223"/>
    </row>
    <row r="302" spans="1:93" ht="14.25" customHeight="1">
      <c r="A302" s="1"/>
      <c r="B302" s="1"/>
      <c r="C302" s="1"/>
      <c r="D302" s="1"/>
      <c r="E302" s="1"/>
      <c r="F302" s="1"/>
      <c r="G302" s="1"/>
      <c r="H302" s="1"/>
      <c r="Z302" s="138"/>
      <c r="AD302" s="225"/>
      <c r="AE302" s="225"/>
      <c r="AF302" s="226"/>
      <c r="AG302" s="225"/>
      <c r="AH302" s="226"/>
      <c r="AI302" s="226"/>
      <c r="AJ302" s="226"/>
      <c r="AS302" s="223"/>
      <c r="BI302" s="223"/>
      <c r="BJ302" s="6"/>
      <c r="BK302" s="6"/>
      <c r="BV302" s="223"/>
      <c r="CA302" s="223"/>
      <c r="CI302" s="223"/>
      <c r="CO302" s="223"/>
    </row>
    <row r="303" spans="1:93" ht="14.25" customHeight="1">
      <c r="A303" s="1"/>
      <c r="B303" s="1"/>
      <c r="C303" s="1"/>
      <c r="D303" s="1"/>
      <c r="E303" s="1"/>
      <c r="F303" s="1"/>
      <c r="G303" s="1"/>
      <c r="H303" s="1"/>
      <c r="Z303" s="138"/>
      <c r="AD303" s="225"/>
      <c r="AE303" s="225"/>
      <c r="AF303" s="226"/>
      <c r="AG303" s="225"/>
      <c r="AH303" s="226"/>
      <c r="AI303" s="226"/>
      <c r="AJ303" s="226"/>
      <c r="AS303" s="223"/>
      <c r="BI303" s="223"/>
      <c r="BJ303" s="6"/>
      <c r="BK303" s="6"/>
      <c r="BV303" s="223"/>
      <c r="CA303" s="223"/>
      <c r="CI303" s="223"/>
      <c r="CO303" s="223"/>
    </row>
    <row r="304" spans="1:93" ht="14.25" customHeight="1">
      <c r="A304" s="1"/>
      <c r="B304" s="1"/>
      <c r="C304" s="1"/>
      <c r="D304" s="1"/>
      <c r="E304" s="1"/>
      <c r="F304" s="1"/>
      <c r="G304" s="1"/>
      <c r="H304" s="1"/>
      <c r="Z304" s="138"/>
      <c r="AD304" s="225"/>
      <c r="AE304" s="225"/>
      <c r="AF304" s="226"/>
      <c r="AG304" s="225"/>
      <c r="AH304" s="226"/>
      <c r="AI304" s="226"/>
      <c r="AJ304" s="226"/>
      <c r="AS304" s="223"/>
      <c r="BI304" s="223"/>
      <c r="BJ304" s="6"/>
      <c r="BK304" s="6"/>
      <c r="BV304" s="223"/>
      <c r="CA304" s="223"/>
      <c r="CI304" s="223"/>
      <c r="CO304" s="223"/>
    </row>
    <row r="305" spans="1:93" ht="14.25" customHeight="1">
      <c r="A305" s="1"/>
      <c r="B305" s="1"/>
      <c r="C305" s="1"/>
      <c r="D305" s="1"/>
      <c r="E305" s="1"/>
      <c r="F305" s="1"/>
      <c r="G305" s="1"/>
      <c r="H305" s="1"/>
      <c r="Z305" s="138"/>
      <c r="AD305" s="225"/>
      <c r="AE305" s="225"/>
      <c r="AF305" s="226"/>
      <c r="AG305" s="225"/>
      <c r="AH305" s="226"/>
      <c r="AI305" s="226"/>
      <c r="AJ305" s="226"/>
      <c r="AS305" s="223"/>
      <c r="BI305" s="223"/>
      <c r="BJ305" s="6"/>
      <c r="BK305" s="6"/>
      <c r="BV305" s="223"/>
      <c r="CA305" s="223"/>
      <c r="CI305" s="223"/>
      <c r="CO305" s="223"/>
    </row>
    <row r="306" spans="1:93" ht="14.25" customHeight="1">
      <c r="A306" s="1"/>
      <c r="B306" s="1"/>
      <c r="C306" s="1"/>
      <c r="D306" s="1"/>
      <c r="E306" s="1"/>
      <c r="F306" s="1"/>
      <c r="G306" s="1"/>
      <c r="H306" s="1"/>
      <c r="Z306" s="138"/>
      <c r="AD306" s="225"/>
      <c r="AE306" s="225"/>
      <c r="AF306" s="226"/>
      <c r="AG306" s="225"/>
      <c r="AH306" s="226"/>
      <c r="AI306" s="226"/>
      <c r="AJ306" s="226"/>
      <c r="AS306" s="223"/>
      <c r="BI306" s="223"/>
      <c r="BJ306" s="6"/>
      <c r="BK306" s="6"/>
      <c r="BV306" s="223"/>
      <c r="CA306" s="223"/>
      <c r="CI306" s="223"/>
      <c r="CO306" s="223"/>
    </row>
    <row r="307" spans="1:93" ht="14.25" customHeight="1">
      <c r="A307" s="1"/>
      <c r="B307" s="1"/>
      <c r="C307" s="1"/>
      <c r="D307" s="1"/>
      <c r="E307" s="1"/>
      <c r="F307" s="1"/>
      <c r="G307" s="1"/>
      <c r="H307" s="1"/>
      <c r="Z307" s="138"/>
      <c r="AD307" s="225"/>
      <c r="AE307" s="225"/>
      <c r="AF307" s="226"/>
      <c r="AG307" s="225"/>
      <c r="AH307" s="226"/>
      <c r="AI307" s="226"/>
      <c r="AJ307" s="226"/>
      <c r="AS307" s="223"/>
      <c r="BI307" s="223"/>
      <c r="BJ307" s="6"/>
      <c r="BK307" s="6"/>
      <c r="BV307" s="223"/>
      <c r="CA307" s="223"/>
      <c r="CI307" s="223"/>
      <c r="CO307" s="223"/>
    </row>
    <row r="308" spans="1:93" ht="14.25" customHeight="1">
      <c r="A308" s="1"/>
      <c r="B308" s="1"/>
      <c r="C308" s="1"/>
      <c r="D308" s="1"/>
      <c r="E308" s="1"/>
      <c r="F308" s="1"/>
      <c r="G308" s="1"/>
      <c r="H308" s="1"/>
      <c r="Z308" s="138"/>
      <c r="AD308" s="225"/>
      <c r="AE308" s="225"/>
      <c r="AF308" s="226"/>
      <c r="AG308" s="225"/>
      <c r="AH308" s="226"/>
      <c r="AI308" s="226"/>
      <c r="AJ308" s="226"/>
      <c r="AS308" s="223"/>
      <c r="BI308" s="223"/>
      <c r="BJ308" s="6"/>
      <c r="BK308" s="6"/>
      <c r="BV308" s="223"/>
      <c r="CA308" s="223"/>
      <c r="CI308" s="223"/>
      <c r="CO308" s="223"/>
    </row>
    <row r="309" spans="1:93" ht="14.25" customHeight="1">
      <c r="A309" s="1"/>
      <c r="B309" s="1"/>
      <c r="C309" s="1"/>
      <c r="D309" s="1"/>
      <c r="E309" s="1"/>
      <c r="F309" s="1"/>
      <c r="G309" s="1"/>
      <c r="H309" s="1"/>
      <c r="Z309" s="138"/>
      <c r="AD309" s="225"/>
      <c r="AE309" s="225"/>
      <c r="AF309" s="226"/>
      <c r="AG309" s="225"/>
      <c r="AH309" s="226"/>
      <c r="AI309" s="226"/>
      <c r="AJ309" s="226"/>
      <c r="AS309" s="223"/>
      <c r="BI309" s="223"/>
      <c r="BJ309" s="6"/>
      <c r="BK309" s="6"/>
      <c r="BV309" s="223"/>
      <c r="CA309" s="223"/>
      <c r="CI309" s="223"/>
      <c r="CO309" s="223"/>
    </row>
    <row r="310" spans="1:93" ht="14.25" customHeight="1">
      <c r="A310" s="1"/>
      <c r="B310" s="1"/>
      <c r="C310" s="1"/>
      <c r="D310" s="1"/>
      <c r="E310" s="1"/>
      <c r="F310" s="1"/>
      <c r="G310" s="1"/>
      <c r="H310" s="1"/>
      <c r="Z310" s="138"/>
      <c r="AD310" s="225"/>
      <c r="AE310" s="225"/>
      <c r="AF310" s="226"/>
      <c r="AG310" s="225"/>
      <c r="AH310" s="226"/>
      <c r="AI310" s="226"/>
      <c r="AJ310" s="226"/>
      <c r="AS310" s="223"/>
      <c r="BI310" s="223"/>
      <c r="BJ310" s="6"/>
      <c r="BK310" s="6"/>
      <c r="BV310" s="223"/>
      <c r="CA310" s="223"/>
      <c r="CI310" s="223"/>
      <c r="CO310" s="223"/>
    </row>
    <row r="311" spans="1:93" ht="14.25" customHeight="1">
      <c r="A311" s="1"/>
      <c r="B311" s="1"/>
      <c r="C311" s="1"/>
      <c r="D311" s="1"/>
      <c r="E311" s="1"/>
      <c r="F311" s="1"/>
      <c r="G311" s="1"/>
      <c r="H311" s="1"/>
      <c r="Z311" s="138"/>
      <c r="AD311" s="225"/>
      <c r="AE311" s="225"/>
      <c r="AF311" s="226"/>
      <c r="AG311" s="225"/>
      <c r="AH311" s="226"/>
      <c r="AI311" s="226"/>
      <c r="AJ311" s="226"/>
      <c r="AS311" s="223"/>
      <c r="BI311" s="223"/>
      <c r="BJ311" s="6"/>
      <c r="BK311" s="6"/>
      <c r="BV311" s="223"/>
      <c r="CA311" s="223"/>
      <c r="CI311" s="223"/>
      <c r="CO311" s="223"/>
    </row>
    <row r="312" spans="1:93" ht="14.25" customHeight="1">
      <c r="A312" s="1"/>
      <c r="B312" s="1"/>
      <c r="C312" s="1"/>
      <c r="D312" s="1"/>
      <c r="E312" s="1"/>
      <c r="F312" s="1"/>
      <c r="G312" s="1"/>
      <c r="H312" s="1"/>
      <c r="Z312" s="138"/>
      <c r="AD312" s="225"/>
      <c r="AE312" s="225"/>
      <c r="AF312" s="226"/>
      <c r="AG312" s="225"/>
      <c r="AH312" s="226"/>
      <c r="AI312" s="226"/>
      <c r="AJ312" s="226"/>
      <c r="AS312" s="223"/>
      <c r="BI312" s="223"/>
      <c r="BJ312" s="6"/>
      <c r="BK312" s="6"/>
      <c r="BV312" s="223"/>
      <c r="CA312" s="223"/>
      <c r="CI312" s="223"/>
      <c r="CO312" s="223"/>
    </row>
    <row r="313" spans="1:93" ht="14.25" customHeight="1">
      <c r="A313" s="1"/>
      <c r="B313" s="1"/>
      <c r="C313" s="1"/>
      <c r="D313" s="1"/>
      <c r="E313" s="1"/>
      <c r="F313" s="1"/>
      <c r="G313" s="1"/>
      <c r="H313" s="1"/>
      <c r="Z313" s="138"/>
      <c r="AD313" s="225"/>
      <c r="AE313" s="225"/>
      <c r="AF313" s="226"/>
      <c r="AG313" s="225"/>
      <c r="AH313" s="226"/>
      <c r="AI313" s="226"/>
      <c r="AJ313" s="226"/>
      <c r="AS313" s="223"/>
      <c r="BI313" s="223"/>
      <c r="BJ313" s="6"/>
      <c r="BK313" s="6"/>
      <c r="BV313" s="223"/>
      <c r="CA313" s="223"/>
      <c r="CI313" s="223"/>
      <c r="CO313" s="223"/>
    </row>
    <row r="314" spans="1:93" ht="14.25" customHeight="1">
      <c r="A314" s="1"/>
      <c r="B314" s="1"/>
      <c r="C314" s="1"/>
      <c r="D314" s="1"/>
      <c r="E314" s="1"/>
      <c r="F314" s="1"/>
      <c r="G314" s="1"/>
      <c r="H314" s="1"/>
      <c r="Z314" s="138"/>
      <c r="AD314" s="225"/>
      <c r="AE314" s="225"/>
      <c r="AF314" s="226"/>
      <c r="AG314" s="225"/>
      <c r="AH314" s="226"/>
      <c r="AI314" s="226"/>
      <c r="AJ314" s="226"/>
      <c r="AS314" s="223"/>
      <c r="BI314" s="223"/>
      <c r="BJ314" s="6"/>
      <c r="BK314" s="6"/>
      <c r="BV314" s="223"/>
      <c r="CA314" s="223"/>
      <c r="CI314" s="223"/>
      <c r="CO314" s="223"/>
    </row>
    <row r="315" spans="1:93" ht="14.25" customHeight="1">
      <c r="A315" s="1"/>
      <c r="B315" s="1"/>
      <c r="C315" s="1"/>
      <c r="D315" s="1"/>
      <c r="E315" s="1"/>
      <c r="F315" s="1"/>
      <c r="G315" s="1"/>
      <c r="H315" s="1"/>
      <c r="Z315" s="138"/>
      <c r="AD315" s="225"/>
      <c r="AE315" s="225"/>
      <c r="AF315" s="226"/>
      <c r="AG315" s="225"/>
      <c r="AH315" s="226"/>
      <c r="AI315" s="226"/>
      <c r="AJ315" s="226"/>
      <c r="AS315" s="223"/>
      <c r="BI315" s="223"/>
      <c r="BJ315" s="6"/>
      <c r="BK315" s="6"/>
      <c r="BV315" s="223"/>
      <c r="CA315" s="223"/>
      <c r="CI315" s="223"/>
      <c r="CO315" s="223"/>
    </row>
    <row r="316" spans="1:93" ht="14.25" customHeight="1">
      <c r="A316" s="1"/>
      <c r="B316" s="1"/>
      <c r="C316" s="1"/>
      <c r="D316" s="1"/>
      <c r="E316" s="1"/>
      <c r="F316" s="1"/>
      <c r="G316" s="1"/>
      <c r="H316" s="1"/>
      <c r="Z316" s="138"/>
      <c r="AD316" s="225"/>
      <c r="AE316" s="225"/>
      <c r="AF316" s="226"/>
      <c r="AG316" s="225"/>
      <c r="AH316" s="226"/>
      <c r="AI316" s="226"/>
      <c r="AJ316" s="226"/>
      <c r="AS316" s="223"/>
      <c r="BI316" s="223"/>
      <c r="BJ316" s="6"/>
      <c r="BK316" s="6"/>
      <c r="BV316" s="223"/>
      <c r="CA316" s="223"/>
      <c r="CI316" s="223"/>
      <c r="CO316" s="223"/>
    </row>
    <row r="317" spans="1:93" ht="14.25" customHeight="1">
      <c r="A317" s="1"/>
      <c r="B317" s="1"/>
      <c r="C317" s="1"/>
      <c r="D317" s="1"/>
      <c r="E317" s="1"/>
      <c r="F317" s="1"/>
      <c r="G317" s="1"/>
      <c r="H317" s="1"/>
      <c r="Z317" s="138"/>
      <c r="AD317" s="225"/>
      <c r="AE317" s="225"/>
      <c r="AF317" s="226"/>
      <c r="AG317" s="225"/>
      <c r="AH317" s="226"/>
      <c r="AI317" s="226"/>
      <c r="AJ317" s="226"/>
      <c r="AS317" s="223"/>
      <c r="BI317" s="223"/>
      <c r="BJ317" s="6"/>
      <c r="BK317" s="6"/>
      <c r="BV317" s="223"/>
      <c r="CA317" s="223"/>
      <c r="CI317" s="223"/>
      <c r="CO317" s="223"/>
    </row>
    <row r="318" spans="1:93" ht="14.25" customHeight="1">
      <c r="A318" s="1"/>
      <c r="B318" s="1"/>
      <c r="C318" s="1"/>
      <c r="D318" s="1"/>
      <c r="E318" s="1"/>
      <c r="F318" s="1"/>
      <c r="G318" s="1"/>
      <c r="H318" s="1"/>
      <c r="Z318" s="138"/>
      <c r="AD318" s="225"/>
      <c r="AE318" s="225"/>
      <c r="AF318" s="226"/>
      <c r="AG318" s="225"/>
      <c r="AH318" s="226"/>
      <c r="AI318" s="226"/>
      <c r="AJ318" s="226"/>
      <c r="AS318" s="223"/>
      <c r="BI318" s="223"/>
      <c r="BJ318" s="6"/>
      <c r="BK318" s="6"/>
      <c r="BV318" s="223"/>
      <c r="CA318" s="223"/>
      <c r="CI318" s="223"/>
      <c r="CO318" s="223"/>
    </row>
    <row r="319" spans="1:93" ht="14.25" customHeight="1">
      <c r="A319" s="1"/>
      <c r="B319" s="1"/>
      <c r="C319" s="1"/>
      <c r="D319" s="1"/>
      <c r="E319" s="1"/>
      <c r="F319" s="1"/>
      <c r="G319" s="1"/>
      <c r="H319" s="1"/>
      <c r="Z319" s="138"/>
      <c r="AD319" s="225"/>
      <c r="AE319" s="225"/>
      <c r="AF319" s="226"/>
      <c r="AG319" s="225"/>
      <c r="AH319" s="226"/>
      <c r="AI319" s="226"/>
      <c r="AJ319" s="226"/>
      <c r="AS319" s="223"/>
      <c r="BI319" s="223"/>
      <c r="BJ319" s="6"/>
      <c r="BK319" s="6"/>
      <c r="BV319" s="223"/>
      <c r="CA319" s="223"/>
      <c r="CI319" s="223"/>
      <c r="CO319" s="223"/>
    </row>
    <row r="320" spans="1:93" ht="14.25" customHeight="1">
      <c r="A320" s="1"/>
      <c r="B320" s="1"/>
      <c r="C320" s="1"/>
      <c r="D320" s="1"/>
      <c r="E320" s="1"/>
      <c r="F320" s="1"/>
      <c r="G320" s="1"/>
      <c r="H320" s="1"/>
      <c r="Z320" s="138"/>
      <c r="AD320" s="225"/>
      <c r="AE320" s="225"/>
      <c r="AF320" s="226"/>
      <c r="AG320" s="225"/>
      <c r="AH320" s="226"/>
      <c r="AI320" s="226"/>
      <c r="AJ320" s="226"/>
      <c r="AS320" s="223"/>
      <c r="BI320" s="223"/>
      <c r="BJ320" s="6"/>
      <c r="BK320" s="6"/>
      <c r="BV320" s="223"/>
      <c r="CA320" s="223"/>
      <c r="CI320" s="223"/>
      <c r="CO320" s="223"/>
    </row>
    <row r="321" spans="1:93" ht="14.25" customHeight="1">
      <c r="A321" s="1"/>
      <c r="B321" s="1"/>
      <c r="C321" s="1"/>
      <c r="D321" s="1"/>
      <c r="E321" s="1"/>
      <c r="F321" s="1"/>
      <c r="G321" s="1"/>
      <c r="H321" s="1"/>
      <c r="Z321" s="138"/>
      <c r="AD321" s="225"/>
      <c r="AE321" s="225"/>
      <c r="AF321" s="226"/>
      <c r="AG321" s="225"/>
      <c r="AH321" s="226"/>
      <c r="AI321" s="226"/>
      <c r="AJ321" s="226"/>
      <c r="AS321" s="223"/>
      <c r="BI321" s="223"/>
      <c r="BJ321" s="6"/>
      <c r="BK321" s="6"/>
      <c r="BV321" s="223"/>
      <c r="CA321" s="223"/>
      <c r="CI321" s="223"/>
      <c r="CO321" s="223"/>
    </row>
    <row r="322" spans="1:93" ht="14.25" customHeight="1">
      <c r="A322" s="1"/>
      <c r="B322" s="1"/>
      <c r="C322" s="1"/>
      <c r="D322" s="1"/>
      <c r="E322" s="1"/>
      <c r="F322" s="1"/>
      <c r="G322" s="1"/>
      <c r="H322" s="1"/>
      <c r="Z322" s="138"/>
      <c r="AD322" s="225"/>
      <c r="AE322" s="225"/>
      <c r="AF322" s="226"/>
      <c r="AG322" s="225"/>
      <c r="AH322" s="226"/>
      <c r="AI322" s="226"/>
      <c r="AJ322" s="226"/>
      <c r="AS322" s="223"/>
      <c r="BI322" s="223"/>
      <c r="BJ322" s="6"/>
      <c r="BK322" s="6"/>
      <c r="BV322" s="223"/>
      <c r="CA322" s="223"/>
      <c r="CI322" s="223"/>
      <c r="CO322" s="223"/>
    </row>
    <row r="323" spans="1:93" ht="14.25" customHeight="1">
      <c r="A323" s="1"/>
      <c r="B323" s="1"/>
      <c r="C323" s="1"/>
      <c r="D323" s="1"/>
      <c r="E323" s="1"/>
      <c r="F323" s="1"/>
      <c r="G323" s="1"/>
      <c r="H323" s="1"/>
      <c r="Z323" s="138"/>
      <c r="AD323" s="225"/>
      <c r="AE323" s="225"/>
      <c r="AF323" s="226"/>
      <c r="AG323" s="225"/>
      <c r="AH323" s="226"/>
      <c r="AI323" s="226"/>
      <c r="AJ323" s="226"/>
      <c r="AS323" s="223"/>
      <c r="BI323" s="223"/>
      <c r="BJ323" s="6"/>
      <c r="BK323" s="6"/>
      <c r="BV323" s="223"/>
      <c r="CA323" s="223"/>
      <c r="CI323" s="223"/>
      <c r="CO323" s="223"/>
    </row>
    <row r="324" spans="1:93" ht="14.25" customHeight="1">
      <c r="A324" s="1"/>
      <c r="B324" s="1"/>
      <c r="C324" s="1"/>
      <c r="D324" s="1"/>
      <c r="E324" s="1"/>
      <c r="F324" s="1"/>
      <c r="G324" s="1"/>
      <c r="H324" s="1"/>
      <c r="Z324" s="138"/>
      <c r="AD324" s="225"/>
      <c r="AE324" s="225"/>
      <c r="AF324" s="226"/>
      <c r="AG324" s="225"/>
      <c r="AH324" s="226"/>
      <c r="AI324" s="226"/>
      <c r="AJ324" s="226"/>
      <c r="AS324" s="223"/>
      <c r="BI324" s="223"/>
      <c r="BJ324" s="6"/>
      <c r="BK324" s="6"/>
      <c r="BV324" s="223"/>
      <c r="CA324" s="223"/>
      <c r="CI324" s="223"/>
      <c r="CO324" s="223"/>
    </row>
    <row r="325" spans="1:93" ht="14.25" customHeight="1">
      <c r="A325" s="1"/>
      <c r="B325" s="1"/>
      <c r="C325" s="1"/>
      <c r="D325" s="1"/>
      <c r="E325" s="1"/>
      <c r="F325" s="1"/>
      <c r="G325" s="1"/>
      <c r="H325" s="1"/>
      <c r="Z325" s="138"/>
      <c r="AD325" s="225"/>
      <c r="AE325" s="225"/>
      <c r="AF325" s="226"/>
      <c r="AG325" s="225"/>
      <c r="AH325" s="226"/>
      <c r="AI325" s="226"/>
      <c r="AJ325" s="226"/>
      <c r="AS325" s="223"/>
      <c r="BI325" s="223"/>
      <c r="BJ325" s="6"/>
      <c r="BK325" s="6"/>
      <c r="BV325" s="223"/>
      <c r="CA325" s="223"/>
      <c r="CI325" s="223"/>
      <c r="CO325" s="223"/>
    </row>
    <row r="326" spans="1:93" ht="14.25" customHeight="1">
      <c r="A326" s="1"/>
      <c r="B326" s="1"/>
      <c r="C326" s="1"/>
      <c r="D326" s="1"/>
      <c r="E326" s="1"/>
      <c r="F326" s="1"/>
      <c r="G326" s="1"/>
      <c r="H326" s="1"/>
      <c r="Z326" s="138"/>
      <c r="AD326" s="225"/>
      <c r="AE326" s="225"/>
      <c r="AF326" s="226"/>
      <c r="AG326" s="225"/>
      <c r="AH326" s="226"/>
      <c r="AI326" s="226"/>
      <c r="AJ326" s="226"/>
      <c r="AS326" s="223"/>
      <c r="BI326" s="223"/>
      <c r="BJ326" s="6"/>
      <c r="BK326" s="6"/>
      <c r="BV326" s="223"/>
      <c r="CA326" s="223"/>
      <c r="CI326" s="223"/>
      <c r="CO326" s="223"/>
    </row>
    <row r="327" spans="1:93" ht="14.25" customHeight="1">
      <c r="A327" s="1"/>
      <c r="B327" s="1"/>
      <c r="C327" s="1"/>
      <c r="D327" s="1"/>
      <c r="E327" s="1"/>
      <c r="F327" s="1"/>
      <c r="G327" s="1"/>
      <c r="H327" s="1"/>
      <c r="Z327" s="138"/>
      <c r="AD327" s="225"/>
      <c r="AE327" s="225"/>
      <c r="AF327" s="226"/>
      <c r="AG327" s="225"/>
      <c r="AH327" s="226"/>
      <c r="AI327" s="226"/>
      <c r="AJ327" s="226"/>
      <c r="AS327" s="223"/>
      <c r="BI327" s="223"/>
      <c r="BJ327" s="6"/>
      <c r="BK327" s="6"/>
      <c r="BV327" s="223"/>
      <c r="CA327" s="223"/>
      <c r="CI327" s="223"/>
      <c r="CO327" s="223"/>
    </row>
    <row r="328" spans="1:93" ht="14.25" customHeight="1">
      <c r="A328" s="1"/>
      <c r="B328" s="1"/>
      <c r="C328" s="1"/>
      <c r="D328" s="1"/>
      <c r="E328" s="1"/>
      <c r="F328" s="1"/>
      <c r="G328" s="1"/>
      <c r="H328" s="1"/>
      <c r="Z328" s="138"/>
      <c r="AD328" s="225"/>
      <c r="AE328" s="225"/>
      <c r="AF328" s="226"/>
      <c r="AG328" s="225"/>
      <c r="AH328" s="226"/>
      <c r="AI328" s="226"/>
      <c r="AJ328" s="226"/>
      <c r="AS328" s="223"/>
      <c r="BI328" s="223"/>
      <c r="BJ328" s="6"/>
      <c r="BK328" s="6"/>
      <c r="BV328" s="223"/>
      <c r="CA328" s="223"/>
      <c r="CI328" s="223"/>
      <c r="CO328" s="223"/>
    </row>
    <row r="329" spans="1:93" ht="14.25" customHeight="1">
      <c r="A329" s="1"/>
      <c r="B329" s="1"/>
      <c r="C329" s="1"/>
      <c r="D329" s="1"/>
      <c r="E329" s="1"/>
      <c r="F329" s="1"/>
      <c r="G329" s="1"/>
      <c r="H329" s="1"/>
      <c r="Z329" s="138"/>
      <c r="AD329" s="225"/>
      <c r="AE329" s="225"/>
      <c r="AF329" s="226"/>
      <c r="AG329" s="225"/>
      <c r="AH329" s="226"/>
      <c r="AI329" s="226"/>
      <c r="AJ329" s="226"/>
      <c r="AS329" s="223"/>
      <c r="BI329" s="223"/>
      <c r="BJ329" s="6"/>
      <c r="BK329" s="6"/>
      <c r="BV329" s="223"/>
      <c r="CA329" s="223"/>
      <c r="CI329" s="223"/>
      <c r="CO329" s="223"/>
    </row>
    <row r="330" spans="1:93" ht="14.25" customHeight="1">
      <c r="A330" s="1"/>
      <c r="B330" s="1"/>
      <c r="C330" s="1"/>
      <c r="D330" s="1"/>
      <c r="E330" s="1"/>
      <c r="F330" s="1"/>
      <c r="G330" s="1"/>
      <c r="H330" s="1"/>
      <c r="Z330" s="138"/>
      <c r="AD330" s="225"/>
      <c r="AE330" s="225"/>
      <c r="AF330" s="226"/>
      <c r="AG330" s="225"/>
      <c r="AH330" s="226"/>
      <c r="AI330" s="226"/>
      <c r="AJ330" s="226"/>
      <c r="AS330" s="223"/>
      <c r="BI330" s="223"/>
      <c r="BJ330" s="6"/>
      <c r="BK330" s="6"/>
      <c r="BV330" s="223"/>
      <c r="CA330" s="223"/>
      <c r="CI330" s="223"/>
      <c r="CO330" s="223"/>
    </row>
    <row r="331" spans="1:93" ht="14.25" customHeight="1">
      <c r="A331" s="1"/>
      <c r="B331" s="1"/>
      <c r="C331" s="1"/>
      <c r="D331" s="1"/>
      <c r="E331" s="1"/>
      <c r="F331" s="1"/>
      <c r="G331" s="1"/>
      <c r="H331" s="1"/>
      <c r="Z331" s="138"/>
      <c r="AD331" s="225"/>
      <c r="AE331" s="225"/>
      <c r="AF331" s="226"/>
      <c r="AG331" s="225"/>
      <c r="AH331" s="226"/>
      <c r="AI331" s="226"/>
      <c r="AJ331" s="226"/>
      <c r="AS331" s="223"/>
      <c r="BI331" s="223"/>
      <c r="BJ331" s="6"/>
      <c r="BK331" s="6"/>
      <c r="BV331" s="223"/>
      <c r="CA331" s="223"/>
      <c r="CI331" s="223"/>
      <c r="CO331" s="223"/>
    </row>
    <row r="332" spans="1:93" ht="14.25" customHeight="1">
      <c r="A332" s="1"/>
      <c r="B332" s="1"/>
      <c r="C332" s="1"/>
      <c r="D332" s="1"/>
      <c r="E332" s="1"/>
      <c r="F332" s="1"/>
      <c r="G332" s="1"/>
      <c r="H332" s="1"/>
      <c r="Z332" s="138"/>
      <c r="AD332" s="225"/>
      <c r="AE332" s="225"/>
      <c r="AF332" s="226"/>
      <c r="AG332" s="225"/>
      <c r="AH332" s="226"/>
      <c r="AI332" s="226"/>
      <c r="AJ332" s="226"/>
      <c r="AS332" s="223"/>
      <c r="BI332" s="223"/>
      <c r="BJ332" s="6"/>
      <c r="BK332" s="6"/>
      <c r="BV332" s="223"/>
      <c r="CA332" s="223"/>
      <c r="CI332" s="223"/>
      <c r="CO332" s="223"/>
    </row>
    <row r="333" spans="1:93" ht="14.25" customHeight="1">
      <c r="A333" s="1"/>
      <c r="B333" s="1"/>
      <c r="C333" s="1"/>
      <c r="D333" s="1"/>
      <c r="E333" s="1"/>
      <c r="F333" s="1"/>
      <c r="G333" s="1"/>
      <c r="H333" s="1"/>
      <c r="Z333" s="138"/>
      <c r="AD333" s="225"/>
      <c r="AE333" s="225"/>
      <c r="AF333" s="226"/>
      <c r="AG333" s="225"/>
      <c r="AH333" s="226"/>
      <c r="AI333" s="226"/>
      <c r="AJ333" s="226"/>
      <c r="AS333" s="223"/>
      <c r="BI333" s="223"/>
      <c r="BJ333" s="6"/>
      <c r="BK333" s="6"/>
      <c r="BV333" s="223"/>
      <c r="CA333" s="223"/>
      <c r="CI333" s="223"/>
      <c r="CO333" s="223"/>
    </row>
    <row r="334" spans="1:93" ht="14.25" customHeight="1">
      <c r="A334" s="1"/>
      <c r="B334" s="1"/>
      <c r="C334" s="1"/>
      <c r="D334" s="1"/>
      <c r="E334" s="1"/>
      <c r="F334" s="1"/>
      <c r="G334" s="1"/>
      <c r="H334" s="1"/>
      <c r="Z334" s="138"/>
      <c r="AD334" s="225"/>
      <c r="AE334" s="225"/>
      <c r="AF334" s="226"/>
      <c r="AG334" s="225"/>
      <c r="AH334" s="226"/>
      <c r="AI334" s="226"/>
      <c r="AJ334" s="226"/>
      <c r="AS334" s="223"/>
      <c r="BI334" s="223"/>
      <c r="BJ334" s="6"/>
      <c r="BK334" s="6"/>
      <c r="BV334" s="223"/>
      <c r="CA334" s="223"/>
      <c r="CI334" s="223"/>
      <c r="CO334" s="223"/>
    </row>
    <row r="335" spans="1:93" ht="14.25" customHeight="1">
      <c r="A335" s="1"/>
      <c r="B335" s="1"/>
      <c r="C335" s="1"/>
      <c r="D335" s="1"/>
      <c r="E335" s="1"/>
      <c r="F335" s="1"/>
      <c r="G335" s="1"/>
      <c r="H335" s="1"/>
      <c r="Z335" s="138"/>
      <c r="AD335" s="225"/>
      <c r="AE335" s="225"/>
      <c r="AF335" s="226"/>
      <c r="AG335" s="225"/>
      <c r="AH335" s="226"/>
      <c r="AI335" s="226"/>
      <c r="AJ335" s="226"/>
      <c r="AS335" s="223"/>
      <c r="BI335" s="223"/>
      <c r="BJ335" s="6"/>
      <c r="BK335" s="6"/>
      <c r="BV335" s="223"/>
      <c r="CA335" s="223"/>
      <c r="CI335" s="223"/>
      <c r="CO335" s="223"/>
    </row>
    <row r="336" spans="1:93" ht="14.25" customHeight="1">
      <c r="A336" s="1"/>
      <c r="B336" s="1"/>
      <c r="C336" s="1"/>
      <c r="D336" s="1"/>
      <c r="E336" s="1"/>
      <c r="F336" s="1"/>
      <c r="G336" s="1"/>
      <c r="H336" s="1"/>
      <c r="Z336" s="138"/>
      <c r="AD336" s="225"/>
      <c r="AE336" s="225"/>
      <c r="AF336" s="226"/>
      <c r="AG336" s="225"/>
      <c r="AH336" s="226"/>
      <c r="AI336" s="226"/>
      <c r="AJ336" s="226"/>
      <c r="AS336" s="223"/>
      <c r="BI336" s="223"/>
      <c r="BJ336" s="6"/>
      <c r="BK336" s="6"/>
      <c r="BV336" s="223"/>
      <c r="CA336" s="223"/>
      <c r="CI336" s="223"/>
      <c r="CO336" s="223"/>
    </row>
    <row r="337" spans="1:93" ht="14.25" customHeight="1">
      <c r="A337" s="1"/>
      <c r="B337" s="1"/>
      <c r="C337" s="1"/>
      <c r="D337" s="1"/>
      <c r="E337" s="1"/>
      <c r="F337" s="1"/>
      <c r="G337" s="1"/>
      <c r="H337" s="1"/>
      <c r="Z337" s="138"/>
      <c r="AD337" s="225"/>
      <c r="AE337" s="225"/>
      <c r="AF337" s="226"/>
      <c r="AG337" s="225"/>
      <c r="AH337" s="226"/>
      <c r="AI337" s="226"/>
      <c r="AJ337" s="226"/>
      <c r="AS337" s="223"/>
      <c r="BI337" s="223"/>
      <c r="BJ337" s="6"/>
      <c r="BK337" s="6"/>
      <c r="BV337" s="223"/>
      <c r="CA337" s="223"/>
      <c r="CI337" s="223"/>
      <c r="CO337" s="223"/>
    </row>
    <row r="338" spans="1:93" ht="14.25" customHeight="1">
      <c r="A338" s="1"/>
      <c r="B338" s="1"/>
      <c r="C338" s="1"/>
      <c r="D338" s="1"/>
      <c r="E338" s="1"/>
      <c r="F338" s="1"/>
      <c r="G338" s="1"/>
      <c r="H338" s="1"/>
      <c r="Z338" s="138"/>
      <c r="AD338" s="225"/>
      <c r="AE338" s="225"/>
      <c r="AF338" s="226"/>
      <c r="AG338" s="225"/>
      <c r="AH338" s="226"/>
      <c r="AI338" s="226"/>
      <c r="AJ338" s="226"/>
      <c r="AS338" s="223"/>
      <c r="BI338" s="223"/>
      <c r="BJ338" s="6"/>
      <c r="BK338" s="6"/>
      <c r="BV338" s="223"/>
      <c r="CA338" s="223"/>
      <c r="CI338" s="223"/>
      <c r="CO338" s="223"/>
    </row>
    <row r="339" spans="1:93" ht="14.25" customHeight="1">
      <c r="A339" s="1"/>
      <c r="B339" s="1"/>
      <c r="C339" s="1"/>
      <c r="D339" s="1"/>
      <c r="E339" s="1"/>
      <c r="F339" s="1"/>
      <c r="G339" s="1"/>
      <c r="H339" s="1"/>
      <c r="Z339" s="138"/>
      <c r="AD339" s="225"/>
      <c r="AE339" s="225"/>
      <c r="AF339" s="226"/>
      <c r="AG339" s="225"/>
      <c r="AH339" s="226"/>
      <c r="AI339" s="226"/>
      <c r="AJ339" s="226"/>
      <c r="AS339" s="223"/>
      <c r="BI339" s="223"/>
      <c r="BJ339" s="6"/>
      <c r="BK339" s="6"/>
      <c r="BV339" s="223"/>
      <c r="CA339" s="223"/>
      <c r="CI339" s="223"/>
      <c r="CO339" s="223"/>
    </row>
    <row r="340" spans="1:93" ht="14.25" customHeight="1">
      <c r="A340" s="1"/>
      <c r="B340" s="1"/>
      <c r="C340" s="1"/>
      <c r="D340" s="1"/>
      <c r="E340" s="1"/>
      <c r="F340" s="1"/>
      <c r="G340" s="1"/>
      <c r="H340" s="1"/>
      <c r="Z340" s="138"/>
      <c r="AD340" s="225"/>
      <c r="AE340" s="225"/>
      <c r="AF340" s="226"/>
      <c r="AG340" s="225"/>
      <c r="AH340" s="226"/>
      <c r="AI340" s="226"/>
      <c r="AJ340" s="226"/>
      <c r="AS340" s="223"/>
      <c r="BI340" s="223"/>
      <c r="BJ340" s="6"/>
      <c r="BK340" s="6"/>
      <c r="BV340" s="223"/>
      <c r="CA340" s="223"/>
      <c r="CI340" s="223"/>
      <c r="CO340" s="223"/>
    </row>
    <row r="341" spans="1:93" ht="14.25" customHeight="1">
      <c r="A341" s="1"/>
      <c r="B341" s="1"/>
      <c r="C341" s="1"/>
      <c r="D341" s="1"/>
      <c r="E341" s="1"/>
      <c r="F341" s="1"/>
      <c r="G341" s="1"/>
      <c r="H341" s="1"/>
      <c r="Z341" s="138"/>
      <c r="AD341" s="225"/>
      <c r="AE341" s="225"/>
      <c r="AF341" s="226"/>
      <c r="AG341" s="225"/>
      <c r="AH341" s="226"/>
      <c r="AI341" s="226"/>
      <c r="AJ341" s="226"/>
      <c r="AS341" s="223"/>
      <c r="BI341" s="223"/>
      <c r="BJ341" s="6"/>
      <c r="BK341" s="6"/>
      <c r="BV341" s="223"/>
      <c r="CA341" s="223"/>
      <c r="CI341" s="223"/>
      <c r="CO341" s="223"/>
    </row>
    <row r="342" spans="1:93" ht="14.25" customHeight="1">
      <c r="A342" s="1"/>
      <c r="B342" s="1"/>
      <c r="C342" s="1"/>
      <c r="D342" s="1"/>
      <c r="E342" s="1"/>
      <c r="F342" s="1"/>
      <c r="G342" s="1"/>
      <c r="H342" s="1"/>
      <c r="Z342" s="138"/>
      <c r="AD342" s="225"/>
      <c r="AE342" s="225"/>
      <c r="AF342" s="226"/>
      <c r="AG342" s="225"/>
      <c r="AH342" s="226"/>
      <c r="AI342" s="226"/>
      <c r="AJ342" s="226"/>
      <c r="AS342" s="223"/>
      <c r="BI342" s="223"/>
      <c r="BJ342" s="6"/>
      <c r="BK342" s="6"/>
      <c r="BV342" s="223"/>
      <c r="CA342" s="223"/>
      <c r="CI342" s="223"/>
      <c r="CO342" s="223"/>
    </row>
    <row r="343" spans="1:93" ht="14.25" customHeight="1">
      <c r="A343" s="1"/>
      <c r="B343" s="1"/>
      <c r="C343" s="1"/>
      <c r="D343" s="1"/>
      <c r="E343" s="1"/>
      <c r="F343" s="1"/>
      <c r="G343" s="1"/>
      <c r="H343" s="1"/>
      <c r="Z343" s="138"/>
      <c r="AD343" s="225"/>
      <c r="AE343" s="225"/>
      <c r="AF343" s="226"/>
      <c r="AG343" s="225"/>
      <c r="AH343" s="226"/>
      <c r="AI343" s="226"/>
      <c r="AJ343" s="226"/>
      <c r="AS343" s="223"/>
      <c r="BI343" s="223"/>
      <c r="BJ343" s="6"/>
      <c r="BK343" s="6"/>
      <c r="BV343" s="223"/>
      <c r="CA343" s="223"/>
      <c r="CI343" s="223"/>
      <c r="CO343" s="223"/>
    </row>
    <row r="344" spans="1:93" ht="14.25" customHeight="1">
      <c r="A344" s="1"/>
      <c r="B344" s="1"/>
      <c r="C344" s="1"/>
      <c r="D344" s="1"/>
      <c r="E344" s="1"/>
      <c r="F344" s="1"/>
      <c r="G344" s="1"/>
      <c r="H344" s="1"/>
      <c r="Z344" s="138"/>
      <c r="AD344" s="225"/>
      <c r="AE344" s="225"/>
      <c r="AF344" s="226"/>
      <c r="AG344" s="225"/>
      <c r="AH344" s="226"/>
      <c r="AI344" s="226"/>
      <c r="AJ344" s="226"/>
      <c r="AS344" s="223"/>
      <c r="BI344" s="223"/>
      <c r="BJ344" s="6"/>
      <c r="BK344" s="6"/>
      <c r="BV344" s="223"/>
      <c r="CA344" s="223"/>
      <c r="CI344" s="223"/>
      <c r="CO344" s="223"/>
    </row>
    <row r="345" spans="1:93" ht="14.25" customHeight="1">
      <c r="A345" s="1"/>
      <c r="B345" s="1"/>
      <c r="C345" s="1"/>
      <c r="D345" s="1"/>
      <c r="E345" s="1"/>
      <c r="F345" s="1"/>
      <c r="G345" s="1"/>
      <c r="H345" s="1"/>
      <c r="Z345" s="138"/>
      <c r="AD345" s="225"/>
      <c r="AE345" s="225"/>
      <c r="AF345" s="226"/>
      <c r="AG345" s="225"/>
      <c r="AH345" s="226"/>
      <c r="AI345" s="226"/>
      <c r="AJ345" s="226"/>
      <c r="AS345" s="223"/>
      <c r="BI345" s="223"/>
      <c r="BJ345" s="6"/>
      <c r="BK345" s="6"/>
      <c r="BV345" s="223"/>
      <c r="CA345" s="223"/>
      <c r="CI345" s="223"/>
      <c r="CO345" s="223"/>
    </row>
    <row r="346" spans="1:93" ht="14.25" customHeight="1">
      <c r="A346" s="1"/>
      <c r="B346" s="1"/>
      <c r="C346" s="1"/>
      <c r="D346" s="1"/>
      <c r="E346" s="1"/>
      <c r="F346" s="1"/>
      <c r="G346" s="1"/>
      <c r="H346" s="1"/>
      <c r="Z346" s="138"/>
      <c r="AD346" s="225"/>
      <c r="AE346" s="225"/>
      <c r="AF346" s="226"/>
      <c r="AG346" s="225"/>
      <c r="AH346" s="226"/>
      <c r="AI346" s="226"/>
      <c r="AJ346" s="226"/>
      <c r="AS346" s="223"/>
      <c r="BI346" s="223"/>
      <c r="BJ346" s="6"/>
      <c r="BK346" s="6"/>
      <c r="BV346" s="223"/>
      <c r="CA346" s="223"/>
      <c r="CI346" s="223"/>
      <c r="CO346" s="223"/>
    </row>
    <row r="347" spans="1:93" ht="14.25" customHeight="1">
      <c r="A347" s="1"/>
      <c r="B347" s="1"/>
      <c r="C347" s="1"/>
      <c r="D347" s="1"/>
      <c r="E347" s="1"/>
      <c r="F347" s="1"/>
      <c r="G347" s="1"/>
      <c r="H347" s="1"/>
      <c r="Z347" s="138"/>
      <c r="AD347" s="225"/>
      <c r="AE347" s="225"/>
      <c r="AF347" s="226"/>
      <c r="AG347" s="225"/>
      <c r="AH347" s="226"/>
      <c r="AI347" s="226"/>
      <c r="AJ347" s="226"/>
      <c r="AS347" s="223"/>
      <c r="BI347" s="223"/>
      <c r="BJ347" s="6"/>
      <c r="BK347" s="6"/>
      <c r="BV347" s="223"/>
      <c r="CA347" s="223"/>
      <c r="CI347" s="223"/>
      <c r="CO347" s="223"/>
    </row>
    <row r="348" spans="1:93" ht="14.25" customHeight="1">
      <c r="A348" s="1"/>
      <c r="B348" s="1"/>
      <c r="C348" s="1"/>
      <c r="D348" s="1"/>
      <c r="E348" s="1"/>
      <c r="F348" s="1"/>
      <c r="G348" s="1"/>
      <c r="H348" s="1"/>
      <c r="Z348" s="138"/>
      <c r="AD348" s="225"/>
      <c r="AE348" s="225"/>
      <c r="AF348" s="226"/>
      <c r="AG348" s="225"/>
      <c r="AH348" s="226"/>
      <c r="AI348" s="226"/>
      <c r="AJ348" s="226"/>
      <c r="AS348" s="223"/>
      <c r="BI348" s="223"/>
      <c r="BJ348" s="6"/>
      <c r="BK348" s="6"/>
      <c r="BV348" s="223"/>
      <c r="CA348" s="223"/>
      <c r="CI348" s="223"/>
      <c r="CO348" s="223"/>
    </row>
    <row r="349" spans="1:93" ht="14.25" customHeight="1">
      <c r="A349" s="1"/>
      <c r="B349" s="1"/>
      <c r="C349" s="1"/>
      <c r="D349" s="1"/>
      <c r="E349" s="1"/>
      <c r="F349" s="1"/>
      <c r="G349" s="1"/>
      <c r="H349" s="1"/>
      <c r="Z349" s="138"/>
      <c r="AD349" s="225"/>
      <c r="AE349" s="225"/>
      <c r="AF349" s="226"/>
      <c r="AG349" s="225"/>
      <c r="AH349" s="226"/>
      <c r="AI349" s="226"/>
      <c r="AJ349" s="226"/>
      <c r="AS349" s="223"/>
      <c r="BI349" s="223"/>
      <c r="BJ349" s="6"/>
      <c r="BK349" s="6"/>
      <c r="BV349" s="223"/>
      <c r="CA349" s="223"/>
      <c r="CI349" s="223"/>
      <c r="CO349" s="223"/>
    </row>
    <row r="350" spans="1:93" ht="14.25" customHeight="1">
      <c r="A350" s="1"/>
      <c r="B350" s="1"/>
      <c r="C350" s="1"/>
      <c r="D350" s="1"/>
      <c r="E350" s="1"/>
      <c r="F350" s="1"/>
      <c r="G350" s="1"/>
      <c r="H350" s="1"/>
      <c r="Z350" s="138"/>
      <c r="AD350" s="225"/>
      <c r="AE350" s="225"/>
      <c r="AF350" s="226"/>
      <c r="AG350" s="225"/>
      <c r="AH350" s="226"/>
      <c r="AI350" s="226"/>
      <c r="AJ350" s="226"/>
      <c r="AS350" s="223"/>
      <c r="BI350" s="223"/>
      <c r="BJ350" s="6"/>
      <c r="BK350" s="6"/>
      <c r="BV350" s="223"/>
      <c r="CA350" s="223"/>
      <c r="CI350" s="223"/>
      <c r="CO350" s="223"/>
    </row>
    <row r="351" spans="1:93" ht="14.25" customHeight="1">
      <c r="A351" s="1"/>
      <c r="B351" s="1"/>
      <c r="C351" s="1"/>
      <c r="D351" s="1"/>
      <c r="E351" s="1"/>
      <c r="F351" s="1"/>
      <c r="G351" s="1"/>
      <c r="H351" s="1"/>
      <c r="Z351" s="138"/>
      <c r="AD351" s="225"/>
      <c r="AE351" s="225"/>
      <c r="AF351" s="226"/>
      <c r="AG351" s="225"/>
      <c r="AH351" s="226"/>
      <c r="AI351" s="226"/>
      <c r="AJ351" s="226"/>
      <c r="AS351" s="223"/>
      <c r="BI351" s="223"/>
      <c r="BJ351" s="6"/>
      <c r="BK351" s="6"/>
      <c r="BV351" s="223"/>
      <c r="CA351" s="223"/>
      <c r="CI351" s="223"/>
      <c r="CO351" s="223"/>
    </row>
    <row r="352" spans="1:93" ht="14.25" customHeight="1">
      <c r="A352" s="1"/>
      <c r="B352" s="1"/>
      <c r="C352" s="1"/>
      <c r="D352" s="1"/>
      <c r="E352" s="1"/>
      <c r="F352" s="1"/>
      <c r="G352" s="1"/>
      <c r="H352" s="1"/>
      <c r="Z352" s="138"/>
      <c r="AD352" s="225"/>
      <c r="AE352" s="225"/>
      <c r="AF352" s="226"/>
      <c r="AG352" s="225"/>
      <c r="AH352" s="226"/>
      <c r="AI352" s="226"/>
      <c r="AJ352" s="226"/>
      <c r="AS352" s="223"/>
      <c r="BI352" s="223"/>
      <c r="BJ352" s="6"/>
      <c r="BK352" s="6"/>
      <c r="BV352" s="223"/>
      <c r="CA352" s="223"/>
      <c r="CI352" s="223"/>
      <c r="CO352" s="223"/>
    </row>
    <row r="353" spans="1:93" ht="14.25" customHeight="1">
      <c r="A353" s="1"/>
      <c r="B353" s="1"/>
      <c r="C353" s="1"/>
      <c r="D353" s="1"/>
      <c r="E353" s="1"/>
      <c r="F353" s="1"/>
      <c r="G353" s="1"/>
      <c r="H353" s="1"/>
      <c r="Z353" s="138"/>
      <c r="AD353" s="225"/>
      <c r="AE353" s="225"/>
      <c r="AF353" s="226"/>
      <c r="AG353" s="225"/>
      <c r="AH353" s="226"/>
      <c r="AI353" s="226"/>
      <c r="AJ353" s="226"/>
      <c r="AS353" s="223"/>
      <c r="BI353" s="223"/>
      <c r="BJ353" s="6"/>
      <c r="BK353" s="6"/>
      <c r="BV353" s="223"/>
      <c r="CA353" s="223"/>
      <c r="CI353" s="223"/>
      <c r="CO353" s="223"/>
    </row>
    <row r="354" spans="1:93" ht="14.25" customHeight="1">
      <c r="A354" s="1"/>
      <c r="B354" s="1"/>
      <c r="C354" s="1"/>
      <c r="D354" s="1"/>
      <c r="E354" s="1"/>
      <c r="F354" s="1"/>
      <c r="G354" s="1"/>
      <c r="H354" s="1"/>
      <c r="Z354" s="138"/>
      <c r="AD354" s="225"/>
      <c r="AE354" s="225"/>
      <c r="AF354" s="226"/>
      <c r="AG354" s="225"/>
      <c r="AH354" s="226"/>
      <c r="AI354" s="226"/>
      <c r="AJ354" s="226"/>
      <c r="AS354" s="223"/>
      <c r="BI354" s="223"/>
      <c r="BJ354" s="6"/>
      <c r="BK354" s="6"/>
      <c r="BV354" s="223"/>
      <c r="CA354" s="223"/>
      <c r="CI354" s="223"/>
      <c r="CO354" s="223"/>
    </row>
    <row r="355" spans="1:93" ht="14.25" customHeight="1">
      <c r="A355" s="1"/>
      <c r="B355" s="1"/>
      <c r="C355" s="1"/>
      <c r="D355" s="1"/>
      <c r="E355" s="1"/>
      <c r="F355" s="1"/>
      <c r="G355" s="1"/>
      <c r="H355" s="1"/>
      <c r="Z355" s="138"/>
      <c r="AD355" s="225"/>
      <c r="AE355" s="225"/>
      <c r="AF355" s="226"/>
      <c r="AG355" s="225"/>
      <c r="AH355" s="226"/>
      <c r="AI355" s="226"/>
      <c r="AJ355" s="226"/>
      <c r="AS355" s="223"/>
      <c r="BI355" s="223"/>
      <c r="BJ355" s="6"/>
      <c r="BK355" s="6"/>
      <c r="BV355" s="223"/>
      <c r="CA355" s="223"/>
      <c r="CI355" s="223"/>
      <c r="CO355" s="223"/>
    </row>
    <row r="356" spans="1:93" ht="14.25" customHeight="1">
      <c r="A356" s="1"/>
      <c r="B356" s="1"/>
      <c r="C356" s="1"/>
      <c r="D356" s="1"/>
      <c r="E356" s="1"/>
      <c r="F356" s="1"/>
      <c r="G356" s="1"/>
      <c r="H356" s="1"/>
      <c r="Z356" s="138"/>
      <c r="AD356" s="225"/>
      <c r="AE356" s="225"/>
      <c r="AF356" s="226"/>
      <c r="AG356" s="225"/>
      <c r="AH356" s="226"/>
      <c r="AI356" s="226"/>
      <c r="AJ356" s="226"/>
      <c r="AS356" s="223"/>
      <c r="BI356" s="223"/>
      <c r="BJ356" s="6"/>
      <c r="BK356" s="6"/>
      <c r="BV356" s="223"/>
      <c r="CA356" s="223"/>
      <c r="CI356" s="223"/>
      <c r="CO356" s="223"/>
    </row>
    <row r="357" spans="1:93" ht="14.25" customHeight="1">
      <c r="A357" s="1"/>
      <c r="B357" s="1"/>
      <c r="C357" s="1"/>
      <c r="D357" s="1"/>
      <c r="E357" s="1"/>
      <c r="F357" s="1"/>
      <c r="G357" s="1"/>
      <c r="H357" s="1"/>
      <c r="Z357" s="138"/>
      <c r="AD357" s="225"/>
      <c r="AE357" s="225"/>
      <c r="AF357" s="226"/>
      <c r="AG357" s="225"/>
      <c r="AH357" s="226"/>
      <c r="AI357" s="226"/>
      <c r="AJ357" s="226"/>
      <c r="AS357" s="223"/>
      <c r="BI357" s="223"/>
      <c r="BJ357" s="6"/>
      <c r="BK357" s="6"/>
      <c r="BV357" s="223"/>
      <c r="CA357" s="223"/>
      <c r="CI357" s="223"/>
      <c r="CO357" s="223"/>
    </row>
    <row r="358" spans="1:93" ht="14.25" customHeight="1">
      <c r="A358" s="1"/>
      <c r="B358" s="1"/>
      <c r="C358" s="1"/>
      <c r="D358" s="1"/>
      <c r="E358" s="1"/>
      <c r="F358" s="1"/>
      <c r="G358" s="1"/>
      <c r="H358" s="1"/>
      <c r="Z358" s="138"/>
      <c r="AD358" s="225"/>
      <c r="AE358" s="225"/>
      <c r="AF358" s="226"/>
      <c r="AG358" s="225"/>
      <c r="AH358" s="226"/>
      <c r="AI358" s="226"/>
      <c r="AJ358" s="226"/>
      <c r="AS358" s="223"/>
      <c r="BI358" s="223"/>
      <c r="BJ358" s="6"/>
      <c r="BK358" s="6"/>
      <c r="BV358" s="223"/>
      <c r="CA358" s="223"/>
      <c r="CI358" s="223"/>
      <c r="CO358" s="223"/>
    </row>
    <row r="359" spans="1:93" ht="14.25" customHeight="1">
      <c r="A359" s="1"/>
      <c r="B359" s="1"/>
      <c r="C359" s="1"/>
      <c r="D359" s="1"/>
      <c r="E359" s="1"/>
      <c r="F359" s="1"/>
      <c r="G359" s="1"/>
      <c r="H359" s="1"/>
      <c r="Z359" s="138"/>
      <c r="AD359" s="225"/>
      <c r="AE359" s="225"/>
      <c r="AF359" s="226"/>
      <c r="AG359" s="225"/>
      <c r="AH359" s="226"/>
      <c r="AI359" s="226"/>
      <c r="AJ359" s="226"/>
      <c r="AS359" s="223"/>
      <c r="BI359" s="223"/>
      <c r="BJ359" s="6"/>
      <c r="BK359" s="6"/>
      <c r="BV359" s="223"/>
      <c r="CA359" s="223"/>
      <c r="CI359" s="223"/>
      <c r="CO359" s="223"/>
    </row>
    <row r="360" spans="1:93" ht="14.25" customHeight="1">
      <c r="A360" s="1"/>
      <c r="B360" s="1"/>
      <c r="C360" s="1"/>
      <c r="D360" s="1"/>
      <c r="E360" s="1"/>
      <c r="F360" s="1"/>
      <c r="G360" s="1"/>
      <c r="H360" s="1"/>
      <c r="Z360" s="138"/>
      <c r="AD360" s="225"/>
      <c r="AE360" s="225"/>
      <c r="AF360" s="226"/>
      <c r="AG360" s="225"/>
      <c r="AH360" s="226"/>
      <c r="AI360" s="226"/>
      <c r="AJ360" s="226"/>
      <c r="AS360" s="223"/>
      <c r="BI360" s="223"/>
      <c r="BJ360" s="6"/>
      <c r="BK360" s="6"/>
      <c r="BV360" s="223"/>
      <c r="CA360" s="223"/>
      <c r="CI360" s="223"/>
      <c r="CO360" s="223"/>
    </row>
    <row r="361" spans="1:93" ht="14.25" customHeight="1">
      <c r="A361" s="1"/>
      <c r="B361" s="1"/>
      <c r="C361" s="1"/>
      <c r="D361" s="1"/>
      <c r="E361" s="1"/>
      <c r="F361" s="1"/>
      <c r="G361" s="1"/>
      <c r="H361" s="1"/>
      <c r="Z361" s="138"/>
      <c r="AD361" s="225"/>
      <c r="AE361" s="225"/>
      <c r="AF361" s="226"/>
      <c r="AG361" s="225"/>
      <c r="AH361" s="226"/>
      <c r="AI361" s="226"/>
      <c r="AJ361" s="226"/>
      <c r="AS361" s="223"/>
      <c r="BI361" s="223"/>
      <c r="BJ361" s="6"/>
      <c r="BK361" s="6"/>
      <c r="BV361" s="223"/>
      <c r="CA361" s="223"/>
      <c r="CI361" s="223"/>
      <c r="CO361" s="223"/>
    </row>
    <row r="362" spans="1:93" ht="14.25" customHeight="1">
      <c r="A362" s="1"/>
      <c r="B362" s="1"/>
      <c r="C362" s="1"/>
      <c r="D362" s="1"/>
      <c r="E362" s="1"/>
      <c r="F362" s="1"/>
      <c r="G362" s="1"/>
      <c r="H362" s="1"/>
      <c r="Z362" s="138"/>
      <c r="AD362" s="225"/>
      <c r="AE362" s="225"/>
      <c r="AF362" s="226"/>
      <c r="AG362" s="225"/>
      <c r="AH362" s="226"/>
      <c r="AI362" s="226"/>
      <c r="AJ362" s="226"/>
      <c r="AS362" s="223"/>
      <c r="BI362" s="223"/>
      <c r="BJ362" s="6"/>
      <c r="BK362" s="6"/>
      <c r="BV362" s="223"/>
      <c r="CA362" s="223"/>
      <c r="CI362" s="223"/>
      <c r="CO362" s="223"/>
    </row>
    <row r="363" spans="1:93" ht="14.25" customHeight="1">
      <c r="A363" s="1"/>
      <c r="B363" s="1"/>
      <c r="C363" s="1"/>
      <c r="D363" s="1"/>
      <c r="E363" s="1"/>
      <c r="F363" s="1"/>
      <c r="G363" s="1"/>
      <c r="H363" s="1"/>
      <c r="Z363" s="138"/>
      <c r="AD363" s="225"/>
      <c r="AE363" s="225"/>
      <c r="AF363" s="226"/>
      <c r="AG363" s="225"/>
      <c r="AH363" s="226"/>
      <c r="AI363" s="226"/>
      <c r="AJ363" s="226"/>
      <c r="AS363" s="223"/>
      <c r="BI363" s="223"/>
      <c r="BJ363" s="6"/>
      <c r="BK363" s="6"/>
      <c r="BV363" s="223"/>
      <c r="CA363" s="223"/>
      <c r="CI363" s="223"/>
      <c r="CO363" s="223"/>
    </row>
    <row r="364" spans="1:93" ht="14.25" customHeight="1">
      <c r="A364" s="1"/>
      <c r="B364" s="1"/>
      <c r="C364" s="1"/>
      <c r="D364" s="1"/>
      <c r="E364" s="1"/>
      <c r="F364" s="1"/>
      <c r="G364" s="1"/>
      <c r="H364" s="1"/>
      <c r="Z364" s="138"/>
      <c r="AD364" s="225"/>
      <c r="AE364" s="225"/>
      <c r="AF364" s="226"/>
      <c r="AG364" s="225"/>
      <c r="AH364" s="226"/>
      <c r="AI364" s="226"/>
      <c r="AJ364" s="226"/>
      <c r="AS364" s="223"/>
      <c r="BI364" s="223"/>
      <c r="BJ364" s="6"/>
      <c r="BK364" s="6"/>
      <c r="BV364" s="223"/>
      <c r="CA364" s="223"/>
      <c r="CI364" s="223"/>
      <c r="CO364" s="223"/>
    </row>
    <row r="365" spans="1:93" ht="14.25" customHeight="1">
      <c r="A365" s="1"/>
      <c r="B365" s="1"/>
      <c r="C365" s="1"/>
      <c r="D365" s="1"/>
      <c r="E365" s="1"/>
      <c r="F365" s="1"/>
      <c r="G365" s="1"/>
      <c r="H365" s="1"/>
      <c r="Z365" s="138"/>
      <c r="AD365" s="225"/>
      <c r="AE365" s="225"/>
      <c r="AF365" s="226"/>
      <c r="AG365" s="225"/>
      <c r="AH365" s="226"/>
      <c r="AI365" s="226"/>
      <c r="AJ365" s="226"/>
      <c r="AS365" s="223"/>
      <c r="BI365" s="223"/>
      <c r="BJ365" s="6"/>
      <c r="BK365" s="6"/>
      <c r="BV365" s="223"/>
      <c r="CA365" s="223"/>
      <c r="CI365" s="223"/>
      <c r="CO365" s="223"/>
    </row>
    <row r="366" spans="1:93" ht="14.25" customHeight="1">
      <c r="A366" s="1"/>
      <c r="B366" s="1"/>
      <c r="C366" s="1"/>
      <c r="D366" s="1"/>
      <c r="E366" s="1"/>
      <c r="F366" s="1"/>
      <c r="G366" s="1"/>
      <c r="H366" s="1"/>
      <c r="Z366" s="138"/>
      <c r="AD366" s="225"/>
      <c r="AE366" s="225"/>
      <c r="AF366" s="226"/>
      <c r="AG366" s="225"/>
      <c r="AH366" s="226"/>
      <c r="AI366" s="226"/>
      <c r="AJ366" s="226"/>
      <c r="AS366" s="223"/>
      <c r="BI366" s="223"/>
      <c r="BJ366" s="6"/>
      <c r="BK366" s="6"/>
      <c r="BV366" s="223"/>
      <c r="CA366" s="223"/>
      <c r="CI366" s="223"/>
      <c r="CO366" s="223"/>
    </row>
    <row r="367" spans="1:93" ht="14.25" customHeight="1">
      <c r="A367" s="1"/>
      <c r="B367" s="1"/>
      <c r="C367" s="1"/>
      <c r="D367" s="1"/>
      <c r="E367" s="1"/>
      <c r="F367" s="1"/>
      <c r="G367" s="1"/>
      <c r="H367" s="1"/>
      <c r="Z367" s="138"/>
      <c r="AD367" s="225"/>
      <c r="AE367" s="225"/>
      <c r="AF367" s="226"/>
      <c r="AG367" s="225"/>
      <c r="AH367" s="226"/>
      <c r="AI367" s="226"/>
      <c r="AJ367" s="226"/>
      <c r="AS367" s="223"/>
      <c r="BI367" s="223"/>
      <c r="BJ367" s="6"/>
      <c r="BK367" s="6"/>
      <c r="BV367" s="223"/>
      <c r="CA367" s="223"/>
      <c r="CI367" s="223"/>
      <c r="CO367" s="223"/>
    </row>
    <row r="368" spans="1:93" ht="14.25" customHeight="1">
      <c r="A368" s="1"/>
      <c r="B368" s="1"/>
      <c r="C368" s="1"/>
      <c r="D368" s="1"/>
      <c r="E368" s="1"/>
      <c r="F368" s="1"/>
      <c r="G368" s="1"/>
      <c r="H368" s="1"/>
      <c r="Z368" s="138"/>
      <c r="AD368" s="225"/>
      <c r="AE368" s="225"/>
      <c r="AF368" s="226"/>
      <c r="AG368" s="225"/>
      <c r="AH368" s="226"/>
      <c r="AI368" s="226"/>
      <c r="AJ368" s="226"/>
      <c r="AS368" s="223"/>
      <c r="BI368" s="223"/>
      <c r="BJ368" s="6"/>
      <c r="BK368" s="6"/>
      <c r="BV368" s="223"/>
      <c r="CA368" s="223"/>
      <c r="CI368" s="223"/>
      <c r="CO368" s="223"/>
    </row>
    <row r="369" spans="1:93" ht="14.25" customHeight="1">
      <c r="A369" s="1"/>
      <c r="B369" s="1"/>
      <c r="C369" s="1"/>
      <c r="D369" s="1"/>
      <c r="E369" s="1"/>
      <c r="F369" s="1"/>
      <c r="G369" s="1"/>
      <c r="H369" s="1"/>
      <c r="Z369" s="138"/>
      <c r="AD369" s="225"/>
      <c r="AE369" s="225"/>
      <c r="AF369" s="226"/>
      <c r="AG369" s="225"/>
      <c r="AH369" s="226"/>
      <c r="AI369" s="226"/>
      <c r="AJ369" s="226"/>
      <c r="AS369" s="223"/>
      <c r="BI369" s="223"/>
      <c r="BJ369" s="6"/>
      <c r="BK369" s="6"/>
      <c r="BV369" s="223"/>
      <c r="CA369" s="223"/>
      <c r="CI369" s="223"/>
      <c r="CO369" s="223"/>
    </row>
    <row r="370" spans="1:93" ht="14.25" customHeight="1">
      <c r="A370" s="1"/>
      <c r="B370" s="1"/>
      <c r="C370" s="1"/>
      <c r="D370" s="1"/>
      <c r="E370" s="1"/>
      <c r="F370" s="1"/>
      <c r="G370" s="1"/>
      <c r="H370" s="1"/>
      <c r="Z370" s="138"/>
      <c r="AD370" s="225"/>
      <c r="AE370" s="225"/>
      <c r="AF370" s="226"/>
      <c r="AG370" s="225"/>
      <c r="AH370" s="226"/>
      <c r="AI370" s="226"/>
      <c r="AJ370" s="226"/>
      <c r="AS370" s="223"/>
      <c r="BI370" s="223"/>
      <c r="BJ370" s="6"/>
      <c r="BK370" s="6"/>
      <c r="BV370" s="223"/>
      <c r="CA370" s="223"/>
      <c r="CI370" s="223"/>
      <c r="CO370" s="223"/>
    </row>
    <row r="371" spans="1:93" ht="14.25" customHeight="1">
      <c r="A371" s="1"/>
      <c r="B371" s="1"/>
      <c r="C371" s="1"/>
      <c r="D371" s="1"/>
      <c r="E371" s="1"/>
      <c r="F371" s="1"/>
      <c r="G371" s="1"/>
      <c r="H371" s="1"/>
      <c r="Z371" s="138"/>
      <c r="AD371" s="225"/>
      <c r="AE371" s="225"/>
      <c r="AF371" s="226"/>
      <c r="AG371" s="225"/>
      <c r="AH371" s="226"/>
      <c r="AI371" s="226"/>
      <c r="AJ371" s="226"/>
      <c r="AS371" s="223"/>
      <c r="BI371" s="223"/>
      <c r="BJ371" s="6"/>
      <c r="BK371" s="6"/>
      <c r="BV371" s="223"/>
      <c r="CA371" s="223"/>
      <c r="CI371" s="223"/>
      <c r="CO371" s="223"/>
    </row>
    <row r="372" spans="1:93" ht="14.25" customHeight="1">
      <c r="A372" s="1"/>
      <c r="B372" s="1"/>
      <c r="C372" s="1"/>
      <c r="D372" s="1"/>
      <c r="E372" s="1"/>
      <c r="F372" s="1"/>
      <c r="G372" s="1"/>
      <c r="H372" s="1"/>
      <c r="Z372" s="138"/>
      <c r="AD372" s="225"/>
      <c r="AE372" s="225"/>
      <c r="AF372" s="226"/>
      <c r="AG372" s="225"/>
      <c r="AH372" s="226"/>
      <c r="AI372" s="226"/>
      <c r="AJ372" s="226"/>
      <c r="AS372" s="223"/>
      <c r="BI372" s="223"/>
      <c r="BJ372" s="6"/>
      <c r="BK372" s="6"/>
      <c r="BV372" s="223"/>
      <c r="CA372" s="223"/>
      <c r="CI372" s="223"/>
      <c r="CO372" s="223"/>
    </row>
    <row r="373" spans="1:93" ht="14.25" customHeight="1">
      <c r="A373" s="1"/>
      <c r="B373" s="1"/>
      <c r="C373" s="1"/>
      <c r="D373" s="1"/>
      <c r="E373" s="1"/>
      <c r="F373" s="1"/>
      <c r="G373" s="1"/>
      <c r="H373" s="1"/>
      <c r="Z373" s="138"/>
      <c r="AD373" s="225"/>
      <c r="AE373" s="225"/>
      <c r="AF373" s="226"/>
      <c r="AG373" s="225"/>
      <c r="AH373" s="226"/>
      <c r="AI373" s="226"/>
      <c r="AJ373" s="226"/>
      <c r="AS373" s="223"/>
      <c r="BI373" s="223"/>
      <c r="BJ373" s="6"/>
      <c r="BK373" s="6"/>
      <c r="BV373" s="223"/>
      <c r="CA373" s="223"/>
      <c r="CI373" s="223"/>
      <c r="CO373" s="223"/>
    </row>
    <row r="374" spans="1:93" ht="14.25" customHeight="1">
      <c r="A374" s="1"/>
      <c r="B374" s="1"/>
      <c r="C374" s="1"/>
      <c r="D374" s="1"/>
      <c r="E374" s="1"/>
      <c r="F374" s="1"/>
      <c r="G374" s="1"/>
      <c r="H374" s="1"/>
      <c r="Z374" s="138"/>
      <c r="AD374" s="225"/>
      <c r="AE374" s="225"/>
      <c r="AF374" s="226"/>
      <c r="AG374" s="225"/>
      <c r="AH374" s="226"/>
      <c r="AI374" s="226"/>
      <c r="AJ374" s="226"/>
      <c r="AS374" s="223"/>
      <c r="BI374" s="223"/>
      <c r="BJ374" s="6"/>
      <c r="BK374" s="6"/>
      <c r="BV374" s="223"/>
      <c r="CA374" s="223"/>
      <c r="CI374" s="223"/>
      <c r="CO374" s="223"/>
    </row>
    <row r="375" spans="1:93" ht="14.25" customHeight="1">
      <c r="A375" s="1"/>
      <c r="B375" s="1"/>
      <c r="C375" s="1"/>
      <c r="D375" s="1"/>
      <c r="E375" s="1"/>
      <c r="F375" s="1"/>
      <c r="G375" s="1"/>
      <c r="H375" s="1"/>
      <c r="Z375" s="138"/>
      <c r="AD375" s="225"/>
      <c r="AE375" s="225"/>
      <c r="AF375" s="226"/>
      <c r="AG375" s="225"/>
      <c r="AH375" s="226"/>
      <c r="AI375" s="226"/>
      <c r="AJ375" s="226"/>
      <c r="AS375" s="223"/>
      <c r="BI375" s="223"/>
      <c r="BJ375" s="6"/>
      <c r="BK375" s="6"/>
      <c r="BV375" s="223"/>
      <c r="CA375" s="223"/>
      <c r="CI375" s="223"/>
      <c r="CO375" s="223"/>
    </row>
    <row r="376" spans="1:93" ht="14.25" customHeight="1">
      <c r="A376" s="1"/>
      <c r="B376" s="1"/>
      <c r="C376" s="1"/>
      <c r="D376" s="1"/>
      <c r="E376" s="1"/>
      <c r="F376" s="1"/>
      <c r="G376" s="1"/>
      <c r="H376" s="1"/>
      <c r="Z376" s="138"/>
      <c r="AD376" s="225"/>
      <c r="AE376" s="225"/>
      <c r="AF376" s="226"/>
      <c r="AG376" s="225"/>
      <c r="AH376" s="226"/>
      <c r="AI376" s="226"/>
      <c r="AJ376" s="226"/>
      <c r="AS376" s="223"/>
      <c r="BI376" s="223"/>
      <c r="BJ376" s="6"/>
      <c r="BK376" s="6"/>
      <c r="BV376" s="223"/>
      <c r="CA376" s="223"/>
      <c r="CI376" s="223"/>
      <c r="CO376" s="223"/>
    </row>
    <row r="377" spans="1:93" ht="14.25" customHeight="1">
      <c r="A377" s="1"/>
      <c r="B377" s="1"/>
      <c r="C377" s="1"/>
      <c r="D377" s="1"/>
      <c r="E377" s="1"/>
      <c r="F377" s="1"/>
      <c r="G377" s="1"/>
      <c r="H377" s="1"/>
      <c r="Z377" s="138"/>
      <c r="AD377" s="225"/>
      <c r="AE377" s="225"/>
      <c r="AF377" s="226"/>
      <c r="AG377" s="225"/>
      <c r="AH377" s="226"/>
      <c r="AI377" s="226"/>
      <c r="AJ377" s="226"/>
      <c r="AS377" s="223"/>
      <c r="BI377" s="223"/>
      <c r="BJ377" s="6"/>
      <c r="BK377" s="6"/>
      <c r="BV377" s="223"/>
      <c r="CA377" s="223"/>
      <c r="CI377" s="223"/>
      <c r="CO377" s="223"/>
    </row>
    <row r="378" spans="1:93" ht="14.25" customHeight="1">
      <c r="A378" s="1"/>
      <c r="B378" s="1"/>
      <c r="C378" s="1"/>
      <c r="D378" s="1"/>
      <c r="E378" s="1"/>
      <c r="F378" s="1"/>
      <c r="G378" s="1"/>
      <c r="H378" s="1"/>
      <c r="Z378" s="138"/>
      <c r="AD378" s="225"/>
      <c r="AE378" s="225"/>
      <c r="AF378" s="226"/>
      <c r="AG378" s="225"/>
      <c r="AH378" s="226"/>
      <c r="AI378" s="226"/>
      <c r="AJ378" s="226"/>
      <c r="AS378" s="223"/>
      <c r="BI378" s="223"/>
      <c r="BJ378" s="6"/>
      <c r="BK378" s="6"/>
      <c r="BV378" s="223"/>
      <c r="CA378" s="223"/>
      <c r="CI378" s="223"/>
      <c r="CO378" s="223"/>
    </row>
    <row r="379" spans="1:93" ht="14.25" customHeight="1">
      <c r="A379" s="1"/>
      <c r="B379" s="1"/>
      <c r="C379" s="1"/>
      <c r="D379" s="1"/>
      <c r="E379" s="1"/>
      <c r="F379" s="1"/>
      <c r="G379" s="1"/>
      <c r="H379" s="1"/>
      <c r="Z379" s="138"/>
      <c r="AD379" s="225"/>
      <c r="AE379" s="225"/>
      <c r="AF379" s="226"/>
      <c r="AG379" s="225"/>
      <c r="AH379" s="226"/>
      <c r="AI379" s="226"/>
      <c r="AJ379" s="226"/>
      <c r="AS379" s="223"/>
      <c r="BI379" s="223"/>
      <c r="BJ379" s="6"/>
      <c r="BK379" s="6"/>
      <c r="BV379" s="223"/>
      <c r="CA379" s="223"/>
      <c r="CI379" s="223"/>
      <c r="CO379" s="223"/>
    </row>
    <row r="380" spans="1:93" ht="14.25" customHeight="1">
      <c r="A380" s="1"/>
      <c r="B380" s="1"/>
      <c r="C380" s="1"/>
      <c r="D380" s="1"/>
      <c r="E380" s="1"/>
      <c r="F380" s="1"/>
      <c r="G380" s="1"/>
      <c r="H380" s="1"/>
      <c r="Z380" s="138"/>
      <c r="AD380" s="225"/>
      <c r="AE380" s="225"/>
      <c r="AF380" s="226"/>
      <c r="AG380" s="225"/>
      <c r="AH380" s="226"/>
      <c r="AI380" s="226"/>
      <c r="AJ380" s="226"/>
      <c r="AS380" s="223"/>
      <c r="BI380" s="223"/>
      <c r="BJ380" s="6"/>
      <c r="BK380" s="6"/>
      <c r="BV380" s="223"/>
      <c r="CA380" s="223"/>
      <c r="CI380" s="223"/>
      <c r="CO380" s="223"/>
    </row>
    <row r="381" spans="1:93" ht="14.25" customHeight="1">
      <c r="A381" s="1"/>
      <c r="B381" s="1"/>
      <c r="C381" s="1"/>
      <c r="D381" s="1"/>
      <c r="E381" s="1"/>
      <c r="F381" s="1"/>
      <c r="G381" s="1"/>
      <c r="H381" s="1"/>
      <c r="Z381" s="138"/>
      <c r="AD381" s="225"/>
      <c r="AE381" s="225"/>
      <c r="AF381" s="226"/>
      <c r="AG381" s="225"/>
      <c r="AH381" s="226"/>
      <c r="AI381" s="226"/>
      <c r="AJ381" s="226"/>
      <c r="AS381" s="223"/>
      <c r="BI381" s="223"/>
      <c r="BJ381" s="6"/>
      <c r="BK381" s="6"/>
      <c r="BV381" s="223"/>
      <c r="CA381" s="223"/>
      <c r="CI381" s="223"/>
      <c r="CO381" s="223"/>
    </row>
    <row r="382" spans="1:93" ht="14.25" customHeight="1">
      <c r="A382" s="1"/>
      <c r="B382" s="1"/>
      <c r="C382" s="1"/>
      <c r="D382" s="1"/>
      <c r="E382" s="1"/>
      <c r="F382" s="1"/>
      <c r="G382" s="1"/>
      <c r="H382" s="1"/>
      <c r="Z382" s="138"/>
      <c r="AD382" s="225"/>
      <c r="AE382" s="225"/>
      <c r="AF382" s="226"/>
      <c r="AG382" s="225"/>
      <c r="AH382" s="226"/>
      <c r="AI382" s="226"/>
      <c r="AJ382" s="226"/>
      <c r="AS382" s="223"/>
      <c r="BI382" s="223"/>
      <c r="BJ382" s="6"/>
      <c r="BK382" s="6"/>
      <c r="BV382" s="223"/>
      <c r="CA382" s="223"/>
      <c r="CI382" s="223"/>
      <c r="CO382" s="223"/>
    </row>
    <row r="383" spans="1:93" ht="14.25" customHeight="1">
      <c r="A383" s="1"/>
      <c r="B383" s="1"/>
      <c r="C383" s="1"/>
      <c r="D383" s="1"/>
      <c r="E383" s="1"/>
      <c r="F383" s="1"/>
      <c r="G383" s="1"/>
      <c r="H383" s="1"/>
      <c r="Z383" s="138"/>
      <c r="AD383" s="225"/>
      <c r="AE383" s="225"/>
      <c r="AF383" s="226"/>
      <c r="AG383" s="225"/>
      <c r="AH383" s="226"/>
      <c r="AI383" s="226"/>
      <c r="AJ383" s="226"/>
      <c r="AS383" s="223"/>
      <c r="BI383" s="223"/>
      <c r="BJ383" s="6"/>
      <c r="BK383" s="6"/>
      <c r="BV383" s="223"/>
      <c r="CA383" s="223"/>
      <c r="CI383" s="223"/>
      <c r="CO383" s="223"/>
    </row>
    <row r="384" spans="1:93" ht="14.25" customHeight="1">
      <c r="A384" s="1"/>
      <c r="B384" s="1"/>
      <c r="C384" s="1"/>
      <c r="D384" s="1"/>
      <c r="E384" s="1"/>
      <c r="F384" s="1"/>
      <c r="G384" s="1"/>
      <c r="H384" s="1"/>
      <c r="Z384" s="138"/>
      <c r="AD384" s="225"/>
      <c r="AE384" s="225"/>
      <c r="AF384" s="226"/>
      <c r="AG384" s="225"/>
      <c r="AH384" s="226"/>
      <c r="AI384" s="226"/>
      <c r="AJ384" s="226"/>
      <c r="AS384" s="223"/>
      <c r="BI384" s="223"/>
      <c r="BJ384" s="6"/>
      <c r="BK384" s="6"/>
      <c r="BV384" s="223"/>
      <c r="CA384" s="223"/>
      <c r="CI384" s="223"/>
      <c r="CO384" s="223"/>
    </row>
    <row r="385" spans="1:93" ht="14.25" customHeight="1">
      <c r="A385" s="1"/>
      <c r="B385" s="1"/>
      <c r="C385" s="1"/>
      <c r="D385" s="1"/>
      <c r="E385" s="1"/>
      <c r="F385" s="1"/>
      <c r="G385" s="1"/>
      <c r="H385" s="1"/>
      <c r="Z385" s="138"/>
      <c r="AD385" s="225"/>
      <c r="AE385" s="225"/>
      <c r="AF385" s="226"/>
      <c r="AG385" s="225"/>
      <c r="AH385" s="226"/>
      <c r="AI385" s="226"/>
      <c r="AJ385" s="226"/>
      <c r="AS385" s="223"/>
      <c r="BI385" s="223"/>
      <c r="BJ385" s="6"/>
      <c r="BK385" s="6"/>
      <c r="BV385" s="223"/>
      <c r="CA385" s="223"/>
      <c r="CI385" s="223"/>
      <c r="CO385" s="223"/>
    </row>
    <row r="386" spans="1:93" ht="14.25" customHeight="1">
      <c r="A386" s="1"/>
      <c r="B386" s="1"/>
      <c r="C386" s="1"/>
      <c r="D386" s="1"/>
      <c r="E386" s="1"/>
      <c r="F386" s="1"/>
      <c r="G386" s="1"/>
      <c r="H386" s="1"/>
      <c r="Z386" s="138"/>
      <c r="AD386" s="225"/>
      <c r="AE386" s="225"/>
      <c r="AF386" s="226"/>
      <c r="AG386" s="225"/>
      <c r="AH386" s="226"/>
      <c r="AI386" s="226"/>
      <c r="AJ386" s="226"/>
      <c r="AS386" s="223"/>
      <c r="BI386" s="223"/>
      <c r="BJ386" s="6"/>
      <c r="BK386" s="6"/>
      <c r="BV386" s="223"/>
      <c r="CA386" s="223"/>
      <c r="CI386" s="223"/>
      <c r="CO386" s="223"/>
    </row>
    <row r="387" spans="1:93" ht="14.25" customHeight="1">
      <c r="A387" s="1"/>
      <c r="B387" s="1"/>
      <c r="C387" s="1"/>
      <c r="D387" s="1"/>
      <c r="E387" s="1"/>
      <c r="F387" s="1"/>
      <c r="G387" s="1"/>
      <c r="H387" s="1"/>
      <c r="Z387" s="138"/>
      <c r="AD387" s="225"/>
      <c r="AE387" s="225"/>
      <c r="AF387" s="226"/>
      <c r="AG387" s="225"/>
      <c r="AH387" s="226"/>
      <c r="AI387" s="226"/>
      <c r="AJ387" s="226"/>
      <c r="AS387" s="223"/>
      <c r="BI387" s="223"/>
      <c r="BJ387" s="6"/>
      <c r="BK387" s="6"/>
      <c r="BV387" s="223"/>
      <c r="CA387" s="223"/>
      <c r="CI387" s="223"/>
      <c r="CO387" s="223"/>
    </row>
    <row r="388" spans="1:93" ht="14.25" customHeight="1">
      <c r="A388" s="1"/>
      <c r="B388" s="1"/>
      <c r="C388" s="1"/>
      <c r="D388" s="1"/>
      <c r="E388" s="1"/>
      <c r="F388" s="1"/>
      <c r="G388" s="1"/>
      <c r="H388" s="1"/>
      <c r="Z388" s="138"/>
      <c r="AD388" s="225"/>
      <c r="AE388" s="225"/>
      <c r="AF388" s="226"/>
      <c r="AG388" s="225"/>
      <c r="AH388" s="226"/>
      <c r="AI388" s="226"/>
      <c r="AJ388" s="226"/>
      <c r="AS388" s="223"/>
      <c r="BI388" s="223"/>
      <c r="BJ388" s="6"/>
      <c r="BK388" s="6"/>
      <c r="BV388" s="223"/>
      <c r="CA388" s="223"/>
      <c r="CI388" s="223"/>
      <c r="CO388" s="223"/>
    </row>
    <row r="389" spans="1:93" ht="14.25" customHeight="1">
      <c r="A389" s="1"/>
      <c r="B389" s="1"/>
      <c r="C389" s="1"/>
      <c r="D389" s="1"/>
      <c r="E389" s="1"/>
      <c r="F389" s="1"/>
      <c r="G389" s="1"/>
      <c r="H389" s="1"/>
      <c r="Z389" s="138"/>
      <c r="AD389" s="225"/>
      <c r="AE389" s="225"/>
      <c r="AF389" s="226"/>
      <c r="AG389" s="225"/>
      <c r="AH389" s="226"/>
      <c r="AI389" s="226"/>
      <c r="AJ389" s="226"/>
      <c r="AS389" s="223"/>
      <c r="BI389" s="223"/>
      <c r="BJ389" s="6"/>
      <c r="BK389" s="6"/>
      <c r="BV389" s="223"/>
      <c r="CA389" s="223"/>
      <c r="CI389" s="223"/>
      <c r="CO389" s="223"/>
    </row>
    <row r="390" spans="1:93" ht="14.25" customHeight="1">
      <c r="A390" s="1"/>
      <c r="B390" s="1"/>
      <c r="C390" s="1"/>
      <c r="D390" s="1"/>
      <c r="E390" s="1"/>
      <c r="F390" s="1"/>
      <c r="G390" s="1"/>
      <c r="H390" s="1"/>
      <c r="Z390" s="138"/>
      <c r="AD390" s="225"/>
      <c r="AE390" s="225"/>
      <c r="AF390" s="226"/>
      <c r="AG390" s="225"/>
      <c r="AH390" s="226"/>
      <c r="AI390" s="226"/>
      <c r="AJ390" s="226"/>
      <c r="AS390" s="223"/>
      <c r="BI390" s="223"/>
      <c r="BJ390" s="6"/>
      <c r="BK390" s="6"/>
      <c r="BV390" s="223"/>
      <c r="CA390" s="223"/>
      <c r="CI390" s="223"/>
      <c r="CO390" s="223"/>
    </row>
    <row r="391" spans="1:93" ht="14.25" customHeight="1">
      <c r="A391" s="1"/>
      <c r="B391" s="1"/>
      <c r="C391" s="1"/>
      <c r="D391" s="1"/>
      <c r="E391" s="1"/>
      <c r="F391" s="1"/>
      <c r="G391" s="1"/>
      <c r="H391" s="1"/>
      <c r="Z391" s="138"/>
      <c r="AD391" s="225"/>
      <c r="AE391" s="225"/>
      <c r="AF391" s="226"/>
      <c r="AG391" s="225"/>
      <c r="AH391" s="226"/>
      <c r="AI391" s="226"/>
      <c r="AJ391" s="226"/>
      <c r="AS391" s="223"/>
      <c r="BI391" s="223"/>
      <c r="BJ391" s="6"/>
      <c r="BK391" s="6"/>
      <c r="BV391" s="223"/>
      <c r="CA391" s="223"/>
      <c r="CI391" s="223"/>
      <c r="CO391" s="223"/>
    </row>
    <row r="392" spans="1:93" ht="14.25" customHeight="1">
      <c r="A392" s="1"/>
      <c r="B392" s="1"/>
      <c r="C392" s="1"/>
      <c r="D392" s="1"/>
      <c r="E392" s="1"/>
      <c r="F392" s="1"/>
      <c r="G392" s="1"/>
      <c r="H392" s="1"/>
      <c r="Z392" s="138"/>
      <c r="AD392" s="225"/>
      <c r="AE392" s="225"/>
      <c r="AF392" s="226"/>
      <c r="AG392" s="225"/>
      <c r="AH392" s="226"/>
      <c r="AI392" s="226"/>
      <c r="AJ392" s="226"/>
      <c r="AS392" s="223"/>
      <c r="BI392" s="223"/>
      <c r="BJ392" s="6"/>
      <c r="BK392" s="6"/>
      <c r="BV392" s="223"/>
      <c r="CA392" s="223"/>
      <c r="CI392" s="223"/>
      <c r="CO392" s="223"/>
    </row>
    <row r="393" spans="1:93" ht="14.25" customHeight="1">
      <c r="A393" s="1"/>
      <c r="B393" s="1"/>
      <c r="C393" s="1"/>
      <c r="D393" s="1"/>
      <c r="E393" s="1"/>
      <c r="F393" s="1"/>
      <c r="G393" s="1"/>
      <c r="H393" s="1"/>
      <c r="Z393" s="138"/>
      <c r="AD393" s="225"/>
      <c r="AE393" s="225"/>
      <c r="AF393" s="226"/>
      <c r="AG393" s="225"/>
      <c r="AH393" s="226"/>
      <c r="AI393" s="226"/>
      <c r="AJ393" s="226"/>
      <c r="AS393" s="223"/>
      <c r="BI393" s="223"/>
      <c r="BJ393" s="6"/>
      <c r="BK393" s="6"/>
      <c r="BV393" s="223"/>
      <c r="CA393" s="223"/>
      <c r="CI393" s="223"/>
      <c r="CO393" s="223"/>
    </row>
    <row r="394" spans="1:93" ht="14.25" customHeight="1">
      <c r="A394" s="1"/>
      <c r="B394" s="1"/>
      <c r="C394" s="1"/>
      <c r="D394" s="1"/>
      <c r="E394" s="1"/>
      <c r="F394" s="1"/>
      <c r="G394" s="1"/>
      <c r="H394" s="1"/>
      <c r="Z394" s="138"/>
      <c r="AD394" s="225"/>
      <c r="AE394" s="225"/>
      <c r="AF394" s="226"/>
      <c r="AG394" s="225"/>
      <c r="AH394" s="226"/>
      <c r="AI394" s="226"/>
      <c r="AJ394" s="226"/>
      <c r="AS394" s="223"/>
      <c r="BI394" s="223"/>
      <c r="BJ394" s="6"/>
      <c r="BK394" s="6"/>
      <c r="BV394" s="223"/>
      <c r="CA394" s="223"/>
      <c r="CI394" s="223"/>
      <c r="CO394" s="223"/>
    </row>
    <row r="395" spans="1:93" ht="14.25" customHeight="1">
      <c r="A395" s="1"/>
      <c r="B395" s="1"/>
      <c r="C395" s="1"/>
      <c r="D395" s="1"/>
      <c r="E395" s="1"/>
      <c r="F395" s="1"/>
      <c r="G395" s="1"/>
      <c r="H395" s="1"/>
      <c r="Z395" s="138"/>
      <c r="AD395" s="225"/>
      <c r="AE395" s="225"/>
      <c r="AF395" s="226"/>
      <c r="AG395" s="225"/>
      <c r="AH395" s="226"/>
      <c r="AI395" s="226"/>
      <c r="AJ395" s="226"/>
      <c r="AS395" s="223"/>
      <c r="BI395" s="223"/>
      <c r="BJ395" s="6"/>
      <c r="BK395" s="6"/>
      <c r="BV395" s="223"/>
      <c r="CA395" s="223"/>
      <c r="CI395" s="223"/>
      <c r="CO395" s="223"/>
    </row>
    <row r="396" spans="1:93" ht="14.25" customHeight="1">
      <c r="A396" s="1"/>
      <c r="B396" s="1"/>
      <c r="C396" s="1"/>
      <c r="D396" s="1"/>
      <c r="E396" s="1"/>
      <c r="F396" s="1"/>
      <c r="G396" s="1"/>
      <c r="H396" s="1"/>
      <c r="Z396" s="138"/>
      <c r="AD396" s="225"/>
      <c r="AE396" s="225"/>
      <c r="AF396" s="226"/>
      <c r="AG396" s="225"/>
      <c r="AH396" s="226"/>
      <c r="AI396" s="226"/>
      <c r="AJ396" s="226"/>
      <c r="AS396" s="223"/>
      <c r="BI396" s="223"/>
      <c r="BJ396" s="6"/>
      <c r="BK396" s="6"/>
      <c r="BV396" s="223"/>
      <c r="CA396" s="223"/>
      <c r="CI396" s="223"/>
      <c r="CO396" s="223"/>
    </row>
    <row r="397" spans="1:93" ht="14.25" customHeight="1">
      <c r="A397" s="1"/>
      <c r="B397" s="1"/>
      <c r="C397" s="1"/>
      <c r="D397" s="1"/>
      <c r="E397" s="1"/>
      <c r="F397" s="1"/>
      <c r="G397" s="1"/>
      <c r="H397" s="1"/>
      <c r="Z397" s="138"/>
      <c r="AD397" s="225"/>
      <c r="AE397" s="225"/>
      <c r="AF397" s="226"/>
      <c r="AG397" s="225"/>
      <c r="AH397" s="226"/>
      <c r="AI397" s="226"/>
      <c r="AJ397" s="226"/>
      <c r="AS397" s="223"/>
      <c r="BI397" s="223"/>
      <c r="BJ397" s="6"/>
      <c r="BK397" s="6"/>
      <c r="BV397" s="223"/>
      <c r="CA397" s="223"/>
      <c r="CI397" s="223"/>
      <c r="CO397" s="223"/>
    </row>
    <row r="398" spans="1:93" ht="14.25" customHeight="1">
      <c r="A398" s="1"/>
      <c r="B398" s="1"/>
      <c r="C398" s="1"/>
      <c r="D398" s="1"/>
      <c r="E398" s="1"/>
      <c r="F398" s="1"/>
      <c r="G398" s="1"/>
      <c r="H398" s="1"/>
      <c r="Z398" s="138"/>
      <c r="AD398" s="225"/>
      <c r="AE398" s="225"/>
      <c r="AF398" s="226"/>
      <c r="AG398" s="225"/>
      <c r="AH398" s="226"/>
      <c r="AI398" s="226"/>
      <c r="AJ398" s="226"/>
      <c r="AS398" s="223"/>
      <c r="BI398" s="223"/>
      <c r="BJ398" s="6"/>
      <c r="BK398" s="6"/>
      <c r="BV398" s="223"/>
      <c r="CA398" s="223"/>
      <c r="CI398" s="223"/>
      <c r="CO398" s="223"/>
    </row>
    <row r="399" spans="1:93" ht="14.25" customHeight="1">
      <c r="A399" s="1"/>
      <c r="B399" s="1"/>
      <c r="C399" s="1"/>
      <c r="D399" s="1"/>
      <c r="E399" s="1"/>
      <c r="F399" s="1"/>
      <c r="G399" s="1"/>
      <c r="H399" s="1"/>
      <c r="Z399" s="138"/>
      <c r="AD399" s="225"/>
      <c r="AE399" s="225"/>
      <c r="AF399" s="226"/>
      <c r="AG399" s="225"/>
      <c r="AH399" s="226"/>
      <c r="AI399" s="226"/>
      <c r="AJ399" s="226"/>
      <c r="AS399" s="223"/>
      <c r="BI399" s="223"/>
      <c r="BJ399" s="6"/>
      <c r="BK399" s="6"/>
      <c r="BV399" s="223"/>
      <c r="CA399" s="223"/>
      <c r="CI399" s="223"/>
      <c r="CO399" s="223"/>
    </row>
    <row r="400" spans="1:93" ht="14.25" customHeight="1">
      <c r="A400" s="1"/>
      <c r="B400" s="1"/>
      <c r="C400" s="1"/>
      <c r="D400" s="1"/>
      <c r="E400" s="1"/>
      <c r="F400" s="1"/>
      <c r="G400" s="1"/>
      <c r="H400" s="1"/>
      <c r="Z400" s="138"/>
      <c r="AD400" s="225"/>
      <c r="AE400" s="225"/>
      <c r="AF400" s="226"/>
      <c r="AG400" s="225"/>
      <c r="AH400" s="226"/>
      <c r="AI400" s="226"/>
      <c r="AJ400" s="226"/>
      <c r="AS400" s="223"/>
      <c r="BI400" s="223"/>
      <c r="BJ400" s="6"/>
      <c r="BK400" s="6"/>
      <c r="BV400" s="223"/>
      <c r="CA400" s="223"/>
      <c r="CI400" s="223"/>
      <c r="CO400" s="223"/>
    </row>
    <row r="401" spans="1:93" ht="14.25" customHeight="1">
      <c r="A401" s="1"/>
      <c r="B401" s="1"/>
      <c r="C401" s="1"/>
      <c r="D401" s="1"/>
      <c r="E401" s="1"/>
      <c r="F401" s="1"/>
      <c r="G401" s="1"/>
      <c r="H401" s="1"/>
      <c r="Z401" s="138"/>
      <c r="AD401" s="225"/>
      <c r="AE401" s="225"/>
      <c r="AF401" s="226"/>
      <c r="AG401" s="225"/>
      <c r="AH401" s="226"/>
      <c r="AI401" s="226"/>
      <c r="AJ401" s="226"/>
      <c r="AS401" s="223"/>
      <c r="BI401" s="223"/>
      <c r="BJ401" s="6"/>
      <c r="BK401" s="6"/>
      <c r="BV401" s="223"/>
      <c r="CA401" s="223"/>
      <c r="CI401" s="223"/>
      <c r="CO401" s="223"/>
    </row>
    <row r="402" spans="1:93" ht="14.25" customHeight="1">
      <c r="A402" s="1"/>
      <c r="B402" s="1"/>
      <c r="C402" s="1"/>
      <c r="D402" s="1"/>
      <c r="E402" s="1"/>
      <c r="F402" s="1"/>
      <c r="G402" s="1"/>
      <c r="H402" s="1"/>
      <c r="Z402" s="138"/>
      <c r="AD402" s="225"/>
      <c r="AE402" s="225"/>
      <c r="AF402" s="226"/>
      <c r="AG402" s="225"/>
      <c r="AH402" s="226"/>
      <c r="AI402" s="226"/>
      <c r="AJ402" s="226"/>
      <c r="AS402" s="223"/>
      <c r="BI402" s="223"/>
      <c r="BJ402" s="6"/>
      <c r="BK402" s="6"/>
      <c r="BV402" s="223"/>
      <c r="CA402" s="223"/>
      <c r="CI402" s="223"/>
      <c r="CO402" s="223"/>
    </row>
    <row r="403" spans="1:93" ht="14.25" customHeight="1">
      <c r="A403" s="1"/>
      <c r="B403" s="1"/>
      <c r="C403" s="1"/>
      <c r="D403" s="1"/>
      <c r="E403" s="1"/>
      <c r="F403" s="1"/>
      <c r="G403" s="1"/>
      <c r="H403" s="1"/>
      <c r="Z403" s="138"/>
      <c r="AD403" s="225"/>
      <c r="AE403" s="225"/>
      <c r="AF403" s="226"/>
      <c r="AG403" s="225"/>
      <c r="AH403" s="226"/>
      <c r="AI403" s="226"/>
      <c r="AJ403" s="226"/>
      <c r="AS403" s="223"/>
      <c r="BI403" s="223"/>
      <c r="BJ403" s="6"/>
      <c r="BK403" s="6"/>
      <c r="BV403" s="223"/>
      <c r="CA403" s="223"/>
      <c r="CI403" s="223"/>
      <c r="CO403" s="223"/>
    </row>
    <row r="404" spans="1:93" ht="14.25" customHeight="1">
      <c r="A404" s="1"/>
      <c r="B404" s="1"/>
      <c r="C404" s="1"/>
      <c r="D404" s="1"/>
      <c r="E404" s="1"/>
      <c r="F404" s="1"/>
      <c r="G404" s="1"/>
      <c r="H404" s="1"/>
      <c r="Z404" s="138"/>
      <c r="AD404" s="225"/>
      <c r="AE404" s="225"/>
      <c r="AF404" s="226"/>
      <c r="AG404" s="225"/>
      <c r="AH404" s="226"/>
      <c r="AI404" s="226"/>
      <c r="AJ404" s="226"/>
      <c r="AS404" s="223"/>
      <c r="BI404" s="223"/>
      <c r="BJ404" s="6"/>
      <c r="BK404" s="6"/>
      <c r="BV404" s="223"/>
      <c r="CA404" s="223"/>
      <c r="CI404" s="223"/>
      <c r="CO404" s="223"/>
    </row>
    <row r="405" spans="1:93" ht="14.25" customHeight="1">
      <c r="A405" s="1"/>
      <c r="B405" s="1"/>
      <c r="C405" s="1"/>
      <c r="D405" s="1"/>
      <c r="E405" s="1"/>
      <c r="F405" s="1"/>
      <c r="G405" s="1"/>
      <c r="H405" s="1"/>
      <c r="Z405" s="138"/>
      <c r="AD405" s="225"/>
      <c r="AE405" s="225"/>
      <c r="AF405" s="226"/>
      <c r="AG405" s="225"/>
      <c r="AH405" s="226"/>
      <c r="AI405" s="226"/>
      <c r="AJ405" s="226"/>
      <c r="AS405" s="223"/>
      <c r="BI405" s="223"/>
      <c r="BJ405" s="6"/>
      <c r="BK405" s="6"/>
      <c r="BV405" s="223"/>
      <c r="CA405" s="223"/>
      <c r="CI405" s="223"/>
      <c r="CO405" s="223"/>
    </row>
    <row r="406" spans="1:93" ht="14.25" customHeight="1">
      <c r="A406" s="1"/>
      <c r="B406" s="1"/>
      <c r="C406" s="1"/>
      <c r="D406" s="1"/>
      <c r="E406" s="1"/>
      <c r="F406" s="1"/>
      <c r="G406" s="1"/>
      <c r="H406" s="1"/>
      <c r="Z406" s="138"/>
      <c r="AD406" s="225"/>
      <c r="AE406" s="225"/>
      <c r="AF406" s="226"/>
      <c r="AG406" s="225"/>
      <c r="AH406" s="226"/>
      <c r="AI406" s="226"/>
      <c r="AJ406" s="226"/>
      <c r="AS406" s="223"/>
      <c r="BI406" s="223"/>
      <c r="BJ406" s="6"/>
      <c r="BK406" s="6"/>
      <c r="BV406" s="223"/>
      <c r="CA406" s="223"/>
      <c r="CI406" s="223"/>
      <c r="CO406" s="223"/>
    </row>
    <row r="407" spans="1:93" ht="14.25" customHeight="1">
      <c r="A407" s="1"/>
      <c r="B407" s="1"/>
      <c r="C407" s="1"/>
      <c r="D407" s="1"/>
      <c r="E407" s="1"/>
      <c r="F407" s="1"/>
      <c r="G407" s="1"/>
      <c r="H407" s="1"/>
      <c r="Z407" s="138"/>
      <c r="AD407" s="225"/>
      <c r="AE407" s="225"/>
      <c r="AF407" s="226"/>
      <c r="AG407" s="225"/>
      <c r="AH407" s="226"/>
      <c r="AI407" s="226"/>
      <c r="AJ407" s="226"/>
      <c r="AS407" s="223"/>
      <c r="BI407" s="223"/>
      <c r="BJ407" s="6"/>
      <c r="BK407" s="6"/>
      <c r="BV407" s="223"/>
      <c r="CA407" s="223"/>
      <c r="CI407" s="223"/>
      <c r="CO407" s="223"/>
    </row>
    <row r="408" spans="1:93" ht="14.25" customHeight="1">
      <c r="A408" s="1"/>
      <c r="B408" s="1"/>
      <c r="C408" s="1"/>
      <c r="D408" s="1"/>
      <c r="E408" s="1"/>
      <c r="F408" s="1"/>
      <c r="G408" s="1"/>
      <c r="H408" s="1"/>
      <c r="Z408" s="138"/>
      <c r="AD408" s="225"/>
      <c r="AE408" s="225"/>
      <c r="AF408" s="226"/>
      <c r="AG408" s="225"/>
      <c r="AH408" s="226"/>
      <c r="AI408" s="226"/>
      <c r="AJ408" s="226"/>
      <c r="AS408" s="223"/>
      <c r="BI408" s="223"/>
      <c r="BJ408" s="6"/>
      <c r="BK408" s="6"/>
      <c r="BV408" s="223"/>
      <c r="CA408" s="223"/>
      <c r="CI408" s="223"/>
      <c r="CO408" s="223"/>
    </row>
    <row r="409" spans="1:93" ht="14.25" customHeight="1">
      <c r="A409" s="1"/>
      <c r="B409" s="1"/>
      <c r="C409" s="1"/>
      <c r="D409" s="1"/>
      <c r="E409" s="1"/>
      <c r="F409" s="1"/>
      <c r="G409" s="1"/>
      <c r="H409" s="1"/>
      <c r="Z409" s="138"/>
      <c r="AD409" s="225"/>
      <c r="AE409" s="225"/>
      <c r="AF409" s="226"/>
      <c r="AG409" s="225"/>
      <c r="AH409" s="226"/>
      <c r="AI409" s="226"/>
      <c r="AJ409" s="226"/>
      <c r="AS409" s="223"/>
      <c r="BI409" s="223"/>
      <c r="BJ409" s="6"/>
      <c r="BK409" s="6"/>
      <c r="BV409" s="223"/>
      <c r="CA409" s="223"/>
      <c r="CI409" s="223"/>
      <c r="CO409" s="223"/>
    </row>
    <row r="410" spans="1:93" ht="14.25" customHeight="1">
      <c r="A410" s="1"/>
      <c r="B410" s="1"/>
      <c r="C410" s="1"/>
      <c r="D410" s="1"/>
      <c r="E410" s="1"/>
      <c r="F410" s="1"/>
      <c r="G410" s="1"/>
      <c r="H410" s="1"/>
      <c r="Z410" s="138"/>
      <c r="AD410" s="225"/>
      <c r="AE410" s="225"/>
      <c r="AF410" s="226"/>
      <c r="AG410" s="225"/>
      <c r="AH410" s="226"/>
      <c r="AI410" s="226"/>
      <c r="AJ410" s="226"/>
      <c r="AS410" s="223"/>
      <c r="BI410" s="223"/>
      <c r="BJ410" s="6"/>
      <c r="BK410" s="6"/>
      <c r="BV410" s="223"/>
      <c r="CA410" s="223"/>
      <c r="CI410" s="223"/>
      <c r="CO410" s="223"/>
    </row>
    <row r="411" spans="1:93" ht="14.25" customHeight="1">
      <c r="A411" s="1"/>
      <c r="B411" s="1"/>
      <c r="C411" s="1"/>
      <c r="D411" s="1"/>
      <c r="E411" s="1"/>
      <c r="F411" s="1"/>
      <c r="G411" s="1"/>
      <c r="H411" s="1"/>
      <c r="Z411" s="138"/>
      <c r="AD411" s="225"/>
      <c r="AE411" s="225"/>
      <c r="AF411" s="226"/>
      <c r="AG411" s="225"/>
      <c r="AH411" s="226"/>
      <c r="AI411" s="226"/>
      <c r="AJ411" s="226"/>
      <c r="AS411" s="223"/>
      <c r="BI411" s="223"/>
      <c r="BJ411" s="6"/>
      <c r="BK411" s="6"/>
      <c r="BV411" s="223"/>
      <c r="CA411" s="223"/>
      <c r="CI411" s="223"/>
      <c r="CO411" s="223"/>
    </row>
    <row r="412" spans="1:93" ht="14.25" customHeight="1">
      <c r="A412" s="1"/>
      <c r="B412" s="1"/>
      <c r="C412" s="1"/>
      <c r="D412" s="1"/>
      <c r="E412" s="1"/>
      <c r="F412" s="1"/>
      <c r="G412" s="1"/>
      <c r="H412" s="1"/>
      <c r="Z412" s="138"/>
      <c r="AD412" s="225"/>
      <c r="AE412" s="225"/>
      <c r="AF412" s="226"/>
      <c r="AG412" s="225"/>
      <c r="AH412" s="226"/>
      <c r="AI412" s="226"/>
      <c r="AJ412" s="226"/>
      <c r="AS412" s="223"/>
      <c r="BI412" s="223"/>
      <c r="BJ412" s="6"/>
      <c r="BK412" s="6"/>
      <c r="BV412" s="223"/>
      <c r="CA412" s="223"/>
      <c r="CI412" s="223"/>
      <c r="CO412" s="223"/>
    </row>
    <row r="413" spans="1:93" ht="14.25" customHeight="1">
      <c r="A413" s="1"/>
      <c r="B413" s="1"/>
      <c r="C413" s="1"/>
      <c r="D413" s="1"/>
      <c r="E413" s="1"/>
      <c r="F413" s="1"/>
      <c r="G413" s="1"/>
      <c r="H413" s="1"/>
      <c r="Z413" s="138"/>
      <c r="AD413" s="225"/>
      <c r="AE413" s="225"/>
      <c r="AF413" s="226"/>
      <c r="AG413" s="225"/>
      <c r="AH413" s="226"/>
      <c r="AI413" s="226"/>
      <c r="AJ413" s="226"/>
      <c r="AS413" s="223"/>
      <c r="BI413" s="223"/>
      <c r="BJ413" s="6"/>
      <c r="BK413" s="6"/>
      <c r="BV413" s="223"/>
      <c r="CA413" s="223"/>
      <c r="CI413" s="223"/>
      <c r="CO413" s="223"/>
    </row>
    <row r="414" spans="1:93" ht="14.25" customHeight="1">
      <c r="A414" s="1"/>
      <c r="B414" s="1"/>
      <c r="C414" s="1"/>
      <c r="D414" s="1"/>
      <c r="E414" s="1"/>
      <c r="F414" s="1"/>
      <c r="G414" s="1"/>
      <c r="H414" s="1"/>
      <c r="Z414" s="138"/>
      <c r="AD414" s="225"/>
      <c r="AE414" s="225"/>
      <c r="AF414" s="226"/>
      <c r="AG414" s="225"/>
      <c r="AH414" s="226"/>
      <c r="AI414" s="226"/>
      <c r="AJ414" s="226"/>
      <c r="AS414" s="223"/>
      <c r="BI414" s="223"/>
      <c r="BJ414" s="6"/>
      <c r="BK414" s="6"/>
      <c r="BV414" s="223"/>
      <c r="CA414" s="223"/>
      <c r="CI414" s="223"/>
      <c r="CO414" s="223"/>
    </row>
    <row r="415" spans="1:93" ht="14.25" customHeight="1">
      <c r="A415" s="1"/>
      <c r="B415" s="1"/>
      <c r="C415" s="1"/>
      <c r="D415" s="1"/>
      <c r="E415" s="1"/>
      <c r="F415" s="1"/>
      <c r="G415" s="1"/>
      <c r="H415" s="1"/>
      <c r="Z415" s="138"/>
      <c r="AD415" s="225"/>
      <c r="AE415" s="225"/>
      <c r="AF415" s="226"/>
      <c r="AG415" s="225"/>
      <c r="AH415" s="226"/>
      <c r="AI415" s="226"/>
      <c r="AJ415" s="226"/>
      <c r="AS415" s="223"/>
      <c r="BI415" s="223"/>
      <c r="BJ415" s="6"/>
      <c r="BK415" s="6"/>
      <c r="BV415" s="223"/>
      <c r="CA415" s="223"/>
      <c r="CI415" s="223"/>
      <c r="CO415" s="223"/>
    </row>
    <row r="416" spans="1:93" ht="14.25" customHeight="1">
      <c r="A416" s="1"/>
      <c r="B416" s="1"/>
      <c r="C416" s="1"/>
      <c r="D416" s="1"/>
      <c r="E416" s="1"/>
      <c r="F416" s="1"/>
      <c r="G416" s="1"/>
      <c r="H416" s="1"/>
      <c r="Z416" s="138"/>
      <c r="AD416" s="225"/>
      <c r="AE416" s="225"/>
      <c r="AF416" s="226"/>
      <c r="AG416" s="225"/>
      <c r="AH416" s="226"/>
      <c r="AI416" s="226"/>
      <c r="AJ416" s="226"/>
      <c r="AS416" s="223"/>
      <c r="BI416" s="223"/>
      <c r="BJ416" s="6"/>
      <c r="BK416" s="6"/>
      <c r="BV416" s="223"/>
      <c r="CA416" s="223"/>
      <c r="CI416" s="223"/>
      <c r="CO416" s="223"/>
    </row>
    <row r="417" spans="1:93" ht="14.25" customHeight="1">
      <c r="A417" s="1"/>
      <c r="B417" s="1"/>
      <c r="C417" s="1"/>
      <c r="D417" s="1"/>
      <c r="E417" s="1"/>
      <c r="F417" s="1"/>
      <c r="G417" s="1"/>
      <c r="H417" s="1"/>
      <c r="Z417" s="138"/>
      <c r="AD417" s="225"/>
      <c r="AE417" s="225"/>
      <c r="AF417" s="226"/>
      <c r="AG417" s="225"/>
      <c r="AH417" s="226"/>
      <c r="AI417" s="226"/>
      <c r="AJ417" s="226"/>
      <c r="AS417" s="223"/>
      <c r="BI417" s="223"/>
      <c r="BJ417" s="6"/>
      <c r="BK417" s="6"/>
      <c r="BV417" s="223"/>
      <c r="CA417" s="223"/>
      <c r="CI417" s="223"/>
      <c r="CO417" s="223"/>
    </row>
    <row r="418" spans="1:93" ht="14.25" customHeight="1">
      <c r="A418" s="1"/>
      <c r="B418" s="1"/>
      <c r="C418" s="1"/>
      <c r="D418" s="1"/>
      <c r="E418" s="1"/>
      <c r="F418" s="1"/>
      <c r="G418" s="1"/>
      <c r="H418" s="1"/>
      <c r="Z418" s="138"/>
      <c r="AD418" s="225"/>
      <c r="AE418" s="225"/>
      <c r="AF418" s="226"/>
      <c r="AG418" s="225"/>
      <c r="AH418" s="226"/>
      <c r="AI418" s="226"/>
      <c r="AJ418" s="226"/>
      <c r="AS418" s="223"/>
      <c r="BI418" s="223"/>
      <c r="BJ418" s="6"/>
      <c r="BK418" s="6"/>
      <c r="BV418" s="223"/>
      <c r="CA418" s="223"/>
      <c r="CI418" s="223"/>
      <c r="CO418" s="223"/>
    </row>
    <row r="419" spans="1:93" ht="14.25" customHeight="1">
      <c r="A419" s="1"/>
      <c r="B419" s="1"/>
      <c r="C419" s="1"/>
      <c r="D419" s="1"/>
      <c r="E419" s="1"/>
      <c r="F419" s="1"/>
      <c r="G419" s="1"/>
      <c r="H419" s="1"/>
      <c r="Z419" s="138"/>
      <c r="AD419" s="225"/>
      <c r="AE419" s="225"/>
      <c r="AF419" s="226"/>
      <c r="AG419" s="225"/>
      <c r="AH419" s="226"/>
      <c r="AI419" s="226"/>
      <c r="AJ419" s="226"/>
      <c r="AS419" s="223"/>
      <c r="BI419" s="223"/>
      <c r="BJ419" s="6"/>
      <c r="BK419" s="6"/>
      <c r="BV419" s="223"/>
      <c r="CA419" s="223"/>
      <c r="CI419" s="223"/>
      <c r="CO419" s="223"/>
    </row>
    <row r="420" spans="1:93" ht="14.25" customHeight="1">
      <c r="A420" s="1"/>
      <c r="B420" s="1"/>
      <c r="C420" s="1"/>
      <c r="D420" s="1"/>
      <c r="E420" s="1"/>
      <c r="F420" s="1"/>
      <c r="G420" s="1"/>
      <c r="H420" s="1"/>
      <c r="Z420" s="138"/>
      <c r="AD420" s="225"/>
      <c r="AE420" s="225"/>
      <c r="AF420" s="226"/>
      <c r="AG420" s="225"/>
      <c r="AH420" s="226"/>
      <c r="AI420" s="226"/>
      <c r="AJ420" s="226"/>
      <c r="AS420" s="223"/>
      <c r="BI420" s="223"/>
      <c r="BJ420" s="6"/>
      <c r="BK420" s="6"/>
      <c r="BV420" s="223"/>
      <c r="CA420" s="223"/>
      <c r="CI420" s="223"/>
      <c r="CO420" s="223"/>
    </row>
    <row r="421" spans="1:93" ht="14.25" customHeight="1">
      <c r="A421" s="1"/>
      <c r="B421" s="1"/>
      <c r="C421" s="1"/>
      <c r="D421" s="1"/>
      <c r="E421" s="1"/>
      <c r="F421" s="1"/>
      <c r="G421" s="1"/>
      <c r="H421" s="1"/>
      <c r="Z421" s="138"/>
      <c r="AD421" s="225"/>
      <c r="AE421" s="225"/>
      <c r="AF421" s="226"/>
      <c r="AG421" s="225"/>
      <c r="AH421" s="226"/>
      <c r="AI421" s="226"/>
      <c r="AJ421" s="226"/>
      <c r="AS421" s="223"/>
      <c r="BI421" s="223"/>
      <c r="BJ421" s="6"/>
      <c r="BK421" s="6"/>
      <c r="BV421" s="223"/>
      <c r="CA421" s="223"/>
      <c r="CI421" s="223"/>
      <c r="CO421" s="223"/>
    </row>
    <row r="422" spans="1:93" ht="14.25" customHeight="1">
      <c r="A422" s="1"/>
      <c r="B422" s="1"/>
      <c r="C422" s="1"/>
      <c r="D422" s="1"/>
      <c r="E422" s="1"/>
      <c r="F422" s="1"/>
      <c r="G422" s="1"/>
      <c r="H422" s="1"/>
      <c r="Z422" s="138"/>
      <c r="AD422" s="225"/>
      <c r="AE422" s="225"/>
      <c r="AF422" s="226"/>
      <c r="AG422" s="225"/>
      <c r="AH422" s="226"/>
      <c r="AI422" s="226"/>
      <c r="AJ422" s="226"/>
      <c r="AS422" s="223"/>
      <c r="BI422" s="223"/>
      <c r="BJ422" s="6"/>
      <c r="BK422" s="6"/>
      <c r="BV422" s="223"/>
      <c r="CA422" s="223"/>
      <c r="CI422" s="223"/>
      <c r="CO422" s="223"/>
    </row>
    <row r="423" spans="1:93" ht="14.25" customHeight="1">
      <c r="A423" s="1"/>
      <c r="B423" s="1"/>
      <c r="C423" s="1"/>
      <c r="D423" s="1"/>
      <c r="E423" s="1"/>
      <c r="F423" s="1"/>
      <c r="G423" s="1"/>
      <c r="H423" s="1"/>
      <c r="Z423" s="138"/>
      <c r="AD423" s="225"/>
      <c r="AE423" s="225"/>
      <c r="AF423" s="226"/>
      <c r="AG423" s="225"/>
      <c r="AH423" s="226"/>
      <c r="AI423" s="226"/>
      <c r="AJ423" s="226"/>
      <c r="AS423" s="223"/>
      <c r="BI423" s="223"/>
      <c r="BJ423" s="6"/>
      <c r="BK423" s="6"/>
      <c r="BV423" s="223"/>
      <c r="CA423" s="223"/>
      <c r="CI423" s="223"/>
      <c r="CO423" s="223"/>
    </row>
    <row r="424" spans="1:93" ht="14.25" customHeight="1">
      <c r="A424" s="1"/>
      <c r="B424" s="1"/>
      <c r="C424" s="1"/>
      <c r="D424" s="1"/>
      <c r="E424" s="1"/>
      <c r="F424" s="1"/>
      <c r="G424" s="1"/>
      <c r="H424" s="1"/>
      <c r="Z424" s="138"/>
      <c r="AD424" s="225"/>
      <c r="AE424" s="225"/>
      <c r="AF424" s="226"/>
      <c r="AG424" s="225"/>
      <c r="AH424" s="226"/>
      <c r="AI424" s="226"/>
      <c r="AJ424" s="226"/>
      <c r="AS424" s="223"/>
      <c r="BI424" s="223"/>
      <c r="BJ424" s="6"/>
      <c r="BK424" s="6"/>
      <c r="BV424" s="223"/>
      <c r="CA424" s="223"/>
      <c r="CI424" s="223"/>
      <c r="CO424" s="223"/>
    </row>
    <row r="425" spans="1:93" ht="14.25" customHeight="1">
      <c r="A425" s="1"/>
      <c r="B425" s="1"/>
      <c r="C425" s="1"/>
      <c r="D425" s="1"/>
      <c r="E425" s="1"/>
      <c r="F425" s="1"/>
      <c r="G425" s="1"/>
      <c r="H425" s="1"/>
      <c r="Z425" s="138"/>
      <c r="AD425" s="225"/>
      <c r="AE425" s="225"/>
      <c r="AF425" s="226"/>
      <c r="AG425" s="225"/>
      <c r="AH425" s="226"/>
      <c r="AI425" s="226"/>
      <c r="AJ425" s="226"/>
      <c r="AS425" s="223"/>
      <c r="BI425" s="223"/>
      <c r="BJ425" s="6"/>
      <c r="BK425" s="6"/>
      <c r="BV425" s="223"/>
      <c r="CA425" s="223"/>
      <c r="CI425" s="223"/>
      <c r="CO425" s="223"/>
    </row>
    <row r="426" spans="1:93" ht="14.25" customHeight="1">
      <c r="A426" s="1"/>
      <c r="B426" s="1"/>
      <c r="C426" s="1"/>
      <c r="D426" s="1"/>
      <c r="E426" s="1"/>
      <c r="F426" s="1"/>
      <c r="G426" s="1"/>
      <c r="H426" s="1"/>
      <c r="Z426" s="138"/>
      <c r="AD426" s="225"/>
      <c r="AE426" s="225"/>
      <c r="AF426" s="226"/>
      <c r="AG426" s="225"/>
      <c r="AH426" s="226"/>
      <c r="AI426" s="226"/>
      <c r="AJ426" s="226"/>
      <c r="AS426" s="223"/>
      <c r="BI426" s="223"/>
      <c r="BJ426" s="6"/>
      <c r="BK426" s="6"/>
      <c r="BV426" s="223"/>
      <c r="CA426" s="223"/>
      <c r="CI426" s="223"/>
      <c r="CO426" s="223"/>
    </row>
    <row r="427" spans="1:93" ht="14.25" customHeight="1">
      <c r="A427" s="1"/>
      <c r="B427" s="1"/>
      <c r="C427" s="1"/>
      <c r="D427" s="1"/>
      <c r="E427" s="1"/>
      <c r="F427" s="1"/>
      <c r="G427" s="1"/>
      <c r="H427" s="1"/>
      <c r="Z427" s="138"/>
      <c r="AD427" s="225"/>
      <c r="AE427" s="225"/>
      <c r="AF427" s="226"/>
      <c r="AG427" s="225"/>
      <c r="AH427" s="226"/>
      <c r="AI427" s="226"/>
      <c r="AJ427" s="226"/>
      <c r="AS427" s="223"/>
      <c r="BI427" s="223"/>
      <c r="BJ427" s="6"/>
      <c r="BK427" s="6"/>
      <c r="BV427" s="223"/>
      <c r="CA427" s="223"/>
      <c r="CI427" s="223"/>
      <c r="CO427" s="223"/>
    </row>
    <row r="428" spans="1:93" ht="14.25" customHeight="1">
      <c r="A428" s="1"/>
      <c r="B428" s="1"/>
      <c r="C428" s="1"/>
      <c r="D428" s="1"/>
      <c r="E428" s="1"/>
      <c r="F428" s="1"/>
      <c r="G428" s="1"/>
      <c r="H428" s="1"/>
      <c r="Z428" s="138"/>
      <c r="AD428" s="225"/>
      <c r="AE428" s="225"/>
      <c r="AF428" s="226"/>
      <c r="AG428" s="225"/>
      <c r="AH428" s="226"/>
      <c r="AI428" s="226"/>
      <c r="AJ428" s="226"/>
      <c r="AS428" s="223"/>
      <c r="BI428" s="223"/>
      <c r="BJ428" s="6"/>
      <c r="BK428" s="6"/>
      <c r="BV428" s="223"/>
      <c r="CA428" s="223"/>
      <c r="CI428" s="223"/>
      <c r="CO428" s="223"/>
    </row>
    <row r="429" spans="1:93" ht="14.25" customHeight="1">
      <c r="A429" s="1"/>
      <c r="B429" s="1"/>
      <c r="C429" s="1"/>
      <c r="D429" s="1"/>
      <c r="E429" s="1"/>
      <c r="F429" s="1"/>
      <c r="G429" s="1"/>
      <c r="H429" s="1"/>
      <c r="Z429" s="138"/>
      <c r="AD429" s="225"/>
      <c r="AE429" s="225"/>
      <c r="AF429" s="226"/>
      <c r="AG429" s="225"/>
      <c r="AH429" s="226"/>
      <c r="AI429" s="226"/>
      <c r="AJ429" s="226"/>
      <c r="AS429" s="223"/>
      <c r="BI429" s="223"/>
      <c r="BJ429" s="6"/>
      <c r="BK429" s="6"/>
      <c r="BV429" s="223"/>
      <c r="CA429" s="223"/>
      <c r="CI429" s="223"/>
      <c r="CO429" s="223"/>
    </row>
    <row r="430" spans="1:93" ht="14.25" customHeight="1">
      <c r="A430" s="1"/>
      <c r="B430" s="1"/>
      <c r="C430" s="1"/>
      <c r="D430" s="1"/>
      <c r="E430" s="1"/>
      <c r="F430" s="1"/>
      <c r="G430" s="1"/>
      <c r="H430" s="1"/>
      <c r="Z430" s="138"/>
      <c r="AD430" s="225"/>
      <c r="AE430" s="225"/>
      <c r="AF430" s="226"/>
      <c r="AG430" s="225"/>
      <c r="AH430" s="226"/>
      <c r="AI430" s="226"/>
      <c r="AJ430" s="226"/>
      <c r="AS430" s="223"/>
      <c r="BI430" s="223"/>
      <c r="BJ430" s="6"/>
      <c r="BK430" s="6"/>
      <c r="BV430" s="223"/>
      <c r="CA430" s="223"/>
      <c r="CI430" s="223"/>
      <c r="CO430" s="223"/>
    </row>
    <row r="431" spans="1:93" ht="14.25" customHeight="1">
      <c r="A431" s="1"/>
      <c r="B431" s="1"/>
      <c r="C431" s="1"/>
      <c r="D431" s="1"/>
      <c r="E431" s="1"/>
      <c r="F431" s="1"/>
      <c r="G431" s="1"/>
      <c r="H431" s="1"/>
      <c r="Z431" s="138"/>
      <c r="AD431" s="225"/>
      <c r="AE431" s="225"/>
      <c r="AF431" s="226"/>
      <c r="AG431" s="225"/>
      <c r="AH431" s="226"/>
      <c r="AI431" s="226"/>
      <c r="AJ431" s="226"/>
      <c r="AS431" s="223"/>
      <c r="BI431" s="223"/>
      <c r="BJ431" s="6"/>
      <c r="BK431" s="6"/>
      <c r="BV431" s="223"/>
      <c r="CA431" s="223"/>
      <c r="CI431" s="223"/>
      <c r="CO431" s="223"/>
    </row>
    <row r="432" spans="1:93" ht="14.25" customHeight="1">
      <c r="A432" s="1"/>
      <c r="B432" s="1"/>
      <c r="C432" s="1"/>
      <c r="D432" s="1"/>
      <c r="E432" s="1"/>
      <c r="F432" s="1"/>
      <c r="G432" s="1"/>
      <c r="H432" s="1"/>
      <c r="Z432" s="138"/>
      <c r="AD432" s="225"/>
      <c r="AE432" s="225"/>
      <c r="AF432" s="226"/>
      <c r="AG432" s="225"/>
      <c r="AH432" s="226"/>
      <c r="AI432" s="226"/>
      <c r="AJ432" s="226"/>
      <c r="AS432" s="223"/>
      <c r="BI432" s="223"/>
      <c r="BJ432" s="6"/>
      <c r="BK432" s="6"/>
      <c r="BV432" s="223"/>
      <c r="CA432" s="223"/>
      <c r="CI432" s="223"/>
      <c r="CO432" s="223"/>
    </row>
    <row r="433" spans="1:93" ht="14.25" customHeight="1">
      <c r="A433" s="1"/>
      <c r="B433" s="1"/>
      <c r="C433" s="1"/>
      <c r="D433" s="1"/>
      <c r="E433" s="1"/>
      <c r="F433" s="1"/>
      <c r="G433" s="1"/>
      <c r="H433" s="1"/>
      <c r="Z433" s="138"/>
      <c r="AD433" s="225"/>
      <c r="AE433" s="225"/>
      <c r="AF433" s="226"/>
      <c r="AG433" s="225"/>
      <c r="AH433" s="226"/>
      <c r="AI433" s="226"/>
      <c r="AJ433" s="226"/>
      <c r="AS433" s="223"/>
      <c r="BI433" s="223"/>
      <c r="BJ433" s="6"/>
      <c r="BK433" s="6"/>
      <c r="BV433" s="223"/>
      <c r="CA433" s="223"/>
      <c r="CI433" s="223"/>
      <c r="CO433" s="223"/>
    </row>
    <row r="434" spans="1:93" ht="14.25" customHeight="1">
      <c r="A434" s="1"/>
      <c r="B434" s="1"/>
      <c r="C434" s="1"/>
      <c r="D434" s="1"/>
      <c r="E434" s="1"/>
      <c r="F434" s="1"/>
      <c r="G434" s="1"/>
      <c r="H434" s="1"/>
      <c r="Z434" s="138"/>
      <c r="AD434" s="225"/>
      <c r="AE434" s="225"/>
      <c r="AF434" s="226"/>
      <c r="AG434" s="225"/>
      <c r="AH434" s="226"/>
      <c r="AI434" s="226"/>
      <c r="AJ434" s="226"/>
      <c r="AS434" s="223"/>
      <c r="BI434" s="223"/>
      <c r="BJ434" s="6"/>
      <c r="BK434" s="6"/>
      <c r="BV434" s="223"/>
      <c r="CA434" s="223"/>
      <c r="CI434" s="223"/>
      <c r="CO434" s="223"/>
    </row>
    <row r="435" spans="1:93" ht="14.25" customHeight="1">
      <c r="A435" s="1"/>
      <c r="B435" s="1"/>
      <c r="C435" s="1"/>
      <c r="D435" s="1"/>
      <c r="E435" s="1"/>
      <c r="F435" s="1"/>
      <c r="G435" s="1"/>
      <c r="H435" s="1"/>
      <c r="Z435" s="138"/>
      <c r="AD435" s="225"/>
      <c r="AE435" s="225"/>
      <c r="AF435" s="226"/>
      <c r="AG435" s="225"/>
      <c r="AH435" s="226"/>
      <c r="AI435" s="226"/>
      <c r="AJ435" s="226"/>
      <c r="AS435" s="223"/>
      <c r="BI435" s="223"/>
      <c r="BJ435" s="6"/>
      <c r="BK435" s="6"/>
      <c r="BV435" s="223"/>
      <c r="CA435" s="223"/>
      <c r="CI435" s="223"/>
      <c r="CO435" s="223"/>
    </row>
    <row r="436" spans="1:93" ht="14.25" customHeight="1">
      <c r="A436" s="1"/>
      <c r="B436" s="1"/>
      <c r="C436" s="1"/>
      <c r="D436" s="1"/>
      <c r="E436" s="1"/>
      <c r="F436" s="1"/>
      <c r="G436" s="1"/>
      <c r="H436" s="1"/>
      <c r="Z436" s="138"/>
      <c r="AD436" s="225"/>
      <c r="AE436" s="225"/>
      <c r="AF436" s="226"/>
      <c r="AG436" s="225"/>
      <c r="AH436" s="226"/>
      <c r="AI436" s="226"/>
      <c r="AJ436" s="226"/>
      <c r="AS436" s="223"/>
      <c r="BI436" s="223"/>
      <c r="BJ436" s="6"/>
      <c r="BK436" s="6"/>
      <c r="BV436" s="223"/>
      <c r="CA436" s="223"/>
      <c r="CI436" s="223"/>
      <c r="CO436" s="223"/>
    </row>
    <row r="437" spans="1:93" ht="14.25" customHeight="1">
      <c r="A437" s="1"/>
      <c r="B437" s="1"/>
      <c r="C437" s="1"/>
      <c r="D437" s="1"/>
      <c r="E437" s="1"/>
      <c r="F437" s="1"/>
      <c r="G437" s="1"/>
      <c r="H437" s="1"/>
      <c r="Z437" s="138"/>
      <c r="AD437" s="225"/>
      <c r="AE437" s="225"/>
      <c r="AF437" s="226"/>
      <c r="AG437" s="225"/>
      <c r="AH437" s="226"/>
      <c r="AI437" s="226"/>
      <c r="AJ437" s="226"/>
      <c r="AS437" s="223"/>
      <c r="BI437" s="223"/>
      <c r="BJ437" s="6"/>
      <c r="BK437" s="6"/>
      <c r="BV437" s="223"/>
      <c r="CA437" s="223"/>
      <c r="CI437" s="223"/>
      <c r="CO437" s="223"/>
    </row>
    <row r="438" spans="1:93" ht="14.25" customHeight="1">
      <c r="A438" s="1"/>
      <c r="B438" s="1"/>
      <c r="C438" s="1"/>
      <c r="D438" s="1"/>
      <c r="E438" s="1"/>
      <c r="F438" s="1"/>
      <c r="G438" s="1"/>
      <c r="H438" s="1"/>
      <c r="Z438" s="138"/>
      <c r="AD438" s="225"/>
      <c r="AE438" s="225"/>
      <c r="AF438" s="226"/>
      <c r="AG438" s="225"/>
      <c r="AH438" s="226"/>
      <c r="AI438" s="226"/>
      <c r="AJ438" s="226"/>
      <c r="AS438" s="223"/>
      <c r="BI438" s="223"/>
      <c r="BJ438" s="6"/>
      <c r="BK438" s="6"/>
      <c r="BV438" s="223"/>
      <c r="CA438" s="223"/>
      <c r="CI438" s="223"/>
      <c r="CO438" s="223"/>
    </row>
    <row r="439" spans="1:93" ht="14.25" customHeight="1">
      <c r="A439" s="1"/>
      <c r="B439" s="1"/>
      <c r="C439" s="1"/>
      <c r="D439" s="1"/>
      <c r="E439" s="1"/>
      <c r="F439" s="1"/>
      <c r="G439" s="1"/>
      <c r="H439" s="1"/>
      <c r="Z439" s="138"/>
      <c r="AD439" s="225"/>
      <c r="AE439" s="225"/>
      <c r="AF439" s="226"/>
      <c r="AG439" s="225"/>
      <c r="AH439" s="226"/>
      <c r="AI439" s="226"/>
      <c r="AJ439" s="226"/>
      <c r="AS439" s="223"/>
      <c r="BI439" s="223"/>
      <c r="BJ439" s="6"/>
      <c r="BK439" s="6"/>
      <c r="BV439" s="223"/>
      <c r="CA439" s="223"/>
      <c r="CI439" s="223"/>
      <c r="CO439" s="223"/>
    </row>
    <row r="440" spans="1:93" ht="14.25" customHeight="1">
      <c r="A440" s="1"/>
      <c r="B440" s="1"/>
      <c r="C440" s="1"/>
      <c r="D440" s="1"/>
      <c r="E440" s="1"/>
      <c r="F440" s="1"/>
      <c r="G440" s="1"/>
      <c r="H440" s="1"/>
      <c r="Z440" s="138"/>
      <c r="AD440" s="225"/>
      <c r="AE440" s="225"/>
      <c r="AF440" s="226"/>
      <c r="AG440" s="225"/>
      <c r="AH440" s="226"/>
      <c r="AI440" s="226"/>
      <c r="AJ440" s="226"/>
      <c r="AS440" s="223"/>
      <c r="BI440" s="223"/>
      <c r="BJ440" s="6"/>
      <c r="BK440" s="6"/>
      <c r="BV440" s="223"/>
      <c r="CA440" s="223"/>
      <c r="CI440" s="223"/>
      <c r="CO440" s="223"/>
    </row>
    <row r="441" spans="1:93" ht="14.25" customHeight="1">
      <c r="A441" s="1"/>
      <c r="B441" s="1"/>
      <c r="C441" s="1"/>
      <c r="D441" s="1"/>
      <c r="E441" s="1"/>
      <c r="F441" s="1"/>
      <c r="G441" s="1"/>
      <c r="H441" s="1"/>
      <c r="Z441" s="138"/>
      <c r="AD441" s="225"/>
      <c r="AE441" s="225"/>
      <c r="AF441" s="226"/>
      <c r="AG441" s="225"/>
      <c r="AH441" s="226"/>
      <c r="AI441" s="226"/>
      <c r="AJ441" s="226"/>
      <c r="AS441" s="223"/>
      <c r="BI441" s="223"/>
      <c r="BJ441" s="6"/>
      <c r="BK441" s="6"/>
      <c r="BV441" s="223"/>
      <c r="CA441" s="223"/>
      <c r="CI441" s="223"/>
      <c r="CO441" s="223"/>
    </row>
    <row r="442" spans="1:93" ht="14.25" customHeight="1">
      <c r="A442" s="1"/>
      <c r="B442" s="1"/>
      <c r="C442" s="1"/>
      <c r="D442" s="1"/>
      <c r="E442" s="1"/>
      <c r="F442" s="1"/>
      <c r="G442" s="1"/>
      <c r="H442" s="1"/>
      <c r="Z442" s="138"/>
      <c r="AD442" s="225"/>
      <c r="AE442" s="225"/>
      <c r="AF442" s="226"/>
      <c r="AG442" s="225"/>
      <c r="AH442" s="226"/>
      <c r="AI442" s="226"/>
      <c r="AJ442" s="226"/>
      <c r="AS442" s="223"/>
      <c r="BI442" s="223"/>
      <c r="BJ442" s="6"/>
      <c r="BK442" s="6"/>
      <c r="BV442" s="223"/>
      <c r="CA442" s="223"/>
      <c r="CI442" s="223"/>
      <c r="CO442" s="223"/>
    </row>
    <row r="443" spans="1:93" ht="14.25" customHeight="1">
      <c r="A443" s="1"/>
      <c r="B443" s="1"/>
      <c r="C443" s="1"/>
      <c r="D443" s="1"/>
      <c r="E443" s="1"/>
      <c r="F443" s="1"/>
      <c r="G443" s="1"/>
      <c r="H443" s="1"/>
      <c r="Z443" s="138"/>
      <c r="AD443" s="225"/>
      <c r="AE443" s="225"/>
      <c r="AF443" s="226"/>
      <c r="AG443" s="225"/>
      <c r="AH443" s="226"/>
      <c r="AI443" s="226"/>
      <c r="AJ443" s="226"/>
      <c r="AS443" s="223"/>
      <c r="BI443" s="223"/>
      <c r="BJ443" s="6"/>
      <c r="BK443" s="6"/>
      <c r="BV443" s="223"/>
      <c r="CA443" s="223"/>
      <c r="CI443" s="223"/>
      <c r="CO443" s="223"/>
    </row>
    <row r="444" spans="1:93" ht="14.25" customHeight="1">
      <c r="A444" s="1"/>
      <c r="B444" s="1"/>
      <c r="C444" s="1"/>
      <c r="D444" s="1"/>
      <c r="E444" s="1"/>
      <c r="F444" s="1"/>
      <c r="G444" s="1"/>
      <c r="H444" s="1"/>
      <c r="Z444" s="138"/>
      <c r="AD444" s="225"/>
      <c r="AE444" s="225"/>
      <c r="AF444" s="226"/>
      <c r="AG444" s="225"/>
      <c r="AH444" s="226"/>
      <c r="AI444" s="226"/>
      <c r="AJ444" s="226"/>
      <c r="AS444" s="223"/>
      <c r="BI444" s="223"/>
      <c r="BJ444" s="6"/>
      <c r="BK444" s="6"/>
      <c r="BV444" s="223"/>
      <c r="CA444" s="223"/>
      <c r="CI444" s="223"/>
      <c r="CO444" s="223"/>
    </row>
    <row r="445" spans="1:93" ht="14.25" customHeight="1">
      <c r="A445" s="1"/>
      <c r="B445" s="1"/>
      <c r="C445" s="1"/>
      <c r="D445" s="1"/>
      <c r="E445" s="1"/>
      <c r="F445" s="1"/>
      <c r="G445" s="1"/>
      <c r="H445" s="1"/>
      <c r="Z445" s="138"/>
      <c r="AD445" s="225"/>
      <c r="AE445" s="225"/>
      <c r="AF445" s="226"/>
      <c r="AG445" s="225"/>
      <c r="AH445" s="226"/>
      <c r="AI445" s="226"/>
      <c r="AJ445" s="226"/>
      <c r="AS445" s="223"/>
      <c r="BI445" s="223"/>
      <c r="BJ445" s="6"/>
      <c r="BK445" s="6"/>
      <c r="BV445" s="223"/>
      <c r="CA445" s="223"/>
      <c r="CI445" s="223"/>
      <c r="CO445" s="223"/>
    </row>
    <row r="446" spans="1:93" ht="14.25" customHeight="1">
      <c r="A446" s="1"/>
      <c r="B446" s="1"/>
      <c r="C446" s="1"/>
      <c r="D446" s="1"/>
      <c r="E446" s="1"/>
      <c r="F446" s="1"/>
      <c r="G446" s="1"/>
      <c r="H446" s="1"/>
      <c r="Z446" s="138"/>
      <c r="AD446" s="225"/>
      <c r="AE446" s="225"/>
      <c r="AF446" s="226"/>
      <c r="AG446" s="225"/>
      <c r="AH446" s="226"/>
      <c r="AI446" s="226"/>
      <c r="AJ446" s="226"/>
      <c r="AS446" s="223"/>
      <c r="BI446" s="223"/>
      <c r="BJ446" s="6"/>
      <c r="BK446" s="6"/>
      <c r="BV446" s="223"/>
      <c r="CA446" s="223"/>
      <c r="CI446" s="223"/>
      <c r="CO446" s="223"/>
    </row>
    <row r="447" spans="1:93" ht="14.25" customHeight="1">
      <c r="A447" s="1"/>
      <c r="B447" s="1"/>
      <c r="C447" s="1"/>
      <c r="D447" s="1"/>
      <c r="E447" s="1"/>
      <c r="F447" s="1"/>
      <c r="G447" s="1"/>
      <c r="H447" s="1"/>
      <c r="Z447" s="138"/>
      <c r="AD447" s="225"/>
      <c r="AE447" s="225"/>
      <c r="AF447" s="226"/>
      <c r="AG447" s="225"/>
      <c r="AH447" s="226"/>
      <c r="AI447" s="226"/>
      <c r="AJ447" s="226"/>
      <c r="AS447" s="223"/>
      <c r="BI447" s="223"/>
      <c r="BJ447" s="6"/>
      <c r="BK447" s="6"/>
      <c r="BV447" s="223"/>
      <c r="CA447" s="223"/>
      <c r="CI447" s="223"/>
      <c r="CO447" s="223"/>
    </row>
    <row r="448" spans="1:93" ht="14.25" customHeight="1">
      <c r="A448" s="1"/>
      <c r="B448" s="1"/>
      <c r="C448" s="1"/>
      <c r="D448" s="1"/>
      <c r="E448" s="1"/>
      <c r="F448" s="1"/>
      <c r="G448" s="1"/>
      <c r="H448" s="1"/>
      <c r="Z448" s="138"/>
      <c r="AD448" s="225"/>
      <c r="AE448" s="225"/>
      <c r="AF448" s="226"/>
      <c r="AG448" s="225"/>
      <c r="AH448" s="226"/>
      <c r="AI448" s="226"/>
      <c r="AJ448" s="226"/>
      <c r="AS448" s="223"/>
      <c r="BI448" s="223"/>
      <c r="BJ448" s="6"/>
      <c r="BK448" s="6"/>
      <c r="BV448" s="223"/>
      <c r="CA448" s="223"/>
      <c r="CI448" s="223"/>
      <c r="CO448" s="223"/>
    </row>
    <row r="449" spans="1:93" ht="14.25" customHeight="1">
      <c r="A449" s="1"/>
      <c r="B449" s="1"/>
      <c r="C449" s="1"/>
      <c r="D449" s="1"/>
      <c r="E449" s="1"/>
      <c r="F449" s="1"/>
      <c r="G449" s="1"/>
      <c r="H449" s="1"/>
      <c r="Z449" s="138"/>
      <c r="AD449" s="225"/>
      <c r="AE449" s="225"/>
      <c r="AF449" s="226"/>
      <c r="AG449" s="225"/>
      <c r="AH449" s="226"/>
      <c r="AI449" s="226"/>
      <c r="AJ449" s="226"/>
      <c r="AS449" s="223"/>
      <c r="BI449" s="223"/>
      <c r="BJ449" s="6"/>
      <c r="BK449" s="6"/>
      <c r="BV449" s="223"/>
      <c r="CA449" s="223"/>
      <c r="CI449" s="223"/>
      <c r="CO449" s="223"/>
    </row>
    <row r="450" spans="1:93" ht="14.25" customHeight="1">
      <c r="A450" s="1"/>
      <c r="B450" s="1"/>
      <c r="C450" s="1"/>
      <c r="D450" s="1"/>
      <c r="E450" s="1"/>
      <c r="F450" s="1"/>
      <c r="G450" s="1"/>
      <c r="H450" s="1"/>
      <c r="Z450" s="138"/>
      <c r="AD450" s="225"/>
      <c r="AE450" s="225"/>
      <c r="AF450" s="226"/>
      <c r="AG450" s="225"/>
      <c r="AH450" s="226"/>
      <c r="AI450" s="226"/>
      <c r="AJ450" s="226"/>
      <c r="AS450" s="223"/>
      <c r="BI450" s="223"/>
      <c r="BJ450" s="6"/>
      <c r="BK450" s="6"/>
      <c r="BV450" s="223"/>
      <c r="CA450" s="223"/>
      <c r="CI450" s="223"/>
      <c r="CO450" s="223"/>
    </row>
    <row r="451" spans="1:93" ht="14.25" customHeight="1">
      <c r="A451" s="1"/>
      <c r="B451" s="1"/>
      <c r="C451" s="1"/>
      <c r="D451" s="1"/>
      <c r="E451" s="1"/>
      <c r="F451" s="1"/>
      <c r="G451" s="1"/>
      <c r="H451" s="1"/>
      <c r="Z451" s="138"/>
      <c r="AD451" s="225"/>
      <c r="AE451" s="225"/>
      <c r="AF451" s="226"/>
      <c r="AG451" s="225"/>
      <c r="AH451" s="226"/>
      <c r="AI451" s="226"/>
      <c r="AJ451" s="226"/>
      <c r="AS451" s="223"/>
      <c r="BI451" s="223"/>
      <c r="BJ451" s="6"/>
      <c r="BK451" s="6"/>
      <c r="BV451" s="223"/>
      <c r="CA451" s="223"/>
      <c r="CI451" s="223"/>
      <c r="CO451" s="223"/>
    </row>
    <row r="452" spans="1:93" ht="14.25" customHeight="1">
      <c r="A452" s="1"/>
      <c r="B452" s="1"/>
      <c r="C452" s="1"/>
      <c r="D452" s="1"/>
      <c r="E452" s="1"/>
      <c r="F452" s="1"/>
      <c r="G452" s="1"/>
      <c r="H452" s="1"/>
      <c r="Z452" s="138"/>
      <c r="AD452" s="225"/>
      <c r="AE452" s="225"/>
      <c r="AF452" s="226"/>
      <c r="AG452" s="225"/>
      <c r="AH452" s="226"/>
      <c r="AI452" s="226"/>
      <c r="AJ452" s="226"/>
      <c r="AS452" s="223"/>
      <c r="BI452" s="223"/>
      <c r="BJ452" s="6"/>
      <c r="BK452" s="6"/>
      <c r="BV452" s="223"/>
      <c r="CA452" s="223"/>
      <c r="CI452" s="223"/>
      <c r="CO452" s="223"/>
    </row>
    <row r="453" spans="1:93" ht="14.25" customHeight="1">
      <c r="A453" s="1"/>
      <c r="B453" s="1"/>
      <c r="C453" s="1"/>
      <c r="D453" s="1"/>
      <c r="E453" s="1"/>
      <c r="F453" s="1"/>
      <c r="G453" s="1"/>
      <c r="H453" s="1"/>
      <c r="Z453" s="138"/>
      <c r="AD453" s="225"/>
      <c r="AE453" s="225"/>
      <c r="AF453" s="226"/>
      <c r="AG453" s="225"/>
      <c r="AH453" s="226"/>
      <c r="AI453" s="226"/>
      <c r="AJ453" s="226"/>
      <c r="AS453" s="223"/>
      <c r="BI453" s="223"/>
      <c r="BJ453" s="6"/>
      <c r="BK453" s="6"/>
      <c r="BV453" s="223"/>
      <c r="CA453" s="223"/>
      <c r="CI453" s="223"/>
      <c r="CO453" s="223"/>
    </row>
    <row r="454" spans="1:93" ht="14.25" customHeight="1">
      <c r="A454" s="1"/>
      <c r="B454" s="1"/>
      <c r="C454" s="1"/>
      <c r="D454" s="1"/>
      <c r="E454" s="1"/>
      <c r="F454" s="1"/>
      <c r="G454" s="1"/>
      <c r="H454" s="1"/>
      <c r="Z454" s="138"/>
      <c r="AD454" s="225"/>
      <c r="AE454" s="225"/>
      <c r="AF454" s="226"/>
      <c r="AG454" s="225"/>
      <c r="AH454" s="226"/>
      <c r="AI454" s="226"/>
      <c r="AJ454" s="226"/>
      <c r="AS454" s="223"/>
      <c r="BI454" s="223"/>
      <c r="BJ454" s="6"/>
      <c r="BK454" s="6"/>
      <c r="BV454" s="223"/>
      <c r="CA454" s="223"/>
      <c r="CI454" s="223"/>
      <c r="CO454" s="223"/>
    </row>
    <row r="455" spans="1:93" ht="14.25" customHeight="1">
      <c r="A455" s="1"/>
      <c r="B455" s="1"/>
      <c r="C455" s="1"/>
      <c r="D455" s="1"/>
      <c r="E455" s="1"/>
      <c r="F455" s="1"/>
      <c r="G455" s="1"/>
      <c r="H455" s="1"/>
      <c r="Z455" s="138"/>
      <c r="AD455" s="225"/>
      <c r="AE455" s="225"/>
      <c r="AF455" s="226"/>
      <c r="AG455" s="225"/>
      <c r="AH455" s="226"/>
      <c r="AI455" s="226"/>
      <c r="AJ455" s="226"/>
      <c r="AS455" s="223"/>
      <c r="BI455" s="223"/>
      <c r="BJ455" s="6"/>
      <c r="BK455" s="6"/>
      <c r="BV455" s="223"/>
      <c r="CA455" s="223"/>
      <c r="CI455" s="223"/>
      <c r="CO455" s="223"/>
    </row>
    <row r="456" spans="1:93" ht="14.25" customHeight="1">
      <c r="A456" s="1"/>
      <c r="B456" s="1"/>
      <c r="C456" s="1"/>
      <c r="D456" s="1"/>
      <c r="E456" s="1"/>
      <c r="F456" s="1"/>
      <c r="G456" s="1"/>
      <c r="H456" s="1"/>
      <c r="Z456" s="138"/>
      <c r="AD456" s="225"/>
      <c r="AE456" s="225"/>
      <c r="AF456" s="226"/>
      <c r="AG456" s="225"/>
      <c r="AH456" s="226"/>
      <c r="AI456" s="226"/>
      <c r="AJ456" s="226"/>
      <c r="AS456" s="223"/>
      <c r="BI456" s="223"/>
      <c r="BJ456" s="6"/>
      <c r="BK456" s="6"/>
      <c r="BV456" s="223"/>
      <c r="CA456" s="223"/>
      <c r="CI456" s="223"/>
      <c r="CO456" s="223"/>
    </row>
    <row r="457" spans="1:93" ht="14.25" customHeight="1">
      <c r="A457" s="1"/>
      <c r="B457" s="1"/>
      <c r="C457" s="1"/>
      <c r="D457" s="1"/>
      <c r="E457" s="1"/>
      <c r="F457" s="1"/>
      <c r="G457" s="1"/>
      <c r="H457" s="1"/>
      <c r="Z457" s="138"/>
      <c r="AD457" s="225"/>
      <c r="AE457" s="225"/>
      <c r="AF457" s="226"/>
      <c r="AG457" s="225"/>
      <c r="AH457" s="226"/>
      <c r="AI457" s="226"/>
      <c r="AJ457" s="226"/>
      <c r="AS457" s="223"/>
      <c r="BI457" s="223"/>
      <c r="BJ457" s="6"/>
      <c r="BK457" s="6"/>
      <c r="BV457" s="223"/>
      <c r="CA457" s="223"/>
      <c r="CI457" s="223"/>
      <c r="CO457" s="223"/>
    </row>
    <row r="458" spans="1:93" ht="14.25" customHeight="1">
      <c r="A458" s="1"/>
      <c r="B458" s="1"/>
      <c r="C458" s="1"/>
      <c r="D458" s="1"/>
      <c r="E458" s="1"/>
      <c r="F458" s="1"/>
      <c r="G458" s="1"/>
      <c r="H458" s="1"/>
      <c r="Z458" s="138"/>
      <c r="AD458" s="225"/>
      <c r="AE458" s="225"/>
      <c r="AF458" s="226"/>
      <c r="AG458" s="225"/>
      <c r="AH458" s="226"/>
      <c r="AI458" s="226"/>
      <c r="AJ458" s="226"/>
      <c r="AS458" s="223"/>
      <c r="BI458" s="223"/>
      <c r="BJ458" s="6"/>
      <c r="BK458" s="6"/>
      <c r="BV458" s="223"/>
      <c r="CA458" s="223"/>
      <c r="CI458" s="223"/>
      <c r="CO458" s="223"/>
    </row>
    <row r="459" spans="1:93" ht="14.25" customHeight="1">
      <c r="A459" s="1"/>
      <c r="B459" s="1"/>
      <c r="C459" s="1"/>
      <c r="D459" s="1"/>
      <c r="E459" s="1"/>
      <c r="F459" s="1"/>
      <c r="G459" s="1"/>
      <c r="H459" s="1"/>
      <c r="Z459" s="138"/>
      <c r="AD459" s="225"/>
      <c r="AE459" s="225"/>
      <c r="AF459" s="226"/>
      <c r="AG459" s="225"/>
      <c r="AH459" s="226"/>
      <c r="AI459" s="226"/>
      <c r="AJ459" s="226"/>
      <c r="AS459" s="223"/>
      <c r="BI459" s="223"/>
      <c r="BJ459" s="6"/>
      <c r="BK459" s="6"/>
      <c r="BV459" s="223"/>
      <c r="CA459" s="223"/>
      <c r="CI459" s="223"/>
      <c r="CO459" s="223"/>
    </row>
    <row r="460" spans="1:93" ht="14.25" customHeight="1">
      <c r="A460" s="1"/>
      <c r="B460" s="1"/>
      <c r="C460" s="1"/>
      <c r="D460" s="1"/>
      <c r="E460" s="1"/>
      <c r="F460" s="1"/>
      <c r="G460" s="1"/>
      <c r="H460" s="1"/>
      <c r="Z460" s="138"/>
      <c r="AD460" s="225"/>
      <c r="AE460" s="225"/>
      <c r="AF460" s="226"/>
      <c r="AG460" s="225"/>
      <c r="AH460" s="226"/>
      <c r="AI460" s="226"/>
      <c r="AJ460" s="226"/>
      <c r="AS460" s="223"/>
      <c r="BI460" s="223"/>
      <c r="BJ460" s="6"/>
      <c r="BK460" s="6"/>
      <c r="BV460" s="223"/>
      <c r="CA460" s="223"/>
      <c r="CI460" s="223"/>
      <c r="CO460" s="223"/>
    </row>
    <row r="461" spans="1:93" ht="14.25" customHeight="1">
      <c r="A461" s="1"/>
      <c r="B461" s="1"/>
      <c r="C461" s="1"/>
      <c r="D461" s="1"/>
      <c r="E461" s="1"/>
      <c r="F461" s="1"/>
      <c r="G461" s="1"/>
      <c r="H461" s="1"/>
      <c r="Z461" s="138"/>
      <c r="AD461" s="225"/>
      <c r="AE461" s="225"/>
      <c r="AF461" s="226"/>
      <c r="AG461" s="225"/>
      <c r="AH461" s="226"/>
      <c r="AI461" s="226"/>
      <c r="AJ461" s="226"/>
      <c r="AS461" s="223"/>
      <c r="BI461" s="223"/>
      <c r="BJ461" s="6"/>
      <c r="BK461" s="6"/>
      <c r="BV461" s="223"/>
      <c r="CA461" s="223"/>
      <c r="CI461" s="223"/>
      <c r="CO461" s="223"/>
    </row>
    <row r="462" spans="1:93" ht="14.25" customHeight="1">
      <c r="A462" s="1"/>
      <c r="B462" s="1"/>
      <c r="C462" s="1"/>
      <c r="D462" s="1"/>
      <c r="E462" s="1"/>
      <c r="F462" s="1"/>
      <c r="G462" s="1"/>
      <c r="H462" s="1"/>
      <c r="Z462" s="138"/>
      <c r="AD462" s="225"/>
      <c r="AE462" s="225"/>
      <c r="AF462" s="226"/>
      <c r="AG462" s="225"/>
      <c r="AH462" s="226"/>
      <c r="AI462" s="226"/>
      <c r="AJ462" s="226"/>
      <c r="AS462" s="223"/>
      <c r="BI462" s="223"/>
      <c r="BJ462" s="6"/>
      <c r="BK462" s="6"/>
      <c r="BV462" s="223"/>
      <c r="CA462" s="223"/>
      <c r="CI462" s="223"/>
      <c r="CO462" s="223"/>
    </row>
    <row r="463" spans="1:93" ht="14.25" customHeight="1">
      <c r="A463" s="1"/>
      <c r="B463" s="1"/>
      <c r="C463" s="1"/>
      <c r="D463" s="1"/>
      <c r="E463" s="1"/>
      <c r="F463" s="1"/>
      <c r="G463" s="1"/>
      <c r="H463" s="1"/>
      <c r="Z463" s="138"/>
      <c r="AD463" s="225"/>
      <c r="AE463" s="225"/>
      <c r="AF463" s="226"/>
      <c r="AG463" s="225"/>
      <c r="AH463" s="226"/>
      <c r="AI463" s="226"/>
      <c r="AJ463" s="226"/>
      <c r="AS463" s="223"/>
      <c r="BI463" s="223"/>
      <c r="BJ463" s="6"/>
      <c r="BK463" s="6"/>
      <c r="BV463" s="223"/>
      <c r="CA463" s="223"/>
      <c r="CI463" s="223"/>
      <c r="CO463" s="223"/>
    </row>
    <row r="464" spans="1:93" ht="14.25" customHeight="1">
      <c r="A464" s="1"/>
      <c r="B464" s="1"/>
      <c r="C464" s="1"/>
      <c r="D464" s="1"/>
      <c r="E464" s="1"/>
      <c r="F464" s="1"/>
      <c r="G464" s="1"/>
      <c r="H464" s="1"/>
      <c r="Z464" s="138"/>
      <c r="AD464" s="225"/>
      <c r="AE464" s="225"/>
      <c r="AF464" s="226"/>
      <c r="AG464" s="225"/>
      <c r="AH464" s="226"/>
      <c r="AI464" s="226"/>
      <c r="AJ464" s="226"/>
      <c r="AS464" s="223"/>
      <c r="BI464" s="223"/>
      <c r="BJ464" s="6"/>
      <c r="BK464" s="6"/>
      <c r="BV464" s="223"/>
      <c r="CA464" s="223"/>
      <c r="CI464" s="223"/>
      <c r="CO464" s="223"/>
    </row>
    <row r="465" spans="1:93" ht="14.25" customHeight="1">
      <c r="A465" s="1"/>
      <c r="B465" s="1"/>
      <c r="C465" s="1"/>
      <c r="D465" s="1"/>
      <c r="E465" s="1"/>
      <c r="F465" s="1"/>
      <c r="G465" s="1"/>
      <c r="H465" s="1"/>
      <c r="Z465" s="138"/>
      <c r="AD465" s="225"/>
      <c r="AE465" s="225"/>
      <c r="AF465" s="226"/>
      <c r="AG465" s="225"/>
      <c r="AH465" s="226"/>
      <c r="AI465" s="226"/>
      <c r="AJ465" s="226"/>
      <c r="AS465" s="223"/>
      <c r="BI465" s="223"/>
      <c r="BJ465" s="6"/>
      <c r="BK465" s="6"/>
      <c r="BV465" s="223"/>
      <c r="CA465" s="223"/>
      <c r="CI465" s="223"/>
      <c r="CO465" s="223"/>
    </row>
    <row r="466" spans="1:93" ht="14.25" customHeight="1">
      <c r="A466" s="1"/>
      <c r="B466" s="1"/>
      <c r="C466" s="1"/>
      <c r="D466" s="1"/>
      <c r="E466" s="1"/>
      <c r="F466" s="1"/>
      <c r="G466" s="1"/>
      <c r="H466" s="1"/>
      <c r="Z466" s="138"/>
      <c r="AD466" s="225"/>
      <c r="AE466" s="225"/>
      <c r="AF466" s="226"/>
      <c r="AG466" s="225"/>
      <c r="AH466" s="226"/>
      <c r="AI466" s="226"/>
      <c r="AJ466" s="226"/>
      <c r="AS466" s="223"/>
      <c r="BI466" s="223"/>
      <c r="BJ466" s="6"/>
      <c r="BK466" s="6"/>
      <c r="BV466" s="223"/>
      <c r="CA466" s="223"/>
      <c r="CI466" s="223"/>
      <c r="CO466" s="223"/>
    </row>
    <row r="467" spans="1:93" ht="14.25" customHeight="1">
      <c r="A467" s="1"/>
      <c r="B467" s="1"/>
      <c r="C467" s="1"/>
      <c r="D467" s="1"/>
      <c r="E467" s="1"/>
      <c r="F467" s="1"/>
      <c r="G467" s="1"/>
      <c r="H467" s="1"/>
      <c r="Z467" s="138"/>
      <c r="AD467" s="225"/>
      <c r="AE467" s="225"/>
      <c r="AF467" s="226"/>
      <c r="AG467" s="225"/>
      <c r="AH467" s="226"/>
      <c r="AI467" s="226"/>
      <c r="AJ467" s="226"/>
      <c r="AS467" s="223"/>
      <c r="BI467" s="223"/>
      <c r="BJ467" s="6"/>
      <c r="BK467" s="6"/>
      <c r="BV467" s="223"/>
      <c r="CA467" s="223"/>
      <c r="CI467" s="223"/>
      <c r="CO467" s="223"/>
    </row>
    <row r="468" spans="1:93" ht="14.25" customHeight="1">
      <c r="A468" s="1"/>
      <c r="B468" s="1"/>
      <c r="C468" s="1"/>
      <c r="D468" s="1"/>
      <c r="E468" s="1"/>
      <c r="F468" s="1"/>
      <c r="G468" s="1"/>
      <c r="H468" s="1"/>
      <c r="Z468" s="138"/>
      <c r="AD468" s="225"/>
      <c r="AE468" s="225"/>
      <c r="AF468" s="226"/>
      <c r="AG468" s="225"/>
      <c r="AH468" s="226"/>
      <c r="AI468" s="226"/>
      <c r="AJ468" s="226"/>
      <c r="AS468" s="223"/>
      <c r="BI468" s="223"/>
      <c r="BJ468" s="6"/>
      <c r="BK468" s="6"/>
      <c r="BV468" s="223"/>
      <c r="CA468" s="223"/>
      <c r="CI468" s="223"/>
      <c r="CO468" s="223"/>
    </row>
    <row r="469" spans="1:93" ht="14.25" customHeight="1">
      <c r="A469" s="1"/>
      <c r="B469" s="1"/>
      <c r="C469" s="1"/>
      <c r="D469" s="1"/>
      <c r="E469" s="1"/>
      <c r="F469" s="1"/>
      <c r="G469" s="1"/>
      <c r="H469" s="1"/>
      <c r="Z469" s="138"/>
      <c r="AD469" s="225"/>
      <c r="AE469" s="225"/>
      <c r="AF469" s="226"/>
      <c r="AG469" s="225"/>
      <c r="AH469" s="226"/>
      <c r="AI469" s="226"/>
      <c r="AJ469" s="226"/>
      <c r="AS469" s="223"/>
      <c r="BI469" s="223"/>
      <c r="BJ469" s="6"/>
      <c r="BK469" s="6"/>
      <c r="BV469" s="223"/>
      <c r="CA469" s="223"/>
      <c r="CI469" s="223"/>
      <c r="CO469" s="223"/>
    </row>
    <row r="470" spans="1:93" ht="14.25" customHeight="1">
      <c r="A470" s="1"/>
      <c r="B470" s="1"/>
      <c r="C470" s="1"/>
      <c r="D470" s="1"/>
      <c r="E470" s="1"/>
      <c r="F470" s="1"/>
      <c r="G470" s="1"/>
      <c r="H470" s="1"/>
      <c r="Z470" s="138"/>
      <c r="AD470" s="225"/>
      <c r="AE470" s="225"/>
      <c r="AF470" s="226"/>
      <c r="AG470" s="225"/>
      <c r="AH470" s="226"/>
      <c r="AI470" s="226"/>
      <c r="AJ470" s="226"/>
      <c r="AS470" s="223"/>
      <c r="BI470" s="223"/>
      <c r="BJ470" s="6"/>
      <c r="BK470" s="6"/>
      <c r="BV470" s="223"/>
      <c r="CA470" s="223"/>
      <c r="CI470" s="223"/>
      <c r="CO470" s="223"/>
    </row>
    <row r="471" spans="1:93" ht="14.25" customHeight="1">
      <c r="A471" s="1"/>
      <c r="B471" s="1"/>
      <c r="C471" s="1"/>
      <c r="D471" s="1"/>
      <c r="E471" s="1"/>
      <c r="F471" s="1"/>
      <c r="G471" s="1"/>
      <c r="H471" s="1"/>
      <c r="Z471" s="138"/>
      <c r="AD471" s="225"/>
      <c r="AE471" s="225"/>
      <c r="AF471" s="226"/>
      <c r="AG471" s="225"/>
      <c r="AH471" s="226"/>
      <c r="AI471" s="226"/>
      <c r="AJ471" s="226"/>
      <c r="AS471" s="223"/>
      <c r="BI471" s="223"/>
      <c r="BJ471" s="6"/>
      <c r="BK471" s="6"/>
      <c r="BV471" s="223"/>
      <c r="CA471" s="223"/>
      <c r="CI471" s="223"/>
      <c r="CO471" s="223"/>
    </row>
    <row r="472" spans="1:93" ht="14.25" customHeight="1">
      <c r="A472" s="1"/>
      <c r="B472" s="1"/>
      <c r="C472" s="1"/>
      <c r="D472" s="1"/>
      <c r="E472" s="1"/>
      <c r="F472" s="1"/>
      <c r="G472" s="1"/>
      <c r="H472" s="1"/>
      <c r="Z472" s="138"/>
      <c r="AD472" s="225"/>
      <c r="AE472" s="225"/>
      <c r="AF472" s="226"/>
      <c r="AG472" s="225"/>
      <c r="AH472" s="226"/>
      <c r="AI472" s="226"/>
      <c r="AJ472" s="226"/>
      <c r="AS472" s="223"/>
      <c r="BI472" s="223"/>
      <c r="BJ472" s="6"/>
      <c r="BK472" s="6"/>
      <c r="BV472" s="223"/>
      <c r="CA472" s="223"/>
      <c r="CI472" s="223"/>
      <c r="CO472" s="223"/>
    </row>
    <row r="473" spans="1:93" ht="14.25" customHeight="1">
      <c r="A473" s="1"/>
      <c r="B473" s="1"/>
      <c r="C473" s="1"/>
      <c r="D473" s="1"/>
      <c r="E473" s="1"/>
      <c r="F473" s="1"/>
      <c r="G473" s="1"/>
      <c r="H473" s="1"/>
      <c r="Z473" s="138"/>
      <c r="AD473" s="225"/>
      <c r="AE473" s="225"/>
      <c r="AF473" s="226"/>
      <c r="AG473" s="225"/>
      <c r="AH473" s="226"/>
      <c r="AI473" s="226"/>
      <c r="AJ473" s="226"/>
      <c r="AS473" s="223"/>
      <c r="BI473" s="223"/>
      <c r="BJ473" s="6"/>
      <c r="BK473" s="6"/>
      <c r="BV473" s="223"/>
      <c r="CA473" s="223"/>
      <c r="CI473" s="223"/>
      <c r="CO473" s="223"/>
    </row>
    <row r="474" spans="1:93" ht="14.25" customHeight="1">
      <c r="A474" s="1"/>
      <c r="B474" s="1"/>
      <c r="C474" s="1"/>
      <c r="D474" s="1"/>
      <c r="E474" s="1"/>
      <c r="F474" s="1"/>
      <c r="G474" s="1"/>
      <c r="H474" s="1"/>
      <c r="Z474" s="138"/>
      <c r="AD474" s="225"/>
      <c r="AE474" s="225"/>
      <c r="AF474" s="226"/>
      <c r="AG474" s="225"/>
      <c r="AH474" s="226"/>
      <c r="AI474" s="226"/>
      <c r="AJ474" s="226"/>
      <c r="AS474" s="223"/>
      <c r="BI474" s="223"/>
      <c r="BJ474" s="6"/>
      <c r="BK474" s="6"/>
      <c r="BV474" s="223"/>
      <c r="CA474" s="223"/>
      <c r="CI474" s="223"/>
      <c r="CO474" s="223"/>
    </row>
    <row r="475" spans="1:93" ht="14.25" customHeight="1">
      <c r="A475" s="1"/>
      <c r="B475" s="1"/>
      <c r="C475" s="1"/>
      <c r="D475" s="1"/>
      <c r="E475" s="1"/>
      <c r="F475" s="1"/>
      <c r="G475" s="1"/>
      <c r="H475" s="1"/>
      <c r="Z475" s="138"/>
      <c r="AD475" s="225"/>
      <c r="AE475" s="225"/>
      <c r="AF475" s="226"/>
      <c r="AG475" s="225"/>
      <c r="AH475" s="226"/>
      <c r="AI475" s="226"/>
      <c r="AJ475" s="226"/>
      <c r="AS475" s="223"/>
      <c r="BI475" s="223"/>
      <c r="BJ475" s="6"/>
      <c r="BK475" s="6"/>
      <c r="BV475" s="223"/>
      <c r="CA475" s="223"/>
      <c r="CI475" s="223"/>
      <c r="CO475" s="223"/>
    </row>
    <row r="476" spans="1:93" ht="14.25" customHeight="1">
      <c r="A476" s="1"/>
      <c r="B476" s="1"/>
      <c r="C476" s="1"/>
      <c r="D476" s="1"/>
      <c r="E476" s="1"/>
      <c r="F476" s="1"/>
      <c r="G476" s="1"/>
      <c r="H476" s="1"/>
      <c r="Z476" s="138"/>
      <c r="AD476" s="225"/>
      <c r="AE476" s="225"/>
      <c r="AF476" s="226"/>
      <c r="AG476" s="225"/>
      <c r="AH476" s="226"/>
      <c r="AI476" s="226"/>
      <c r="AJ476" s="226"/>
      <c r="AS476" s="223"/>
      <c r="BI476" s="223"/>
      <c r="BJ476" s="6"/>
      <c r="BK476" s="6"/>
      <c r="BV476" s="223"/>
      <c r="CA476" s="223"/>
      <c r="CI476" s="223"/>
      <c r="CO476" s="223"/>
    </row>
    <row r="477" spans="1:93" ht="14.25" customHeight="1">
      <c r="A477" s="1"/>
      <c r="B477" s="1"/>
      <c r="C477" s="1"/>
      <c r="D477" s="1"/>
      <c r="E477" s="1"/>
      <c r="F477" s="1"/>
      <c r="G477" s="1"/>
      <c r="H477" s="1"/>
      <c r="Z477" s="138"/>
      <c r="AD477" s="225"/>
      <c r="AE477" s="225"/>
      <c r="AF477" s="226"/>
      <c r="AG477" s="225"/>
      <c r="AH477" s="226"/>
      <c r="AI477" s="226"/>
      <c r="AJ477" s="226"/>
      <c r="AS477" s="223"/>
      <c r="BI477" s="223"/>
      <c r="BJ477" s="6"/>
      <c r="BK477" s="6"/>
      <c r="BV477" s="223"/>
      <c r="CA477" s="223"/>
      <c r="CI477" s="223"/>
      <c r="CO477" s="223"/>
    </row>
    <row r="478" spans="1:93" ht="14.25" customHeight="1">
      <c r="A478" s="1"/>
      <c r="B478" s="1"/>
      <c r="C478" s="1"/>
      <c r="D478" s="1"/>
      <c r="E478" s="1"/>
      <c r="F478" s="1"/>
      <c r="G478" s="1"/>
      <c r="H478" s="1"/>
      <c r="Z478" s="138"/>
      <c r="AD478" s="225"/>
      <c r="AE478" s="225"/>
      <c r="AF478" s="226"/>
      <c r="AG478" s="225"/>
      <c r="AH478" s="226"/>
      <c r="AI478" s="226"/>
      <c r="AJ478" s="226"/>
      <c r="AS478" s="223"/>
      <c r="BI478" s="223"/>
      <c r="BJ478" s="6"/>
      <c r="BK478" s="6"/>
      <c r="BV478" s="223"/>
      <c r="CA478" s="223"/>
      <c r="CI478" s="223"/>
      <c r="CO478" s="223"/>
    </row>
    <row r="479" spans="1:93" ht="14.25" customHeight="1">
      <c r="A479" s="1"/>
      <c r="B479" s="1"/>
      <c r="C479" s="1"/>
      <c r="D479" s="1"/>
      <c r="E479" s="1"/>
      <c r="F479" s="1"/>
      <c r="G479" s="1"/>
      <c r="H479" s="1"/>
      <c r="Z479" s="138"/>
      <c r="AD479" s="225"/>
      <c r="AE479" s="225"/>
      <c r="AF479" s="226"/>
      <c r="AG479" s="225"/>
      <c r="AH479" s="226"/>
      <c r="AI479" s="226"/>
      <c r="AJ479" s="226"/>
      <c r="AS479" s="223"/>
      <c r="BI479" s="223"/>
      <c r="BJ479" s="6"/>
      <c r="BK479" s="6"/>
      <c r="BV479" s="223"/>
      <c r="CA479" s="223"/>
      <c r="CI479" s="223"/>
      <c r="CO479" s="223"/>
    </row>
    <row r="480" spans="1:93" ht="14.25" customHeight="1">
      <c r="A480" s="1"/>
      <c r="B480" s="1"/>
      <c r="C480" s="1"/>
      <c r="D480" s="1"/>
      <c r="E480" s="1"/>
      <c r="F480" s="1"/>
      <c r="G480" s="1"/>
      <c r="H480" s="1"/>
      <c r="Z480" s="138"/>
      <c r="AD480" s="225"/>
      <c r="AE480" s="225"/>
      <c r="AF480" s="226"/>
      <c r="AG480" s="225"/>
      <c r="AH480" s="226"/>
      <c r="AI480" s="226"/>
      <c r="AJ480" s="226"/>
      <c r="AS480" s="223"/>
      <c r="BI480" s="223"/>
      <c r="BJ480" s="6"/>
      <c r="BK480" s="6"/>
      <c r="BV480" s="223"/>
      <c r="CA480" s="223"/>
      <c r="CI480" s="223"/>
      <c r="CO480" s="223"/>
    </row>
    <row r="481" spans="1:93" ht="14.25" customHeight="1">
      <c r="A481" s="1"/>
      <c r="B481" s="1"/>
      <c r="C481" s="1"/>
      <c r="D481" s="1"/>
      <c r="E481" s="1"/>
      <c r="F481" s="1"/>
      <c r="G481" s="1"/>
      <c r="H481" s="1"/>
      <c r="Z481" s="138"/>
      <c r="AD481" s="225"/>
      <c r="AE481" s="225"/>
      <c r="AF481" s="226"/>
      <c r="AG481" s="225"/>
      <c r="AH481" s="226"/>
      <c r="AI481" s="226"/>
      <c r="AJ481" s="226"/>
      <c r="AS481" s="223"/>
      <c r="BI481" s="223"/>
      <c r="BJ481" s="6"/>
      <c r="BK481" s="6"/>
      <c r="BV481" s="223"/>
      <c r="CA481" s="223"/>
      <c r="CI481" s="223"/>
      <c r="CO481" s="223"/>
    </row>
    <row r="482" spans="1:93" ht="14.25" customHeight="1">
      <c r="A482" s="1"/>
      <c r="B482" s="1"/>
      <c r="C482" s="1"/>
      <c r="D482" s="1"/>
      <c r="E482" s="1"/>
      <c r="F482" s="1"/>
      <c r="G482" s="1"/>
      <c r="H482" s="1"/>
      <c r="Z482" s="138"/>
      <c r="AD482" s="225"/>
      <c r="AE482" s="225"/>
      <c r="AF482" s="226"/>
      <c r="AG482" s="225"/>
      <c r="AH482" s="226"/>
      <c r="AI482" s="226"/>
      <c r="AJ482" s="226"/>
      <c r="AS482" s="223"/>
      <c r="BI482" s="223"/>
      <c r="BJ482" s="6"/>
      <c r="BK482" s="6"/>
      <c r="BV482" s="223"/>
      <c r="CA482" s="223"/>
      <c r="CI482" s="223"/>
      <c r="CO482" s="223"/>
    </row>
    <row r="483" spans="1:93" ht="14.25" customHeight="1">
      <c r="A483" s="1"/>
      <c r="B483" s="1"/>
      <c r="C483" s="1"/>
      <c r="D483" s="1"/>
      <c r="E483" s="1"/>
      <c r="F483" s="1"/>
      <c r="G483" s="1"/>
      <c r="H483" s="1"/>
      <c r="Z483" s="138"/>
      <c r="AD483" s="225"/>
      <c r="AE483" s="225"/>
      <c r="AF483" s="226"/>
      <c r="AG483" s="225"/>
      <c r="AH483" s="226"/>
      <c r="AI483" s="226"/>
      <c r="AJ483" s="226"/>
      <c r="AS483" s="223"/>
      <c r="BI483" s="223"/>
      <c r="BJ483" s="6"/>
      <c r="BK483" s="6"/>
      <c r="BV483" s="223"/>
      <c r="CA483" s="223"/>
      <c r="CI483" s="223"/>
      <c r="CO483" s="223"/>
    </row>
    <row r="484" spans="1:93" ht="14.25" customHeight="1">
      <c r="A484" s="1"/>
      <c r="B484" s="1"/>
      <c r="C484" s="1"/>
      <c r="D484" s="1"/>
      <c r="E484" s="1"/>
      <c r="F484" s="1"/>
      <c r="G484" s="1"/>
      <c r="H484" s="1"/>
      <c r="Z484" s="138"/>
      <c r="AD484" s="225"/>
      <c r="AE484" s="225"/>
      <c r="AF484" s="226"/>
      <c r="AG484" s="225"/>
      <c r="AH484" s="226"/>
      <c r="AI484" s="226"/>
      <c r="AJ484" s="226"/>
      <c r="AS484" s="223"/>
      <c r="BI484" s="223"/>
      <c r="BJ484" s="6"/>
      <c r="BK484" s="6"/>
      <c r="BV484" s="223"/>
      <c r="CA484" s="223"/>
      <c r="CI484" s="223"/>
      <c r="CO484" s="223"/>
    </row>
    <row r="485" spans="1:93" ht="14.25" customHeight="1">
      <c r="A485" s="1"/>
      <c r="B485" s="1"/>
      <c r="C485" s="1"/>
      <c r="D485" s="1"/>
      <c r="E485" s="1"/>
      <c r="F485" s="1"/>
      <c r="G485" s="1"/>
      <c r="H485" s="1"/>
      <c r="Z485" s="138"/>
      <c r="AD485" s="225"/>
      <c r="AE485" s="225"/>
      <c r="AF485" s="226"/>
      <c r="AG485" s="225"/>
      <c r="AH485" s="226"/>
      <c r="AI485" s="226"/>
      <c r="AJ485" s="226"/>
      <c r="AS485" s="223"/>
      <c r="BI485" s="223"/>
      <c r="BJ485" s="6"/>
      <c r="BK485" s="6"/>
      <c r="BV485" s="223"/>
      <c r="CA485" s="223"/>
      <c r="CI485" s="223"/>
      <c r="CO485" s="223"/>
    </row>
    <row r="486" spans="1:93" ht="14.25" customHeight="1">
      <c r="A486" s="1"/>
      <c r="B486" s="1"/>
      <c r="C486" s="1"/>
      <c r="D486" s="1"/>
      <c r="E486" s="1"/>
      <c r="F486" s="1"/>
      <c r="G486" s="1"/>
      <c r="H486" s="1"/>
      <c r="Z486" s="138"/>
      <c r="AD486" s="225"/>
      <c r="AE486" s="225"/>
      <c r="AF486" s="226"/>
      <c r="AG486" s="225"/>
      <c r="AH486" s="226"/>
      <c r="AI486" s="226"/>
      <c r="AJ486" s="226"/>
      <c r="AS486" s="223"/>
      <c r="BI486" s="223"/>
      <c r="BJ486" s="6"/>
      <c r="BK486" s="6"/>
      <c r="BV486" s="223"/>
      <c r="CA486" s="223"/>
      <c r="CI486" s="223"/>
      <c r="CO486" s="223"/>
    </row>
    <row r="487" spans="1:93" ht="14.25" customHeight="1">
      <c r="A487" s="1"/>
      <c r="B487" s="1"/>
      <c r="C487" s="1"/>
      <c r="D487" s="1"/>
      <c r="E487" s="1"/>
      <c r="F487" s="1"/>
      <c r="G487" s="1"/>
      <c r="H487" s="1"/>
      <c r="Z487" s="138"/>
      <c r="AD487" s="225"/>
      <c r="AE487" s="225"/>
      <c r="AF487" s="226"/>
      <c r="AG487" s="225"/>
      <c r="AH487" s="226"/>
      <c r="AI487" s="226"/>
      <c r="AJ487" s="226"/>
      <c r="AS487" s="223"/>
      <c r="BI487" s="223"/>
      <c r="BJ487" s="6"/>
      <c r="BK487" s="6"/>
      <c r="BV487" s="223"/>
      <c r="CA487" s="223"/>
      <c r="CI487" s="223"/>
      <c r="CO487" s="223"/>
    </row>
    <row r="488" spans="1:93" ht="14.25" customHeight="1">
      <c r="A488" s="1"/>
      <c r="B488" s="1"/>
      <c r="C488" s="1"/>
      <c r="D488" s="1"/>
      <c r="E488" s="1"/>
      <c r="F488" s="1"/>
      <c r="G488" s="1"/>
      <c r="H488" s="1"/>
      <c r="Z488" s="138"/>
      <c r="AD488" s="225"/>
      <c r="AE488" s="225"/>
      <c r="AF488" s="226"/>
      <c r="AG488" s="225"/>
      <c r="AH488" s="226"/>
      <c r="AI488" s="226"/>
      <c r="AJ488" s="226"/>
      <c r="AS488" s="223"/>
      <c r="BI488" s="223"/>
      <c r="BJ488" s="6"/>
      <c r="BK488" s="6"/>
      <c r="BV488" s="223"/>
      <c r="CA488" s="223"/>
      <c r="CI488" s="223"/>
      <c r="CO488" s="223"/>
    </row>
    <row r="489" spans="1:93" ht="14.25" customHeight="1">
      <c r="A489" s="1"/>
      <c r="B489" s="1"/>
      <c r="C489" s="1"/>
      <c r="D489" s="1"/>
      <c r="E489" s="1"/>
      <c r="F489" s="1"/>
      <c r="G489" s="1"/>
      <c r="H489" s="1"/>
      <c r="Z489" s="138"/>
      <c r="AD489" s="225"/>
      <c r="AE489" s="225"/>
      <c r="AF489" s="226"/>
      <c r="AG489" s="225"/>
      <c r="AH489" s="226"/>
      <c r="AI489" s="226"/>
      <c r="AJ489" s="226"/>
      <c r="AS489" s="223"/>
      <c r="BI489" s="223"/>
      <c r="BJ489" s="6"/>
      <c r="BK489" s="6"/>
      <c r="BV489" s="223"/>
      <c r="CA489" s="223"/>
      <c r="CI489" s="223"/>
      <c r="CO489" s="223"/>
    </row>
    <row r="490" spans="1:93" ht="14.25" customHeight="1">
      <c r="A490" s="1"/>
      <c r="B490" s="1"/>
      <c r="C490" s="1"/>
      <c r="D490" s="1"/>
      <c r="E490" s="1"/>
      <c r="F490" s="1"/>
      <c r="G490" s="1"/>
      <c r="H490" s="1"/>
      <c r="Z490" s="138"/>
      <c r="AD490" s="225"/>
      <c r="AE490" s="225"/>
      <c r="AF490" s="226"/>
      <c r="AG490" s="225"/>
      <c r="AH490" s="226"/>
      <c r="AI490" s="226"/>
      <c r="AJ490" s="226"/>
      <c r="AS490" s="223"/>
      <c r="BI490" s="223"/>
      <c r="BJ490" s="6"/>
      <c r="BK490" s="6"/>
      <c r="BV490" s="223"/>
      <c r="CA490" s="223"/>
      <c r="CI490" s="223"/>
      <c r="CO490" s="223"/>
    </row>
    <row r="491" spans="1:93" ht="14.25" customHeight="1">
      <c r="A491" s="1"/>
      <c r="B491" s="1"/>
      <c r="C491" s="1"/>
      <c r="D491" s="1"/>
      <c r="E491" s="1"/>
      <c r="F491" s="1"/>
      <c r="G491" s="1"/>
      <c r="H491" s="1"/>
      <c r="Z491" s="138"/>
      <c r="AD491" s="225"/>
      <c r="AE491" s="225"/>
      <c r="AF491" s="226"/>
      <c r="AG491" s="225"/>
      <c r="AH491" s="226"/>
      <c r="AI491" s="226"/>
      <c r="AJ491" s="226"/>
      <c r="AS491" s="223"/>
      <c r="BI491" s="223"/>
      <c r="BJ491" s="6"/>
      <c r="BK491" s="6"/>
      <c r="BV491" s="223"/>
      <c r="CA491" s="223"/>
      <c r="CI491" s="223"/>
      <c r="CO491" s="223"/>
    </row>
    <row r="492" spans="1:93" ht="14.25" customHeight="1">
      <c r="A492" s="1"/>
      <c r="B492" s="1"/>
      <c r="C492" s="1"/>
      <c r="D492" s="1"/>
      <c r="E492" s="1"/>
      <c r="F492" s="1"/>
      <c r="G492" s="1"/>
      <c r="H492" s="1"/>
      <c r="Z492" s="138"/>
      <c r="AD492" s="225"/>
      <c r="AE492" s="225"/>
      <c r="AF492" s="226"/>
      <c r="AG492" s="225"/>
      <c r="AH492" s="226"/>
      <c r="AI492" s="226"/>
      <c r="AJ492" s="226"/>
      <c r="AS492" s="223"/>
      <c r="BI492" s="223"/>
      <c r="BJ492" s="6"/>
      <c r="BK492" s="6"/>
      <c r="BV492" s="223"/>
      <c r="CA492" s="223"/>
      <c r="CI492" s="223"/>
      <c r="CO492" s="223"/>
    </row>
    <row r="493" spans="1:93" ht="14.25" customHeight="1">
      <c r="A493" s="1"/>
      <c r="B493" s="1"/>
      <c r="C493" s="1"/>
      <c r="D493" s="1"/>
      <c r="E493" s="1"/>
      <c r="F493" s="1"/>
      <c r="G493" s="1"/>
      <c r="H493" s="1"/>
      <c r="Z493" s="138"/>
      <c r="AD493" s="225"/>
      <c r="AE493" s="225"/>
      <c r="AF493" s="226"/>
      <c r="AG493" s="225"/>
      <c r="AH493" s="226"/>
      <c r="AI493" s="226"/>
      <c r="AJ493" s="226"/>
      <c r="AS493" s="223"/>
      <c r="BI493" s="223"/>
      <c r="BJ493" s="6"/>
      <c r="BK493" s="6"/>
      <c r="BV493" s="223"/>
      <c r="CA493" s="223"/>
      <c r="CI493" s="223"/>
      <c r="CO493" s="223"/>
    </row>
    <row r="494" spans="1:93" ht="14.25" customHeight="1">
      <c r="A494" s="1"/>
      <c r="B494" s="1"/>
      <c r="C494" s="1"/>
      <c r="D494" s="1"/>
      <c r="E494" s="1"/>
      <c r="F494" s="1"/>
      <c r="G494" s="1"/>
      <c r="H494" s="1"/>
      <c r="Z494" s="138"/>
      <c r="AD494" s="225"/>
      <c r="AE494" s="225"/>
      <c r="AF494" s="226"/>
      <c r="AG494" s="225"/>
      <c r="AH494" s="226"/>
      <c r="AI494" s="226"/>
      <c r="AJ494" s="226"/>
      <c r="AS494" s="223"/>
      <c r="BI494" s="223"/>
      <c r="BJ494" s="6"/>
      <c r="BK494" s="6"/>
      <c r="BV494" s="223"/>
      <c r="CA494" s="223"/>
      <c r="CI494" s="223"/>
      <c r="CO494" s="223"/>
    </row>
    <row r="495" spans="1:93" ht="14.25" customHeight="1">
      <c r="A495" s="1"/>
      <c r="B495" s="1"/>
      <c r="C495" s="1"/>
      <c r="D495" s="1"/>
      <c r="E495" s="1"/>
      <c r="F495" s="1"/>
      <c r="G495" s="1"/>
      <c r="H495" s="1"/>
      <c r="Z495" s="138"/>
      <c r="AD495" s="225"/>
      <c r="AE495" s="225"/>
      <c r="AF495" s="226"/>
      <c r="AG495" s="225"/>
      <c r="AH495" s="226"/>
      <c r="AI495" s="226"/>
      <c r="AJ495" s="226"/>
      <c r="AS495" s="223"/>
      <c r="BI495" s="223"/>
      <c r="BJ495" s="6"/>
      <c r="BK495" s="6"/>
      <c r="BV495" s="223"/>
      <c r="CA495" s="223"/>
      <c r="CI495" s="223"/>
      <c r="CO495" s="223"/>
    </row>
    <row r="496" spans="1:93" ht="14.25" customHeight="1">
      <c r="A496" s="1"/>
      <c r="B496" s="1"/>
      <c r="C496" s="1"/>
      <c r="D496" s="1"/>
      <c r="E496" s="1"/>
      <c r="F496" s="1"/>
      <c r="G496" s="1"/>
      <c r="H496" s="1"/>
      <c r="Z496" s="138"/>
      <c r="AD496" s="225"/>
      <c r="AE496" s="225"/>
      <c r="AF496" s="226"/>
      <c r="AG496" s="225"/>
      <c r="AH496" s="226"/>
      <c r="AI496" s="226"/>
      <c r="AJ496" s="226"/>
      <c r="AS496" s="223"/>
      <c r="BI496" s="223"/>
      <c r="BJ496" s="6"/>
      <c r="BK496" s="6"/>
      <c r="BV496" s="223"/>
      <c r="CA496" s="223"/>
      <c r="CI496" s="223"/>
      <c r="CO496" s="223"/>
    </row>
    <row r="497" spans="1:93" ht="14.25" customHeight="1">
      <c r="A497" s="1"/>
      <c r="B497" s="1"/>
      <c r="C497" s="1"/>
      <c r="D497" s="1"/>
      <c r="E497" s="1"/>
      <c r="F497" s="1"/>
      <c r="G497" s="1"/>
      <c r="H497" s="1"/>
      <c r="Z497" s="138"/>
      <c r="AD497" s="225"/>
      <c r="AE497" s="225"/>
      <c r="AF497" s="226"/>
      <c r="AG497" s="225"/>
      <c r="AH497" s="226"/>
      <c r="AI497" s="226"/>
      <c r="AJ497" s="226"/>
      <c r="AS497" s="223"/>
      <c r="BI497" s="223"/>
      <c r="BJ497" s="6"/>
      <c r="BK497" s="6"/>
      <c r="BV497" s="223"/>
      <c r="CA497" s="223"/>
      <c r="CI497" s="223"/>
      <c r="CO497" s="223"/>
    </row>
    <row r="498" spans="1:93" ht="14.25" customHeight="1">
      <c r="A498" s="1"/>
      <c r="B498" s="1"/>
      <c r="C498" s="1"/>
      <c r="D498" s="1"/>
      <c r="E498" s="1"/>
      <c r="F498" s="1"/>
      <c r="G498" s="1"/>
      <c r="H498" s="1"/>
      <c r="Z498" s="138"/>
      <c r="AD498" s="225"/>
      <c r="AE498" s="225"/>
      <c r="AF498" s="226"/>
      <c r="AG498" s="225"/>
      <c r="AH498" s="226"/>
      <c r="AI498" s="226"/>
      <c r="AJ498" s="226"/>
      <c r="AS498" s="223"/>
      <c r="BI498" s="223"/>
      <c r="BJ498" s="6"/>
      <c r="BK498" s="6"/>
      <c r="BV498" s="223"/>
      <c r="CA498" s="223"/>
      <c r="CI498" s="223"/>
      <c r="CO498" s="223"/>
    </row>
    <row r="499" spans="1:93" ht="14.25" customHeight="1">
      <c r="A499" s="1"/>
      <c r="B499" s="1"/>
      <c r="C499" s="1"/>
      <c r="D499" s="1"/>
      <c r="E499" s="1"/>
      <c r="F499" s="1"/>
      <c r="G499" s="1"/>
      <c r="H499" s="1"/>
      <c r="Z499" s="138"/>
      <c r="AD499" s="225"/>
      <c r="AE499" s="225"/>
      <c r="AF499" s="226"/>
      <c r="AG499" s="225"/>
      <c r="AH499" s="226"/>
      <c r="AI499" s="226"/>
      <c r="AJ499" s="226"/>
      <c r="AS499" s="223"/>
      <c r="BI499" s="223"/>
      <c r="BJ499" s="6"/>
      <c r="BK499" s="6"/>
      <c r="BV499" s="223"/>
      <c r="CA499" s="223"/>
      <c r="CI499" s="223"/>
      <c r="CO499" s="223"/>
    </row>
    <row r="500" spans="1:93" ht="14.25" customHeight="1">
      <c r="A500" s="1"/>
      <c r="B500" s="1"/>
      <c r="C500" s="1"/>
      <c r="D500" s="1"/>
      <c r="E500" s="1"/>
      <c r="F500" s="1"/>
      <c r="G500" s="1"/>
      <c r="H500" s="1"/>
      <c r="Z500" s="138"/>
      <c r="AD500" s="225"/>
      <c r="AE500" s="225"/>
      <c r="AF500" s="226"/>
      <c r="AG500" s="225"/>
      <c r="AH500" s="226"/>
      <c r="AI500" s="226"/>
      <c r="AJ500" s="226"/>
      <c r="AS500" s="223"/>
      <c r="BI500" s="223"/>
      <c r="BJ500" s="6"/>
      <c r="BK500" s="6"/>
      <c r="BV500" s="223"/>
      <c r="CA500" s="223"/>
      <c r="CI500" s="223"/>
      <c r="CO500" s="223"/>
    </row>
    <row r="501" spans="1:93" ht="14.25" customHeight="1">
      <c r="A501" s="1"/>
      <c r="B501" s="1"/>
      <c r="C501" s="1"/>
      <c r="D501" s="1"/>
      <c r="E501" s="1"/>
      <c r="F501" s="1"/>
      <c r="G501" s="1"/>
      <c r="H501" s="1"/>
      <c r="Z501" s="138"/>
      <c r="AD501" s="225"/>
      <c r="AE501" s="225"/>
      <c r="AF501" s="226"/>
      <c r="AG501" s="225"/>
      <c r="AH501" s="226"/>
      <c r="AI501" s="226"/>
      <c r="AJ501" s="226"/>
      <c r="AS501" s="223"/>
      <c r="BI501" s="223"/>
      <c r="BJ501" s="6"/>
      <c r="BK501" s="6"/>
      <c r="BV501" s="223"/>
      <c r="CA501" s="223"/>
      <c r="CI501" s="223"/>
      <c r="CO501" s="223"/>
    </row>
    <row r="502" spans="1:93" ht="14.25" customHeight="1">
      <c r="A502" s="1"/>
      <c r="B502" s="1"/>
      <c r="C502" s="1"/>
      <c r="D502" s="1"/>
      <c r="E502" s="1"/>
      <c r="F502" s="1"/>
      <c r="G502" s="1"/>
      <c r="H502" s="1"/>
      <c r="Z502" s="138"/>
      <c r="AD502" s="225"/>
      <c r="AE502" s="225"/>
      <c r="AF502" s="226"/>
      <c r="AG502" s="225"/>
      <c r="AH502" s="226"/>
      <c r="AI502" s="226"/>
      <c r="AJ502" s="226"/>
      <c r="AS502" s="223"/>
      <c r="BI502" s="223"/>
      <c r="BJ502" s="6"/>
      <c r="BK502" s="6"/>
      <c r="BV502" s="223"/>
      <c r="CA502" s="223"/>
      <c r="CI502" s="223"/>
      <c r="CO502" s="223"/>
    </row>
    <row r="503" spans="1:93" ht="14.25" customHeight="1">
      <c r="A503" s="1"/>
      <c r="B503" s="1"/>
      <c r="C503" s="1"/>
      <c r="D503" s="1"/>
      <c r="E503" s="1"/>
      <c r="F503" s="1"/>
      <c r="G503" s="1"/>
      <c r="H503" s="1"/>
      <c r="Z503" s="138"/>
      <c r="AD503" s="225"/>
      <c r="AE503" s="225"/>
      <c r="AF503" s="226"/>
      <c r="AG503" s="225"/>
      <c r="AH503" s="226"/>
      <c r="AI503" s="226"/>
      <c r="AJ503" s="226"/>
      <c r="AS503" s="223"/>
      <c r="BI503" s="223"/>
      <c r="BJ503" s="6"/>
      <c r="BK503" s="6"/>
      <c r="BV503" s="223"/>
      <c r="CA503" s="223"/>
      <c r="CI503" s="223"/>
      <c r="CO503" s="223"/>
    </row>
    <row r="504" spans="1:93" ht="14.25" customHeight="1">
      <c r="A504" s="1"/>
      <c r="B504" s="1"/>
      <c r="C504" s="1"/>
      <c r="D504" s="1"/>
      <c r="E504" s="1"/>
      <c r="F504" s="1"/>
      <c r="G504" s="1"/>
      <c r="H504" s="1"/>
      <c r="Z504" s="138"/>
      <c r="AD504" s="225"/>
      <c r="AE504" s="225"/>
      <c r="AF504" s="226"/>
      <c r="AG504" s="225"/>
      <c r="AH504" s="226"/>
      <c r="AI504" s="226"/>
      <c r="AJ504" s="226"/>
      <c r="AS504" s="223"/>
      <c r="BI504" s="223"/>
      <c r="BJ504" s="6"/>
      <c r="BK504" s="6"/>
      <c r="BV504" s="223"/>
      <c r="CA504" s="223"/>
      <c r="CI504" s="223"/>
      <c r="CO504" s="223"/>
    </row>
    <row r="505" spans="1:93" ht="14.25" customHeight="1">
      <c r="A505" s="1"/>
      <c r="B505" s="1"/>
      <c r="C505" s="1"/>
      <c r="D505" s="1"/>
      <c r="E505" s="1"/>
      <c r="F505" s="1"/>
      <c r="G505" s="1"/>
      <c r="H505" s="1"/>
      <c r="Z505" s="138"/>
      <c r="AD505" s="225"/>
      <c r="AE505" s="225"/>
      <c r="AF505" s="226"/>
      <c r="AG505" s="225"/>
      <c r="AH505" s="226"/>
      <c r="AI505" s="226"/>
      <c r="AJ505" s="226"/>
      <c r="AS505" s="223"/>
      <c r="BI505" s="223"/>
      <c r="BJ505" s="6"/>
      <c r="BK505" s="6"/>
      <c r="BV505" s="223"/>
      <c r="CA505" s="223"/>
      <c r="CI505" s="223"/>
      <c r="CO505" s="223"/>
    </row>
    <row r="506" spans="1:93" ht="14.25" customHeight="1">
      <c r="A506" s="1"/>
      <c r="B506" s="1"/>
      <c r="C506" s="1"/>
      <c r="D506" s="1"/>
      <c r="E506" s="1"/>
      <c r="F506" s="1"/>
      <c r="G506" s="1"/>
      <c r="H506" s="1"/>
      <c r="Z506" s="138"/>
      <c r="AD506" s="225"/>
      <c r="AE506" s="225"/>
      <c r="AF506" s="226"/>
      <c r="AG506" s="225"/>
      <c r="AH506" s="226"/>
      <c r="AI506" s="226"/>
      <c r="AJ506" s="226"/>
      <c r="AS506" s="223"/>
      <c r="BI506" s="223"/>
      <c r="BJ506" s="6"/>
      <c r="BK506" s="6"/>
      <c r="BV506" s="223"/>
      <c r="CA506" s="223"/>
      <c r="CI506" s="223"/>
      <c r="CO506" s="223"/>
    </row>
    <row r="507" spans="1:93" ht="14.25" customHeight="1">
      <c r="A507" s="1"/>
      <c r="B507" s="1"/>
      <c r="C507" s="1"/>
      <c r="D507" s="1"/>
      <c r="E507" s="1"/>
      <c r="F507" s="1"/>
      <c r="G507" s="1"/>
      <c r="H507" s="1"/>
      <c r="Z507" s="138"/>
      <c r="AD507" s="225"/>
      <c r="AE507" s="225"/>
      <c r="AF507" s="226"/>
      <c r="AG507" s="225"/>
      <c r="AH507" s="226"/>
      <c r="AI507" s="226"/>
      <c r="AJ507" s="226"/>
      <c r="AS507" s="223"/>
      <c r="BI507" s="223"/>
      <c r="BJ507" s="6"/>
      <c r="BK507" s="6"/>
      <c r="BV507" s="223"/>
      <c r="CA507" s="223"/>
      <c r="CI507" s="223"/>
      <c r="CO507" s="223"/>
    </row>
    <row r="508" spans="1:93" ht="14.25" customHeight="1">
      <c r="A508" s="1"/>
      <c r="B508" s="1"/>
      <c r="C508" s="1"/>
      <c r="D508" s="1"/>
      <c r="E508" s="1"/>
      <c r="F508" s="1"/>
      <c r="G508" s="1"/>
      <c r="H508" s="1"/>
      <c r="Z508" s="138"/>
      <c r="AD508" s="225"/>
      <c r="AE508" s="225"/>
      <c r="AF508" s="226"/>
      <c r="AG508" s="225"/>
      <c r="AH508" s="226"/>
      <c r="AI508" s="226"/>
      <c r="AJ508" s="226"/>
      <c r="AS508" s="223"/>
      <c r="BI508" s="223"/>
      <c r="BJ508" s="6"/>
      <c r="BK508" s="6"/>
      <c r="BV508" s="223"/>
      <c r="CA508" s="223"/>
      <c r="CI508" s="223"/>
      <c r="CO508" s="223"/>
    </row>
    <row r="509" spans="1:93" ht="14.25" customHeight="1">
      <c r="A509" s="1"/>
      <c r="B509" s="1"/>
      <c r="C509" s="1"/>
      <c r="D509" s="1"/>
      <c r="E509" s="1"/>
      <c r="F509" s="1"/>
      <c r="G509" s="1"/>
      <c r="H509" s="1"/>
      <c r="Z509" s="138"/>
      <c r="AD509" s="225"/>
      <c r="AE509" s="225"/>
      <c r="AF509" s="226"/>
      <c r="AG509" s="225"/>
      <c r="AH509" s="226"/>
      <c r="AI509" s="226"/>
      <c r="AJ509" s="226"/>
      <c r="AS509" s="223"/>
      <c r="BI509" s="223"/>
      <c r="BJ509" s="6"/>
      <c r="BK509" s="6"/>
      <c r="BV509" s="223"/>
      <c r="CA509" s="223"/>
      <c r="CI509" s="223"/>
      <c r="CO509" s="223"/>
    </row>
    <row r="510" spans="1:93" ht="14.25" customHeight="1">
      <c r="A510" s="1"/>
      <c r="B510" s="1"/>
      <c r="C510" s="1"/>
      <c r="D510" s="1"/>
      <c r="E510" s="1"/>
      <c r="F510" s="1"/>
      <c r="G510" s="1"/>
      <c r="H510" s="1"/>
      <c r="Z510" s="138"/>
      <c r="AD510" s="225"/>
      <c r="AE510" s="225"/>
      <c r="AF510" s="226"/>
      <c r="AG510" s="225"/>
      <c r="AH510" s="226"/>
      <c r="AI510" s="226"/>
      <c r="AJ510" s="226"/>
      <c r="AS510" s="223"/>
      <c r="BI510" s="223"/>
      <c r="BJ510" s="6"/>
      <c r="BK510" s="6"/>
      <c r="BV510" s="223"/>
      <c r="CA510" s="223"/>
      <c r="CI510" s="223"/>
      <c r="CO510" s="223"/>
    </row>
    <row r="511" spans="1:93" ht="14.25" customHeight="1">
      <c r="A511" s="1"/>
      <c r="B511" s="1"/>
      <c r="C511" s="1"/>
      <c r="D511" s="1"/>
      <c r="E511" s="1"/>
      <c r="F511" s="1"/>
      <c r="G511" s="1"/>
      <c r="H511" s="1"/>
      <c r="Z511" s="138"/>
      <c r="AD511" s="225"/>
      <c r="AE511" s="225"/>
      <c r="AF511" s="226"/>
      <c r="AG511" s="225"/>
      <c r="AH511" s="226"/>
      <c r="AI511" s="226"/>
      <c r="AJ511" s="226"/>
      <c r="AS511" s="223"/>
      <c r="BI511" s="223"/>
      <c r="BJ511" s="6"/>
      <c r="BK511" s="6"/>
      <c r="BV511" s="223"/>
      <c r="CA511" s="223"/>
      <c r="CI511" s="223"/>
      <c r="CO511" s="223"/>
    </row>
    <row r="512" spans="1:93" ht="14.25" customHeight="1">
      <c r="A512" s="1"/>
      <c r="B512" s="1"/>
      <c r="C512" s="1"/>
      <c r="D512" s="1"/>
      <c r="E512" s="1"/>
      <c r="F512" s="1"/>
      <c r="G512" s="1"/>
      <c r="H512" s="1"/>
      <c r="Z512" s="138"/>
      <c r="AD512" s="225"/>
      <c r="AE512" s="225"/>
      <c r="AF512" s="226"/>
      <c r="AG512" s="225"/>
      <c r="AH512" s="226"/>
      <c r="AI512" s="226"/>
      <c r="AJ512" s="226"/>
      <c r="AS512" s="223"/>
      <c r="BI512" s="223"/>
      <c r="BJ512" s="6"/>
      <c r="BK512" s="6"/>
      <c r="BV512" s="223"/>
      <c r="CA512" s="223"/>
      <c r="CI512" s="223"/>
      <c r="CO512" s="223"/>
    </row>
    <row r="513" spans="1:93" ht="14.25" customHeight="1">
      <c r="A513" s="1"/>
      <c r="B513" s="1"/>
      <c r="C513" s="1"/>
      <c r="D513" s="1"/>
      <c r="E513" s="1"/>
      <c r="F513" s="1"/>
      <c r="G513" s="1"/>
      <c r="H513" s="1"/>
      <c r="Z513" s="138"/>
      <c r="AD513" s="225"/>
      <c r="AE513" s="225"/>
      <c r="AF513" s="226"/>
      <c r="AG513" s="225"/>
      <c r="AH513" s="226"/>
      <c r="AI513" s="226"/>
      <c r="AJ513" s="226"/>
      <c r="AS513" s="223"/>
      <c r="BI513" s="223"/>
      <c r="BJ513" s="6"/>
      <c r="BK513" s="6"/>
      <c r="BV513" s="223"/>
      <c r="CA513" s="223"/>
      <c r="CI513" s="223"/>
      <c r="CO513" s="223"/>
    </row>
    <row r="514" spans="1:93" ht="14.25" customHeight="1">
      <c r="A514" s="1"/>
      <c r="B514" s="1"/>
      <c r="C514" s="1"/>
      <c r="D514" s="1"/>
      <c r="E514" s="1"/>
      <c r="F514" s="1"/>
      <c r="G514" s="1"/>
      <c r="H514" s="1"/>
      <c r="Z514" s="138"/>
      <c r="AD514" s="225"/>
      <c r="AE514" s="225"/>
      <c r="AF514" s="226"/>
      <c r="AG514" s="225"/>
      <c r="AH514" s="226"/>
      <c r="AI514" s="226"/>
      <c r="AJ514" s="226"/>
      <c r="AS514" s="223"/>
      <c r="BI514" s="223"/>
      <c r="BJ514" s="6"/>
      <c r="BK514" s="6"/>
      <c r="BV514" s="223"/>
      <c r="CA514" s="223"/>
      <c r="CI514" s="223"/>
      <c r="CO514" s="223"/>
    </row>
    <row r="515" spans="1:93" ht="14.25" customHeight="1">
      <c r="A515" s="1"/>
      <c r="B515" s="1"/>
      <c r="C515" s="1"/>
      <c r="D515" s="1"/>
      <c r="E515" s="1"/>
      <c r="F515" s="1"/>
      <c r="G515" s="1"/>
      <c r="H515" s="1"/>
      <c r="Z515" s="138"/>
      <c r="AD515" s="225"/>
      <c r="AE515" s="225"/>
      <c r="AF515" s="226"/>
      <c r="AG515" s="225"/>
      <c r="AH515" s="226"/>
      <c r="AI515" s="226"/>
      <c r="AJ515" s="226"/>
      <c r="AS515" s="223"/>
      <c r="BI515" s="223"/>
      <c r="BJ515" s="6"/>
      <c r="BK515" s="6"/>
      <c r="BV515" s="223"/>
      <c r="CA515" s="223"/>
      <c r="CI515" s="223"/>
      <c r="CO515" s="223"/>
    </row>
    <row r="516" spans="1:93" ht="14.25" customHeight="1">
      <c r="A516" s="1"/>
      <c r="B516" s="1"/>
      <c r="C516" s="1"/>
      <c r="D516" s="1"/>
      <c r="E516" s="1"/>
      <c r="F516" s="1"/>
      <c r="G516" s="1"/>
      <c r="H516" s="1"/>
      <c r="Z516" s="138"/>
      <c r="AD516" s="225"/>
      <c r="AE516" s="225"/>
      <c r="AF516" s="226"/>
      <c r="AG516" s="225"/>
      <c r="AH516" s="226"/>
      <c r="AI516" s="226"/>
      <c r="AJ516" s="226"/>
      <c r="AS516" s="223"/>
      <c r="BI516" s="223"/>
      <c r="BJ516" s="6"/>
      <c r="BK516" s="6"/>
      <c r="BV516" s="223"/>
      <c r="CA516" s="223"/>
      <c r="CI516" s="223"/>
      <c r="CO516" s="223"/>
    </row>
    <row r="517" spans="1:93" ht="14.25" customHeight="1">
      <c r="A517" s="1"/>
      <c r="B517" s="1"/>
      <c r="C517" s="1"/>
      <c r="D517" s="1"/>
      <c r="E517" s="1"/>
      <c r="F517" s="1"/>
      <c r="G517" s="1"/>
      <c r="H517" s="1"/>
      <c r="Z517" s="138"/>
      <c r="AD517" s="225"/>
      <c r="AE517" s="225"/>
      <c r="AF517" s="226"/>
      <c r="AG517" s="225"/>
      <c r="AH517" s="226"/>
      <c r="AI517" s="226"/>
      <c r="AJ517" s="226"/>
      <c r="AS517" s="223"/>
      <c r="BI517" s="223"/>
      <c r="BJ517" s="6"/>
      <c r="BK517" s="6"/>
      <c r="BV517" s="223"/>
      <c r="CA517" s="223"/>
      <c r="CI517" s="223"/>
      <c r="CO517" s="223"/>
    </row>
    <row r="518" spans="1:93" ht="14.25" customHeight="1">
      <c r="A518" s="1"/>
      <c r="B518" s="1"/>
      <c r="C518" s="1"/>
      <c r="D518" s="1"/>
      <c r="E518" s="1"/>
      <c r="F518" s="1"/>
      <c r="G518" s="1"/>
      <c r="H518" s="1"/>
      <c r="Z518" s="138"/>
      <c r="AD518" s="225"/>
      <c r="AE518" s="225"/>
      <c r="AF518" s="226"/>
      <c r="AG518" s="225"/>
      <c r="AH518" s="226"/>
      <c r="AI518" s="226"/>
      <c r="AJ518" s="226"/>
      <c r="AS518" s="223"/>
      <c r="BI518" s="223"/>
      <c r="BJ518" s="6"/>
      <c r="BK518" s="6"/>
      <c r="BV518" s="223"/>
      <c r="CA518" s="223"/>
      <c r="CI518" s="223"/>
      <c r="CO518" s="223"/>
    </row>
    <row r="519" spans="1:93" ht="14.25" customHeight="1">
      <c r="A519" s="1"/>
      <c r="B519" s="1"/>
      <c r="C519" s="1"/>
      <c r="D519" s="1"/>
      <c r="E519" s="1"/>
      <c r="F519" s="1"/>
      <c r="G519" s="1"/>
      <c r="H519" s="1"/>
      <c r="Z519" s="138"/>
      <c r="AD519" s="225"/>
      <c r="AE519" s="225"/>
      <c r="AF519" s="226"/>
      <c r="AG519" s="225"/>
      <c r="AH519" s="226"/>
      <c r="AI519" s="226"/>
      <c r="AJ519" s="226"/>
      <c r="AS519" s="223"/>
      <c r="BI519" s="223"/>
      <c r="BJ519" s="6"/>
      <c r="BK519" s="6"/>
      <c r="BV519" s="223"/>
      <c r="CA519" s="223"/>
      <c r="CI519" s="223"/>
      <c r="CO519" s="223"/>
    </row>
    <row r="520" spans="1:93" ht="14.25" customHeight="1">
      <c r="A520" s="1"/>
      <c r="B520" s="1"/>
      <c r="C520" s="1"/>
      <c r="D520" s="1"/>
      <c r="E520" s="1"/>
      <c r="F520" s="1"/>
      <c r="G520" s="1"/>
      <c r="H520" s="1"/>
      <c r="Z520" s="138"/>
      <c r="AD520" s="225"/>
      <c r="AE520" s="225"/>
      <c r="AF520" s="226"/>
      <c r="AG520" s="225"/>
      <c r="AH520" s="226"/>
      <c r="AI520" s="226"/>
      <c r="AJ520" s="226"/>
      <c r="AS520" s="223"/>
      <c r="BI520" s="223"/>
      <c r="BJ520" s="6"/>
      <c r="BK520" s="6"/>
      <c r="BV520" s="223"/>
      <c r="CA520" s="223"/>
      <c r="CI520" s="223"/>
      <c r="CO520" s="223"/>
    </row>
    <row r="521" spans="1:93" ht="14.25" customHeight="1">
      <c r="A521" s="1"/>
      <c r="B521" s="1"/>
      <c r="C521" s="1"/>
      <c r="D521" s="1"/>
      <c r="E521" s="1"/>
      <c r="F521" s="1"/>
      <c r="G521" s="1"/>
      <c r="H521" s="1"/>
      <c r="Z521" s="138"/>
      <c r="AD521" s="225"/>
      <c r="AE521" s="225"/>
      <c r="AF521" s="226"/>
      <c r="AG521" s="225"/>
      <c r="AH521" s="226"/>
      <c r="AI521" s="226"/>
      <c r="AJ521" s="226"/>
      <c r="AS521" s="223"/>
      <c r="BI521" s="223"/>
      <c r="BJ521" s="6"/>
      <c r="BK521" s="6"/>
      <c r="BV521" s="223"/>
      <c r="CA521" s="223"/>
      <c r="CI521" s="223"/>
      <c r="CO521" s="223"/>
    </row>
    <row r="522" spans="1:93" ht="14.25" customHeight="1">
      <c r="A522" s="1"/>
      <c r="B522" s="1"/>
      <c r="C522" s="1"/>
      <c r="D522" s="1"/>
      <c r="E522" s="1"/>
      <c r="F522" s="1"/>
      <c r="G522" s="1"/>
      <c r="H522" s="1"/>
      <c r="Z522" s="138"/>
      <c r="AD522" s="225"/>
      <c r="AE522" s="225"/>
      <c r="AF522" s="226"/>
      <c r="AG522" s="225"/>
      <c r="AH522" s="226"/>
      <c r="AI522" s="226"/>
      <c r="AJ522" s="226"/>
      <c r="AS522" s="223"/>
      <c r="BI522" s="223"/>
      <c r="BJ522" s="6"/>
      <c r="BK522" s="6"/>
      <c r="BV522" s="223"/>
      <c r="CA522" s="223"/>
      <c r="CI522" s="223"/>
      <c r="CO522" s="223"/>
    </row>
    <row r="523" spans="1:93" ht="14.25" customHeight="1">
      <c r="A523" s="1"/>
      <c r="B523" s="1"/>
      <c r="C523" s="1"/>
      <c r="D523" s="1"/>
      <c r="E523" s="1"/>
      <c r="F523" s="1"/>
      <c r="G523" s="1"/>
      <c r="H523" s="1"/>
      <c r="Z523" s="138"/>
      <c r="AD523" s="225"/>
      <c r="AE523" s="225"/>
      <c r="AF523" s="226"/>
      <c r="AG523" s="225"/>
      <c r="AH523" s="226"/>
      <c r="AI523" s="226"/>
      <c r="AJ523" s="226"/>
      <c r="AS523" s="223"/>
      <c r="BI523" s="223"/>
      <c r="BJ523" s="6"/>
      <c r="BK523" s="6"/>
      <c r="BV523" s="223"/>
      <c r="CA523" s="223"/>
      <c r="CI523" s="223"/>
      <c r="CO523" s="223"/>
    </row>
    <row r="524" spans="1:93" ht="14.25" customHeight="1">
      <c r="A524" s="1"/>
      <c r="B524" s="1"/>
      <c r="C524" s="1"/>
      <c r="D524" s="1"/>
      <c r="E524" s="1"/>
      <c r="F524" s="1"/>
      <c r="G524" s="1"/>
      <c r="H524" s="1"/>
      <c r="Z524" s="138"/>
      <c r="AD524" s="225"/>
      <c r="AE524" s="225"/>
      <c r="AF524" s="226"/>
      <c r="AG524" s="225"/>
      <c r="AH524" s="226"/>
      <c r="AI524" s="226"/>
      <c r="AJ524" s="226"/>
      <c r="AS524" s="223"/>
      <c r="BI524" s="223"/>
      <c r="BJ524" s="6"/>
      <c r="BK524" s="6"/>
      <c r="BV524" s="223"/>
      <c r="CA524" s="223"/>
      <c r="CI524" s="223"/>
      <c r="CO524" s="223"/>
    </row>
    <row r="525" spans="1:93" ht="14.25" customHeight="1">
      <c r="A525" s="1"/>
      <c r="B525" s="1"/>
      <c r="C525" s="1"/>
      <c r="D525" s="1"/>
      <c r="E525" s="1"/>
      <c r="F525" s="1"/>
      <c r="G525" s="1"/>
      <c r="H525" s="1"/>
      <c r="Z525" s="138"/>
      <c r="AD525" s="225"/>
      <c r="AE525" s="225"/>
      <c r="AF525" s="226"/>
      <c r="AG525" s="225"/>
      <c r="AH525" s="226"/>
      <c r="AI525" s="226"/>
      <c r="AJ525" s="226"/>
      <c r="AS525" s="223"/>
      <c r="BI525" s="223"/>
      <c r="BJ525" s="6"/>
      <c r="BK525" s="6"/>
      <c r="BV525" s="223"/>
      <c r="CA525" s="223"/>
      <c r="CI525" s="223"/>
      <c r="CO525" s="223"/>
    </row>
    <row r="526" spans="1:93" ht="14.25" customHeight="1">
      <c r="A526" s="1"/>
      <c r="B526" s="1"/>
      <c r="C526" s="1"/>
      <c r="D526" s="1"/>
      <c r="E526" s="1"/>
      <c r="F526" s="1"/>
      <c r="G526" s="1"/>
      <c r="H526" s="1"/>
      <c r="Z526" s="138"/>
      <c r="AD526" s="225"/>
      <c r="AE526" s="225"/>
      <c r="AF526" s="226"/>
      <c r="AG526" s="225"/>
      <c r="AH526" s="226"/>
      <c r="AI526" s="226"/>
      <c r="AJ526" s="226"/>
      <c r="AS526" s="223"/>
      <c r="BI526" s="223"/>
      <c r="BJ526" s="6"/>
      <c r="BK526" s="6"/>
      <c r="BV526" s="223"/>
      <c r="CA526" s="223"/>
      <c r="CI526" s="223"/>
      <c r="CO526" s="223"/>
    </row>
    <row r="527" spans="1:93" ht="14.25" customHeight="1">
      <c r="A527" s="1"/>
      <c r="B527" s="1"/>
      <c r="C527" s="1"/>
      <c r="D527" s="1"/>
      <c r="E527" s="1"/>
      <c r="F527" s="1"/>
      <c r="G527" s="1"/>
      <c r="H527" s="1"/>
      <c r="Z527" s="138"/>
      <c r="AD527" s="225"/>
      <c r="AE527" s="225"/>
      <c r="AF527" s="226"/>
      <c r="AG527" s="225"/>
      <c r="AH527" s="226"/>
      <c r="AI527" s="226"/>
      <c r="AJ527" s="226"/>
      <c r="AS527" s="223"/>
      <c r="BI527" s="223"/>
      <c r="BJ527" s="6"/>
      <c r="BK527" s="6"/>
      <c r="BV527" s="223"/>
      <c r="CA527" s="223"/>
      <c r="CI527" s="223"/>
      <c r="CO527" s="223"/>
    </row>
    <row r="528" spans="1:93" ht="14.25" customHeight="1">
      <c r="A528" s="1"/>
      <c r="B528" s="1"/>
      <c r="C528" s="1"/>
      <c r="D528" s="1"/>
      <c r="E528" s="1"/>
      <c r="F528" s="1"/>
      <c r="G528" s="1"/>
      <c r="H528" s="1"/>
      <c r="Z528" s="138"/>
      <c r="AD528" s="225"/>
      <c r="AE528" s="225"/>
      <c r="AF528" s="226"/>
      <c r="AG528" s="225"/>
      <c r="AH528" s="226"/>
      <c r="AI528" s="226"/>
      <c r="AJ528" s="226"/>
      <c r="AS528" s="223"/>
      <c r="BI528" s="223"/>
      <c r="BJ528" s="6"/>
      <c r="BK528" s="6"/>
      <c r="BV528" s="223"/>
      <c r="CA528" s="223"/>
      <c r="CI528" s="223"/>
      <c r="CO528" s="223"/>
    </row>
    <row r="529" spans="1:93" ht="14.25" customHeight="1">
      <c r="A529" s="1"/>
      <c r="B529" s="1"/>
      <c r="C529" s="1"/>
      <c r="D529" s="1"/>
      <c r="E529" s="1"/>
      <c r="F529" s="1"/>
      <c r="G529" s="1"/>
      <c r="H529" s="1"/>
      <c r="Z529" s="138"/>
      <c r="AD529" s="225"/>
      <c r="AE529" s="225"/>
      <c r="AF529" s="226"/>
      <c r="AG529" s="225"/>
      <c r="AH529" s="226"/>
      <c r="AI529" s="226"/>
      <c r="AJ529" s="226"/>
      <c r="AS529" s="223"/>
      <c r="BI529" s="223"/>
      <c r="BJ529" s="6"/>
      <c r="BK529" s="6"/>
      <c r="BV529" s="223"/>
      <c r="CA529" s="223"/>
      <c r="CI529" s="223"/>
      <c r="CO529" s="223"/>
    </row>
    <row r="530" spans="1:93" ht="14.25" customHeight="1">
      <c r="A530" s="1"/>
      <c r="B530" s="1"/>
      <c r="C530" s="1"/>
      <c r="D530" s="1"/>
      <c r="E530" s="1"/>
      <c r="F530" s="1"/>
      <c r="G530" s="1"/>
      <c r="H530" s="1"/>
      <c r="Z530" s="138"/>
      <c r="AD530" s="225"/>
      <c r="AE530" s="225"/>
      <c r="AF530" s="226"/>
      <c r="AG530" s="225"/>
      <c r="AH530" s="226"/>
      <c r="AI530" s="226"/>
      <c r="AJ530" s="226"/>
      <c r="AS530" s="223"/>
      <c r="BI530" s="223"/>
      <c r="BJ530" s="6"/>
      <c r="BK530" s="6"/>
      <c r="BV530" s="223"/>
      <c r="CA530" s="223"/>
      <c r="CI530" s="223"/>
      <c r="CO530" s="223"/>
    </row>
    <row r="531" spans="1:93" ht="14.25" customHeight="1">
      <c r="A531" s="1"/>
      <c r="B531" s="1"/>
      <c r="C531" s="1"/>
      <c r="D531" s="1"/>
      <c r="E531" s="1"/>
      <c r="F531" s="1"/>
      <c r="G531" s="1"/>
      <c r="H531" s="1"/>
      <c r="Z531" s="138"/>
      <c r="AD531" s="225"/>
      <c r="AE531" s="225"/>
      <c r="AF531" s="226"/>
      <c r="AG531" s="225"/>
      <c r="AH531" s="226"/>
      <c r="AI531" s="226"/>
      <c r="AJ531" s="226"/>
      <c r="AS531" s="223"/>
      <c r="BI531" s="223"/>
      <c r="BJ531" s="6"/>
      <c r="BK531" s="6"/>
      <c r="BV531" s="223"/>
      <c r="CA531" s="223"/>
      <c r="CI531" s="223"/>
      <c r="CO531" s="223"/>
    </row>
    <row r="532" spans="1:93" ht="14.25" customHeight="1">
      <c r="A532" s="1"/>
      <c r="B532" s="1"/>
      <c r="C532" s="1"/>
      <c r="D532" s="1"/>
      <c r="E532" s="1"/>
      <c r="F532" s="1"/>
      <c r="G532" s="1"/>
      <c r="H532" s="1"/>
      <c r="Z532" s="138"/>
      <c r="AD532" s="225"/>
      <c r="AE532" s="225"/>
      <c r="AF532" s="226"/>
      <c r="AG532" s="225"/>
      <c r="AH532" s="226"/>
      <c r="AI532" s="226"/>
      <c r="AJ532" s="226"/>
      <c r="AS532" s="223"/>
      <c r="BI532" s="223"/>
      <c r="BJ532" s="6"/>
      <c r="BK532" s="6"/>
      <c r="BV532" s="223"/>
      <c r="CA532" s="223"/>
      <c r="CI532" s="223"/>
      <c r="CO532" s="223"/>
    </row>
    <row r="533" spans="1:93" ht="14.25" customHeight="1">
      <c r="A533" s="1"/>
      <c r="B533" s="1"/>
      <c r="C533" s="1"/>
      <c r="D533" s="1"/>
      <c r="E533" s="1"/>
      <c r="F533" s="1"/>
      <c r="G533" s="1"/>
      <c r="H533" s="1"/>
      <c r="Z533" s="138"/>
      <c r="AD533" s="225"/>
      <c r="AE533" s="225"/>
      <c r="AF533" s="226"/>
      <c r="AG533" s="225"/>
      <c r="AH533" s="226"/>
      <c r="AI533" s="226"/>
      <c r="AJ533" s="226"/>
      <c r="AS533" s="223"/>
      <c r="BI533" s="223"/>
      <c r="BJ533" s="6"/>
      <c r="BK533" s="6"/>
      <c r="BV533" s="223"/>
      <c r="CA533" s="223"/>
      <c r="CI533" s="223"/>
      <c r="CO533" s="223"/>
    </row>
    <row r="534" spans="1:93" ht="14.25" customHeight="1">
      <c r="A534" s="1"/>
      <c r="B534" s="1"/>
      <c r="C534" s="1"/>
      <c r="D534" s="1"/>
      <c r="E534" s="1"/>
      <c r="F534" s="1"/>
      <c r="G534" s="1"/>
      <c r="H534" s="1"/>
      <c r="Z534" s="138"/>
      <c r="AD534" s="225"/>
      <c r="AE534" s="225"/>
      <c r="AF534" s="226"/>
      <c r="AG534" s="225"/>
      <c r="AH534" s="226"/>
      <c r="AI534" s="226"/>
      <c r="AJ534" s="226"/>
      <c r="AS534" s="223"/>
      <c r="BI534" s="223"/>
      <c r="BJ534" s="6"/>
      <c r="BK534" s="6"/>
      <c r="BV534" s="223"/>
      <c r="CA534" s="223"/>
      <c r="CI534" s="223"/>
      <c r="CO534" s="223"/>
    </row>
    <row r="535" spans="1:93" ht="14.25" customHeight="1">
      <c r="A535" s="1"/>
      <c r="B535" s="1"/>
      <c r="C535" s="1"/>
      <c r="D535" s="1"/>
      <c r="E535" s="1"/>
      <c r="F535" s="1"/>
      <c r="G535" s="1"/>
      <c r="H535" s="1"/>
      <c r="Z535" s="138"/>
      <c r="AD535" s="225"/>
      <c r="AE535" s="225"/>
      <c r="AF535" s="226"/>
      <c r="AG535" s="225"/>
      <c r="AH535" s="226"/>
      <c r="AI535" s="226"/>
      <c r="AJ535" s="226"/>
      <c r="AS535" s="223"/>
      <c r="BI535" s="223"/>
      <c r="BJ535" s="6"/>
      <c r="BK535" s="6"/>
      <c r="BV535" s="223"/>
      <c r="CA535" s="223"/>
      <c r="CI535" s="223"/>
      <c r="CO535" s="223"/>
    </row>
    <row r="536" spans="1:93" ht="14.25" customHeight="1">
      <c r="A536" s="1"/>
      <c r="B536" s="1"/>
      <c r="C536" s="1"/>
      <c r="D536" s="1"/>
      <c r="E536" s="1"/>
      <c r="F536" s="1"/>
      <c r="G536" s="1"/>
      <c r="H536" s="1"/>
      <c r="Z536" s="138"/>
      <c r="AD536" s="225"/>
      <c r="AE536" s="225"/>
      <c r="AF536" s="226"/>
      <c r="AG536" s="225"/>
      <c r="AH536" s="226"/>
      <c r="AI536" s="226"/>
      <c r="AJ536" s="226"/>
      <c r="AS536" s="223"/>
      <c r="BI536" s="223"/>
      <c r="BJ536" s="6"/>
      <c r="BK536" s="6"/>
      <c r="BV536" s="223"/>
      <c r="CA536" s="223"/>
      <c r="CI536" s="223"/>
      <c r="CO536" s="223"/>
    </row>
    <row r="537" spans="1:93" ht="14.25" customHeight="1">
      <c r="A537" s="1"/>
      <c r="B537" s="1"/>
      <c r="C537" s="1"/>
      <c r="D537" s="1"/>
      <c r="E537" s="1"/>
      <c r="F537" s="1"/>
      <c r="G537" s="1"/>
      <c r="H537" s="1"/>
      <c r="Z537" s="138"/>
      <c r="AD537" s="225"/>
      <c r="AE537" s="225"/>
      <c r="AF537" s="226"/>
      <c r="AG537" s="225"/>
      <c r="AH537" s="226"/>
      <c r="AI537" s="226"/>
      <c r="AJ537" s="226"/>
      <c r="AS537" s="223"/>
      <c r="BI537" s="223"/>
      <c r="BJ537" s="6"/>
      <c r="BK537" s="6"/>
      <c r="BV537" s="223"/>
      <c r="CA537" s="223"/>
      <c r="CI537" s="223"/>
      <c r="CO537" s="223"/>
    </row>
    <row r="538" spans="1:93" ht="14.25" customHeight="1">
      <c r="A538" s="1"/>
      <c r="B538" s="1"/>
      <c r="C538" s="1"/>
      <c r="D538" s="1"/>
      <c r="E538" s="1"/>
      <c r="F538" s="1"/>
      <c r="G538" s="1"/>
      <c r="H538" s="1"/>
      <c r="Z538" s="138"/>
      <c r="AD538" s="225"/>
      <c r="AE538" s="225"/>
      <c r="AF538" s="226"/>
      <c r="AG538" s="225"/>
      <c r="AH538" s="226"/>
      <c r="AI538" s="226"/>
      <c r="AJ538" s="226"/>
      <c r="AS538" s="223"/>
      <c r="BI538" s="223"/>
      <c r="BJ538" s="6"/>
      <c r="BK538" s="6"/>
      <c r="BV538" s="223"/>
      <c r="CA538" s="223"/>
      <c r="CI538" s="223"/>
      <c r="CO538" s="223"/>
    </row>
    <row r="539" spans="1:93" ht="14.25" customHeight="1">
      <c r="A539" s="1"/>
      <c r="B539" s="1"/>
      <c r="C539" s="1"/>
      <c r="D539" s="1"/>
      <c r="E539" s="1"/>
      <c r="F539" s="1"/>
      <c r="G539" s="1"/>
      <c r="H539" s="1"/>
      <c r="Z539" s="138"/>
      <c r="AD539" s="225"/>
      <c r="AE539" s="225"/>
      <c r="AF539" s="226"/>
      <c r="AG539" s="225"/>
      <c r="AH539" s="226"/>
      <c r="AI539" s="226"/>
      <c r="AJ539" s="226"/>
      <c r="AS539" s="223"/>
      <c r="BI539" s="223"/>
      <c r="BJ539" s="6"/>
      <c r="BK539" s="6"/>
      <c r="BV539" s="223"/>
      <c r="CA539" s="223"/>
      <c r="CI539" s="223"/>
      <c r="CO539" s="223"/>
    </row>
    <row r="540" spans="1:93" ht="14.25" customHeight="1">
      <c r="A540" s="1"/>
      <c r="B540" s="1"/>
      <c r="C540" s="1"/>
      <c r="D540" s="1"/>
      <c r="E540" s="1"/>
      <c r="F540" s="1"/>
      <c r="G540" s="1"/>
      <c r="H540" s="1"/>
      <c r="Z540" s="138"/>
      <c r="AD540" s="225"/>
      <c r="AE540" s="225"/>
      <c r="AF540" s="226"/>
      <c r="AG540" s="225"/>
      <c r="AH540" s="226"/>
      <c r="AI540" s="226"/>
      <c r="AJ540" s="226"/>
      <c r="AS540" s="223"/>
      <c r="BI540" s="223"/>
      <c r="BJ540" s="6"/>
      <c r="BK540" s="6"/>
      <c r="BV540" s="223"/>
      <c r="CA540" s="223"/>
      <c r="CI540" s="223"/>
      <c r="CO540" s="223"/>
    </row>
    <row r="541" spans="1:93" ht="14.25" customHeight="1">
      <c r="A541" s="1"/>
      <c r="B541" s="1"/>
      <c r="C541" s="1"/>
      <c r="D541" s="1"/>
      <c r="E541" s="1"/>
      <c r="F541" s="1"/>
      <c r="G541" s="1"/>
      <c r="H541" s="1"/>
      <c r="Z541" s="138"/>
      <c r="AD541" s="225"/>
      <c r="AE541" s="225"/>
      <c r="AF541" s="226"/>
      <c r="AG541" s="225"/>
      <c r="AH541" s="226"/>
      <c r="AI541" s="226"/>
      <c r="AJ541" s="226"/>
      <c r="AS541" s="223"/>
      <c r="BI541" s="223"/>
      <c r="BJ541" s="6"/>
      <c r="BK541" s="6"/>
      <c r="BV541" s="223"/>
      <c r="CA541" s="223"/>
      <c r="CI541" s="223"/>
      <c r="CO541" s="223"/>
    </row>
    <row r="542" spans="1:93" ht="14.25" customHeight="1">
      <c r="A542" s="1"/>
      <c r="B542" s="1"/>
      <c r="C542" s="1"/>
      <c r="D542" s="1"/>
      <c r="E542" s="1"/>
      <c r="F542" s="1"/>
      <c r="G542" s="1"/>
      <c r="H542" s="1"/>
      <c r="Z542" s="138"/>
      <c r="AD542" s="225"/>
      <c r="AE542" s="225"/>
      <c r="AF542" s="226"/>
      <c r="AG542" s="225"/>
      <c r="AH542" s="226"/>
      <c r="AI542" s="226"/>
      <c r="AJ542" s="226"/>
      <c r="AS542" s="223"/>
      <c r="BI542" s="223"/>
      <c r="BJ542" s="6"/>
      <c r="BK542" s="6"/>
      <c r="BV542" s="223"/>
      <c r="CA542" s="223"/>
      <c r="CI542" s="223"/>
      <c r="CO542" s="223"/>
    </row>
    <row r="543" spans="1:93" ht="14.25" customHeight="1">
      <c r="A543" s="1"/>
      <c r="B543" s="1"/>
      <c r="C543" s="1"/>
      <c r="D543" s="1"/>
      <c r="E543" s="1"/>
      <c r="F543" s="1"/>
      <c r="G543" s="1"/>
      <c r="H543" s="1"/>
      <c r="Z543" s="138"/>
      <c r="AD543" s="225"/>
      <c r="AE543" s="225"/>
      <c r="AF543" s="226"/>
      <c r="AG543" s="225"/>
      <c r="AH543" s="226"/>
      <c r="AI543" s="226"/>
      <c r="AJ543" s="226"/>
      <c r="AS543" s="223"/>
      <c r="BI543" s="223"/>
      <c r="BJ543" s="6"/>
      <c r="BK543" s="6"/>
      <c r="BV543" s="223"/>
      <c r="CA543" s="223"/>
      <c r="CI543" s="223"/>
      <c r="CO543" s="223"/>
    </row>
    <row r="544" spans="1:93" ht="14.25" customHeight="1">
      <c r="A544" s="1"/>
      <c r="B544" s="1"/>
      <c r="C544" s="1"/>
      <c r="D544" s="1"/>
      <c r="E544" s="1"/>
      <c r="F544" s="1"/>
      <c r="G544" s="1"/>
      <c r="H544" s="1"/>
      <c r="Z544" s="138"/>
      <c r="AD544" s="225"/>
      <c r="AE544" s="225"/>
      <c r="AF544" s="226"/>
      <c r="AG544" s="225"/>
      <c r="AH544" s="226"/>
      <c r="AI544" s="226"/>
      <c r="AJ544" s="226"/>
      <c r="AS544" s="223"/>
      <c r="BI544" s="223"/>
      <c r="BJ544" s="6"/>
      <c r="BK544" s="6"/>
      <c r="BV544" s="223"/>
      <c r="CA544" s="223"/>
      <c r="CI544" s="223"/>
      <c r="CO544" s="223"/>
    </row>
    <row r="545" spans="1:93" ht="14.25" customHeight="1">
      <c r="A545" s="1"/>
      <c r="B545" s="1"/>
      <c r="C545" s="1"/>
      <c r="D545" s="1"/>
      <c r="E545" s="1"/>
      <c r="F545" s="1"/>
      <c r="G545" s="1"/>
      <c r="H545" s="1"/>
      <c r="Z545" s="138"/>
      <c r="AD545" s="225"/>
      <c r="AE545" s="225"/>
      <c r="AF545" s="226"/>
      <c r="AG545" s="225"/>
      <c r="AH545" s="226"/>
      <c r="AI545" s="226"/>
      <c r="AJ545" s="226"/>
      <c r="AS545" s="223"/>
      <c r="BI545" s="223"/>
      <c r="BJ545" s="6"/>
      <c r="BK545" s="6"/>
      <c r="BV545" s="223"/>
      <c r="CA545" s="223"/>
      <c r="CI545" s="223"/>
      <c r="CO545" s="223"/>
    </row>
    <row r="546" spans="1:93" ht="14.25" customHeight="1">
      <c r="A546" s="1"/>
      <c r="B546" s="1"/>
      <c r="C546" s="1"/>
      <c r="D546" s="1"/>
      <c r="E546" s="1"/>
      <c r="F546" s="1"/>
      <c r="G546" s="1"/>
      <c r="H546" s="1"/>
      <c r="Z546" s="138"/>
      <c r="AD546" s="225"/>
      <c r="AE546" s="225"/>
      <c r="AF546" s="226"/>
      <c r="AG546" s="225"/>
      <c r="AH546" s="226"/>
      <c r="AI546" s="226"/>
      <c r="AJ546" s="226"/>
      <c r="AS546" s="223"/>
      <c r="BI546" s="223"/>
      <c r="BJ546" s="6"/>
      <c r="BK546" s="6"/>
      <c r="BV546" s="223"/>
      <c r="CA546" s="223"/>
      <c r="CI546" s="223"/>
      <c r="CO546" s="223"/>
    </row>
    <row r="547" spans="1:93" ht="14.25" customHeight="1">
      <c r="A547" s="1"/>
      <c r="B547" s="1"/>
      <c r="C547" s="1"/>
      <c r="D547" s="1"/>
      <c r="E547" s="1"/>
      <c r="F547" s="1"/>
      <c r="G547" s="1"/>
      <c r="H547" s="1"/>
      <c r="Z547" s="138"/>
      <c r="AD547" s="225"/>
      <c r="AE547" s="225"/>
      <c r="AF547" s="226"/>
      <c r="AG547" s="225"/>
      <c r="AH547" s="226"/>
      <c r="AI547" s="226"/>
      <c r="AJ547" s="226"/>
      <c r="AS547" s="223"/>
      <c r="BI547" s="223"/>
      <c r="BJ547" s="6"/>
      <c r="BK547" s="6"/>
      <c r="BV547" s="223"/>
      <c r="CA547" s="223"/>
      <c r="CI547" s="223"/>
      <c r="CO547" s="223"/>
    </row>
    <row r="548" spans="1:93" ht="14.25" customHeight="1">
      <c r="A548" s="1"/>
      <c r="B548" s="1"/>
      <c r="C548" s="1"/>
      <c r="D548" s="1"/>
      <c r="E548" s="1"/>
      <c r="F548" s="1"/>
      <c r="G548" s="1"/>
      <c r="H548" s="1"/>
      <c r="Z548" s="138"/>
      <c r="AD548" s="225"/>
      <c r="AE548" s="225"/>
      <c r="AF548" s="226"/>
      <c r="AG548" s="225"/>
      <c r="AH548" s="226"/>
      <c r="AI548" s="226"/>
      <c r="AJ548" s="226"/>
      <c r="AS548" s="223"/>
      <c r="BI548" s="223"/>
      <c r="BJ548" s="6"/>
      <c r="BK548" s="6"/>
      <c r="BV548" s="223"/>
      <c r="CA548" s="223"/>
      <c r="CI548" s="223"/>
      <c r="CO548" s="223"/>
    </row>
    <row r="549" spans="1:93" ht="14.25" customHeight="1">
      <c r="A549" s="1"/>
      <c r="B549" s="1"/>
      <c r="C549" s="1"/>
      <c r="D549" s="1"/>
      <c r="E549" s="1"/>
      <c r="F549" s="1"/>
      <c r="G549" s="1"/>
      <c r="H549" s="1"/>
      <c r="Z549" s="138"/>
      <c r="AD549" s="225"/>
      <c r="AE549" s="225"/>
      <c r="AF549" s="226"/>
      <c r="AG549" s="225"/>
      <c r="AH549" s="226"/>
      <c r="AI549" s="226"/>
      <c r="AJ549" s="226"/>
      <c r="AS549" s="223"/>
      <c r="BI549" s="223"/>
      <c r="BJ549" s="6"/>
      <c r="BK549" s="6"/>
      <c r="BV549" s="223"/>
      <c r="CA549" s="223"/>
      <c r="CI549" s="223"/>
      <c r="CO549" s="223"/>
    </row>
    <row r="550" spans="1:93" ht="14.25" customHeight="1">
      <c r="A550" s="1"/>
      <c r="B550" s="1"/>
      <c r="C550" s="1"/>
      <c r="D550" s="1"/>
      <c r="E550" s="1"/>
      <c r="F550" s="1"/>
      <c r="G550" s="1"/>
      <c r="H550" s="1"/>
      <c r="Z550" s="138"/>
      <c r="AD550" s="225"/>
      <c r="AE550" s="225"/>
      <c r="AF550" s="226"/>
      <c r="AG550" s="225"/>
      <c r="AH550" s="226"/>
      <c r="AI550" s="226"/>
      <c r="AJ550" s="226"/>
      <c r="AS550" s="223"/>
      <c r="BI550" s="223"/>
      <c r="BJ550" s="6"/>
      <c r="BK550" s="6"/>
      <c r="BV550" s="223"/>
      <c r="CA550" s="223"/>
      <c r="CI550" s="223"/>
      <c r="CO550" s="223"/>
    </row>
    <row r="551" spans="1:93" ht="14.25" customHeight="1">
      <c r="A551" s="1"/>
      <c r="B551" s="1"/>
      <c r="C551" s="1"/>
      <c r="D551" s="1"/>
      <c r="E551" s="1"/>
      <c r="F551" s="1"/>
      <c r="G551" s="1"/>
      <c r="H551" s="1"/>
      <c r="Z551" s="138"/>
      <c r="AD551" s="225"/>
      <c r="AE551" s="225"/>
      <c r="AF551" s="226"/>
      <c r="AG551" s="225"/>
      <c r="AH551" s="226"/>
      <c r="AI551" s="226"/>
      <c r="AJ551" s="226"/>
      <c r="AS551" s="223"/>
      <c r="BI551" s="223"/>
      <c r="BJ551" s="6"/>
      <c r="BK551" s="6"/>
      <c r="BV551" s="223"/>
      <c r="CA551" s="223"/>
      <c r="CI551" s="223"/>
      <c r="CO551" s="223"/>
    </row>
    <row r="552" spans="1:93" ht="14.25" customHeight="1">
      <c r="A552" s="1"/>
      <c r="B552" s="1"/>
      <c r="C552" s="1"/>
      <c r="D552" s="1"/>
      <c r="E552" s="1"/>
      <c r="F552" s="1"/>
      <c r="G552" s="1"/>
      <c r="H552" s="1"/>
      <c r="Z552" s="138"/>
      <c r="AD552" s="225"/>
      <c r="AE552" s="225"/>
      <c r="AF552" s="226"/>
      <c r="AG552" s="225"/>
      <c r="AH552" s="226"/>
      <c r="AI552" s="226"/>
      <c r="AJ552" s="226"/>
      <c r="AS552" s="223"/>
      <c r="BI552" s="223"/>
      <c r="BJ552" s="6"/>
      <c r="BK552" s="6"/>
      <c r="BV552" s="223"/>
      <c r="CA552" s="223"/>
      <c r="CI552" s="223"/>
      <c r="CO552" s="223"/>
    </row>
    <row r="553" spans="1:93" ht="14.25" customHeight="1">
      <c r="A553" s="1"/>
      <c r="B553" s="1"/>
      <c r="C553" s="1"/>
      <c r="D553" s="1"/>
      <c r="E553" s="1"/>
      <c r="F553" s="1"/>
      <c r="G553" s="1"/>
      <c r="H553" s="1"/>
      <c r="Z553" s="138"/>
      <c r="AD553" s="225"/>
      <c r="AE553" s="225"/>
      <c r="AF553" s="226"/>
      <c r="AG553" s="225"/>
      <c r="AH553" s="226"/>
      <c r="AI553" s="226"/>
      <c r="AJ553" s="226"/>
      <c r="AS553" s="223"/>
      <c r="BI553" s="223"/>
      <c r="BJ553" s="6"/>
      <c r="BK553" s="6"/>
      <c r="BV553" s="223"/>
      <c r="CA553" s="223"/>
      <c r="CI553" s="223"/>
      <c r="CO553" s="223"/>
    </row>
    <row r="554" spans="1:93" ht="14.25" customHeight="1">
      <c r="A554" s="1"/>
      <c r="B554" s="1"/>
      <c r="C554" s="1"/>
      <c r="D554" s="1"/>
      <c r="E554" s="1"/>
      <c r="F554" s="1"/>
      <c r="G554" s="1"/>
      <c r="H554" s="1"/>
      <c r="Z554" s="138"/>
      <c r="AD554" s="225"/>
      <c r="AE554" s="225"/>
      <c r="AF554" s="226"/>
      <c r="AG554" s="225"/>
      <c r="AH554" s="226"/>
      <c r="AI554" s="226"/>
      <c r="AJ554" s="226"/>
      <c r="AS554" s="223"/>
      <c r="BI554" s="223"/>
      <c r="BJ554" s="6"/>
      <c r="BK554" s="6"/>
      <c r="BV554" s="223"/>
      <c r="CA554" s="223"/>
      <c r="CI554" s="223"/>
      <c r="CO554" s="223"/>
    </row>
    <row r="555" spans="1:93" ht="14.25" customHeight="1">
      <c r="A555" s="1"/>
      <c r="B555" s="1"/>
      <c r="C555" s="1"/>
      <c r="D555" s="1"/>
      <c r="E555" s="1"/>
      <c r="F555" s="1"/>
      <c r="G555" s="1"/>
      <c r="H555" s="1"/>
      <c r="Z555" s="138"/>
      <c r="AD555" s="225"/>
      <c r="AE555" s="225"/>
      <c r="AF555" s="226"/>
      <c r="AG555" s="225"/>
      <c r="AH555" s="226"/>
      <c r="AI555" s="226"/>
      <c r="AJ555" s="226"/>
      <c r="AS555" s="223"/>
      <c r="BI555" s="223"/>
      <c r="BJ555" s="6"/>
      <c r="BK555" s="6"/>
      <c r="BV555" s="223"/>
      <c r="CA555" s="223"/>
      <c r="CI555" s="223"/>
      <c r="CO555" s="223"/>
    </row>
    <row r="556" spans="1:93" ht="14.25" customHeight="1">
      <c r="A556" s="1"/>
      <c r="B556" s="1"/>
      <c r="C556" s="1"/>
      <c r="D556" s="1"/>
      <c r="E556" s="1"/>
      <c r="F556" s="1"/>
      <c r="G556" s="1"/>
      <c r="H556" s="1"/>
      <c r="Z556" s="138"/>
      <c r="AD556" s="225"/>
      <c r="AE556" s="225"/>
      <c r="AF556" s="226"/>
      <c r="AG556" s="225"/>
      <c r="AH556" s="226"/>
      <c r="AI556" s="226"/>
      <c r="AJ556" s="226"/>
      <c r="AS556" s="223"/>
      <c r="BI556" s="223"/>
      <c r="BJ556" s="6"/>
      <c r="BK556" s="6"/>
      <c r="BV556" s="223"/>
      <c r="CA556" s="223"/>
      <c r="CI556" s="223"/>
      <c r="CO556" s="223"/>
    </row>
    <row r="557" spans="1:93" ht="14.25" customHeight="1">
      <c r="A557" s="1"/>
      <c r="B557" s="1"/>
      <c r="C557" s="1"/>
      <c r="D557" s="1"/>
      <c r="E557" s="1"/>
      <c r="F557" s="1"/>
      <c r="G557" s="1"/>
      <c r="H557" s="1"/>
      <c r="Z557" s="138"/>
      <c r="AD557" s="225"/>
      <c r="AE557" s="225"/>
      <c r="AF557" s="226"/>
      <c r="AG557" s="225"/>
      <c r="AH557" s="226"/>
      <c r="AI557" s="226"/>
      <c r="AJ557" s="226"/>
      <c r="AS557" s="223"/>
      <c r="BI557" s="223"/>
      <c r="BJ557" s="6"/>
      <c r="BK557" s="6"/>
      <c r="BV557" s="223"/>
      <c r="CA557" s="223"/>
      <c r="CI557" s="223"/>
      <c r="CO557" s="223"/>
    </row>
    <row r="558" spans="1:93" ht="14.25" customHeight="1">
      <c r="A558" s="1"/>
      <c r="B558" s="1"/>
      <c r="C558" s="1"/>
      <c r="D558" s="1"/>
      <c r="E558" s="1"/>
      <c r="F558" s="1"/>
      <c r="G558" s="1"/>
      <c r="H558" s="1"/>
      <c r="Z558" s="138"/>
      <c r="AD558" s="225"/>
      <c r="AE558" s="225"/>
      <c r="AF558" s="226"/>
      <c r="AG558" s="225"/>
      <c r="AH558" s="226"/>
      <c r="AI558" s="226"/>
      <c r="AJ558" s="226"/>
      <c r="AS558" s="223"/>
      <c r="BI558" s="223"/>
      <c r="BJ558" s="6"/>
      <c r="BK558" s="6"/>
      <c r="BV558" s="223"/>
      <c r="CA558" s="223"/>
      <c r="CI558" s="223"/>
      <c r="CO558" s="223"/>
    </row>
    <row r="559" spans="1:93" ht="14.25" customHeight="1">
      <c r="A559" s="1"/>
      <c r="B559" s="1"/>
      <c r="C559" s="1"/>
      <c r="D559" s="1"/>
      <c r="E559" s="1"/>
      <c r="F559" s="1"/>
      <c r="G559" s="1"/>
      <c r="H559" s="1"/>
      <c r="Z559" s="138"/>
      <c r="AD559" s="225"/>
      <c r="AE559" s="225"/>
      <c r="AF559" s="226"/>
      <c r="AG559" s="225"/>
      <c r="AH559" s="226"/>
      <c r="AI559" s="226"/>
      <c r="AJ559" s="226"/>
      <c r="AS559" s="223"/>
      <c r="BI559" s="223"/>
      <c r="BJ559" s="6"/>
      <c r="BK559" s="6"/>
      <c r="BV559" s="223"/>
      <c r="CA559" s="223"/>
      <c r="CI559" s="223"/>
      <c r="CO559" s="223"/>
    </row>
    <row r="560" spans="1:93" ht="14.25" customHeight="1">
      <c r="A560" s="1"/>
      <c r="B560" s="1"/>
      <c r="C560" s="1"/>
      <c r="D560" s="1"/>
      <c r="E560" s="1"/>
      <c r="F560" s="1"/>
      <c r="G560" s="1"/>
      <c r="H560" s="1"/>
      <c r="Z560" s="138"/>
      <c r="AD560" s="225"/>
      <c r="AE560" s="225"/>
      <c r="AF560" s="226"/>
      <c r="AG560" s="225"/>
      <c r="AH560" s="226"/>
      <c r="AI560" s="226"/>
      <c r="AJ560" s="226"/>
      <c r="AS560" s="223"/>
      <c r="BI560" s="223"/>
      <c r="BJ560" s="6"/>
      <c r="BK560" s="6"/>
      <c r="BV560" s="223"/>
      <c r="CA560" s="223"/>
      <c r="CI560" s="223"/>
      <c r="CO560" s="223"/>
    </row>
    <row r="561" spans="1:93" ht="14.25" customHeight="1">
      <c r="A561" s="1"/>
      <c r="B561" s="1"/>
      <c r="C561" s="1"/>
      <c r="D561" s="1"/>
      <c r="E561" s="1"/>
      <c r="F561" s="1"/>
      <c r="G561" s="1"/>
      <c r="H561" s="1"/>
      <c r="Z561" s="138"/>
      <c r="AD561" s="225"/>
      <c r="AE561" s="225"/>
      <c r="AF561" s="226"/>
      <c r="AG561" s="225"/>
      <c r="AH561" s="226"/>
      <c r="AI561" s="226"/>
      <c r="AJ561" s="226"/>
      <c r="AS561" s="223"/>
      <c r="BI561" s="223"/>
      <c r="BJ561" s="6"/>
      <c r="BK561" s="6"/>
      <c r="BV561" s="223"/>
      <c r="CA561" s="223"/>
      <c r="CI561" s="223"/>
      <c r="CO561" s="223"/>
    </row>
    <row r="562" spans="1:93" ht="14.25" customHeight="1">
      <c r="A562" s="1"/>
      <c r="B562" s="1"/>
      <c r="C562" s="1"/>
      <c r="D562" s="1"/>
      <c r="E562" s="1"/>
      <c r="F562" s="1"/>
      <c r="G562" s="1"/>
      <c r="H562" s="1"/>
      <c r="Z562" s="138"/>
      <c r="AD562" s="225"/>
      <c r="AE562" s="225"/>
      <c r="AF562" s="226"/>
      <c r="AG562" s="225"/>
      <c r="AH562" s="226"/>
      <c r="AI562" s="226"/>
      <c r="AJ562" s="226"/>
      <c r="AS562" s="223"/>
      <c r="BI562" s="223"/>
      <c r="BJ562" s="6"/>
      <c r="BK562" s="6"/>
      <c r="BV562" s="223"/>
      <c r="CA562" s="223"/>
      <c r="CI562" s="223"/>
      <c r="CO562" s="223"/>
    </row>
    <row r="563" spans="1:93" ht="14.25" customHeight="1">
      <c r="A563" s="1"/>
      <c r="B563" s="1"/>
      <c r="C563" s="1"/>
      <c r="D563" s="1"/>
      <c r="E563" s="1"/>
      <c r="F563" s="1"/>
      <c r="G563" s="1"/>
      <c r="H563" s="1"/>
      <c r="Z563" s="138"/>
      <c r="AD563" s="225"/>
      <c r="AE563" s="225"/>
      <c r="AF563" s="226"/>
      <c r="AG563" s="225"/>
      <c r="AH563" s="226"/>
      <c r="AI563" s="226"/>
      <c r="AJ563" s="226"/>
      <c r="AS563" s="223"/>
      <c r="BI563" s="223"/>
      <c r="BJ563" s="6"/>
      <c r="BK563" s="6"/>
      <c r="BV563" s="223"/>
      <c r="CA563" s="223"/>
      <c r="CI563" s="223"/>
      <c r="CO563" s="223"/>
    </row>
    <row r="564" spans="1:93" ht="14.25" customHeight="1">
      <c r="A564" s="1"/>
      <c r="B564" s="1"/>
      <c r="C564" s="1"/>
      <c r="D564" s="1"/>
      <c r="E564" s="1"/>
      <c r="F564" s="1"/>
      <c r="G564" s="1"/>
      <c r="H564" s="1"/>
      <c r="Z564" s="138"/>
      <c r="AD564" s="225"/>
      <c r="AE564" s="225"/>
      <c r="AF564" s="226"/>
      <c r="AG564" s="225"/>
      <c r="AH564" s="226"/>
      <c r="AI564" s="226"/>
      <c r="AJ564" s="226"/>
      <c r="AS564" s="223"/>
      <c r="BI564" s="223"/>
      <c r="BJ564" s="6"/>
      <c r="BK564" s="6"/>
      <c r="BV564" s="223"/>
      <c r="CA564" s="223"/>
      <c r="CI564" s="223"/>
      <c r="CO564" s="223"/>
    </row>
    <row r="565" spans="1:93" ht="14.25" customHeight="1">
      <c r="A565" s="1"/>
      <c r="B565" s="1"/>
      <c r="C565" s="1"/>
      <c r="D565" s="1"/>
      <c r="E565" s="1"/>
      <c r="F565" s="1"/>
      <c r="G565" s="1"/>
      <c r="H565" s="1"/>
      <c r="Z565" s="138"/>
      <c r="AD565" s="225"/>
      <c r="AE565" s="225"/>
      <c r="AF565" s="226"/>
      <c r="AG565" s="225"/>
      <c r="AH565" s="226"/>
      <c r="AI565" s="226"/>
      <c r="AJ565" s="226"/>
      <c r="AS565" s="223"/>
      <c r="BI565" s="223"/>
      <c r="BJ565" s="6"/>
      <c r="BK565" s="6"/>
      <c r="BV565" s="223"/>
      <c r="CA565" s="223"/>
      <c r="CI565" s="223"/>
      <c r="CO565" s="223"/>
    </row>
    <row r="566" spans="1:93" ht="14.25" customHeight="1">
      <c r="A566" s="1"/>
      <c r="B566" s="1"/>
      <c r="C566" s="1"/>
      <c r="D566" s="1"/>
      <c r="E566" s="1"/>
      <c r="F566" s="1"/>
      <c r="G566" s="1"/>
      <c r="H566" s="1"/>
      <c r="Z566" s="138"/>
      <c r="AD566" s="225"/>
      <c r="AE566" s="225"/>
      <c r="AF566" s="226"/>
      <c r="AG566" s="225"/>
      <c r="AH566" s="226"/>
      <c r="AI566" s="226"/>
      <c r="AJ566" s="226"/>
      <c r="AS566" s="223"/>
      <c r="BI566" s="223"/>
      <c r="BJ566" s="6"/>
      <c r="BK566" s="6"/>
      <c r="BV566" s="223"/>
      <c r="CA566" s="223"/>
      <c r="CI566" s="223"/>
      <c r="CO566" s="223"/>
    </row>
    <row r="567" spans="1:93" ht="14.25" customHeight="1">
      <c r="A567" s="1"/>
      <c r="B567" s="1"/>
      <c r="C567" s="1"/>
      <c r="D567" s="1"/>
      <c r="E567" s="1"/>
      <c r="F567" s="1"/>
      <c r="G567" s="1"/>
      <c r="H567" s="1"/>
      <c r="Z567" s="138"/>
      <c r="AD567" s="225"/>
      <c r="AE567" s="225"/>
      <c r="AF567" s="226"/>
      <c r="AG567" s="225"/>
      <c r="AH567" s="226"/>
      <c r="AI567" s="226"/>
      <c r="AJ567" s="226"/>
      <c r="AS567" s="223"/>
      <c r="BI567" s="223"/>
      <c r="BJ567" s="6"/>
      <c r="BK567" s="6"/>
      <c r="BV567" s="223"/>
      <c r="CA567" s="223"/>
      <c r="CI567" s="223"/>
      <c r="CO567" s="223"/>
    </row>
    <row r="568" spans="1:93" ht="14.25" customHeight="1">
      <c r="A568" s="1"/>
      <c r="B568" s="1"/>
      <c r="C568" s="1"/>
      <c r="D568" s="1"/>
      <c r="E568" s="1"/>
      <c r="F568" s="1"/>
      <c r="G568" s="1"/>
      <c r="H568" s="1"/>
      <c r="Z568" s="138"/>
      <c r="AD568" s="225"/>
      <c r="AE568" s="225"/>
      <c r="AF568" s="226"/>
      <c r="AG568" s="225"/>
      <c r="AH568" s="226"/>
      <c r="AI568" s="226"/>
      <c r="AJ568" s="226"/>
      <c r="AS568" s="223"/>
      <c r="BI568" s="223"/>
      <c r="BJ568" s="6"/>
      <c r="BK568" s="6"/>
      <c r="BV568" s="223"/>
      <c r="CA568" s="223"/>
      <c r="CI568" s="223"/>
      <c r="CO568" s="223"/>
    </row>
    <row r="569" spans="1:93" ht="14.25" customHeight="1">
      <c r="A569" s="1"/>
      <c r="B569" s="1"/>
      <c r="C569" s="1"/>
      <c r="D569" s="1"/>
      <c r="E569" s="1"/>
      <c r="F569" s="1"/>
      <c r="G569" s="1"/>
      <c r="H569" s="1"/>
      <c r="Z569" s="138"/>
      <c r="AD569" s="225"/>
      <c r="AE569" s="225"/>
      <c r="AF569" s="226"/>
      <c r="AG569" s="225"/>
      <c r="AH569" s="226"/>
      <c r="AI569" s="226"/>
      <c r="AJ569" s="226"/>
      <c r="AS569" s="223"/>
      <c r="BI569" s="223"/>
      <c r="BJ569" s="6"/>
      <c r="BK569" s="6"/>
      <c r="BV569" s="223"/>
      <c r="CA569" s="223"/>
      <c r="CI569" s="223"/>
      <c r="CO569" s="223"/>
    </row>
    <row r="570" spans="1:93" ht="14.25" customHeight="1">
      <c r="A570" s="1"/>
      <c r="B570" s="1"/>
      <c r="C570" s="1"/>
      <c r="D570" s="1"/>
      <c r="E570" s="1"/>
      <c r="F570" s="1"/>
      <c r="G570" s="1"/>
      <c r="H570" s="1"/>
      <c r="Z570" s="138"/>
      <c r="AD570" s="225"/>
      <c r="AE570" s="225"/>
      <c r="AF570" s="226"/>
      <c r="AG570" s="225"/>
      <c r="AH570" s="226"/>
      <c r="AI570" s="226"/>
      <c r="AJ570" s="226"/>
      <c r="AS570" s="223"/>
      <c r="BI570" s="223"/>
      <c r="BJ570" s="6"/>
      <c r="BK570" s="6"/>
      <c r="BV570" s="223"/>
      <c r="CA570" s="223"/>
      <c r="CI570" s="223"/>
      <c r="CO570" s="223"/>
    </row>
    <row r="571" spans="1:93" ht="14.25" customHeight="1">
      <c r="A571" s="1"/>
      <c r="B571" s="1"/>
      <c r="C571" s="1"/>
      <c r="D571" s="1"/>
      <c r="E571" s="1"/>
      <c r="F571" s="1"/>
      <c r="G571" s="1"/>
      <c r="H571" s="1"/>
      <c r="Z571" s="138"/>
      <c r="AD571" s="225"/>
      <c r="AE571" s="225"/>
      <c r="AF571" s="226"/>
      <c r="AG571" s="225"/>
      <c r="AH571" s="226"/>
      <c r="AI571" s="226"/>
      <c r="AJ571" s="226"/>
      <c r="AS571" s="223"/>
      <c r="BI571" s="223"/>
      <c r="BJ571" s="6"/>
      <c r="BK571" s="6"/>
      <c r="BV571" s="223"/>
      <c r="CA571" s="223"/>
      <c r="CI571" s="223"/>
      <c r="CO571" s="223"/>
    </row>
    <row r="572" spans="1:93" ht="14.25" customHeight="1">
      <c r="A572" s="1"/>
      <c r="B572" s="1"/>
      <c r="C572" s="1"/>
      <c r="D572" s="1"/>
      <c r="E572" s="1"/>
      <c r="F572" s="1"/>
      <c r="G572" s="1"/>
      <c r="H572" s="1"/>
      <c r="Z572" s="138"/>
      <c r="AD572" s="225"/>
      <c r="AE572" s="225"/>
      <c r="AF572" s="226"/>
      <c r="AG572" s="225"/>
      <c r="AH572" s="226"/>
      <c r="AI572" s="226"/>
      <c r="AJ572" s="226"/>
      <c r="AS572" s="223"/>
      <c r="BI572" s="223"/>
      <c r="BJ572" s="6"/>
      <c r="BK572" s="6"/>
      <c r="BV572" s="223"/>
      <c r="CA572" s="223"/>
      <c r="CI572" s="223"/>
      <c r="CO572" s="223"/>
    </row>
    <row r="573" spans="1:93" ht="14.25" customHeight="1">
      <c r="A573" s="1"/>
      <c r="B573" s="1"/>
      <c r="C573" s="1"/>
      <c r="D573" s="1"/>
      <c r="E573" s="1"/>
      <c r="F573" s="1"/>
      <c r="G573" s="1"/>
      <c r="H573" s="1"/>
      <c r="Z573" s="138"/>
      <c r="AD573" s="225"/>
      <c r="AE573" s="225"/>
      <c r="AF573" s="226"/>
      <c r="AG573" s="225"/>
      <c r="AH573" s="226"/>
      <c r="AI573" s="226"/>
      <c r="AJ573" s="226"/>
      <c r="AS573" s="223"/>
      <c r="BI573" s="223"/>
      <c r="BJ573" s="6"/>
      <c r="BK573" s="6"/>
      <c r="BV573" s="223"/>
      <c r="CA573" s="223"/>
      <c r="CI573" s="223"/>
      <c r="CO573" s="223"/>
    </row>
    <row r="574" spans="1:93" ht="14.25" customHeight="1">
      <c r="A574" s="1"/>
      <c r="B574" s="1"/>
      <c r="C574" s="1"/>
      <c r="D574" s="1"/>
      <c r="E574" s="1"/>
      <c r="F574" s="1"/>
      <c r="G574" s="1"/>
      <c r="H574" s="1"/>
      <c r="Z574" s="138"/>
      <c r="AD574" s="225"/>
      <c r="AE574" s="225"/>
      <c r="AF574" s="226"/>
      <c r="AG574" s="225"/>
      <c r="AH574" s="226"/>
      <c r="AI574" s="226"/>
      <c r="AJ574" s="226"/>
      <c r="AS574" s="223"/>
      <c r="BI574" s="223"/>
      <c r="BJ574" s="6"/>
      <c r="BK574" s="6"/>
      <c r="BV574" s="223"/>
      <c r="CA574" s="223"/>
      <c r="CI574" s="223"/>
      <c r="CO574" s="223"/>
    </row>
    <row r="575" spans="1:93" ht="14.25" customHeight="1">
      <c r="A575" s="1"/>
      <c r="B575" s="1"/>
      <c r="C575" s="1"/>
      <c r="D575" s="1"/>
      <c r="E575" s="1"/>
      <c r="F575" s="1"/>
      <c r="G575" s="1"/>
      <c r="H575" s="1"/>
      <c r="Z575" s="138"/>
      <c r="AD575" s="225"/>
      <c r="AE575" s="225"/>
      <c r="AF575" s="226"/>
      <c r="AG575" s="225"/>
      <c r="AH575" s="226"/>
      <c r="AI575" s="226"/>
      <c r="AJ575" s="226"/>
      <c r="AS575" s="223"/>
      <c r="BI575" s="223"/>
      <c r="BJ575" s="6"/>
      <c r="BK575" s="6"/>
      <c r="BV575" s="223"/>
      <c r="CA575" s="223"/>
      <c r="CI575" s="223"/>
      <c r="CO575" s="223"/>
    </row>
    <row r="576" spans="1:93" ht="14.25" customHeight="1">
      <c r="A576" s="1"/>
      <c r="B576" s="1"/>
      <c r="C576" s="1"/>
      <c r="D576" s="1"/>
      <c r="E576" s="1"/>
      <c r="F576" s="1"/>
      <c r="G576" s="1"/>
      <c r="H576" s="1"/>
      <c r="Z576" s="138"/>
      <c r="AD576" s="225"/>
      <c r="AE576" s="225"/>
      <c r="AF576" s="226"/>
      <c r="AG576" s="225"/>
      <c r="AH576" s="226"/>
      <c r="AI576" s="226"/>
      <c r="AJ576" s="226"/>
      <c r="AS576" s="223"/>
      <c r="BI576" s="223"/>
      <c r="BJ576" s="6"/>
      <c r="BK576" s="6"/>
      <c r="BV576" s="223"/>
      <c r="CA576" s="223"/>
      <c r="CI576" s="223"/>
      <c r="CO576" s="223"/>
    </row>
    <row r="577" spans="1:93" ht="14.25" customHeight="1">
      <c r="A577" s="1"/>
      <c r="B577" s="1"/>
      <c r="C577" s="1"/>
      <c r="D577" s="1"/>
      <c r="E577" s="1"/>
      <c r="F577" s="1"/>
      <c r="G577" s="1"/>
      <c r="H577" s="1"/>
      <c r="Z577" s="138"/>
      <c r="AD577" s="225"/>
      <c r="AE577" s="225"/>
      <c r="AF577" s="226"/>
      <c r="AG577" s="225"/>
      <c r="AH577" s="226"/>
      <c r="AI577" s="226"/>
      <c r="AJ577" s="226"/>
      <c r="AS577" s="223"/>
      <c r="BI577" s="223"/>
      <c r="BJ577" s="6"/>
      <c r="BK577" s="6"/>
      <c r="BV577" s="223"/>
      <c r="CA577" s="223"/>
      <c r="CI577" s="223"/>
      <c r="CO577" s="223"/>
    </row>
    <row r="578" spans="1:93" ht="14.25" customHeight="1">
      <c r="A578" s="1"/>
      <c r="B578" s="1"/>
      <c r="C578" s="1"/>
      <c r="D578" s="1"/>
      <c r="E578" s="1"/>
      <c r="F578" s="1"/>
      <c r="G578" s="1"/>
      <c r="H578" s="1"/>
      <c r="Z578" s="138"/>
      <c r="AD578" s="225"/>
      <c r="AE578" s="225"/>
      <c r="AF578" s="226"/>
      <c r="AG578" s="225"/>
      <c r="AH578" s="226"/>
      <c r="AI578" s="226"/>
      <c r="AJ578" s="226"/>
      <c r="AS578" s="223"/>
      <c r="BI578" s="223"/>
      <c r="BJ578" s="6"/>
      <c r="BK578" s="6"/>
      <c r="BV578" s="223"/>
      <c r="CA578" s="223"/>
      <c r="CI578" s="223"/>
      <c r="CO578" s="223"/>
    </row>
    <row r="579" spans="1:93" ht="14.25" customHeight="1">
      <c r="A579" s="1"/>
      <c r="B579" s="1"/>
      <c r="C579" s="1"/>
      <c r="D579" s="1"/>
      <c r="E579" s="1"/>
      <c r="F579" s="1"/>
      <c r="G579" s="1"/>
      <c r="H579" s="1"/>
      <c r="Z579" s="138"/>
      <c r="AD579" s="225"/>
      <c r="AE579" s="225"/>
      <c r="AF579" s="226"/>
      <c r="AG579" s="225"/>
      <c r="AH579" s="226"/>
      <c r="AI579" s="226"/>
      <c r="AJ579" s="226"/>
      <c r="AS579" s="223"/>
      <c r="BI579" s="223"/>
      <c r="BJ579" s="6"/>
      <c r="BK579" s="6"/>
      <c r="BV579" s="223"/>
      <c r="CA579" s="223"/>
      <c r="CI579" s="223"/>
      <c r="CO579" s="223"/>
    </row>
    <row r="580" spans="1:93" ht="14.25" customHeight="1">
      <c r="A580" s="1"/>
      <c r="B580" s="1"/>
      <c r="C580" s="1"/>
      <c r="D580" s="1"/>
      <c r="E580" s="1"/>
      <c r="F580" s="1"/>
      <c r="G580" s="1"/>
      <c r="H580" s="1"/>
      <c r="Z580" s="138"/>
      <c r="AD580" s="225"/>
      <c r="AE580" s="225"/>
      <c r="AF580" s="226"/>
      <c r="AG580" s="225"/>
      <c r="AH580" s="226"/>
      <c r="AI580" s="226"/>
      <c r="AJ580" s="226"/>
      <c r="AS580" s="223"/>
      <c r="BI580" s="223"/>
      <c r="BJ580" s="6"/>
      <c r="BK580" s="6"/>
      <c r="BV580" s="223"/>
      <c r="CA580" s="223"/>
      <c r="CI580" s="223"/>
      <c r="CO580" s="223"/>
    </row>
    <row r="581" spans="1:93" ht="14.25" customHeight="1">
      <c r="A581" s="1"/>
      <c r="B581" s="1"/>
      <c r="C581" s="1"/>
      <c r="D581" s="1"/>
      <c r="E581" s="1"/>
      <c r="F581" s="1"/>
      <c r="G581" s="1"/>
      <c r="H581" s="1"/>
      <c r="Z581" s="138"/>
      <c r="AD581" s="225"/>
      <c r="AE581" s="225"/>
      <c r="AF581" s="226"/>
      <c r="AG581" s="225"/>
      <c r="AH581" s="226"/>
      <c r="AI581" s="226"/>
      <c r="AJ581" s="226"/>
      <c r="AS581" s="223"/>
      <c r="BI581" s="223"/>
      <c r="BJ581" s="6"/>
      <c r="BK581" s="6"/>
      <c r="BV581" s="223"/>
      <c r="CA581" s="223"/>
      <c r="CI581" s="223"/>
      <c r="CO581" s="223"/>
    </row>
    <row r="582" spans="1:93" ht="14.25" customHeight="1">
      <c r="A582" s="1"/>
      <c r="B582" s="1"/>
      <c r="C582" s="1"/>
      <c r="D582" s="1"/>
      <c r="E582" s="1"/>
      <c r="F582" s="1"/>
      <c r="G582" s="1"/>
      <c r="H582" s="1"/>
      <c r="Z582" s="138"/>
      <c r="AD582" s="225"/>
      <c r="AE582" s="225"/>
      <c r="AF582" s="226"/>
      <c r="AG582" s="225"/>
      <c r="AH582" s="226"/>
      <c r="AI582" s="226"/>
      <c r="AJ582" s="226"/>
      <c r="AS582" s="223"/>
      <c r="BI582" s="223"/>
      <c r="BJ582" s="6"/>
      <c r="BK582" s="6"/>
      <c r="BV582" s="223"/>
      <c r="CA582" s="223"/>
      <c r="CI582" s="223"/>
      <c r="CO582" s="223"/>
    </row>
    <row r="583" spans="1:93" ht="14.25" customHeight="1">
      <c r="A583" s="1"/>
      <c r="B583" s="1"/>
      <c r="C583" s="1"/>
      <c r="D583" s="1"/>
      <c r="E583" s="1"/>
      <c r="F583" s="1"/>
      <c r="G583" s="1"/>
      <c r="H583" s="1"/>
      <c r="Z583" s="138"/>
      <c r="AD583" s="225"/>
      <c r="AE583" s="225"/>
      <c r="AF583" s="226"/>
      <c r="AG583" s="225"/>
      <c r="AH583" s="226"/>
      <c r="AI583" s="226"/>
      <c r="AJ583" s="226"/>
      <c r="AS583" s="223"/>
      <c r="BI583" s="223"/>
      <c r="BJ583" s="6"/>
      <c r="BK583" s="6"/>
      <c r="BV583" s="223"/>
      <c r="CA583" s="223"/>
      <c r="CI583" s="223"/>
      <c r="CO583" s="223"/>
    </row>
    <row r="584" spans="1:93" ht="14.25" customHeight="1">
      <c r="A584" s="1"/>
      <c r="B584" s="1"/>
      <c r="C584" s="1"/>
      <c r="D584" s="1"/>
      <c r="E584" s="1"/>
      <c r="F584" s="1"/>
      <c r="G584" s="1"/>
      <c r="H584" s="1"/>
      <c r="Z584" s="138"/>
      <c r="AD584" s="225"/>
      <c r="AE584" s="225"/>
      <c r="AF584" s="226"/>
      <c r="AG584" s="225"/>
      <c r="AH584" s="226"/>
      <c r="AI584" s="226"/>
      <c r="AJ584" s="226"/>
      <c r="AS584" s="223"/>
      <c r="BI584" s="223"/>
      <c r="BJ584" s="6"/>
      <c r="BK584" s="6"/>
      <c r="BV584" s="223"/>
      <c r="CA584" s="223"/>
      <c r="CI584" s="223"/>
      <c r="CO584" s="223"/>
    </row>
    <row r="585" spans="1:93" ht="14.25" customHeight="1">
      <c r="A585" s="1"/>
      <c r="B585" s="1"/>
      <c r="C585" s="1"/>
      <c r="D585" s="1"/>
      <c r="E585" s="1"/>
      <c r="F585" s="1"/>
      <c r="G585" s="1"/>
      <c r="H585" s="1"/>
      <c r="Z585" s="138"/>
      <c r="AD585" s="225"/>
      <c r="AE585" s="225"/>
      <c r="AF585" s="226"/>
      <c r="AG585" s="225"/>
      <c r="AH585" s="226"/>
      <c r="AI585" s="226"/>
      <c r="AJ585" s="226"/>
      <c r="AS585" s="223"/>
      <c r="BI585" s="223"/>
      <c r="BJ585" s="6"/>
      <c r="BK585" s="6"/>
      <c r="BV585" s="223"/>
      <c r="CA585" s="223"/>
      <c r="CI585" s="223"/>
      <c r="CO585" s="223"/>
    </row>
    <row r="586" spans="1:93" ht="14.25" customHeight="1">
      <c r="A586" s="1"/>
      <c r="B586" s="1"/>
      <c r="C586" s="1"/>
      <c r="D586" s="1"/>
      <c r="E586" s="1"/>
      <c r="F586" s="1"/>
      <c r="G586" s="1"/>
      <c r="H586" s="1"/>
      <c r="Z586" s="138"/>
      <c r="AD586" s="225"/>
      <c r="AE586" s="225"/>
      <c r="AF586" s="226"/>
      <c r="AG586" s="225"/>
      <c r="AH586" s="226"/>
      <c r="AI586" s="226"/>
      <c r="AJ586" s="226"/>
      <c r="AS586" s="223"/>
      <c r="BI586" s="223"/>
      <c r="BJ586" s="6"/>
      <c r="BK586" s="6"/>
      <c r="BV586" s="223"/>
      <c r="CA586" s="223"/>
      <c r="CI586" s="223"/>
      <c r="CO586" s="223"/>
    </row>
    <row r="587" spans="1:93" ht="14.25" customHeight="1">
      <c r="A587" s="1"/>
      <c r="B587" s="1"/>
      <c r="C587" s="1"/>
      <c r="D587" s="1"/>
      <c r="E587" s="1"/>
      <c r="F587" s="1"/>
      <c r="G587" s="1"/>
      <c r="H587" s="1"/>
      <c r="Z587" s="138"/>
      <c r="AD587" s="225"/>
      <c r="AE587" s="225"/>
      <c r="AF587" s="226"/>
      <c r="AG587" s="225"/>
      <c r="AH587" s="226"/>
      <c r="AI587" s="226"/>
      <c r="AJ587" s="226"/>
      <c r="AS587" s="223"/>
      <c r="BI587" s="223"/>
      <c r="BJ587" s="6"/>
      <c r="BK587" s="6"/>
      <c r="BV587" s="223"/>
      <c r="CA587" s="223"/>
      <c r="CI587" s="223"/>
      <c r="CO587" s="223"/>
    </row>
    <row r="588" spans="1:93" ht="14.25" customHeight="1">
      <c r="A588" s="1"/>
      <c r="B588" s="1"/>
      <c r="C588" s="1"/>
      <c r="D588" s="1"/>
      <c r="E588" s="1"/>
      <c r="F588" s="1"/>
      <c r="G588" s="1"/>
      <c r="H588" s="1"/>
      <c r="Z588" s="138"/>
      <c r="AD588" s="225"/>
      <c r="AE588" s="225"/>
      <c r="AF588" s="226"/>
      <c r="AG588" s="225"/>
      <c r="AH588" s="226"/>
      <c r="AI588" s="226"/>
      <c r="AJ588" s="226"/>
      <c r="AS588" s="223"/>
      <c r="BI588" s="223"/>
      <c r="BJ588" s="6"/>
      <c r="BK588" s="6"/>
      <c r="BV588" s="223"/>
      <c r="CA588" s="223"/>
      <c r="CI588" s="223"/>
      <c r="CO588" s="223"/>
    </row>
    <row r="589" spans="1:93" ht="14.25" customHeight="1">
      <c r="A589" s="1"/>
      <c r="B589" s="1"/>
      <c r="C589" s="1"/>
      <c r="D589" s="1"/>
      <c r="E589" s="1"/>
      <c r="F589" s="1"/>
      <c r="G589" s="1"/>
      <c r="H589" s="1"/>
      <c r="Z589" s="138"/>
      <c r="AD589" s="225"/>
      <c r="AE589" s="225"/>
      <c r="AF589" s="226"/>
      <c r="AG589" s="225"/>
      <c r="AH589" s="226"/>
      <c r="AI589" s="226"/>
      <c r="AJ589" s="226"/>
      <c r="AS589" s="223"/>
      <c r="BI589" s="223"/>
      <c r="BJ589" s="6"/>
      <c r="BK589" s="6"/>
      <c r="BV589" s="223"/>
      <c r="CA589" s="223"/>
      <c r="CI589" s="223"/>
      <c r="CO589" s="223"/>
    </row>
    <row r="590" spans="1:93" ht="14.25" customHeight="1">
      <c r="A590" s="1"/>
      <c r="B590" s="1"/>
      <c r="C590" s="1"/>
      <c r="D590" s="1"/>
      <c r="E590" s="1"/>
      <c r="F590" s="1"/>
      <c r="G590" s="1"/>
      <c r="H590" s="1"/>
      <c r="Z590" s="138"/>
      <c r="AD590" s="225"/>
      <c r="AE590" s="225"/>
      <c r="AF590" s="226"/>
      <c r="AG590" s="225"/>
      <c r="AH590" s="226"/>
      <c r="AI590" s="226"/>
      <c r="AJ590" s="226"/>
      <c r="AS590" s="223"/>
      <c r="BI590" s="223"/>
      <c r="BJ590" s="6"/>
      <c r="BK590" s="6"/>
      <c r="BV590" s="223"/>
      <c r="CA590" s="223"/>
      <c r="CI590" s="223"/>
      <c r="CO590" s="223"/>
    </row>
    <row r="591" spans="1:93" ht="14.25" customHeight="1">
      <c r="A591" s="1"/>
      <c r="B591" s="1"/>
      <c r="C591" s="1"/>
      <c r="D591" s="1"/>
      <c r="E591" s="1"/>
      <c r="F591" s="1"/>
      <c r="G591" s="1"/>
      <c r="H591" s="1"/>
      <c r="Z591" s="138"/>
      <c r="AD591" s="225"/>
      <c r="AE591" s="225"/>
      <c r="AF591" s="226"/>
      <c r="AG591" s="225"/>
      <c r="AH591" s="226"/>
      <c r="AI591" s="226"/>
      <c r="AJ591" s="226"/>
      <c r="AS591" s="223"/>
      <c r="BI591" s="223"/>
      <c r="BJ591" s="6"/>
      <c r="BK591" s="6"/>
      <c r="BV591" s="223"/>
      <c r="CA591" s="223"/>
      <c r="CI591" s="223"/>
      <c r="CO591" s="223"/>
    </row>
    <row r="592" spans="1:93" ht="14.25" customHeight="1">
      <c r="A592" s="1"/>
      <c r="B592" s="1"/>
      <c r="C592" s="1"/>
      <c r="D592" s="1"/>
      <c r="E592" s="1"/>
      <c r="F592" s="1"/>
      <c r="G592" s="1"/>
      <c r="H592" s="1"/>
      <c r="Z592" s="138"/>
      <c r="AD592" s="225"/>
      <c r="AE592" s="225"/>
      <c r="AF592" s="226"/>
      <c r="AG592" s="225"/>
      <c r="AH592" s="226"/>
      <c r="AI592" s="226"/>
      <c r="AJ592" s="226"/>
      <c r="AS592" s="223"/>
      <c r="BI592" s="223"/>
      <c r="BJ592" s="6"/>
      <c r="BK592" s="6"/>
      <c r="BV592" s="223"/>
      <c r="CA592" s="223"/>
      <c r="CI592" s="223"/>
      <c r="CO592" s="223"/>
    </row>
    <row r="593" spans="1:93" ht="14.25" customHeight="1">
      <c r="A593" s="1"/>
      <c r="B593" s="1"/>
      <c r="C593" s="1"/>
      <c r="D593" s="1"/>
      <c r="E593" s="1"/>
      <c r="F593" s="1"/>
      <c r="G593" s="1"/>
      <c r="H593" s="1"/>
      <c r="Z593" s="138"/>
      <c r="AD593" s="225"/>
      <c r="AE593" s="225"/>
      <c r="AF593" s="226"/>
      <c r="AG593" s="225"/>
      <c r="AH593" s="226"/>
      <c r="AI593" s="226"/>
      <c r="AJ593" s="226"/>
      <c r="AS593" s="223"/>
      <c r="BI593" s="223"/>
      <c r="BJ593" s="6"/>
      <c r="BK593" s="6"/>
      <c r="BV593" s="223"/>
      <c r="CA593" s="223"/>
      <c r="CI593" s="223"/>
      <c r="CO593" s="223"/>
    </row>
    <row r="594" spans="1:93" ht="14.25" customHeight="1">
      <c r="A594" s="1"/>
      <c r="B594" s="1"/>
      <c r="C594" s="1"/>
      <c r="D594" s="1"/>
      <c r="E594" s="1"/>
      <c r="F594" s="1"/>
      <c r="G594" s="1"/>
      <c r="H594" s="1"/>
      <c r="Z594" s="138"/>
      <c r="AD594" s="225"/>
      <c r="AE594" s="225"/>
      <c r="AF594" s="226"/>
      <c r="AG594" s="225"/>
      <c r="AH594" s="226"/>
      <c r="AI594" s="226"/>
      <c r="AJ594" s="226"/>
      <c r="AS594" s="223"/>
      <c r="BI594" s="223"/>
      <c r="BJ594" s="6"/>
      <c r="BK594" s="6"/>
      <c r="BV594" s="223"/>
      <c r="CA594" s="223"/>
      <c r="CI594" s="223"/>
      <c r="CO594" s="223"/>
    </row>
    <row r="595" spans="1:93" ht="14.25" customHeight="1">
      <c r="A595" s="1"/>
      <c r="B595" s="1"/>
      <c r="C595" s="1"/>
      <c r="D595" s="1"/>
      <c r="E595" s="1"/>
      <c r="F595" s="1"/>
      <c r="G595" s="1"/>
      <c r="H595" s="1"/>
      <c r="Z595" s="138"/>
      <c r="AD595" s="225"/>
      <c r="AE595" s="225"/>
      <c r="AF595" s="226"/>
      <c r="AG595" s="225"/>
      <c r="AH595" s="226"/>
      <c r="AI595" s="226"/>
      <c r="AJ595" s="226"/>
      <c r="AS595" s="223"/>
      <c r="BI595" s="223"/>
      <c r="BJ595" s="6"/>
      <c r="BK595" s="6"/>
      <c r="BV595" s="223"/>
      <c r="CA595" s="223"/>
      <c r="CI595" s="223"/>
      <c r="CO595" s="223"/>
    </row>
    <row r="596" spans="1:93" ht="14.25" customHeight="1">
      <c r="A596" s="1"/>
      <c r="B596" s="1"/>
      <c r="C596" s="1"/>
      <c r="D596" s="1"/>
      <c r="E596" s="1"/>
      <c r="F596" s="1"/>
      <c r="G596" s="1"/>
      <c r="H596" s="1"/>
      <c r="Z596" s="138"/>
      <c r="AD596" s="225"/>
      <c r="AE596" s="225"/>
      <c r="AF596" s="226"/>
      <c r="AG596" s="225"/>
      <c r="AH596" s="226"/>
      <c r="AI596" s="226"/>
      <c r="AJ596" s="226"/>
      <c r="AS596" s="223"/>
      <c r="BI596" s="223"/>
      <c r="BJ596" s="6"/>
      <c r="BK596" s="6"/>
      <c r="BV596" s="223"/>
      <c r="CA596" s="223"/>
      <c r="CI596" s="223"/>
      <c r="CO596" s="223"/>
    </row>
    <row r="597" spans="1:93" ht="14.25" customHeight="1">
      <c r="A597" s="1"/>
      <c r="B597" s="1"/>
      <c r="C597" s="1"/>
      <c r="D597" s="1"/>
      <c r="E597" s="1"/>
      <c r="F597" s="1"/>
      <c r="G597" s="1"/>
      <c r="H597" s="1"/>
      <c r="Z597" s="138"/>
      <c r="AD597" s="225"/>
      <c r="AE597" s="225"/>
      <c r="AF597" s="226"/>
      <c r="AG597" s="225"/>
      <c r="AH597" s="226"/>
      <c r="AI597" s="226"/>
      <c r="AJ597" s="226"/>
      <c r="AS597" s="223"/>
      <c r="BI597" s="223"/>
      <c r="BJ597" s="6"/>
      <c r="BK597" s="6"/>
      <c r="BV597" s="223"/>
      <c r="CA597" s="223"/>
      <c r="CI597" s="223"/>
      <c r="CO597" s="223"/>
    </row>
    <row r="598" spans="1:93" ht="14.25" customHeight="1">
      <c r="A598" s="1"/>
      <c r="B598" s="1"/>
      <c r="C598" s="1"/>
      <c r="D598" s="1"/>
      <c r="E598" s="1"/>
      <c r="F598" s="1"/>
      <c r="G598" s="1"/>
      <c r="H598" s="1"/>
      <c r="Z598" s="138"/>
      <c r="AD598" s="225"/>
      <c r="AE598" s="225"/>
      <c r="AF598" s="226"/>
      <c r="AG598" s="225"/>
      <c r="AH598" s="226"/>
      <c r="AI598" s="226"/>
      <c r="AJ598" s="226"/>
      <c r="AS598" s="223"/>
      <c r="BI598" s="223"/>
      <c r="BJ598" s="6"/>
      <c r="BK598" s="6"/>
      <c r="BV598" s="223"/>
      <c r="CA598" s="223"/>
      <c r="CI598" s="223"/>
      <c r="CO598" s="223"/>
    </row>
    <row r="599" spans="1:93" ht="14.25" customHeight="1">
      <c r="A599" s="1"/>
      <c r="B599" s="1"/>
      <c r="C599" s="1"/>
      <c r="D599" s="1"/>
      <c r="E599" s="1"/>
      <c r="F599" s="1"/>
      <c r="G599" s="1"/>
      <c r="H599" s="1"/>
      <c r="Z599" s="138"/>
      <c r="AD599" s="225"/>
      <c r="AE599" s="225"/>
      <c r="AF599" s="226"/>
      <c r="AG599" s="225"/>
      <c r="AH599" s="226"/>
      <c r="AI599" s="226"/>
      <c r="AJ599" s="226"/>
      <c r="AS599" s="223"/>
      <c r="BI599" s="223"/>
      <c r="BJ599" s="6"/>
      <c r="BK599" s="6"/>
      <c r="BV599" s="223"/>
      <c r="CA599" s="223"/>
      <c r="CI599" s="223"/>
      <c r="CO599" s="223"/>
    </row>
    <row r="600" spans="1:93" ht="14.25" customHeight="1">
      <c r="A600" s="1"/>
      <c r="B600" s="1"/>
      <c r="C600" s="1"/>
      <c r="D600" s="1"/>
      <c r="E600" s="1"/>
      <c r="F600" s="1"/>
      <c r="G600" s="1"/>
      <c r="H600" s="1"/>
      <c r="Z600" s="138"/>
      <c r="AD600" s="225"/>
      <c r="AE600" s="225"/>
      <c r="AF600" s="226"/>
      <c r="AG600" s="225"/>
      <c r="AH600" s="226"/>
      <c r="AI600" s="226"/>
      <c r="AJ600" s="226"/>
      <c r="AS600" s="223"/>
      <c r="BI600" s="223"/>
      <c r="BJ600" s="6"/>
      <c r="BK600" s="6"/>
      <c r="BV600" s="223"/>
      <c r="CA600" s="223"/>
      <c r="CI600" s="223"/>
      <c r="CO600" s="223"/>
    </row>
    <row r="601" spans="1:93" ht="14.25" customHeight="1">
      <c r="A601" s="1"/>
      <c r="B601" s="1"/>
      <c r="C601" s="1"/>
      <c r="D601" s="1"/>
      <c r="E601" s="1"/>
      <c r="F601" s="1"/>
      <c r="G601" s="1"/>
      <c r="H601" s="1"/>
      <c r="Z601" s="138"/>
      <c r="AD601" s="225"/>
      <c r="AE601" s="225"/>
      <c r="AF601" s="226"/>
      <c r="AG601" s="225"/>
      <c r="AH601" s="226"/>
      <c r="AI601" s="226"/>
      <c r="AJ601" s="226"/>
      <c r="AS601" s="223"/>
      <c r="BI601" s="223"/>
      <c r="BJ601" s="6"/>
      <c r="BK601" s="6"/>
      <c r="BV601" s="223"/>
      <c r="CA601" s="223"/>
      <c r="CI601" s="223"/>
      <c r="CO601" s="223"/>
    </row>
    <row r="602" spans="1:93" ht="14.25" customHeight="1">
      <c r="A602" s="1"/>
      <c r="B602" s="1"/>
      <c r="C602" s="1"/>
      <c r="D602" s="1"/>
      <c r="E602" s="1"/>
      <c r="F602" s="1"/>
      <c r="G602" s="1"/>
      <c r="H602" s="1"/>
      <c r="Z602" s="138"/>
      <c r="AD602" s="225"/>
      <c r="AE602" s="225"/>
      <c r="AF602" s="226"/>
      <c r="AG602" s="225"/>
      <c r="AH602" s="226"/>
      <c r="AI602" s="226"/>
      <c r="AJ602" s="226"/>
      <c r="AS602" s="223"/>
      <c r="BI602" s="223"/>
      <c r="BJ602" s="6"/>
      <c r="BK602" s="6"/>
      <c r="BV602" s="223"/>
      <c r="CA602" s="223"/>
      <c r="CI602" s="223"/>
      <c r="CO602" s="223"/>
    </row>
    <row r="603" spans="1:93" ht="14.25" customHeight="1">
      <c r="A603" s="1"/>
      <c r="B603" s="1"/>
      <c r="C603" s="1"/>
      <c r="D603" s="1"/>
      <c r="E603" s="1"/>
      <c r="F603" s="1"/>
      <c r="G603" s="1"/>
      <c r="H603" s="1"/>
      <c r="Z603" s="138"/>
      <c r="AD603" s="225"/>
      <c r="AE603" s="225"/>
      <c r="AF603" s="226"/>
      <c r="AG603" s="225"/>
      <c r="AH603" s="226"/>
      <c r="AI603" s="226"/>
      <c r="AJ603" s="226"/>
      <c r="AS603" s="223"/>
      <c r="BI603" s="223"/>
      <c r="BJ603" s="6"/>
      <c r="BK603" s="6"/>
      <c r="BV603" s="223"/>
      <c r="CA603" s="223"/>
      <c r="CI603" s="223"/>
      <c r="CO603" s="223"/>
    </row>
    <row r="604" spans="1:93" ht="14.25" customHeight="1">
      <c r="A604" s="1"/>
      <c r="B604" s="1"/>
      <c r="C604" s="1"/>
      <c r="D604" s="1"/>
      <c r="E604" s="1"/>
      <c r="F604" s="1"/>
      <c r="G604" s="1"/>
      <c r="H604" s="1"/>
      <c r="Z604" s="138"/>
      <c r="AD604" s="225"/>
      <c r="AE604" s="225"/>
      <c r="AF604" s="226"/>
      <c r="AG604" s="225"/>
      <c r="AH604" s="226"/>
      <c r="AI604" s="226"/>
      <c r="AJ604" s="226"/>
      <c r="AS604" s="223"/>
      <c r="BI604" s="223"/>
      <c r="BJ604" s="6"/>
      <c r="BK604" s="6"/>
      <c r="BV604" s="223"/>
      <c r="CA604" s="223"/>
      <c r="CI604" s="223"/>
      <c r="CO604" s="223"/>
    </row>
    <row r="605" spans="1:93" ht="14.25" customHeight="1">
      <c r="A605" s="1"/>
      <c r="B605" s="1"/>
      <c r="C605" s="1"/>
      <c r="D605" s="1"/>
      <c r="E605" s="1"/>
      <c r="F605" s="1"/>
      <c r="G605" s="1"/>
      <c r="H605" s="1"/>
      <c r="Z605" s="138"/>
      <c r="AD605" s="225"/>
      <c r="AE605" s="225"/>
      <c r="AF605" s="226"/>
      <c r="AG605" s="225"/>
      <c r="AH605" s="226"/>
      <c r="AI605" s="226"/>
      <c r="AJ605" s="226"/>
      <c r="AS605" s="223"/>
      <c r="BI605" s="223"/>
      <c r="BJ605" s="6"/>
      <c r="BK605" s="6"/>
      <c r="BV605" s="223"/>
      <c r="CA605" s="223"/>
      <c r="CI605" s="223"/>
      <c r="CO605" s="223"/>
    </row>
    <row r="606" spans="1:93" ht="14.25" customHeight="1">
      <c r="A606" s="1"/>
      <c r="B606" s="1"/>
      <c r="C606" s="1"/>
      <c r="D606" s="1"/>
      <c r="E606" s="1"/>
      <c r="F606" s="1"/>
      <c r="G606" s="1"/>
      <c r="H606" s="1"/>
      <c r="Z606" s="138"/>
      <c r="AD606" s="225"/>
      <c r="AE606" s="225"/>
      <c r="AF606" s="226"/>
      <c r="AG606" s="225"/>
      <c r="AH606" s="226"/>
      <c r="AI606" s="226"/>
      <c r="AJ606" s="226"/>
      <c r="AS606" s="223"/>
      <c r="BI606" s="223"/>
      <c r="BJ606" s="6"/>
      <c r="BK606" s="6"/>
      <c r="BV606" s="223"/>
      <c r="CA606" s="223"/>
      <c r="CI606" s="223"/>
      <c r="CO606" s="223"/>
    </row>
    <row r="607" spans="1:93" ht="14.25" customHeight="1">
      <c r="A607" s="1"/>
      <c r="B607" s="1"/>
      <c r="C607" s="1"/>
      <c r="D607" s="1"/>
      <c r="E607" s="1"/>
      <c r="F607" s="1"/>
      <c r="G607" s="1"/>
      <c r="H607" s="1"/>
      <c r="Z607" s="138"/>
      <c r="AD607" s="225"/>
      <c r="AE607" s="225"/>
      <c r="AF607" s="226"/>
      <c r="AG607" s="225"/>
      <c r="AH607" s="226"/>
      <c r="AI607" s="226"/>
      <c r="AJ607" s="226"/>
      <c r="AS607" s="223"/>
      <c r="BI607" s="223"/>
      <c r="BJ607" s="6"/>
      <c r="BK607" s="6"/>
      <c r="BV607" s="223"/>
      <c r="CA607" s="223"/>
      <c r="CI607" s="223"/>
      <c r="CO607" s="223"/>
    </row>
    <row r="608" spans="1:93" ht="14.25" customHeight="1">
      <c r="A608" s="1"/>
      <c r="B608" s="1"/>
      <c r="C608" s="1"/>
      <c r="D608" s="1"/>
      <c r="E608" s="1"/>
      <c r="F608" s="1"/>
      <c r="G608" s="1"/>
      <c r="H608" s="1"/>
      <c r="Z608" s="138"/>
      <c r="AD608" s="225"/>
      <c r="AE608" s="225"/>
      <c r="AF608" s="226"/>
      <c r="AG608" s="225"/>
      <c r="AH608" s="226"/>
      <c r="AI608" s="226"/>
      <c r="AJ608" s="226"/>
      <c r="AS608" s="223"/>
      <c r="BI608" s="223"/>
      <c r="BJ608" s="6"/>
      <c r="BK608" s="6"/>
      <c r="BV608" s="223"/>
      <c r="CA608" s="223"/>
      <c r="CI608" s="223"/>
      <c r="CO608" s="223"/>
    </row>
    <row r="609" spans="1:93" ht="14.25" customHeight="1">
      <c r="A609" s="1"/>
      <c r="B609" s="1"/>
      <c r="C609" s="1"/>
      <c r="D609" s="1"/>
      <c r="E609" s="1"/>
      <c r="F609" s="1"/>
      <c r="G609" s="1"/>
      <c r="H609" s="1"/>
      <c r="Z609" s="138"/>
      <c r="AD609" s="225"/>
      <c r="AE609" s="225"/>
      <c r="AF609" s="226"/>
      <c r="AG609" s="225"/>
      <c r="AH609" s="226"/>
      <c r="AI609" s="226"/>
      <c r="AJ609" s="226"/>
      <c r="AS609" s="223"/>
      <c r="BI609" s="223"/>
      <c r="BJ609" s="6"/>
      <c r="BK609" s="6"/>
      <c r="BV609" s="223"/>
      <c r="CA609" s="223"/>
      <c r="CI609" s="223"/>
      <c r="CO609" s="223"/>
    </row>
    <row r="610" spans="1:93" ht="14.25" customHeight="1">
      <c r="A610" s="1"/>
      <c r="B610" s="1"/>
      <c r="C610" s="1"/>
      <c r="D610" s="1"/>
      <c r="E610" s="1"/>
      <c r="F610" s="1"/>
      <c r="G610" s="1"/>
      <c r="H610" s="1"/>
      <c r="Z610" s="138"/>
      <c r="AD610" s="225"/>
      <c r="AE610" s="225"/>
      <c r="AF610" s="226"/>
      <c r="AG610" s="225"/>
      <c r="AH610" s="226"/>
      <c r="AI610" s="226"/>
      <c r="AJ610" s="226"/>
      <c r="AS610" s="223"/>
      <c r="BI610" s="223"/>
      <c r="BJ610" s="6"/>
      <c r="BK610" s="6"/>
      <c r="BV610" s="223"/>
      <c r="CA610" s="223"/>
      <c r="CI610" s="223"/>
      <c r="CO610" s="223"/>
    </row>
    <row r="611" spans="1:93" ht="14.25" customHeight="1">
      <c r="A611" s="1"/>
      <c r="B611" s="1"/>
      <c r="C611" s="1"/>
      <c r="D611" s="1"/>
      <c r="E611" s="1"/>
      <c r="F611" s="1"/>
      <c r="G611" s="1"/>
      <c r="H611" s="1"/>
      <c r="Z611" s="138"/>
      <c r="AD611" s="225"/>
      <c r="AE611" s="225"/>
      <c r="AF611" s="226"/>
      <c r="AG611" s="225"/>
      <c r="AH611" s="226"/>
      <c r="AI611" s="226"/>
      <c r="AJ611" s="226"/>
      <c r="AS611" s="223"/>
      <c r="BI611" s="223"/>
      <c r="BJ611" s="6"/>
      <c r="BK611" s="6"/>
      <c r="BV611" s="223"/>
      <c r="CA611" s="223"/>
      <c r="CI611" s="223"/>
      <c r="CO611" s="223"/>
    </row>
    <row r="612" spans="1:93" ht="14.25" customHeight="1">
      <c r="A612" s="1"/>
      <c r="B612" s="1"/>
      <c r="C612" s="1"/>
      <c r="D612" s="1"/>
      <c r="E612" s="1"/>
      <c r="F612" s="1"/>
      <c r="G612" s="1"/>
      <c r="H612" s="1"/>
      <c r="Z612" s="138"/>
      <c r="AD612" s="225"/>
      <c r="AE612" s="225"/>
      <c r="AF612" s="226"/>
      <c r="AG612" s="225"/>
      <c r="AH612" s="226"/>
      <c r="AI612" s="226"/>
      <c r="AJ612" s="226"/>
      <c r="AS612" s="223"/>
      <c r="BI612" s="223"/>
      <c r="BJ612" s="6"/>
      <c r="BK612" s="6"/>
      <c r="BV612" s="223"/>
      <c r="CA612" s="223"/>
      <c r="CI612" s="223"/>
      <c r="CO612" s="223"/>
    </row>
    <row r="613" spans="1:93" ht="14.25" customHeight="1">
      <c r="A613" s="1"/>
      <c r="B613" s="1"/>
      <c r="C613" s="1"/>
      <c r="D613" s="1"/>
      <c r="E613" s="1"/>
      <c r="F613" s="1"/>
      <c r="G613" s="1"/>
      <c r="H613" s="1"/>
      <c r="Z613" s="138"/>
      <c r="AD613" s="225"/>
      <c r="AE613" s="225"/>
      <c r="AF613" s="226"/>
      <c r="AG613" s="225"/>
      <c r="AH613" s="226"/>
      <c r="AI613" s="226"/>
      <c r="AJ613" s="226"/>
      <c r="AS613" s="223"/>
      <c r="BI613" s="223"/>
      <c r="BJ613" s="6"/>
      <c r="BK613" s="6"/>
      <c r="BV613" s="223"/>
      <c r="CA613" s="223"/>
      <c r="CI613" s="223"/>
      <c r="CO613" s="223"/>
    </row>
    <row r="614" spans="1:93" ht="14.25" customHeight="1">
      <c r="A614" s="1"/>
      <c r="B614" s="1"/>
      <c r="C614" s="1"/>
      <c r="D614" s="1"/>
      <c r="E614" s="1"/>
      <c r="F614" s="1"/>
      <c r="G614" s="1"/>
      <c r="H614" s="1"/>
      <c r="Z614" s="138"/>
      <c r="AD614" s="225"/>
      <c r="AE614" s="225"/>
      <c r="AF614" s="226"/>
      <c r="AG614" s="225"/>
      <c r="AH614" s="226"/>
      <c r="AI614" s="226"/>
      <c r="AJ614" s="226"/>
      <c r="AS614" s="223"/>
      <c r="BI614" s="223"/>
      <c r="BJ614" s="6"/>
      <c r="BK614" s="6"/>
      <c r="BV614" s="223"/>
      <c r="CA614" s="223"/>
      <c r="CI614" s="223"/>
      <c r="CO614" s="223"/>
    </row>
    <row r="615" spans="1:93" ht="14.25" customHeight="1">
      <c r="A615" s="1"/>
      <c r="B615" s="1"/>
      <c r="C615" s="1"/>
      <c r="D615" s="1"/>
      <c r="E615" s="1"/>
      <c r="F615" s="1"/>
      <c r="G615" s="1"/>
      <c r="H615" s="1"/>
      <c r="Z615" s="138"/>
      <c r="AD615" s="225"/>
      <c r="AE615" s="225"/>
      <c r="AF615" s="226"/>
      <c r="AG615" s="225"/>
      <c r="AH615" s="226"/>
      <c r="AI615" s="226"/>
      <c r="AJ615" s="226"/>
      <c r="AS615" s="223"/>
      <c r="BI615" s="223"/>
      <c r="BJ615" s="6"/>
      <c r="BK615" s="6"/>
      <c r="BV615" s="223"/>
      <c r="CA615" s="223"/>
      <c r="CI615" s="223"/>
      <c r="CO615" s="223"/>
    </row>
    <row r="616" spans="1:93" ht="14.25" customHeight="1">
      <c r="A616" s="1"/>
      <c r="B616" s="1"/>
      <c r="C616" s="1"/>
      <c r="D616" s="1"/>
      <c r="E616" s="1"/>
      <c r="F616" s="1"/>
      <c r="G616" s="1"/>
      <c r="H616" s="1"/>
      <c r="Z616" s="138"/>
      <c r="AD616" s="225"/>
      <c r="AE616" s="225"/>
      <c r="AF616" s="226"/>
      <c r="AG616" s="225"/>
      <c r="AH616" s="226"/>
      <c r="AI616" s="226"/>
      <c r="AJ616" s="226"/>
      <c r="AS616" s="223"/>
      <c r="BI616" s="223"/>
      <c r="BJ616" s="6"/>
      <c r="BK616" s="6"/>
      <c r="BV616" s="223"/>
      <c r="CA616" s="223"/>
      <c r="CI616" s="223"/>
      <c r="CO616" s="223"/>
    </row>
    <row r="617" spans="1:93" ht="14.25" customHeight="1">
      <c r="A617" s="1"/>
      <c r="B617" s="1"/>
      <c r="C617" s="1"/>
      <c r="D617" s="1"/>
      <c r="E617" s="1"/>
      <c r="F617" s="1"/>
      <c r="G617" s="1"/>
      <c r="H617" s="1"/>
      <c r="Z617" s="138"/>
      <c r="AD617" s="225"/>
      <c r="AE617" s="225"/>
      <c r="AF617" s="226"/>
      <c r="AG617" s="225"/>
      <c r="AH617" s="226"/>
      <c r="AI617" s="226"/>
      <c r="AJ617" s="226"/>
      <c r="AS617" s="223"/>
      <c r="BI617" s="223"/>
      <c r="BJ617" s="6"/>
      <c r="BK617" s="6"/>
      <c r="BV617" s="223"/>
      <c r="CA617" s="223"/>
      <c r="CI617" s="223"/>
      <c r="CO617" s="223"/>
    </row>
    <row r="618" spans="1:93" ht="14.25" customHeight="1">
      <c r="A618" s="1"/>
      <c r="B618" s="1"/>
      <c r="C618" s="1"/>
      <c r="D618" s="1"/>
      <c r="E618" s="1"/>
      <c r="F618" s="1"/>
      <c r="G618" s="1"/>
      <c r="H618" s="1"/>
      <c r="Z618" s="138"/>
      <c r="AD618" s="225"/>
      <c r="AE618" s="225"/>
      <c r="AF618" s="226"/>
      <c r="AG618" s="225"/>
      <c r="AH618" s="226"/>
      <c r="AI618" s="226"/>
      <c r="AJ618" s="226"/>
      <c r="AS618" s="223"/>
      <c r="BI618" s="223"/>
      <c r="BJ618" s="6"/>
      <c r="BK618" s="6"/>
      <c r="BV618" s="223"/>
      <c r="CA618" s="223"/>
      <c r="CI618" s="223"/>
      <c r="CO618" s="223"/>
    </row>
    <row r="619" spans="1:93" ht="14.25" customHeight="1">
      <c r="A619" s="1"/>
      <c r="B619" s="1"/>
      <c r="C619" s="1"/>
      <c r="D619" s="1"/>
      <c r="E619" s="1"/>
      <c r="F619" s="1"/>
      <c r="G619" s="1"/>
      <c r="H619" s="1"/>
      <c r="Z619" s="138"/>
      <c r="AD619" s="225"/>
      <c r="AE619" s="225"/>
      <c r="AF619" s="226"/>
      <c r="AG619" s="225"/>
      <c r="AH619" s="226"/>
      <c r="AI619" s="226"/>
      <c r="AJ619" s="226"/>
      <c r="AS619" s="223"/>
      <c r="BI619" s="223"/>
      <c r="BJ619" s="6"/>
      <c r="BK619" s="6"/>
      <c r="BV619" s="223"/>
      <c r="CA619" s="223"/>
      <c r="CI619" s="223"/>
      <c r="CO619" s="223"/>
    </row>
    <row r="620" spans="1:93" ht="14.25" customHeight="1">
      <c r="A620" s="1"/>
      <c r="B620" s="1"/>
      <c r="C620" s="1"/>
      <c r="D620" s="1"/>
      <c r="E620" s="1"/>
      <c r="F620" s="1"/>
      <c r="G620" s="1"/>
      <c r="H620" s="1"/>
      <c r="Z620" s="138"/>
      <c r="AD620" s="225"/>
      <c r="AE620" s="225"/>
      <c r="AF620" s="226"/>
      <c r="AG620" s="225"/>
      <c r="AH620" s="226"/>
      <c r="AI620" s="226"/>
      <c r="AJ620" s="226"/>
      <c r="AS620" s="223"/>
      <c r="BI620" s="223"/>
      <c r="BJ620" s="6"/>
      <c r="BK620" s="6"/>
      <c r="BV620" s="223"/>
      <c r="CA620" s="223"/>
      <c r="CI620" s="223"/>
      <c r="CO620" s="223"/>
    </row>
    <row r="621" spans="1:93" ht="14.25" customHeight="1">
      <c r="A621" s="1"/>
      <c r="B621" s="1"/>
      <c r="C621" s="1"/>
      <c r="D621" s="1"/>
      <c r="E621" s="1"/>
      <c r="F621" s="1"/>
      <c r="G621" s="1"/>
      <c r="H621" s="1"/>
      <c r="Z621" s="138"/>
      <c r="AD621" s="225"/>
      <c r="AE621" s="225"/>
      <c r="AF621" s="226"/>
      <c r="AG621" s="225"/>
      <c r="AH621" s="226"/>
      <c r="AI621" s="226"/>
      <c r="AJ621" s="226"/>
      <c r="AS621" s="223"/>
      <c r="BI621" s="223"/>
      <c r="BJ621" s="6"/>
      <c r="BK621" s="6"/>
      <c r="BV621" s="223"/>
      <c r="CA621" s="223"/>
      <c r="CI621" s="223"/>
      <c r="CO621" s="223"/>
    </row>
    <row r="622" spans="1:93" ht="14.25" customHeight="1">
      <c r="A622" s="1"/>
      <c r="B622" s="1"/>
      <c r="C622" s="1"/>
      <c r="D622" s="1"/>
      <c r="E622" s="1"/>
      <c r="F622" s="1"/>
      <c r="G622" s="1"/>
      <c r="H622" s="1"/>
      <c r="Z622" s="138"/>
      <c r="AD622" s="225"/>
      <c r="AE622" s="225"/>
      <c r="AF622" s="226"/>
      <c r="AG622" s="225"/>
      <c r="AH622" s="226"/>
      <c r="AI622" s="226"/>
      <c r="AJ622" s="226"/>
      <c r="AS622" s="223"/>
      <c r="BI622" s="223"/>
      <c r="BJ622" s="6"/>
      <c r="BK622" s="6"/>
      <c r="BV622" s="223"/>
      <c r="CA622" s="223"/>
      <c r="CI622" s="223"/>
      <c r="CO622" s="223"/>
    </row>
    <row r="623" spans="1:93" ht="14.25" customHeight="1">
      <c r="A623" s="1"/>
      <c r="B623" s="1"/>
      <c r="C623" s="1"/>
      <c r="D623" s="1"/>
      <c r="E623" s="1"/>
      <c r="F623" s="1"/>
      <c r="G623" s="1"/>
      <c r="H623" s="1"/>
      <c r="Z623" s="138"/>
      <c r="AD623" s="225"/>
      <c r="AE623" s="225"/>
      <c r="AF623" s="226"/>
      <c r="AG623" s="225"/>
      <c r="AH623" s="226"/>
      <c r="AI623" s="226"/>
      <c r="AJ623" s="226"/>
      <c r="AS623" s="223"/>
      <c r="BI623" s="223"/>
      <c r="BJ623" s="6"/>
      <c r="BK623" s="6"/>
      <c r="BV623" s="223"/>
      <c r="CA623" s="223"/>
      <c r="CI623" s="223"/>
      <c r="CO623" s="223"/>
    </row>
    <row r="624" spans="1:93" ht="14.25" customHeight="1">
      <c r="A624" s="1"/>
      <c r="B624" s="1"/>
      <c r="C624" s="1"/>
      <c r="D624" s="1"/>
      <c r="E624" s="1"/>
      <c r="F624" s="1"/>
      <c r="G624" s="1"/>
      <c r="H624" s="1"/>
      <c r="Z624" s="138"/>
      <c r="AD624" s="225"/>
      <c r="AE624" s="225"/>
      <c r="AF624" s="226"/>
      <c r="AG624" s="225"/>
      <c r="AH624" s="226"/>
      <c r="AI624" s="226"/>
      <c r="AJ624" s="226"/>
      <c r="AS624" s="223"/>
      <c r="BI624" s="223"/>
      <c r="BJ624" s="6"/>
      <c r="BK624" s="6"/>
      <c r="BV624" s="223"/>
      <c r="CA624" s="223"/>
      <c r="CI624" s="223"/>
      <c r="CO624" s="223"/>
    </row>
    <row r="625" spans="1:93" ht="14.25" customHeight="1">
      <c r="A625" s="1"/>
      <c r="B625" s="1"/>
      <c r="C625" s="1"/>
      <c r="D625" s="1"/>
      <c r="E625" s="1"/>
      <c r="F625" s="1"/>
      <c r="G625" s="1"/>
      <c r="H625" s="1"/>
      <c r="Z625" s="138"/>
      <c r="AD625" s="225"/>
      <c r="AE625" s="225"/>
      <c r="AF625" s="226"/>
      <c r="AG625" s="225"/>
      <c r="AH625" s="226"/>
      <c r="AI625" s="226"/>
      <c r="AJ625" s="226"/>
      <c r="AS625" s="223"/>
      <c r="BI625" s="223"/>
      <c r="BJ625" s="6"/>
      <c r="BK625" s="6"/>
      <c r="BV625" s="223"/>
      <c r="CA625" s="223"/>
      <c r="CI625" s="223"/>
      <c r="CO625" s="223"/>
    </row>
    <row r="626" spans="1:93" ht="14.25" customHeight="1">
      <c r="A626" s="1"/>
      <c r="B626" s="1"/>
      <c r="C626" s="1"/>
      <c r="D626" s="1"/>
      <c r="E626" s="1"/>
      <c r="F626" s="1"/>
      <c r="G626" s="1"/>
      <c r="H626" s="1"/>
      <c r="Z626" s="138"/>
      <c r="AD626" s="225"/>
      <c r="AE626" s="225"/>
      <c r="AF626" s="226"/>
      <c r="AG626" s="225"/>
      <c r="AH626" s="226"/>
      <c r="AI626" s="226"/>
      <c r="AJ626" s="226"/>
      <c r="AS626" s="223"/>
      <c r="BI626" s="223"/>
      <c r="BJ626" s="6"/>
      <c r="BK626" s="6"/>
      <c r="BV626" s="223"/>
      <c r="CA626" s="223"/>
      <c r="CI626" s="223"/>
      <c r="CO626" s="223"/>
    </row>
    <row r="627" spans="1:93" ht="14.25" customHeight="1">
      <c r="A627" s="1"/>
      <c r="B627" s="1"/>
      <c r="C627" s="1"/>
      <c r="D627" s="1"/>
      <c r="E627" s="1"/>
      <c r="F627" s="1"/>
      <c r="G627" s="1"/>
      <c r="H627" s="1"/>
      <c r="Z627" s="138"/>
      <c r="AD627" s="225"/>
      <c r="AE627" s="225"/>
      <c r="AF627" s="226"/>
      <c r="AG627" s="225"/>
      <c r="AH627" s="226"/>
      <c r="AI627" s="226"/>
      <c r="AJ627" s="226"/>
      <c r="AS627" s="223"/>
      <c r="BI627" s="223"/>
      <c r="BJ627" s="6"/>
      <c r="BK627" s="6"/>
      <c r="BV627" s="223"/>
      <c r="CA627" s="223"/>
      <c r="CI627" s="223"/>
      <c r="CO627" s="223"/>
    </row>
    <row r="628" spans="1:93" ht="14.25" customHeight="1">
      <c r="A628" s="1"/>
      <c r="B628" s="1"/>
      <c r="C628" s="1"/>
      <c r="D628" s="1"/>
      <c r="E628" s="1"/>
      <c r="F628" s="1"/>
      <c r="G628" s="1"/>
      <c r="H628" s="1"/>
      <c r="Z628" s="138"/>
      <c r="AD628" s="225"/>
      <c r="AE628" s="225"/>
      <c r="AF628" s="226"/>
      <c r="AG628" s="225"/>
      <c r="AH628" s="226"/>
      <c r="AI628" s="226"/>
      <c r="AJ628" s="226"/>
      <c r="AS628" s="223"/>
      <c r="BI628" s="223"/>
      <c r="BJ628" s="6"/>
      <c r="BK628" s="6"/>
      <c r="BV628" s="223"/>
      <c r="CA628" s="223"/>
      <c r="CI628" s="223"/>
      <c r="CO628" s="223"/>
    </row>
    <row r="629" spans="1:93" ht="14.25" customHeight="1">
      <c r="A629" s="1"/>
      <c r="B629" s="1"/>
      <c r="C629" s="1"/>
      <c r="D629" s="1"/>
      <c r="E629" s="1"/>
      <c r="F629" s="1"/>
      <c r="G629" s="1"/>
      <c r="H629" s="1"/>
      <c r="Z629" s="138"/>
      <c r="AD629" s="225"/>
      <c r="AE629" s="225"/>
      <c r="AF629" s="226"/>
      <c r="AG629" s="225"/>
      <c r="AH629" s="226"/>
      <c r="AI629" s="226"/>
      <c r="AJ629" s="226"/>
      <c r="AS629" s="223"/>
      <c r="BI629" s="223"/>
      <c r="BJ629" s="6"/>
      <c r="BK629" s="6"/>
      <c r="BV629" s="223"/>
      <c r="CA629" s="223"/>
      <c r="CI629" s="223"/>
      <c r="CO629" s="223"/>
    </row>
    <row r="630" spans="1:93" ht="14.25" customHeight="1">
      <c r="A630" s="1"/>
      <c r="B630" s="1"/>
      <c r="C630" s="1"/>
      <c r="D630" s="1"/>
      <c r="E630" s="1"/>
      <c r="F630" s="1"/>
      <c r="G630" s="1"/>
      <c r="H630" s="1"/>
      <c r="Z630" s="138"/>
      <c r="AD630" s="225"/>
      <c r="AE630" s="225"/>
      <c r="AF630" s="226"/>
      <c r="AG630" s="225"/>
      <c r="AH630" s="226"/>
      <c r="AI630" s="226"/>
      <c r="AJ630" s="226"/>
      <c r="AS630" s="223"/>
      <c r="BI630" s="223"/>
      <c r="BJ630" s="6"/>
      <c r="BK630" s="6"/>
      <c r="BV630" s="223"/>
      <c r="CA630" s="223"/>
      <c r="CI630" s="223"/>
      <c r="CO630" s="223"/>
    </row>
    <row r="631" spans="1:93" ht="14.25" customHeight="1">
      <c r="A631" s="1"/>
      <c r="B631" s="1"/>
      <c r="C631" s="1"/>
      <c r="D631" s="1"/>
      <c r="E631" s="1"/>
      <c r="F631" s="1"/>
      <c r="G631" s="1"/>
      <c r="H631" s="1"/>
      <c r="Z631" s="138"/>
      <c r="AD631" s="225"/>
      <c r="AE631" s="225"/>
      <c r="AF631" s="226"/>
      <c r="AG631" s="225"/>
      <c r="AH631" s="226"/>
      <c r="AI631" s="226"/>
      <c r="AJ631" s="226"/>
      <c r="AS631" s="223"/>
      <c r="BI631" s="223"/>
      <c r="BJ631" s="6"/>
      <c r="BK631" s="6"/>
      <c r="BV631" s="223"/>
      <c r="CA631" s="223"/>
      <c r="CI631" s="223"/>
      <c r="CO631" s="223"/>
    </row>
    <row r="632" spans="1:93" ht="14.25" customHeight="1">
      <c r="A632" s="1"/>
      <c r="B632" s="1"/>
      <c r="C632" s="1"/>
      <c r="D632" s="1"/>
      <c r="E632" s="1"/>
      <c r="F632" s="1"/>
      <c r="G632" s="1"/>
      <c r="H632" s="1"/>
      <c r="Z632" s="138"/>
      <c r="AD632" s="225"/>
      <c r="AE632" s="225"/>
      <c r="AF632" s="226"/>
      <c r="AG632" s="225"/>
      <c r="AH632" s="226"/>
      <c r="AI632" s="226"/>
      <c r="AJ632" s="226"/>
      <c r="AS632" s="223"/>
      <c r="BI632" s="223"/>
      <c r="BJ632" s="6"/>
      <c r="BK632" s="6"/>
      <c r="BV632" s="223"/>
      <c r="CA632" s="223"/>
      <c r="CI632" s="223"/>
      <c r="CO632" s="223"/>
    </row>
    <row r="633" spans="1:93" ht="14.25" customHeight="1">
      <c r="A633" s="1"/>
      <c r="B633" s="1"/>
      <c r="C633" s="1"/>
      <c r="D633" s="1"/>
      <c r="E633" s="1"/>
      <c r="F633" s="1"/>
      <c r="G633" s="1"/>
      <c r="H633" s="1"/>
      <c r="Z633" s="138"/>
      <c r="AD633" s="225"/>
      <c r="AE633" s="225"/>
      <c r="AF633" s="226"/>
      <c r="AG633" s="225"/>
      <c r="AH633" s="226"/>
      <c r="AI633" s="226"/>
      <c r="AJ633" s="226"/>
      <c r="AS633" s="223"/>
      <c r="BI633" s="223"/>
      <c r="BJ633" s="6"/>
      <c r="BK633" s="6"/>
      <c r="BV633" s="223"/>
      <c r="CA633" s="223"/>
      <c r="CI633" s="223"/>
      <c r="CO633" s="223"/>
    </row>
    <row r="634" spans="1:93" ht="14.25" customHeight="1">
      <c r="A634" s="1"/>
      <c r="B634" s="1"/>
      <c r="C634" s="1"/>
      <c r="D634" s="1"/>
      <c r="E634" s="1"/>
      <c r="F634" s="1"/>
      <c r="G634" s="1"/>
      <c r="H634" s="1"/>
      <c r="Z634" s="138"/>
      <c r="AD634" s="225"/>
      <c r="AE634" s="225"/>
      <c r="AF634" s="226"/>
      <c r="AG634" s="225"/>
      <c r="AH634" s="226"/>
      <c r="AI634" s="226"/>
      <c r="AJ634" s="226"/>
      <c r="AS634" s="223"/>
      <c r="BI634" s="223"/>
      <c r="BJ634" s="6"/>
      <c r="BK634" s="6"/>
      <c r="BV634" s="223"/>
      <c r="CA634" s="223"/>
      <c r="CI634" s="223"/>
      <c r="CO634" s="223"/>
    </row>
    <row r="635" spans="1:93" ht="14.25" customHeight="1">
      <c r="A635" s="1"/>
      <c r="B635" s="1"/>
      <c r="C635" s="1"/>
      <c r="D635" s="1"/>
      <c r="E635" s="1"/>
      <c r="F635" s="1"/>
      <c r="G635" s="1"/>
      <c r="H635" s="1"/>
      <c r="Z635" s="138"/>
      <c r="AD635" s="225"/>
      <c r="AE635" s="225"/>
      <c r="AF635" s="226"/>
      <c r="AG635" s="225"/>
      <c r="AH635" s="226"/>
      <c r="AI635" s="226"/>
      <c r="AJ635" s="226"/>
      <c r="AS635" s="223"/>
      <c r="BI635" s="223"/>
      <c r="BJ635" s="6"/>
      <c r="BK635" s="6"/>
      <c r="BV635" s="223"/>
      <c r="CA635" s="223"/>
      <c r="CI635" s="223"/>
      <c r="CO635" s="223"/>
    </row>
    <row r="636" spans="1:93" ht="14.25" customHeight="1">
      <c r="A636" s="1"/>
      <c r="B636" s="1"/>
      <c r="C636" s="1"/>
      <c r="D636" s="1"/>
      <c r="E636" s="1"/>
      <c r="F636" s="1"/>
      <c r="G636" s="1"/>
      <c r="H636" s="1"/>
      <c r="Z636" s="138"/>
      <c r="AD636" s="225"/>
      <c r="AE636" s="225"/>
      <c r="AF636" s="226"/>
      <c r="AG636" s="225"/>
      <c r="AH636" s="226"/>
      <c r="AI636" s="226"/>
      <c r="AJ636" s="226"/>
      <c r="AS636" s="223"/>
      <c r="BI636" s="223"/>
      <c r="BJ636" s="6"/>
      <c r="BK636" s="6"/>
      <c r="BV636" s="223"/>
      <c r="CA636" s="223"/>
      <c r="CI636" s="223"/>
      <c r="CO636" s="223"/>
    </row>
    <row r="637" spans="1:93" ht="14.25" customHeight="1">
      <c r="A637" s="1"/>
      <c r="B637" s="1"/>
      <c r="C637" s="1"/>
      <c r="D637" s="1"/>
      <c r="E637" s="1"/>
      <c r="F637" s="1"/>
      <c r="G637" s="1"/>
      <c r="H637" s="1"/>
      <c r="Z637" s="138"/>
      <c r="AD637" s="225"/>
      <c r="AE637" s="225"/>
      <c r="AF637" s="226"/>
      <c r="AG637" s="225"/>
      <c r="AH637" s="226"/>
      <c r="AI637" s="226"/>
      <c r="AJ637" s="226"/>
      <c r="AS637" s="223"/>
      <c r="BI637" s="223"/>
      <c r="BJ637" s="6"/>
      <c r="BK637" s="6"/>
      <c r="BV637" s="223"/>
      <c r="CA637" s="223"/>
      <c r="CI637" s="223"/>
      <c r="CO637" s="223"/>
    </row>
    <row r="638" spans="1:93" ht="14.25" customHeight="1">
      <c r="A638" s="1"/>
      <c r="B638" s="1"/>
      <c r="C638" s="1"/>
      <c r="D638" s="1"/>
      <c r="E638" s="1"/>
      <c r="F638" s="1"/>
      <c r="G638" s="1"/>
      <c r="H638" s="1"/>
      <c r="Z638" s="138"/>
      <c r="AD638" s="225"/>
      <c r="AE638" s="225"/>
      <c r="AF638" s="226"/>
      <c r="AG638" s="225"/>
      <c r="AH638" s="226"/>
      <c r="AI638" s="226"/>
      <c r="AJ638" s="226"/>
      <c r="AS638" s="223"/>
      <c r="BI638" s="223"/>
      <c r="BJ638" s="6"/>
      <c r="BK638" s="6"/>
      <c r="BV638" s="223"/>
      <c r="CA638" s="223"/>
      <c r="CI638" s="223"/>
      <c r="CO638" s="223"/>
    </row>
    <row r="639" spans="1:93" ht="14.25" customHeight="1">
      <c r="A639" s="1"/>
      <c r="B639" s="1"/>
      <c r="C639" s="1"/>
      <c r="D639" s="1"/>
      <c r="E639" s="1"/>
      <c r="F639" s="1"/>
      <c r="G639" s="1"/>
      <c r="H639" s="1"/>
      <c r="Z639" s="138"/>
      <c r="AD639" s="225"/>
      <c r="AE639" s="225"/>
      <c r="AF639" s="226"/>
      <c r="AG639" s="225"/>
      <c r="AH639" s="226"/>
      <c r="AI639" s="226"/>
      <c r="AJ639" s="226"/>
      <c r="AS639" s="223"/>
      <c r="BI639" s="223"/>
      <c r="BJ639" s="6"/>
      <c r="BK639" s="6"/>
      <c r="BV639" s="223"/>
      <c r="CA639" s="223"/>
      <c r="CI639" s="223"/>
      <c r="CO639" s="223"/>
    </row>
    <row r="640" spans="1:93" ht="14.25" customHeight="1">
      <c r="A640" s="1"/>
      <c r="B640" s="1"/>
      <c r="C640" s="1"/>
      <c r="D640" s="1"/>
      <c r="E640" s="1"/>
      <c r="F640" s="1"/>
      <c r="G640" s="1"/>
      <c r="H640" s="1"/>
      <c r="Z640" s="138"/>
      <c r="AD640" s="225"/>
      <c r="AE640" s="225"/>
      <c r="AF640" s="226"/>
      <c r="AG640" s="225"/>
      <c r="AH640" s="226"/>
      <c r="AI640" s="226"/>
      <c r="AJ640" s="226"/>
      <c r="AS640" s="223"/>
      <c r="BI640" s="223"/>
      <c r="BJ640" s="6"/>
      <c r="BK640" s="6"/>
      <c r="BV640" s="223"/>
      <c r="CA640" s="223"/>
      <c r="CI640" s="223"/>
      <c r="CO640" s="223"/>
    </row>
    <row r="641" spans="1:93" ht="14.25" customHeight="1">
      <c r="A641" s="1"/>
      <c r="B641" s="1"/>
      <c r="C641" s="1"/>
      <c r="D641" s="1"/>
      <c r="E641" s="1"/>
      <c r="F641" s="1"/>
      <c r="G641" s="1"/>
      <c r="H641" s="1"/>
      <c r="Z641" s="138"/>
      <c r="AD641" s="225"/>
      <c r="AE641" s="225"/>
      <c r="AF641" s="226"/>
      <c r="AG641" s="225"/>
      <c r="AH641" s="226"/>
      <c r="AI641" s="226"/>
      <c r="AJ641" s="226"/>
      <c r="AS641" s="223"/>
      <c r="BI641" s="223"/>
      <c r="BJ641" s="6"/>
      <c r="BK641" s="6"/>
      <c r="BV641" s="223"/>
      <c r="CA641" s="223"/>
      <c r="CI641" s="223"/>
      <c r="CO641" s="223"/>
    </row>
    <row r="642" spans="1:93" ht="14.25" customHeight="1">
      <c r="A642" s="1"/>
      <c r="B642" s="1"/>
      <c r="C642" s="1"/>
      <c r="D642" s="1"/>
      <c r="E642" s="1"/>
      <c r="F642" s="1"/>
      <c r="G642" s="1"/>
      <c r="H642" s="1"/>
      <c r="Z642" s="138"/>
      <c r="AD642" s="225"/>
      <c r="AE642" s="225"/>
      <c r="AF642" s="226"/>
      <c r="AG642" s="225"/>
      <c r="AH642" s="226"/>
      <c r="AI642" s="226"/>
      <c r="AJ642" s="226"/>
      <c r="AS642" s="223"/>
      <c r="BI642" s="223"/>
      <c r="BJ642" s="6"/>
      <c r="BK642" s="6"/>
      <c r="BV642" s="223"/>
      <c r="CA642" s="223"/>
      <c r="CI642" s="223"/>
      <c r="CO642" s="223"/>
    </row>
    <row r="643" spans="1:93" ht="14.25" customHeight="1">
      <c r="A643" s="1"/>
      <c r="B643" s="1"/>
      <c r="C643" s="1"/>
      <c r="D643" s="1"/>
      <c r="E643" s="1"/>
      <c r="F643" s="1"/>
      <c r="G643" s="1"/>
      <c r="H643" s="1"/>
      <c r="Z643" s="138"/>
      <c r="AD643" s="225"/>
      <c r="AE643" s="225"/>
      <c r="AF643" s="226"/>
      <c r="AG643" s="225"/>
      <c r="AH643" s="226"/>
      <c r="AI643" s="226"/>
      <c r="AJ643" s="226"/>
      <c r="AS643" s="223"/>
      <c r="BI643" s="223"/>
      <c r="BJ643" s="6"/>
      <c r="BK643" s="6"/>
      <c r="BV643" s="223"/>
      <c r="CA643" s="223"/>
      <c r="CI643" s="223"/>
      <c r="CO643" s="223"/>
    </row>
    <row r="644" spans="1:93" ht="14.25" customHeight="1">
      <c r="A644" s="1"/>
      <c r="B644" s="1"/>
      <c r="C644" s="1"/>
      <c r="D644" s="1"/>
      <c r="E644" s="1"/>
      <c r="F644" s="1"/>
      <c r="G644" s="1"/>
      <c r="H644" s="1"/>
      <c r="Z644" s="138"/>
      <c r="AD644" s="225"/>
      <c r="AE644" s="225"/>
      <c r="AF644" s="226"/>
      <c r="AG644" s="225"/>
      <c r="AH644" s="226"/>
      <c r="AI644" s="226"/>
      <c r="AJ644" s="226"/>
      <c r="AS644" s="223"/>
      <c r="BI644" s="223"/>
      <c r="BJ644" s="6"/>
      <c r="BK644" s="6"/>
      <c r="BV644" s="223"/>
      <c r="CA644" s="223"/>
      <c r="CI644" s="223"/>
      <c r="CO644" s="223"/>
    </row>
    <row r="645" spans="1:93" ht="14.25" customHeight="1">
      <c r="A645" s="1"/>
      <c r="B645" s="1"/>
      <c r="C645" s="1"/>
      <c r="D645" s="1"/>
      <c r="E645" s="1"/>
      <c r="F645" s="1"/>
      <c r="G645" s="1"/>
      <c r="H645" s="1"/>
      <c r="Z645" s="138"/>
      <c r="AD645" s="225"/>
      <c r="AE645" s="225"/>
      <c r="AF645" s="226"/>
      <c r="AG645" s="225"/>
      <c r="AH645" s="226"/>
      <c r="AI645" s="226"/>
      <c r="AJ645" s="226"/>
      <c r="AS645" s="223"/>
      <c r="BI645" s="223"/>
      <c r="BJ645" s="6"/>
      <c r="BK645" s="6"/>
      <c r="BV645" s="223"/>
      <c r="CA645" s="223"/>
      <c r="CI645" s="223"/>
      <c r="CO645" s="223"/>
    </row>
    <row r="646" spans="1:93" ht="14.25" customHeight="1">
      <c r="A646" s="1"/>
      <c r="B646" s="1"/>
      <c r="C646" s="1"/>
      <c r="D646" s="1"/>
      <c r="E646" s="1"/>
      <c r="F646" s="1"/>
      <c r="G646" s="1"/>
      <c r="H646" s="1"/>
      <c r="Z646" s="138"/>
      <c r="AD646" s="225"/>
      <c r="AE646" s="225"/>
      <c r="AF646" s="226"/>
      <c r="AG646" s="225"/>
      <c r="AH646" s="226"/>
      <c r="AI646" s="226"/>
      <c r="AJ646" s="226"/>
      <c r="AS646" s="223"/>
      <c r="BI646" s="223"/>
      <c r="BJ646" s="6"/>
      <c r="BK646" s="6"/>
      <c r="BV646" s="223"/>
      <c r="CA646" s="223"/>
      <c r="CI646" s="223"/>
      <c r="CO646" s="223"/>
    </row>
    <row r="647" spans="1:93" ht="14.25" customHeight="1">
      <c r="A647" s="1"/>
      <c r="B647" s="1"/>
      <c r="C647" s="1"/>
      <c r="D647" s="1"/>
      <c r="E647" s="1"/>
      <c r="F647" s="1"/>
      <c r="G647" s="1"/>
      <c r="H647" s="1"/>
      <c r="Z647" s="138"/>
      <c r="AD647" s="225"/>
      <c r="AE647" s="225"/>
      <c r="AF647" s="226"/>
      <c r="AG647" s="225"/>
      <c r="AH647" s="226"/>
      <c r="AI647" s="226"/>
      <c r="AJ647" s="226"/>
      <c r="AS647" s="223"/>
      <c r="BI647" s="223"/>
      <c r="BJ647" s="6"/>
      <c r="BK647" s="6"/>
      <c r="BV647" s="223"/>
      <c r="CA647" s="223"/>
      <c r="CI647" s="223"/>
      <c r="CO647" s="223"/>
    </row>
    <row r="648" spans="1:93" ht="14.25" customHeight="1">
      <c r="A648" s="1"/>
      <c r="B648" s="1"/>
      <c r="C648" s="1"/>
      <c r="D648" s="1"/>
      <c r="E648" s="1"/>
      <c r="F648" s="1"/>
      <c r="G648" s="1"/>
      <c r="H648" s="1"/>
      <c r="Z648" s="138"/>
      <c r="AD648" s="225"/>
      <c r="AE648" s="225"/>
      <c r="AF648" s="226"/>
      <c r="AG648" s="225"/>
      <c r="AH648" s="226"/>
      <c r="AI648" s="226"/>
      <c r="AJ648" s="226"/>
      <c r="AS648" s="223"/>
      <c r="BI648" s="223"/>
      <c r="BJ648" s="6"/>
      <c r="BK648" s="6"/>
      <c r="BV648" s="223"/>
      <c r="CA648" s="223"/>
      <c r="CI648" s="223"/>
      <c r="CO648" s="223"/>
    </row>
    <row r="649" spans="1:93" ht="14.25" customHeight="1">
      <c r="A649" s="1"/>
      <c r="B649" s="1"/>
      <c r="C649" s="1"/>
      <c r="D649" s="1"/>
      <c r="E649" s="1"/>
      <c r="F649" s="1"/>
      <c r="G649" s="1"/>
      <c r="H649" s="1"/>
      <c r="Z649" s="138"/>
      <c r="AD649" s="225"/>
      <c r="AE649" s="225"/>
      <c r="AF649" s="226"/>
      <c r="AG649" s="225"/>
      <c r="AH649" s="226"/>
      <c r="AI649" s="226"/>
      <c r="AJ649" s="226"/>
      <c r="AS649" s="223"/>
      <c r="BI649" s="223"/>
      <c r="BJ649" s="6"/>
      <c r="BK649" s="6"/>
      <c r="BV649" s="223"/>
      <c r="CA649" s="223"/>
      <c r="CI649" s="223"/>
      <c r="CO649" s="223"/>
    </row>
    <row r="650" spans="1:93" ht="14.25" customHeight="1">
      <c r="A650" s="1"/>
      <c r="B650" s="1"/>
      <c r="C650" s="1"/>
      <c r="D650" s="1"/>
      <c r="E650" s="1"/>
      <c r="F650" s="1"/>
      <c r="G650" s="1"/>
      <c r="H650" s="1"/>
      <c r="Z650" s="138"/>
      <c r="AD650" s="225"/>
      <c r="AE650" s="225"/>
      <c r="AF650" s="226"/>
      <c r="AG650" s="225"/>
      <c r="AH650" s="226"/>
      <c r="AI650" s="226"/>
      <c r="AJ650" s="226"/>
      <c r="AS650" s="223"/>
      <c r="BI650" s="223"/>
      <c r="BJ650" s="6"/>
      <c r="BK650" s="6"/>
      <c r="BV650" s="223"/>
      <c r="CA650" s="223"/>
      <c r="CI650" s="223"/>
      <c r="CO650" s="223"/>
    </row>
    <row r="651" spans="1:93" ht="14.25" customHeight="1">
      <c r="A651" s="1"/>
      <c r="B651" s="1"/>
      <c r="C651" s="1"/>
      <c r="D651" s="1"/>
      <c r="E651" s="1"/>
      <c r="F651" s="1"/>
      <c r="G651" s="1"/>
      <c r="H651" s="1"/>
      <c r="Z651" s="138"/>
      <c r="AD651" s="225"/>
      <c r="AE651" s="225"/>
      <c r="AF651" s="226"/>
      <c r="AG651" s="225"/>
      <c r="AH651" s="226"/>
      <c r="AI651" s="226"/>
      <c r="AJ651" s="226"/>
      <c r="AS651" s="223"/>
      <c r="BI651" s="223"/>
      <c r="BJ651" s="6"/>
      <c r="BK651" s="6"/>
      <c r="BV651" s="223"/>
      <c r="CA651" s="223"/>
      <c r="CI651" s="223"/>
      <c r="CO651" s="223"/>
    </row>
    <row r="652" spans="1:93" ht="14.25" customHeight="1">
      <c r="A652" s="1"/>
      <c r="B652" s="1"/>
      <c r="C652" s="1"/>
      <c r="D652" s="1"/>
      <c r="E652" s="1"/>
      <c r="F652" s="1"/>
      <c r="G652" s="1"/>
      <c r="H652" s="1"/>
      <c r="Z652" s="138"/>
      <c r="AD652" s="225"/>
      <c r="AE652" s="225"/>
      <c r="AF652" s="226"/>
      <c r="AG652" s="225"/>
      <c r="AH652" s="226"/>
      <c r="AI652" s="226"/>
      <c r="AJ652" s="226"/>
      <c r="AS652" s="223"/>
      <c r="BI652" s="223"/>
      <c r="BJ652" s="6"/>
      <c r="BK652" s="6"/>
      <c r="BV652" s="223"/>
      <c r="CA652" s="223"/>
      <c r="CI652" s="223"/>
      <c r="CO652" s="223"/>
    </row>
    <row r="653" spans="1:93" ht="14.25" customHeight="1">
      <c r="A653" s="1"/>
      <c r="B653" s="1"/>
      <c r="C653" s="1"/>
      <c r="D653" s="1"/>
      <c r="E653" s="1"/>
      <c r="F653" s="1"/>
      <c r="G653" s="1"/>
      <c r="H653" s="1"/>
      <c r="Z653" s="138"/>
      <c r="AD653" s="225"/>
      <c r="AE653" s="225"/>
      <c r="AF653" s="226"/>
      <c r="AG653" s="225"/>
      <c r="AH653" s="226"/>
      <c r="AI653" s="226"/>
      <c r="AJ653" s="226"/>
      <c r="AS653" s="223"/>
      <c r="BI653" s="223"/>
      <c r="BJ653" s="6"/>
      <c r="BK653" s="6"/>
      <c r="BV653" s="223"/>
      <c r="CA653" s="223"/>
      <c r="CI653" s="223"/>
      <c r="CO653" s="223"/>
    </row>
    <row r="654" spans="1:93" ht="14.25" customHeight="1">
      <c r="A654" s="1"/>
      <c r="B654" s="1"/>
      <c r="C654" s="1"/>
      <c r="D654" s="1"/>
      <c r="E654" s="1"/>
      <c r="F654" s="1"/>
      <c r="G654" s="1"/>
      <c r="H654" s="1"/>
      <c r="Z654" s="138"/>
      <c r="AD654" s="225"/>
      <c r="AE654" s="225"/>
      <c r="AF654" s="226"/>
      <c r="AG654" s="225"/>
      <c r="AH654" s="226"/>
      <c r="AI654" s="226"/>
      <c r="AJ654" s="226"/>
      <c r="AS654" s="223"/>
      <c r="BI654" s="223"/>
      <c r="BJ654" s="6"/>
      <c r="BK654" s="6"/>
      <c r="BV654" s="223"/>
      <c r="CA654" s="223"/>
      <c r="CI654" s="223"/>
      <c r="CO654" s="223"/>
    </row>
    <row r="655" spans="1:93" ht="14.25" customHeight="1">
      <c r="A655" s="1"/>
      <c r="B655" s="1"/>
      <c r="C655" s="1"/>
      <c r="D655" s="1"/>
      <c r="E655" s="1"/>
      <c r="F655" s="1"/>
      <c r="G655" s="1"/>
      <c r="H655" s="1"/>
      <c r="Z655" s="138"/>
      <c r="AD655" s="225"/>
      <c r="AE655" s="225"/>
      <c r="AF655" s="226"/>
      <c r="AG655" s="225"/>
      <c r="AH655" s="226"/>
      <c r="AI655" s="226"/>
      <c r="AJ655" s="226"/>
      <c r="AS655" s="223"/>
      <c r="BI655" s="223"/>
      <c r="BJ655" s="6"/>
      <c r="BK655" s="6"/>
      <c r="BV655" s="223"/>
      <c r="CA655" s="223"/>
      <c r="CI655" s="223"/>
      <c r="CO655" s="223"/>
    </row>
    <row r="656" spans="1:93" ht="14.25" customHeight="1">
      <c r="A656" s="1"/>
      <c r="B656" s="1"/>
      <c r="C656" s="1"/>
      <c r="D656" s="1"/>
      <c r="E656" s="1"/>
      <c r="F656" s="1"/>
      <c r="G656" s="1"/>
      <c r="H656" s="1"/>
      <c r="Z656" s="138"/>
      <c r="AD656" s="225"/>
      <c r="AE656" s="225"/>
      <c r="AF656" s="226"/>
      <c r="AG656" s="225"/>
      <c r="AH656" s="226"/>
      <c r="AI656" s="226"/>
      <c r="AJ656" s="226"/>
      <c r="AS656" s="223"/>
      <c r="BI656" s="223"/>
      <c r="BJ656" s="6"/>
      <c r="BK656" s="6"/>
      <c r="BV656" s="223"/>
      <c r="CA656" s="223"/>
      <c r="CI656" s="223"/>
      <c r="CO656" s="223"/>
    </row>
    <row r="657" spans="1:93" ht="14.25" customHeight="1">
      <c r="A657" s="1"/>
      <c r="B657" s="1"/>
      <c r="C657" s="1"/>
      <c r="D657" s="1"/>
      <c r="E657" s="1"/>
      <c r="F657" s="1"/>
      <c r="G657" s="1"/>
      <c r="H657" s="1"/>
      <c r="Z657" s="138"/>
      <c r="AD657" s="225"/>
      <c r="AE657" s="225"/>
      <c r="AF657" s="226"/>
      <c r="AG657" s="225"/>
      <c r="AH657" s="226"/>
      <c r="AI657" s="226"/>
      <c r="AJ657" s="226"/>
      <c r="AS657" s="223"/>
      <c r="BI657" s="223"/>
      <c r="BJ657" s="6"/>
      <c r="BK657" s="6"/>
      <c r="BV657" s="223"/>
      <c r="CA657" s="223"/>
      <c r="CI657" s="223"/>
      <c r="CO657" s="223"/>
    </row>
    <row r="658" spans="1:93" ht="14.25" customHeight="1">
      <c r="A658" s="1"/>
      <c r="B658" s="1"/>
      <c r="C658" s="1"/>
      <c r="D658" s="1"/>
      <c r="E658" s="1"/>
      <c r="F658" s="1"/>
      <c r="G658" s="1"/>
      <c r="H658" s="1"/>
      <c r="Z658" s="138"/>
      <c r="AD658" s="225"/>
      <c r="AE658" s="225"/>
      <c r="AF658" s="226"/>
      <c r="AG658" s="225"/>
      <c r="AH658" s="226"/>
      <c r="AI658" s="226"/>
      <c r="AJ658" s="226"/>
      <c r="AS658" s="223"/>
      <c r="BI658" s="223"/>
      <c r="BJ658" s="6"/>
      <c r="BK658" s="6"/>
      <c r="BV658" s="223"/>
      <c r="CA658" s="223"/>
      <c r="CI658" s="223"/>
      <c r="CO658" s="223"/>
    </row>
    <row r="659" spans="1:93" ht="14.25" customHeight="1">
      <c r="A659" s="1"/>
      <c r="B659" s="1"/>
      <c r="C659" s="1"/>
      <c r="D659" s="1"/>
      <c r="E659" s="1"/>
      <c r="F659" s="1"/>
      <c r="G659" s="1"/>
      <c r="H659" s="1"/>
      <c r="Z659" s="138"/>
      <c r="AD659" s="225"/>
      <c r="AE659" s="225"/>
      <c r="AF659" s="226"/>
      <c r="AG659" s="225"/>
      <c r="AH659" s="226"/>
      <c r="AI659" s="226"/>
      <c r="AJ659" s="226"/>
      <c r="AS659" s="223"/>
      <c r="BI659" s="223"/>
      <c r="BJ659" s="6"/>
      <c r="BK659" s="6"/>
      <c r="BV659" s="223"/>
      <c r="CA659" s="223"/>
      <c r="CI659" s="223"/>
      <c r="CO659" s="223"/>
    </row>
    <row r="660" spans="1:93" ht="14.25" customHeight="1">
      <c r="A660" s="1"/>
      <c r="B660" s="1"/>
      <c r="C660" s="1"/>
      <c r="D660" s="1"/>
      <c r="E660" s="1"/>
      <c r="F660" s="1"/>
      <c r="G660" s="1"/>
      <c r="H660" s="1"/>
      <c r="Z660" s="138"/>
      <c r="AD660" s="225"/>
      <c r="AE660" s="225"/>
      <c r="AF660" s="226"/>
      <c r="AG660" s="225"/>
      <c r="AH660" s="226"/>
      <c r="AI660" s="226"/>
      <c r="AJ660" s="226"/>
      <c r="AS660" s="223"/>
      <c r="BI660" s="223"/>
      <c r="BJ660" s="6"/>
      <c r="BK660" s="6"/>
      <c r="BV660" s="223"/>
      <c r="CA660" s="223"/>
      <c r="CI660" s="223"/>
      <c r="CO660" s="223"/>
    </row>
    <row r="661" spans="1:93" ht="14.25" customHeight="1">
      <c r="A661" s="1"/>
      <c r="B661" s="1"/>
      <c r="C661" s="1"/>
      <c r="D661" s="1"/>
      <c r="E661" s="1"/>
      <c r="F661" s="1"/>
      <c r="G661" s="1"/>
      <c r="H661" s="1"/>
      <c r="Z661" s="138"/>
      <c r="AD661" s="225"/>
      <c r="AE661" s="225"/>
      <c r="AF661" s="226"/>
      <c r="AG661" s="225"/>
      <c r="AH661" s="226"/>
      <c r="AI661" s="226"/>
      <c r="AJ661" s="226"/>
      <c r="AS661" s="223"/>
      <c r="BI661" s="223"/>
      <c r="BJ661" s="6"/>
      <c r="BK661" s="6"/>
      <c r="BV661" s="223"/>
      <c r="CA661" s="223"/>
      <c r="CI661" s="223"/>
      <c r="CO661" s="223"/>
    </row>
    <row r="662" spans="1:93" ht="14.25" customHeight="1">
      <c r="A662" s="1"/>
      <c r="B662" s="1"/>
      <c r="C662" s="1"/>
      <c r="D662" s="1"/>
      <c r="E662" s="1"/>
      <c r="F662" s="1"/>
      <c r="G662" s="1"/>
      <c r="H662" s="1"/>
      <c r="Z662" s="138"/>
      <c r="AD662" s="225"/>
      <c r="AE662" s="225"/>
      <c r="AF662" s="226"/>
      <c r="AG662" s="225"/>
      <c r="AH662" s="226"/>
      <c r="AI662" s="226"/>
      <c r="AJ662" s="226"/>
      <c r="AS662" s="223"/>
      <c r="BI662" s="223"/>
      <c r="BJ662" s="6"/>
      <c r="BK662" s="6"/>
      <c r="BV662" s="223"/>
      <c r="CA662" s="223"/>
      <c r="CI662" s="223"/>
      <c r="CO662" s="223"/>
    </row>
    <row r="663" spans="1:93" ht="14.25" customHeight="1">
      <c r="A663" s="1"/>
      <c r="B663" s="1"/>
      <c r="C663" s="1"/>
      <c r="D663" s="1"/>
      <c r="E663" s="1"/>
      <c r="F663" s="1"/>
      <c r="G663" s="1"/>
      <c r="H663" s="1"/>
      <c r="Z663" s="138"/>
      <c r="AD663" s="225"/>
      <c r="AE663" s="225"/>
      <c r="AF663" s="226"/>
      <c r="AG663" s="225"/>
      <c r="AH663" s="226"/>
      <c r="AI663" s="226"/>
      <c r="AJ663" s="226"/>
      <c r="AS663" s="223"/>
      <c r="BI663" s="223"/>
      <c r="BJ663" s="6"/>
      <c r="BK663" s="6"/>
      <c r="BV663" s="223"/>
      <c r="CA663" s="223"/>
      <c r="CI663" s="223"/>
      <c r="CO663" s="223"/>
    </row>
    <row r="664" spans="1:93" ht="14.25" customHeight="1">
      <c r="A664" s="1"/>
      <c r="B664" s="1"/>
      <c r="C664" s="1"/>
      <c r="D664" s="1"/>
      <c r="E664" s="1"/>
      <c r="F664" s="1"/>
      <c r="G664" s="1"/>
      <c r="H664" s="1"/>
      <c r="Z664" s="138"/>
      <c r="AD664" s="225"/>
      <c r="AE664" s="225"/>
      <c r="AF664" s="226"/>
      <c r="AG664" s="225"/>
      <c r="AH664" s="226"/>
      <c r="AI664" s="226"/>
      <c r="AJ664" s="226"/>
      <c r="AS664" s="223"/>
      <c r="BI664" s="223"/>
      <c r="BJ664" s="6"/>
      <c r="BK664" s="6"/>
      <c r="BV664" s="223"/>
      <c r="CA664" s="223"/>
      <c r="CI664" s="223"/>
      <c r="CO664" s="223"/>
    </row>
    <row r="665" spans="1:93" ht="14.25" customHeight="1">
      <c r="A665" s="1"/>
      <c r="B665" s="1"/>
      <c r="C665" s="1"/>
      <c r="D665" s="1"/>
      <c r="E665" s="1"/>
      <c r="F665" s="1"/>
      <c r="G665" s="1"/>
      <c r="H665" s="1"/>
      <c r="Z665" s="138"/>
      <c r="AD665" s="225"/>
      <c r="AE665" s="225"/>
      <c r="AF665" s="226"/>
      <c r="AG665" s="225"/>
      <c r="AH665" s="226"/>
      <c r="AI665" s="226"/>
      <c r="AJ665" s="226"/>
      <c r="AS665" s="223"/>
      <c r="BI665" s="223"/>
      <c r="BJ665" s="6"/>
      <c r="BK665" s="6"/>
      <c r="BV665" s="223"/>
      <c r="CA665" s="223"/>
      <c r="CI665" s="223"/>
      <c r="CO665" s="223"/>
    </row>
    <row r="666" spans="1:93" ht="14.25" customHeight="1">
      <c r="A666" s="1"/>
      <c r="B666" s="1"/>
      <c r="C666" s="1"/>
      <c r="D666" s="1"/>
      <c r="E666" s="1"/>
      <c r="F666" s="1"/>
      <c r="G666" s="1"/>
      <c r="H666" s="1"/>
      <c r="Z666" s="138"/>
      <c r="AD666" s="225"/>
      <c r="AE666" s="225"/>
      <c r="AF666" s="226"/>
      <c r="AG666" s="225"/>
      <c r="AH666" s="226"/>
      <c r="AI666" s="226"/>
      <c r="AJ666" s="226"/>
      <c r="AS666" s="223"/>
      <c r="BI666" s="223"/>
      <c r="BJ666" s="6"/>
      <c r="BK666" s="6"/>
      <c r="BV666" s="223"/>
      <c r="CA666" s="223"/>
      <c r="CI666" s="223"/>
      <c r="CO666" s="223"/>
    </row>
    <row r="667" spans="1:93" ht="14.25" customHeight="1">
      <c r="A667" s="1"/>
      <c r="B667" s="1"/>
      <c r="C667" s="1"/>
      <c r="D667" s="1"/>
      <c r="E667" s="1"/>
      <c r="F667" s="1"/>
      <c r="G667" s="1"/>
      <c r="H667" s="1"/>
      <c r="Z667" s="138"/>
      <c r="AD667" s="225"/>
      <c r="AE667" s="225"/>
      <c r="AF667" s="226"/>
      <c r="AG667" s="225"/>
      <c r="AH667" s="226"/>
      <c r="AI667" s="226"/>
      <c r="AJ667" s="226"/>
      <c r="AS667" s="223"/>
      <c r="BI667" s="223"/>
      <c r="BJ667" s="6"/>
      <c r="BK667" s="6"/>
      <c r="BV667" s="223"/>
      <c r="CA667" s="223"/>
      <c r="CI667" s="223"/>
      <c r="CO667" s="223"/>
    </row>
    <row r="668" spans="1:93" ht="14.25" customHeight="1">
      <c r="A668" s="1"/>
      <c r="B668" s="1"/>
      <c r="C668" s="1"/>
      <c r="D668" s="1"/>
      <c r="E668" s="1"/>
      <c r="F668" s="1"/>
      <c r="G668" s="1"/>
      <c r="H668" s="1"/>
      <c r="Z668" s="138"/>
      <c r="AD668" s="225"/>
      <c r="AE668" s="225"/>
      <c r="AF668" s="226"/>
      <c r="AG668" s="225"/>
      <c r="AH668" s="226"/>
      <c r="AI668" s="226"/>
      <c r="AJ668" s="226"/>
      <c r="AS668" s="223"/>
      <c r="BI668" s="223"/>
      <c r="BJ668" s="6"/>
      <c r="BK668" s="6"/>
      <c r="BV668" s="223"/>
      <c r="CA668" s="223"/>
      <c r="CI668" s="223"/>
      <c r="CO668" s="223"/>
    </row>
    <row r="669" spans="1:93" ht="14.25" customHeight="1">
      <c r="A669" s="1"/>
      <c r="B669" s="1"/>
      <c r="C669" s="1"/>
      <c r="D669" s="1"/>
      <c r="E669" s="1"/>
      <c r="F669" s="1"/>
      <c r="G669" s="1"/>
      <c r="H669" s="1"/>
      <c r="Z669" s="138"/>
      <c r="AD669" s="225"/>
      <c r="AE669" s="225"/>
      <c r="AF669" s="226"/>
      <c r="AG669" s="225"/>
      <c r="AH669" s="226"/>
      <c r="AI669" s="226"/>
      <c r="AJ669" s="226"/>
      <c r="AS669" s="223"/>
      <c r="BI669" s="223"/>
      <c r="BJ669" s="6"/>
      <c r="BK669" s="6"/>
      <c r="BV669" s="223"/>
      <c r="CA669" s="223"/>
      <c r="CI669" s="223"/>
      <c r="CO669" s="223"/>
    </row>
    <row r="670" spans="1:93" ht="14.25" customHeight="1">
      <c r="A670" s="1"/>
      <c r="B670" s="1"/>
      <c r="C670" s="1"/>
      <c r="D670" s="1"/>
      <c r="E670" s="1"/>
      <c r="F670" s="1"/>
      <c r="G670" s="1"/>
      <c r="H670" s="1"/>
      <c r="Z670" s="138"/>
      <c r="AD670" s="225"/>
      <c r="AE670" s="225"/>
      <c r="AF670" s="226"/>
      <c r="AG670" s="225"/>
      <c r="AH670" s="226"/>
      <c r="AI670" s="226"/>
      <c r="AJ670" s="226"/>
      <c r="AS670" s="223"/>
      <c r="BI670" s="223"/>
      <c r="BJ670" s="6"/>
      <c r="BK670" s="6"/>
      <c r="BV670" s="223"/>
      <c r="CA670" s="223"/>
      <c r="CI670" s="223"/>
      <c r="CO670" s="223"/>
    </row>
    <row r="671" spans="1:93" ht="14.25" customHeight="1">
      <c r="A671" s="1"/>
      <c r="B671" s="1"/>
      <c r="C671" s="1"/>
      <c r="D671" s="1"/>
      <c r="E671" s="1"/>
      <c r="F671" s="1"/>
      <c r="G671" s="1"/>
      <c r="H671" s="1"/>
      <c r="Z671" s="138"/>
      <c r="AD671" s="225"/>
      <c r="AE671" s="225"/>
      <c r="AF671" s="226"/>
      <c r="AG671" s="225"/>
      <c r="AH671" s="226"/>
      <c r="AI671" s="226"/>
      <c r="AJ671" s="226"/>
      <c r="AS671" s="223"/>
      <c r="BI671" s="223"/>
      <c r="BJ671" s="6"/>
      <c r="BK671" s="6"/>
      <c r="BV671" s="223"/>
      <c r="CA671" s="223"/>
      <c r="CI671" s="223"/>
      <c r="CO671" s="223"/>
    </row>
    <row r="672" spans="1:93" ht="14.25" customHeight="1">
      <c r="A672" s="1"/>
      <c r="B672" s="1"/>
      <c r="C672" s="1"/>
      <c r="D672" s="1"/>
      <c r="E672" s="1"/>
      <c r="F672" s="1"/>
      <c r="G672" s="1"/>
      <c r="H672" s="1"/>
      <c r="Z672" s="138"/>
      <c r="AD672" s="225"/>
      <c r="AE672" s="225"/>
      <c r="AF672" s="226"/>
      <c r="AG672" s="225"/>
      <c r="AH672" s="226"/>
      <c r="AI672" s="226"/>
      <c r="AJ672" s="226"/>
      <c r="AS672" s="223"/>
      <c r="BI672" s="223"/>
      <c r="BJ672" s="6"/>
      <c r="BK672" s="6"/>
      <c r="BV672" s="223"/>
      <c r="CA672" s="223"/>
      <c r="CI672" s="223"/>
      <c r="CO672" s="223"/>
    </row>
    <row r="673" spans="1:93" ht="14.25" customHeight="1">
      <c r="A673" s="1"/>
      <c r="B673" s="1"/>
      <c r="C673" s="1"/>
      <c r="D673" s="1"/>
      <c r="E673" s="1"/>
      <c r="F673" s="1"/>
      <c r="G673" s="1"/>
      <c r="H673" s="1"/>
      <c r="Z673" s="138"/>
      <c r="AD673" s="225"/>
      <c r="AE673" s="225"/>
      <c r="AF673" s="226"/>
      <c r="AG673" s="225"/>
      <c r="AH673" s="226"/>
      <c r="AI673" s="226"/>
      <c r="AJ673" s="226"/>
      <c r="AS673" s="223"/>
      <c r="BI673" s="223"/>
      <c r="BJ673" s="6"/>
      <c r="BK673" s="6"/>
      <c r="BV673" s="223"/>
      <c r="CA673" s="223"/>
      <c r="CI673" s="223"/>
      <c r="CO673" s="223"/>
    </row>
    <row r="674" spans="1:93" ht="14.25" customHeight="1">
      <c r="A674" s="1"/>
      <c r="B674" s="1"/>
      <c r="C674" s="1"/>
      <c r="D674" s="1"/>
      <c r="E674" s="1"/>
      <c r="F674" s="1"/>
      <c r="G674" s="1"/>
      <c r="H674" s="1"/>
      <c r="Z674" s="138"/>
      <c r="AD674" s="225"/>
      <c r="AE674" s="225"/>
      <c r="AF674" s="226"/>
      <c r="AG674" s="225"/>
      <c r="AH674" s="226"/>
      <c r="AI674" s="226"/>
      <c r="AJ674" s="226"/>
      <c r="AS674" s="223"/>
      <c r="BI674" s="223"/>
      <c r="BJ674" s="6"/>
      <c r="BK674" s="6"/>
      <c r="BV674" s="223"/>
      <c r="CA674" s="223"/>
      <c r="CI674" s="223"/>
      <c r="CO674" s="223"/>
    </row>
    <row r="675" spans="1:93" ht="14.25" customHeight="1">
      <c r="A675" s="1"/>
      <c r="B675" s="1"/>
      <c r="C675" s="1"/>
      <c r="D675" s="1"/>
      <c r="E675" s="1"/>
      <c r="F675" s="1"/>
      <c r="G675" s="1"/>
      <c r="H675" s="1"/>
      <c r="Z675" s="138"/>
      <c r="AD675" s="225"/>
      <c r="AE675" s="225"/>
      <c r="AF675" s="226"/>
      <c r="AG675" s="225"/>
      <c r="AH675" s="226"/>
      <c r="AI675" s="226"/>
      <c r="AJ675" s="226"/>
      <c r="AS675" s="223"/>
      <c r="BI675" s="223"/>
      <c r="BJ675" s="6"/>
      <c r="BK675" s="6"/>
      <c r="BV675" s="223"/>
      <c r="CA675" s="223"/>
      <c r="CI675" s="223"/>
      <c r="CO675" s="223"/>
    </row>
    <row r="676" spans="1:93" ht="14.25" customHeight="1">
      <c r="A676" s="1"/>
      <c r="B676" s="1"/>
      <c r="C676" s="1"/>
      <c r="D676" s="1"/>
      <c r="E676" s="1"/>
      <c r="F676" s="1"/>
      <c r="G676" s="1"/>
      <c r="H676" s="1"/>
      <c r="Z676" s="138"/>
      <c r="AD676" s="225"/>
      <c r="AE676" s="225"/>
      <c r="AF676" s="226"/>
      <c r="AG676" s="225"/>
      <c r="AH676" s="226"/>
      <c r="AI676" s="226"/>
      <c r="AJ676" s="226"/>
      <c r="AS676" s="223"/>
      <c r="BI676" s="223"/>
      <c r="BJ676" s="6"/>
      <c r="BK676" s="6"/>
      <c r="BV676" s="223"/>
      <c r="CA676" s="223"/>
      <c r="CI676" s="223"/>
      <c r="CO676" s="223"/>
    </row>
    <row r="677" spans="1:93" ht="14.25" customHeight="1">
      <c r="A677" s="1"/>
      <c r="B677" s="1"/>
      <c r="C677" s="1"/>
      <c r="D677" s="1"/>
      <c r="E677" s="1"/>
      <c r="F677" s="1"/>
      <c r="G677" s="1"/>
      <c r="H677" s="1"/>
      <c r="Z677" s="138"/>
      <c r="AD677" s="225"/>
      <c r="AE677" s="225"/>
      <c r="AF677" s="226"/>
      <c r="AG677" s="225"/>
      <c r="AH677" s="226"/>
      <c r="AI677" s="226"/>
      <c r="AJ677" s="226"/>
      <c r="AS677" s="223"/>
      <c r="BI677" s="223"/>
      <c r="BJ677" s="6"/>
      <c r="BK677" s="6"/>
      <c r="BV677" s="223"/>
      <c r="CA677" s="223"/>
      <c r="CI677" s="223"/>
      <c r="CO677" s="223"/>
    </row>
    <row r="678" spans="1:93" ht="14.25" customHeight="1">
      <c r="A678" s="1"/>
      <c r="B678" s="1"/>
      <c r="C678" s="1"/>
      <c r="D678" s="1"/>
      <c r="E678" s="1"/>
      <c r="F678" s="1"/>
      <c r="G678" s="1"/>
      <c r="H678" s="1"/>
      <c r="Z678" s="138"/>
      <c r="AD678" s="225"/>
      <c r="AE678" s="225"/>
      <c r="AF678" s="226"/>
      <c r="AG678" s="225"/>
      <c r="AH678" s="226"/>
      <c r="AI678" s="226"/>
      <c r="AJ678" s="226"/>
      <c r="AS678" s="223"/>
      <c r="BI678" s="223"/>
      <c r="BJ678" s="6"/>
      <c r="BK678" s="6"/>
      <c r="BV678" s="223"/>
      <c r="CA678" s="223"/>
      <c r="CI678" s="223"/>
      <c r="CO678" s="223"/>
    </row>
    <row r="679" spans="1:93" ht="14.25" customHeight="1">
      <c r="A679" s="1"/>
      <c r="B679" s="1"/>
      <c r="C679" s="1"/>
      <c r="D679" s="1"/>
      <c r="E679" s="1"/>
      <c r="F679" s="1"/>
      <c r="G679" s="1"/>
      <c r="H679" s="1"/>
      <c r="Z679" s="138"/>
      <c r="AD679" s="225"/>
      <c r="AE679" s="225"/>
      <c r="AF679" s="226"/>
      <c r="AG679" s="225"/>
      <c r="AH679" s="226"/>
      <c r="AI679" s="226"/>
      <c r="AJ679" s="226"/>
      <c r="AS679" s="223"/>
      <c r="BI679" s="223"/>
      <c r="BJ679" s="6"/>
      <c r="BK679" s="6"/>
      <c r="BV679" s="223"/>
      <c r="CA679" s="223"/>
      <c r="CI679" s="223"/>
      <c r="CO679" s="223"/>
    </row>
    <row r="680" spans="1:93" ht="14.25" customHeight="1">
      <c r="A680" s="1"/>
      <c r="B680" s="1"/>
      <c r="C680" s="1"/>
      <c r="D680" s="1"/>
      <c r="E680" s="1"/>
      <c r="F680" s="1"/>
      <c r="G680" s="1"/>
      <c r="H680" s="1"/>
      <c r="Z680" s="138"/>
      <c r="AD680" s="225"/>
      <c r="AE680" s="225"/>
      <c r="AF680" s="226"/>
      <c r="AG680" s="225"/>
      <c r="AH680" s="226"/>
      <c r="AI680" s="226"/>
      <c r="AJ680" s="226"/>
      <c r="AS680" s="223"/>
      <c r="BI680" s="223"/>
      <c r="BJ680" s="6"/>
      <c r="BK680" s="6"/>
      <c r="BV680" s="223"/>
      <c r="CA680" s="223"/>
      <c r="CI680" s="223"/>
      <c r="CO680" s="223"/>
    </row>
    <row r="681" spans="1:93" ht="14.25" customHeight="1">
      <c r="A681" s="1"/>
      <c r="B681" s="1"/>
      <c r="C681" s="1"/>
      <c r="D681" s="1"/>
      <c r="E681" s="1"/>
      <c r="F681" s="1"/>
      <c r="G681" s="1"/>
      <c r="H681" s="1"/>
      <c r="Z681" s="138"/>
      <c r="AD681" s="225"/>
      <c r="AE681" s="225"/>
      <c r="AF681" s="226"/>
      <c r="AG681" s="225"/>
      <c r="AH681" s="226"/>
      <c r="AI681" s="226"/>
      <c r="AJ681" s="226"/>
      <c r="AS681" s="223"/>
      <c r="BI681" s="223"/>
      <c r="BJ681" s="6"/>
      <c r="BK681" s="6"/>
      <c r="BV681" s="223"/>
      <c r="CA681" s="223"/>
      <c r="CI681" s="223"/>
      <c r="CO681" s="223"/>
    </row>
    <row r="682" spans="1:93" ht="14.25" customHeight="1">
      <c r="A682" s="1"/>
      <c r="B682" s="1"/>
      <c r="C682" s="1"/>
      <c r="D682" s="1"/>
      <c r="E682" s="1"/>
      <c r="F682" s="1"/>
      <c r="G682" s="1"/>
      <c r="H682" s="1"/>
      <c r="Z682" s="138"/>
      <c r="AD682" s="225"/>
      <c r="AE682" s="225"/>
      <c r="AF682" s="226"/>
      <c r="AG682" s="225"/>
      <c r="AH682" s="226"/>
      <c r="AI682" s="226"/>
      <c r="AJ682" s="226"/>
      <c r="AS682" s="223"/>
      <c r="BI682" s="223"/>
      <c r="BJ682" s="6"/>
      <c r="BK682" s="6"/>
      <c r="BV682" s="223"/>
      <c r="CA682" s="223"/>
      <c r="CI682" s="223"/>
      <c r="CO682" s="223"/>
    </row>
    <row r="683" spans="1:93" ht="14.25" customHeight="1">
      <c r="A683" s="1"/>
      <c r="B683" s="1"/>
      <c r="C683" s="1"/>
      <c r="D683" s="1"/>
      <c r="E683" s="1"/>
      <c r="F683" s="1"/>
      <c r="G683" s="1"/>
      <c r="H683" s="1"/>
      <c r="Z683" s="138"/>
      <c r="AD683" s="225"/>
      <c r="AE683" s="225"/>
      <c r="AF683" s="226"/>
      <c r="AG683" s="225"/>
      <c r="AH683" s="226"/>
      <c r="AI683" s="226"/>
      <c r="AJ683" s="226"/>
      <c r="AS683" s="223"/>
      <c r="BI683" s="223"/>
      <c r="BJ683" s="6"/>
      <c r="BK683" s="6"/>
      <c r="BV683" s="223"/>
      <c r="CA683" s="223"/>
      <c r="CI683" s="223"/>
      <c r="CO683" s="223"/>
    </row>
    <row r="684" spans="1:93" ht="14.25" customHeight="1">
      <c r="A684" s="1"/>
      <c r="B684" s="1"/>
      <c r="C684" s="1"/>
      <c r="D684" s="1"/>
      <c r="E684" s="1"/>
      <c r="F684" s="1"/>
      <c r="G684" s="1"/>
      <c r="H684" s="1"/>
      <c r="Z684" s="138"/>
      <c r="AD684" s="225"/>
      <c r="AE684" s="225"/>
      <c r="AF684" s="226"/>
      <c r="AG684" s="225"/>
      <c r="AH684" s="226"/>
      <c r="AI684" s="226"/>
      <c r="AJ684" s="226"/>
      <c r="AS684" s="223"/>
      <c r="BI684" s="223"/>
      <c r="BJ684" s="6"/>
      <c r="BK684" s="6"/>
      <c r="BV684" s="223"/>
      <c r="CA684" s="223"/>
      <c r="CI684" s="223"/>
      <c r="CO684" s="223"/>
    </row>
    <row r="685" spans="1:93" ht="14.25" customHeight="1">
      <c r="A685" s="1"/>
      <c r="B685" s="1"/>
      <c r="C685" s="1"/>
      <c r="D685" s="1"/>
      <c r="E685" s="1"/>
      <c r="F685" s="1"/>
      <c r="G685" s="1"/>
      <c r="H685" s="1"/>
      <c r="Z685" s="138"/>
      <c r="AD685" s="225"/>
      <c r="AE685" s="225"/>
      <c r="AF685" s="226"/>
      <c r="AG685" s="225"/>
      <c r="AH685" s="226"/>
      <c r="AI685" s="226"/>
      <c r="AJ685" s="226"/>
      <c r="AS685" s="223"/>
      <c r="BI685" s="223"/>
      <c r="BJ685" s="6"/>
      <c r="BK685" s="6"/>
      <c r="BV685" s="223"/>
      <c r="CA685" s="223"/>
      <c r="CI685" s="223"/>
      <c r="CO685" s="223"/>
    </row>
    <row r="686" spans="1:93" ht="14.25" customHeight="1">
      <c r="A686" s="1"/>
      <c r="B686" s="1"/>
      <c r="C686" s="1"/>
      <c r="D686" s="1"/>
      <c r="E686" s="1"/>
      <c r="F686" s="1"/>
      <c r="G686" s="1"/>
      <c r="H686" s="1"/>
      <c r="Z686" s="138"/>
      <c r="AD686" s="225"/>
      <c r="AE686" s="225"/>
      <c r="AF686" s="226"/>
      <c r="AG686" s="225"/>
      <c r="AH686" s="226"/>
      <c r="AI686" s="226"/>
      <c r="AJ686" s="226"/>
      <c r="AS686" s="223"/>
      <c r="BI686" s="223"/>
      <c r="BJ686" s="6"/>
      <c r="BK686" s="6"/>
      <c r="BV686" s="223"/>
      <c r="CA686" s="223"/>
      <c r="CI686" s="223"/>
      <c r="CO686" s="223"/>
    </row>
    <row r="687" spans="1:93" ht="14.25" customHeight="1">
      <c r="A687" s="1"/>
      <c r="B687" s="1"/>
      <c r="C687" s="1"/>
      <c r="D687" s="1"/>
      <c r="E687" s="1"/>
      <c r="F687" s="1"/>
      <c r="G687" s="1"/>
      <c r="H687" s="1"/>
      <c r="Z687" s="138"/>
      <c r="AD687" s="225"/>
      <c r="AE687" s="225"/>
      <c r="AF687" s="226"/>
      <c r="AG687" s="225"/>
      <c r="AH687" s="226"/>
      <c r="AI687" s="226"/>
      <c r="AJ687" s="226"/>
      <c r="AS687" s="223"/>
      <c r="BI687" s="223"/>
      <c r="BJ687" s="6"/>
      <c r="BK687" s="6"/>
      <c r="BV687" s="223"/>
      <c r="CA687" s="223"/>
      <c r="CI687" s="223"/>
      <c r="CO687" s="223"/>
    </row>
    <row r="688" spans="1:93" ht="14.25" customHeight="1">
      <c r="A688" s="1"/>
      <c r="B688" s="1"/>
      <c r="C688" s="1"/>
      <c r="D688" s="1"/>
      <c r="E688" s="1"/>
      <c r="F688" s="1"/>
      <c r="G688" s="1"/>
      <c r="H688" s="1"/>
      <c r="Z688" s="138"/>
      <c r="AD688" s="225"/>
      <c r="AE688" s="225"/>
      <c r="AF688" s="226"/>
      <c r="AG688" s="225"/>
      <c r="AH688" s="226"/>
      <c r="AI688" s="226"/>
      <c r="AJ688" s="226"/>
      <c r="AS688" s="223"/>
      <c r="BI688" s="223"/>
      <c r="BJ688" s="6"/>
      <c r="BK688" s="6"/>
      <c r="BV688" s="223"/>
      <c r="CA688" s="223"/>
      <c r="CI688" s="223"/>
      <c r="CO688" s="223"/>
    </row>
    <row r="689" spans="1:93" ht="14.25" customHeight="1">
      <c r="A689" s="1"/>
      <c r="B689" s="1"/>
      <c r="C689" s="1"/>
      <c r="D689" s="1"/>
      <c r="E689" s="1"/>
      <c r="F689" s="1"/>
      <c r="G689" s="1"/>
      <c r="H689" s="1"/>
      <c r="Z689" s="138"/>
      <c r="AD689" s="225"/>
      <c r="AE689" s="225"/>
      <c r="AF689" s="226"/>
      <c r="AG689" s="225"/>
      <c r="AH689" s="226"/>
      <c r="AI689" s="226"/>
      <c r="AJ689" s="226"/>
      <c r="AS689" s="223"/>
      <c r="BI689" s="223"/>
      <c r="BJ689" s="6"/>
      <c r="BK689" s="6"/>
      <c r="BV689" s="223"/>
      <c r="CA689" s="223"/>
      <c r="CI689" s="223"/>
      <c r="CO689" s="223"/>
    </row>
    <row r="690" spans="1:93" ht="14.25" customHeight="1">
      <c r="A690" s="1"/>
      <c r="B690" s="1"/>
      <c r="C690" s="1"/>
      <c r="D690" s="1"/>
      <c r="E690" s="1"/>
      <c r="F690" s="1"/>
      <c r="G690" s="1"/>
      <c r="H690" s="1"/>
      <c r="Z690" s="138"/>
      <c r="AD690" s="225"/>
      <c r="AE690" s="225"/>
      <c r="AF690" s="226"/>
      <c r="AG690" s="225"/>
      <c r="AH690" s="226"/>
      <c r="AI690" s="226"/>
      <c r="AJ690" s="226"/>
      <c r="AS690" s="223"/>
      <c r="BI690" s="223"/>
      <c r="BJ690" s="6"/>
      <c r="BK690" s="6"/>
      <c r="BV690" s="223"/>
      <c r="CA690" s="223"/>
      <c r="CI690" s="223"/>
      <c r="CO690" s="223"/>
    </row>
    <row r="691" spans="1:93" ht="14.25" customHeight="1">
      <c r="A691" s="1"/>
      <c r="B691" s="1"/>
      <c r="C691" s="1"/>
      <c r="D691" s="1"/>
      <c r="E691" s="1"/>
      <c r="F691" s="1"/>
      <c r="G691" s="1"/>
      <c r="H691" s="1"/>
      <c r="Z691" s="138"/>
      <c r="AD691" s="225"/>
      <c r="AE691" s="225"/>
      <c r="AF691" s="226"/>
      <c r="AG691" s="225"/>
      <c r="AH691" s="226"/>
      <c r="AI691" s="226"/>
      <c r="AJ691" s="226"/>
      <c r="AS691" s="223"/>
      <c r="BI691" s="223"/>
      <c r="BJ691" s="6"/>
      <c r="BK691" s="6"/>
      <c r="BV691" s="223"/>
      <c r="CA691" s="223"/>
      <c r="CI691" s="223"/>
      <c r="CO691" s="223"/>
    </row>
    <row r="692" spans="1:93" ht="14.25" customHeight="1">
      <c r="A692" s="1"/>
      <c r="B692" s="1"/>
      <c r="C692" s="1"/>
      <c r="D692" s="1"/>
      <c r="E692" s="1"/>
      <c r="F692" s="1"/>
      <c r="G692" s="1"/>
      <c r="H692" s="1"/>
      <c r="Z692" s="138"/>
      <c r="AD692" s="225"/>
      <c r="AE692" s="225"/>
      <c r="AF692" s="226"/>
      <c r="AG692" s="225"/>
      <c r="AH692" s="226"/>
      <c r="AI692" s="226"/>
      <c r="AJ692" s="226"/>
      <c r="AS692" s="223"/>
      <c r="BI692" s="223"/>
      <c r="BJ692" s="6"/>
      <c r="BK692" s="6"/>
      <c r="BV692" s="223"/>
      <c r="CA692" s="223"/>
      <c r="CI692" s="223"/>
      <c r="CO692" s="223"/>
    </row>
    <row r="693" spans="1:93" ht="14.25" customHeight="1">
      <c r="A693" s="1"/>
      <c r="B693" s="1"/>
      <c r="C693" s="1"/>
      <c r="D693" s="1"/>
      <c r="E693" s="1"/>
      <c r="F693" s="1"/>
      <c r="G693" s="1"/>
      <c r="H693" s="1"/>
      <c r="Z693" s="138"/>
      <c r="AD693" s="225"/>
      <c r="AE693" s="225"/>
      <c r="AF693" s="226"/>
      <c r="AG693" s="225"/>
      <c r="AH693" s="226"/>
      <c r="AI693" s="226"/>
      <c r="AJ693" s="226"/>
      <c r="AS693" s="223"/>
      <c r="BI693" s="223"/>
      <c r="BJ693" s="6"/>
      <c r="BK693" s="6"/>
      <c r="BV693" s="223"/>
      <c r="CA693" s="223"/>
      <c r="CI693" s="223"/>
      <c r="CO693" s="223"/>
    </row>
    <row r="694" spans="1:93" ht="14.25" customHeight="1">
      <c r="A694" s="1"/>
      <c r="B694" s="1"/>
      <c r="C694" s="1"/>
      <c r="D694" s="1"/>
      <c r="E694" s="1"/>
      <c r="F694" s="1"/>
      <c r="G694" s="1"/>
      <c r="H694" s="1"/>
      <c r="Z694" s="138"/>
      <c r="AD694" s="225"/>
      <c r="AE694" s="225"/>
      <c r="AF694" s="226"/>
      <c r="AG694" s="225"/>
      <c r="AH694" s="226"/>
      <c r="AI694" s="226"/>
      <c r="AJ694" s="226"/>
      <c r="AS694" s="223"/>
      <c r="BI694" s="223"/>
      <c r="BJ694" s="6"/>
      <c r="BK694" s="6"/>
      <c r="BV694" s="223"/>
      <c r="CA694" s="223"/>
      <c r="CI694" s="223"/>
      <c r="CO694" s="223"/>
    </row>
    <row r="695" spans="1:93" ht="14.25" customHeight="1">
      <c r="A695" s="1"/>
      <c r="B695" s="1"/>
      <c r="C695" s="1"/>
      <c r="D695" s="1"/>
      <c r="E695" s="1"/>
      <c r="F695" s="1"/>
      <c r="G695" s="1"/>
      <c r="H695" s="1"/>
      <c r="Z695" s="138"/>
      <c r="AD695" s="225"/>
      <c r="AE695" s="225"/>
      <c r="AF695" s="226"/>
      <c r="AG695" s="225"/>
      <c r="AH695" s="226"/>
      <c r="AI695" s="226"/>
      <c r="AJ695" s="226"/>
      <c r="AS695" s="223"/>
      <c r="BI695" s="223"/>
      <c r="BJ695" s="6"/>
      <c r="BK695" s="6"/>
      <c r="BV695" s="223"/>
      <c r="CA695" s="223"/>
      <c r="CI695" s="223"/>
      <c r="CO695" s="223"/>
    </row>
    <row r="696" spans="1:93" ht="14.25" customHeight="1">
      <c r="A696" s="1"/>
      <c r="B696" s="1"/>
      <c r="C696" s="1"/>
      <c r="D696" s="1"/>
      <c r="E696" s="1"/>
      <c r="F696" s="1"/>
      <c r="G696" s="1"/>
      <c r="H696" s="1"/>
      <c r="Z696" s="138"/>
      <c r="AD696" s="225"/>
      <c r="AE696" s="225"/>
      <c r="AF696" s="226"/>
      <c r="AG696" s="225"/>
      <c r="AH696" s="226"/>
      <c r="AI696" s="226"/>
      <c r="AJ696" s="226"/>
      <c r="AS696" s="223"/>
      <c r="BI696" s="223"/>
      <c r="BJ696" s="6"/>
      <c r="BK696" s="6"/>
      <c r="BV696" s="223"/>
      <c r="CA696" s="223"/>
      <c r="CI696" s="223"/>
      <c r="CO696" s="223"/>
    </row>
    <row r="697" spans="1:93" ht="14.25" customHeight="1">
      <c r="A697" s="1"/>
      <c r="B697" s="1"/>
      <c r="C697" s="1"/>
      <c r="D697" s="1"/>
      <c r="E697" s="1"/>
      <c r="F697" s="1"/>
      <c r="G697" s="1"/>
      <c r="H697" s="1"/>
      <c r="Z697" s="138"/>
      <c r="AD697" s="225"/>
      <c r="AE697" s="225"/>
      <c r="AF697" s="226"/>
      <c r="AG697" s="225"/>
      <c r="AH697" s="226"/>
      <c r="AI697" s="226"/>
      <c r="AJ697" s="226"/>
      <c r="AS697" s="223"/>
      <c r="BI697" s="223"/>
      <c r="BJ697" s="6"/>
      <c r="BK697" s="6"/>
      <c r="BV697" s="223"/>
      <c r="CA697" s="223"/>
      <c r="CI697" s="223"/>
      <c r="CO697" s="223"/>
    </row>
    <row r="698" spans="1:93" ht="14.25" customHeight="1">
      <c r="A698" s="1"/>
      <c r="B698" s="1"/>
      <c r="C698" s="1"/>
      <c r="D698" s="1"/>
      <c r="E698" s="1"/>
      <c r="F698" s="1"/>
      <c r="G698" s="1"/>
      <c r="H698" s="1"/>
      <c r="Z698" s="138"/>
      <c r="AD698" s="225"/>
      <c r="AE698" s="225"/>
      <c r="AF698" s="226"/>
      <c r="AG698" s="225"/>
      <c r="AH698" s="226"/>
      <c r="AI698" s="226"/>
      <c r="AJ698" s="226"/>
      <c r="AS698" s="223"/>
      <c r="BI698" s="223"/>
      <c r="BJ698" s="6"/>
      <c r="BK698" s="6"/>
      <c r="BV698" s="223"/>
      <c r="CA698" s="223"/>
      <c r="CI698" s="223"/>
      <c r="CO698" s="223"/>
    </row>
    <row r="699" spans="1:93" ht="14.25" customHeight="1">
      <c r="A699" s="1"/>
      <c r="B699" s="1"/>
      <c r="C699" s="1"/>
      <c r="D699" s="1"/>
      <c r="E699" s="1"/>
      <c r="F699" s="1"/>
      <c r="G699" s="1"/>
      <c r="H699" s="1"/>
      <c r="Z699" s="138"/>
      <c r="AD699" s="225"/>
      <c r="AE699" s="225"/>
      <c r="AF699" s="226"/>
      <c r="AG699" s="225"/>
      <c r="AH699" s="226"/>
      <c r="AI699" s="226"/>
      <c r="AJ699" s="226"/>
      <c r="AS699" s="223"/>
      <c r="BI699" s="223"/>
      <c r="BJ699" s="6"/>
      <c r="BK699" s="6"/>
      <c r="BV699" s="223"/>
      <c r="CA699" s="223"/>
      <c r="CI699" s="223"/>
      <c r="CO699" s="223"/>
    </row>
    <row r="700" spans="1:93" ht="14.25" customHeight="1">
      <c r="A700" s="1"/>
      <c r="B700" s="1"/>
      <c r="C700" s="1"/>
      <c r="D700" s="1"/>
      <c r="E700" s="1"/>
      <c r="F700" s="1"/>
      <c r="G700" s="1"/>
      <c r="H700" s="1"/>
      <c r="Z700" s="138"/>
      <c r="AD700" s="225"/>
      <c r="AE700" s="225"/>
      <c r="AF700" s="226"/>
      <c r="AG700" s="225"/>
      <c r="AH700" s="226"/>
      <c r="AI700" s="226"/>
      <c r="AJ700" s="226"/>
      <c r="AS700" s="223"/>
      <c r="BI700" s="223"/>
      <c r="BJ700" s="6"/>
      <c r="BK700" s="6"/>
      <c r="BV700" s="223"/>
      <c r="CA700" s="223"/>
      <c r="CI700" s="223"/>
      <c r="CO700" s="223"/>
    </row>
    <row r="701" spans="1:93" ht="14.25" customHeight="1">
      <c r="A701" s="1"/>
      <c r="B701" s="1"/>
      <c r="C701" s="1"/>
      <c r="D701" s="1"/>
      <c r="E701" s="1"/>
      <c r="F701" s="1"/>
      <c r="G701" s="1"/>
      <c r="H701" s="1"/>
      <c r="Z701" s="138"/>
      <c r="AD701" s="225"/>
      <c r="AE701" s="225"/>
      <c r="AF701" s="226"/>
      <c r="AG701" s="225"/>
      <c r="AH701" s="226"/>
      <c r="AI701" s="226"/>
      <c r="AJ701" s="226"/>
      <c r="AS701" s="223"/>
      <c r="BI701" s="223"/>
      <c r="BJ701" s="6"/>
      <c r="BK701" s="6"/>
      <c r="BV701" s="223"/>
      <c r="CA701" s="223"/>
      <c r="CI701" s="223"/>
      <c r="CO701" s="223"/>
    </row>
    <row r="702" spans="1:93" ht="14.25" customHeight="1">
      <c r="A702" s="1"/>
      <c r="B702" s="1"/>
      <c r="C702" s="1"/>
      <c r="D702" s="1"/>
      <c r="E702" s="1"/>
      <c r="F702" s="1"/>
      <c r="G702" s="1"/>
      <c r="H702" s="1"/>
      <c r="Z702" s="138"/>
      <c r="AD702" s="225"/>
      <c r="AE702" s="225"/>
      <c r="AF702" s="226"/>
      <c r="AG702" s="225"/>
      <c r="AH702" s="226"/>
      <c r="AI702" s="226"/>
      <c r="AJ702" s="226"/>
      <c r="AS702" s="223"/>
      <c r="BI702" s="223"/>
      <c r="BJ702" s="6"/>
      <c r="BK702" s="6"/>
      <c r="BV702" s="223"/>
      <c r="CA702" s="223"/>
      <c r="CI702" s="223"/>
      <c r="CO702" s="223"/>
    </row>
    <row r="703" spans="1:93" ht="14.25" customHeight="1">
      <c r="A703" s="1"/>
      <c r="B703" s="1"/>
      <c r="C703" s="1"/>
      <c r="D703" s="1"/>
      <c r="E703" s="1"/>
      <c r="F703" s="1"/>
      <c r="G703" s="1"/>
      <c r="H703" s="1"/>
      <c r="Z703" s="138"/>
      <c r="AD703" s="225"/>
      <c r="AE703" s="225"/>
      <c r="AF703" s="226"/>
      <c r="AG703" s="225"/>
      <c r="AH703" s="226"/>
      <c r="AI703" s="226"/>
      <c r="AJ703" s="226"/>
      <c r="AS703" s="223"/>
      <c r="BI703" s="223"/>
      <c r="BJ703" s="6"/>
      <c r="BK703" s="6"/>
      <c r="BV703" s="223"/>
      <c r="CA703" s="223"/>
      <c r="CI703" s="223"/>
      <c r="CO703" s="223"/>
    </row>
    <row r="704" spans="1:93" ht="14.25" customHeight="1">
      <c r="A704" s="1"/>
      <c r="B704" s="1"/>
      <c r="C704" s="1"/>
      <c r="D704" s="1"/>
      <c r="E704" s="1"/>
      <c r="F704" s="1"/>
      <c r="G704" s="1"/>
      <c r="H704" s="1"/>
      <c r="Z704" s="138"/>
      <c r="AD704" s="225"/>
      <c r="AE704" s="225"/>
      <c r="AF704" s="226"/>
      <c r="AG704" s="225"/>
      <c r="AH704" s="226"/>
      <c r="AI704" s="226"/>
      <c r="AJ704" s="226"/>
      <c r="AS704" s="223"/>
      <c r="BI704" s="223"/>
      <c r="BJ704" s="6"/>
      <c r="BK704" s="6"/>
      <c r="BV704" s="223"/>
      <c r="CA704" s="223"/>
      <c r="CI704" s="223"/>
      <c r="CO704" s="223"/>
    </row>
    <row r="705" spans="1:93" ht="14.25" customHeight="1">
      <c r="A705" s="1"/>
      <c r="B705" s="1"/>
      <c r="C705" s="1"/>
      <c r="D705" s="1"/>
      <c r="E705" s="1"/>
      <c r="F705" s="1"/>
      <c r="G705" s="1"/>
      <c r="H705" s="1"/>
      <c r="Z705" s="138"/>
      <c r="AD705" s="225"/>
      <c r="AE705" s="225"/>
      <c r="AF705" s="226"/>
      <c r="AG705" s="225"/>
      <c r="AH705" s="226"/>
      <c r="AI705" s="226"/>
      <c r="AJ705" s="226"/>
      <c r="AS705" s="223"/>
      <c r="BI705" s="223"/>
      <c r="BJ705" s="6"/>
      <c r="BK705" s="6"/>
      <c r="BV705" s="223"/>
      <c r="CA705" s="223"/>
      <c r="CI705" s="223"/>
      <c r="CO705" s="223"/>
    </row>
    <row r="706" spans="1:93" ht="14.25" customHeight="1">
      <c r="A706" s="1"/>
      <c r="B706" s="1"/>
      <c r="C706" s="1"/>
      <c r="D706" s="1"/>
      <c r="E706" s="1"/>
      <c r="F706" s="1"/>
      <c r="G706" s="1"/>
      <c r="H706" s="1"/>
      <c r="Z706" s="138"/>
      <c r="AD706" s="225"/>
      <c r="AE706" s="225"/>
      <c r="AF706" s="226"/>
      <c r="AG706" s="225"/>
      <c r="AH706" s="226"/>
      <c r="AI706" s="226"/>
      <c r="AJ706" s="226"/>
      <c r="AS706" s="223"/>
      <c r="BI706" s="223"/>
      <c r="BJ706" s="6"/>
      <c r="BK706" s="6"/>
      <c r="BV706" s="223"/>
      <c r="CA706" s="223"/>
      <c r="CI706" s="223"/>
      <c r="CO706" s="223"/>
    </row>
    <row r="707" spans="1:93" ht="14.25" customHeight="1">
      <c r="A707" s="1"/>
      <c r="B707" s="1"/>
      <c r="C707" s="1"/>
      <c r="D707" s="1"/>
      <c r="E707" s="1"/>
      <c r="F707" s="1"/>
      <c r="G707" s="1"/>
      <c r="H707" s="1"/>
      <c r="Z707" s="138"/>
      <c r="AD707" s="225"/>
      <c r="AE707" s="225"/>
      <c r="AF707" s="226"/>
      <c r="AG707" s="225"/>
      <c r="AH707" s="226"/>
      <c r="AI707" s="226"/>
      <c r="AJ707" s="226"/>
      <c r="AS707" s="223"/>
      <c r="BI707" s="223"/>
      <c r="BJ707" s="6"/>
      <c r="BK707" s="6"/>
      <c r="BV707" s="223"/>
      <c r="CA707" s="223"/>
      <c r="CI707" s="223"/>
      <c r="CO707" s="223"/>
    </row>
    <row r="708" spans="1:93" ht="14.25" customHeight="1">
      <c r="A708" s="1"/>
      <c r="B708" s="1"/>
      <c r="C708" s="1"/>
      <c r="D708" s="1"/>
      <c r="E708" s="1"/>
      <c r="F708" s="1"/>
      <c r="G708" s="1"/>
      <c r="H708" s="1"/>
      <c r="Z708" s="138"/>
      <c r="AD708" s="225"/>
      <c r="AE708" s="225"/>
      <c r="AF708" s="226"/>
      <c r="AG708" s="225"/>
      <c r="AH708" s="226"/>
      <c r="AI708" s="226"/>
      <c r="AJ708" s="226"/>
      <c r="AS708" s="223"/>
      <c r="BI708" s="223"/>
      <c r="BJ708" s="6"/>
      <c r="BK708" s="6"/>
      <c r="BV708" s="223"/>
      <c r="CA708" s="223"/>
      <c r="CI708" s="223"/>
      <c r="CO708" s="223"/>
    </row>
    <row r="709" spans="1:93" ht="14.25" customHeight="1">
      <c r="A709" s="1"/>
      <c r="B709" s="1"/>
      <c r="C709" s="1"/>
      <c r="D709" s="1"/>
      <c r="E709" s="1"/>
      <c r="F709" s="1"/>
      <c r="G709" s="1"/>
      <c r="H709" s="1"/>
      <c r="Z709" s="138"/>
      <c r="AD709" s="225"/>
      <c r="AE709" s="225"/>
      <c r="AF709" s="226"/>
      <c r="AG709" s="225"/>
      <c r="AH709" s="226"/>
      <c r="AI709" s="226"/>
      <c r="AJ709" s="226"/>
      <c r="AS709" s="223"/>
      <c r="BI709" s="223"/>
      <c r="BJ709" s="6"/>
      <c r="BK709" s="6"/>
      <c r="BV709" s="223"/>
      <c r="CA709" s="223"/>
      <c r="CI709" s="223"/>
      <c r="CO709" s="223"/>
    </row>
    <row r="710" spans="1:93" ht="14.25" customHeight="1">
      <c r="A710" s="1"/>
      <c r="B710" s="1"/>
      <c r="C710" s="1"/>
      <c r="D710" s="1"/>
      <c r="E710" s="1"/>
      <c r="F710" s="1"/>
      <c r="G710" s="1"/>
      <c r="H710" s="1"/>
      <c r="Z710" s="138"/>
      <c r="AD710" s="225"/>
      <c r="AE710" s="225"/>
      <c r="AF710" s="226"/>
      <c r="AG710" s="225"/>
      <c r="AH710" s="226"/>
      <c r="AI710" s="226"/>
      <c r="AJ710" s="226"/>
      <c r="AS710" s="223"/>
      <c r="BI710" s="223"/>
      <c r="BJ710" s="6"/>
      <c r="BK710" s="6"/>
      <c r="BV710" s="223"/>
      <c r="CA710" s="223"/>
      <c r="CI710" s="223"/>
      <c r="CO710" s="223"/>
    </row>
    <row r="711" spans="1:93" ht="14.25" customHeight="1">
      <c r="A711" s="1"/>
      <c r="B711" s="1"/>
      <c r="C711" s="1"/>
      <c r="D711" s="1"/>
      <c r="E711" s="1"/>
      <c r="F711" s="1"/>
      <c r="G711" s="1"/>
      <c r="H711" s="1"/>
      <c r="Z711" s="138"/>
      <c r="AD711" s="225"/>
      <c r="AE711" s="225"/>
      <c r="AF711" s="226"/>
      <c r="AG711" s="225"/>
      <c r="AH711" s="226"/>
      <c r="AI711" s="226"/>
      <c r="AJ711" s="226"/>
      <c r="AS711" s="223"/>
      <c r="BI711" s="223"/>
      <c r="BJ711" s="6"/>
      <c r="BK711" s="6"/>
      <c r="BV711" s="223"/>
      <c r="CA711" s="223"/>
      <c r="CI711" s="223"/>
      <c r="CO711" s="223"/>
    </row>
    <row r="712" spans="1:93" ht="14.25" customHeight="1">
      <c r="A712" s="1"/>
      <c r="B712" s="1"/>
      <c r="C712" s="1"/>
      <c r="D712" s="1"/>
      <c r="E712" s="1"/>
      <c r="F712" s="1"/>
      <c r="G712" s="1"/>
      <c r="H712" s="1"/>
      <c r="Z712" s="138"/>
      <c r="AD712" s="225"/>
      <c r="AE712" s="225"/>
      <c r="AF712" s="226"/>
      <c r="AG712" s="225"/>
      <c r="AH712" s="226"/>
      <c r="AI712" s="226"/>
      <c r="AJ712" s="226"/>
      <c r="AS712" s="223"/>
      <c r="BI712" s="223"/>
      <c r="BJ712" s="6"/>
      <c r="BK712" s="6"/>
      <c r="BV712" s="223"/>
      <c r="CA712" s="223"/>
      <c r="CI712" s="223"/>
      <c r="CO712" s="223"/>
    </row>
    <row r="713" spans="1:93" ht="14.25" customHeight="1">
      <c r="A713" s="1"/>
      <c r="B713" s="1"/>
      <c r="C713" s="1"/>
      <c r="D713" s="1"/>
      <c r="E713" s="1"/>
      <c r="F713" s="1"/>
      <c r="G713" s="1"/>
      <c r="H713" s="1"/>
      <c r="Z713" s="138"/>
      <c r="AD713" s="225"/>
      <c r="AE713" s="225"/>
      <c r="AF713" s="226"/>
      <c r="AG713" s="225"/>
      <c r="AH713" s="226"/>
      <c r="AI713" s="226"/>
      <c r="AJ713" s="226"/>
      <c r="AS713" s="223"/>
      <c r="BI713" s="223"/>
      <c r="BJ713" s="6"/>
      <c r="BK713" s="6"/>
      <c r="BV713" s="223"/>
      <c r="CA713" s="223"/>
      <c r="CI713" s="223"/>
      <c r="CO713" s="223"/>
    </row>
    <row r="714" spans="1:93" ht="14.25" customHeight="1">
      <c r="A714" s="1"/>
      <c r="B714" s="1"/>
      <c r="C714" s="1"/>
      <c r="D714" s="1"/>
      <c r="E714" s="1"/>
      <c r="F714" s="1"/>
      <c r="G714" s="1"/>
      <c r="H714" s="1"/>
      <c r="Z714" s="138"/>
      <c r="AD714" s="225"/>
      <c r="AE714" s="225"/>
      <c r="AF714" s="226"/>
      <c r="AG714" s="225"/>
      <c r="AH714" s="226"/>
      <c r="AI714" s="226"/>
      <c r="AJ714" s="226"/>
      <c r="AS714" s="223"/>
      <c r="BI714" s="223"/>
      <c r="BJ714" s="6"/>
      <c r="BK714" s="6"/>
      <c r="BV714" s="223"/>
      <c r="CA714" s="223"/>
      <c r="CI714" s="223"/>
      <c r="CO714" s="223"/>
    </row>
    <row r="715" spans="1:93" ht="14.25" customHeight="1">
      <c r="A715" s="1"/>
      <c r="B715" s="1"/>
      <c r="C715" s="1"/>
      <c r="D715" s="1"/>
      <c r="E715" s="1"/>
      <c r="F715" s="1"/>
      <c r="G715" s="1"/>
      <c r="H715" s="1"/>
      <c r="Z715" s="138"/>
      <c r="AD715" s="225"/>
      <c r="AE715" s="225"/>
      <c r="AF715" s="226"/>
      <c r="AG715" s="225"/>
      <c r="AH715" s="226"/>
      <c r="AI715" s="226"/>
      <c r="AJ715" s="226"/>
      <c r="AS715" s="223"/>
      <c r="BI715" s="223"/>
      <c r="BJ715" s="6"/>
      <c r="BK715" s="6"/>
      <c r="BV715" s="223"/>
      <c r="CA715" s="223"/>
      <c r="CI715" s="223"/>
      <c r="CO715" s="223"/>
    </row>
    <row r="716" spans="1:93" ht="14.25" customHeight="1">
      <c r="A716" s="1"/>
      <c r="B716" s="1"/>
      <c r="C716" s="1"/>
      <c r="D716" s="1"/>
      <c r="E716" s="1"/>
      <c r="F716" s="1"/>
      <c r="G716" s="1"/>
      <c r="H716" s="1"/>
      <c r="Z716" s="138"/>
      <c r="AD716" s="225"/>
      <c r="AE716" s="225"/>
      <c r="AF716" s="226"/>
      <c r="AG716" s="225"/>
      <c r="AH716" s="226"/>
      <c r="AI716" s="226"/>
      <c r="AJ716" s="226"/>
      <c r="AS716" s="223"/>
      <c r="BI716" s="223"/>
      <c r="BJ716" s="6"/>
      <c r="BK716" s="6"/>
      <c r="BV716" s="223"/>
      <c r="CA716" s="223"/>
      <c r="CI716" s="223"/>
      <c r="CO716" s="223"/>
    </row>
    <row r="717" spans="1:93" ht="14.25" customHeight="1">
      <c r="A717" s="1"/>
      <c r="B717" s="1"/>
      <c r="C717" s="1"/>
      <c r="D717" s="1"/>
      <c r="E717" s="1"/>
      <c r="F717" s="1"/>
      <c r="G717" s="1"/>
      <c r="H717" s="1"/>
      <c r="Z717" s="138"/>
      <c r="AD717" s="225"/>
      <c r="AE717" s="225"/>
      <c r="AF717" s="226"/>
      <c r="AG717" s="225"/>
      <c r="AH717" s="226"/>
      <c r="AI717" s="226"/>
      <c r="AJ717" s="226"/>
      <c r="AS717" s="223"/>
      <c r="BI717" s="223"/>
      <c r="BJ717" s="6"/>
      <c r="BK717" s="6"/>
      <c r="BV717" s="223"/>
      <c r="CA717" s="223"/>
      <c r="CI717" s="223"/>
      <c r="CO717" s="223"/>
    </row>
    <row r="718" spans="1:93" ht="14.25" customHeight="1">
      <c r="A718" s="1"/>
      <c r="B718" s="1"/>
      <c r="C718" s="1"/>
      <c r="D718" s="1"/>
      <c r="E718" s="1"/>
      <c r="F718" s="1"/>
      <c r="G718" s="1"/>
      <c r="H718" s="1"/>
      <c r="Z718" s="138"/>
      <c r="AD718" s="225"/>
      <c r="AE718" s="225"/>
      <c r="AF718" s="226"/>
      <c r="AG718" s="225"/>
      <c r="AH718" s="226"/>
      <c r="AI718" s="226"/>
      <c r="AJ718" s="226"/>
      <c r="AS718" s="223"/>
      <c r="BI718" s="223"/>
      <c r="BJ718" s="6"/>
      <c r="BK718" s="6"/>
      <c r="BV718" s="223"/>
      <c r="CA718" s="223"/>
      <c r="CI718" s="223"/>
      <c r="CO718" s="223"/>
    </row>
    <row r="719" spans="1:93" ht="14.25" customHeight="1">
      <c r="A719" s="1"/>
      <c r="B719" s="1"/>
      <c r="C719" s="1"/>
      <c r="D719" s="1"/>
      <c r="E719" s="1"/>
      <c r="F719" s="1"/>
      <c r="G719" s="1"/>
      <c r="H719" s="1"/>
      <c r="Z719" s="138"/>
      <c r="AD719" s="225"/>
      <c r="AE719" s="225"/>
      <c r="AF719" s="226"/>
      <c r="AG719" s="225"/>
      <c r="AH719" s="226"/>
      <c r="AI719" s="226"/>
      <c r="AJ719" s="226"/>
      <c r="AS719" s="223"/>
      <c r="BI719" s="223"/>
      <c r="BJ719" s="6"/>
      <c r="BK719" s="6"/>
      <c r="BV719" s="223"/>
      <c r="CA719" s="223"/>
      <c r="CI719" s="223"/>
      <c r="CO719" s="223"/>
    </row>
    <row r="720" spans="1:93" ht="14.25" customHeight="1">
      <c r="A720" s="1"/>
      <c r="B720" s="1"/>
      <c r="C720" s="1"/>
      <c r="D720" s="1"/>
      <c r="E720" s="1"/>
      <c r="F720" s="1"/>
      <c r="G720" s="1"/>
      <c r="H720" s="1"/>
      <c r="Z720" s="138"/>
      <c r="AD720" s="225"/>
      <c r="AE720" s="225"/>
      <c r="AF720" s="226"/>
      <c r="AG720" s="225"/>
      <c r="AH720" s="226"/>
      <c r="AI720" s="226"/>
      <c r="AJ720" s="226"/>
      <c r="AS720" s="223"/>
      <c r="BI720" s="223"/>
      <c r="BJ720" s="6"/>
      <c r="BK720" s="6"/>
      <c r="BV720" s="223"/>
      <c r="CA720" s="223"/>
      <c r="CI720" s="223"/>
      <c r="CO720" s="223"/>
    </row>
    <row r="721" spans="1:93" ht="14.25" customHeight="1">
      <c r="A721" s="1"/>
      <c r="B721" s="1"/>
      <c r="C721" s="1"/>
      <c r="D721" s="1"/>
      <c r="E721" s="1"/>
      <c r="F721" s="1"/>
      <c r="G721" s="1"/>
      <c r="H721" s="1"/>
      <c r="Z721" s="138"/>
      <c r="AD721" s="225"/>
      <c r="AE721" s="225"/>
      <c r="AF721" s="226"/>
      <c r="AG721" s="225"/>
      <c r="AH721" s="226"/>
      <c r="AI721" s="226"/>
      <c r="AJ721" s="226"/>
      <c r="AS721" s="223"/>
      <c r="BI721" s="223"/>
      <c r="BJ721" s="6"/>
      <c r="BK721" s="6"/>
      <c r="BV721" s="223"/>
      <c r="CA721" s="223"/>
      <c r="CI721" s="223"/>
      <c r="CO721" s="223"/>
    </row>
    <row r="722" spans="1:93" ht="14.25" customHeight="1">
      <c r="A722" s="1"/>
      <c r="B722" s="1"/>
      <c r="C722" s="1"/>
      <c r="D722" s="1"/>
      <c r="E722" s="1"/>
      <c r="F722" s="1"/>
      <c r="G722" s="1"/>
      <c r="H722" s="1"/>
      <c r="Z722" s="138"/>
      <c r="AD722" s="225"/>
      <c r="AE722" s="225"/>
      <c r="AF722" s="226"/>
      <c r="AG722" s="225"/>
      <c r="AH722" s="226"/>
      <c r="AI722" s="226"/>
      <c r="AJ722" s="226"/>
      <c r="AS722" s="223"/>
      <c r="BI722" s="223"/>
      <c r="BJ722" s="6"/>
      <c r="BK722" s="6"/>
      <c r="BV722" s="223"/>
      <c r="CA722" s="223"/>
      <c r="CI722" s="223"/>
      <c r="CO722" s="223"/>
    </row>
    <row r="723" spans="1:93" ht="14.25" customHeight="1">
      <c r="A723" s="1"/>
      <c r="B723" s="1"/>
      <c r="C723" s="1"/>
      <c r="D723" s="1"/>
      <c r="E723" s="1"/>
      <c r="F723" s="1"/>
      <c r="G723" s="1"/>
      <c r="H723" s="1"/>
      <c r="Z723" s="138"/>
      <c r="AD723" s="225"/>
      <c r="AE723" s="225"/>
      <c r="AF723" s="226"/>
      <c r="AG723" s="225"/>
      <c r="AH723" s="226"/>
      <c r="AI723" s="226"/>
      <c r="AJ723" s="226"/>
      <c r="AS723" s="223"/>
      <c r="BI723" s="223"/>
      <c r="BJ723" s="6"/>
      <c r="BK723" s="6"/>
      <c r="BV723" s="223"/>
      <c r="CA723" s="223"/>
      <c r="CI723" s="223"/>
      <c r="CO723" s="223"/>
    </row>
    <row r="724" spans="1:93" ht="14.25" customHeight="1">
      <c r="A724" s="1"/>
      <c r="B724" s="1"/>
      <c r="C724" s="1"/>
      <c r="D724" s="1"/>
      <c r="E724" s="1"/>
      <c r="F724" s="1"/>
      <c r="G724" s="1"/>
      <c r="H724" s="1"/>
      <c r="Z724" s="138"/>
      <c r="AD724" s="225"/>
      <c r="AE724" s="225"/>
      <c r="AF724" s="226"/>
      <c r="AG724" s="225"/>
      <c r="AH724" s="226"/>
      <c r="AI724" s="226"/>
      <c r="AJ724" s="226"/>
      <c r="AS724" s="223"/>
      <c r="BI724" s="223"/>
      <c r="BJ724" s="6"/>
      <c r="BK724" s="6"/>
      <c r="BV724" s="223"/>
      <c r="CA724" s="223"/>
      <c r="CI724" s="223"/>
      <c r="CO724" s="223"/>
    </row>
    <row r="725" spans="1:93" ht="14.25" customHeight="1">
      <c r="A725" s="1"/>
      <c r="B725" s="1"/>
      <c r="C725" s="1"/>
      <c r="D725" s="1"/>
      <c r="E725" s="1"/>
      <c r="F725" s="1"/>
      <c r="G725" s="1"/>
      <c r="H725" s="1"/>
      <c r="Z725" s="138"/>
      <c r="AD725" s="225"/>
      <c r="AE725" s="225"/>
      <c r="AF725" s="226"/>
      <c r="AG725" s="225"/>
      <c r="AH725" s="226"/>
      <c r="AI725" s="226"/>
      <c r="AJ725" s="226"/>
      <c r="AS725" s="223"/>
      <c r="BI725" s="223"/>
      <c r="BJ725" s="6"/>
      <c r="BK725" s="6"/>
      <c r="BV725" s="223"/>
      <c r="CA725" s="223"/>
      <c r="CI725" s="223"/>
      <c r="CO725" s="223"/>
    </row>
    <row r="726" spans="1:93" ht="14.25" customHeight="1">
      <c r="A726" s="1"/>
      <c r="B726" s="1"/>
      <c r="C726" s="1"/>
      <c r="D726" s="1"/>
      <c r="E726" s="1"/>
      <c r="F726" s="1"/>
      <c r="G726" s="1"/>
      <c r="H726" s="1"/>
      <c r="Z726" s="138"/>
      <c r="AD726" s="225"/>
      <c r="AE726" s="225"/>
      <c r="AF726" s="226"/>
      <c r="AG726" s="225"/>
      <c r="AH726" s="226"/>
      <c r="AI726" s="226"/>
      <c r="AJ726" s="226"/>
      <c r="AS726" s="223"/>
      <c r="BI726" s="223"/>
      <c r="BJ726" s="6"/>
      <c r="BK726" s="6"/>
      <c r="BV726" s="223"/>
      <c r="CA726" s="223"/>
      <c r="CI726" s="223"/>
      <c r="CO726" s="223"/>
    </row>
    <row r="727" spans="1:93" ht="14.25" customHeight="1">
      <c r="A727" s="1"/>
      <c r="B727" s="1"/>
      <c r="C727" s="1"/>
      <c r="D727" s="1"/>
      <c r="E727" s="1"/>
      <c r="F727" s="1"/>
      <c r="G727" s="1"/>
      <c r="H727" s="1"/>
      <c r="Z727" s="138"/>
      <c r="AD727" s="225"/>
      <c r="AE727" s="225"/>
      <c r="AF727" s="226"/>
      <c r="AG727" s="225"/>
      <c r="AH727" s="226"/>
      <c r="AI727" s="226"/>
      <c r="AJ727" s="226"/>
      <c r="AS727" s="223"/>
      <c r="BI727" s="223"/>
      <c r="BJ727" s="6"/>
      <c r="BK727" s="6"/>
      <c r="BV727" s="223"/>
      <c r="CA727" s="223"/>
      <c r="CI727" s="223"/>
      <c r="CO727" s="223"/>
    </row>
    <row r="728" spans="1:93" ht="14.25" customHeight="1">
      <c r="A728" s="1"/>
      <c r="B728" s="1"/>
      <c r="C728" s="1"/>
      <c r="D728" s="1"/>
      <c r="E728" s="1"/>
      <c r="F728" s="1"/>
      <c r="G728" s="1"/>
      <c r="H728" s="1"/>
      <c r="Z728" s="138"/>
      <c r="AD728" s="225"/>
      <c r="AE728" s="225"/>
      <c r="AF728" s="226"/>
      <c r="AG728" s="225"/>
      <c r="AH728" s="226"/>
      <c r="AI728" s="226"/>
      <c r="AJ728" s="226"/>
      <c r="AS728" s="223"/>
      <c r="BI728" s="223"/>
      <c r="BJ728" s="6"/>
      <c r="BK728" s="6"/>
      <c r="BV728" s="223"/>
      <c r="CA728" s="223"/>
      <c r="CI728" s="223"/>
      <c r="CO728" s="223"/>
    </row>
    <row r="729" spans="1:93" ht="14.25" customHeight="1">
      <c r="A729" s="1"/>
      <c r="B729" s="1"/>
      <c r="C729" s="1"/>
      <c r="D729" s="1"/>
      <c r="E729" s="1"/>
      <c r="F729" s="1"/>
      <c r="G729" s="1"/>
      <c r="H729" s="1"/>
      <c r="Z729" s="138"/>
      <c r="AD729" s="225"/>
      <c r="AE729" s="225"/>
      <c r="AF729" s="226"/>
      <c r="AG729" s="225"/>
      <c r="AH729" s="226"/>
      <c r="AI729" s="226"/>
      <c r="AJ729" s="226"/>
      <c r="AS729" s="223"/>
      <c r="BI729" s="223"/>
      <c r="BJ729" s="6"/>
      <c r="BK729" s="6"/>
      <c r="BV729" s="223"/>
      <c r="CA729" s="223"/>
      <c r="CI729" s="223"/>
      <c r="CO729" s="223"/>
    </row>
    <row r="730" spans="1:93" ht="14.25" customHeight="1">
      <c r="A730" s="1"/>
      <c r="B730" s="1"/>
      <c r="C730" s="1"/>
      <c r="D730" s="1"/>
      <c r="E730" s="1"/>
      <c r="F730" s="1"/>
      <c r="G730" s="1"/>
      <c r="H730" s="1"/>
      <c r="Z730" s="138"/>
      <c r="AD730" s="225"/>
      <c r="AE730" s="225"/>
      <c r="AF730" s="226"/>
      <c r="AG730" s="225"/>
      <c r="AH730" s="226"/>
      <c r="AI730" s="226"/>
      <c r="AJ730" s="226"/>
      <c r="AS730" s="223"/>
      <c r="BI730" s="223"/>
      <c r="BJ730" s="6"/>
      <c r="BK730" s="6"/>
      <c r="BV730" s="223"/>
      <c r="CA730" s="223"/>
      <c r="CI730" s="223"/>
      <c r="CO730" s="223"/>
    </row>
    <row r="731" spans="1:93" ht="14.25" customHeight="1">
      <c r="A731" s="1"/>
      <c r="B731" s="1"/>
      <c r="C731" s="1"/>
      <c r="D731" s="1"/>
      <c r="E731" s="1"/>
      <c r="F731" s="1"/>
      <c r="G731" s="1"/>
      <c r="H731" s="1"/>
      <c r="Z731" s="138"/>
      <c r="AD731" s="225"/>
      <c r="AE731" s="225"/>
      <c r="AF731" s="226"/>
      <c r="AG731" s="225"/>
      <c r="AH731" s="226"/>
      <c r="AI731" s="226"/>
      <c r="AJ731" s="226"/>
      <c r="AS731" s="223"/>
      <c r="BI731" s="223"/>
      <c r="BJ731" s="6"/>
      <c r="BK731" s="6"/>
      <c r="BV731" s="223"/>
      <c r="CA731" s="223"/>
      <c r="CI731" s="223"/>
      <c r="CO731" s="223"/>
    </row>
    <row r="732" spans="1:93" ht="14.25" customHeight="1">
      <c r="A732" s="1"/>
      <c r="B732" s="1"/>
      <c r="C732" s="1"/>
      <c r="D732" s="1"/>
      <c r="E732" s="1"/>
      <c r="F732" s="1"/>
      <c r="G732" s="1"/>
      <c r="H732" s="1"/>
      <c r="Z732" s="138"/>
      <c r="AD732" s="225"/>
      <c r="AE732" s="225"/>
      <c r="AF732" s="226"/>
      <c r="AG732" s="225"/>
      <c r="AH732" s="226"/>
      <c r="AI732" s="226"/>
      <c r="AJ732" s="226"/>
      <c r="AS732" s="223"/>
      <c r="BI732" s="223"/>
      <c r="BJ732" s="6"/>
      <c r="BK732" s="6"/>
      <c r="BV732" s="223"/>
      <c r="CA732" s="223"/>
      <c r="CI732" s="223"/>
      <c r="CO732" s="223"/>
    </row>
    <row r="733" spans="1:93" ht="14.25" customHeight="1">
      <c r="A733" s="1"/>
      <c r="B733" s="1"/>
      <c r="C733" s="1"/>
      <c r="D733" s="1"/>
      <c r="E733" s="1"/>
      <c r="F733" s="1"/>
      <c r="G733" s="1"/>
      <c r="H733" s="1"/>
      <c r="Z733" s="138"/>
      <c r="AD733" s="225"/>
      <c r="AE733" s="225"/>
      <c r="AF733" s="226"/>
      <c r="AG733" s="225"/>
      <c r="AH733" s="226"/>
      <c r="AI733" s="226"/>
      <c r="AJ733" s="226"/>
      <c r="AS733" s="223"/>
      <c r="BI733" s="223"/>
      <c r="BJ733" s="6"/>
      <c r="BK733" s="6"/>
      <c r="BV733" s="223"/>
      <c r="CA733" s="223"/>
      <c r="CI733" s="223"/>
      <c r="CO733" s="223"/>
    </row>
    <row r="734" spans="1:93" ht="14.25" customHeight="1">
      <c r="A734" s="1"/>
      <c r="B734" s="1"/>
      <c r="C734" s="1"/>
      <c r="D734" s="1"/>
      <c r="E734" s="1"/>
      <c r="F734" s="1"/>
      <c r="G734" s="1"/>
      <c r="H734" s="1"/>
      <c r="Z734" s="138"/>
      <c r="AD734" s="225"/>
      <c r="AE734" s="225"/>
      <c r="AF734" s="226"/>
      <c r="AG734" s="225"/>
      <c r="AH734" s="226"/>
      <c r="AI734" s="226"/>
      <c r="AJ734" s="226"/>
      <c r="AS734" s="223"/>
      <c r="BI734" s="223"/>
      <c r="BJ734" s="6"/>
      <c r="BK734" s="6"/>
      <c r="BV734" s="223"/>
      <c r="CA734" s="223"/>
      <c r="CI734" s="223"/>
      <c r="CO734" s="223"/>
    </row>
    <row r="735" spans="1:93" ht="14.25" customHeight="1">
      <c r="A735" s="1"/>
      <c r="B735" s="1"/>
      <c r="C735" s="1"/>
      <c r="D735" s="1"/>
      <c r="E735" s="1"/>
      <c r="F735" s="1"/>
      <c r="G735" s="1"/>
      <c r="H735" s="1"/>
      <c r="Z735" s="138"/>
      <c r="AD735" s="225"/>
      <c r="AE735" s="225"/>
      <c r="AF735" s="226"/>
      <c r="AG735" s="225"/>
      <c r="AH735" s="226"/>
      <c r="AI735" s="226"/>
      <c r="AJ735" s="226"/>
      <c r="AS735" s="223"/>
      <c r="BI735" s="223"/>
      <c r="BJ735" s="6"/>
      <c r="BK735" s="6"/>
      <c r="BV735" s="223"/>
      <c r="CA735" s="223"/>
      <c r="CI735" s="223"/>
      <c r="CO735" s="223"/>
    </row>
    <row r="736" spans="1:93" ht="14.25" customHeight="1">
      <c r="A736" s="1"/>
      <c r="B736" s="1"/>
      <c r="C736" s="1"/>
      <c r="D736" s="1"/>
      <c r="E736" s="1"/>
      <c r="F736" s="1"/>
      <c r="G736" s="1"/>
      <c r="H736" s="1"/>
      <c r="Z736" s="138"/>
      <c r="AD736" s="225"/>
      <c r="AE736" s="225"/>
      <c r="AF736" s="226"/>
      <c r="AG736" s="225"/>
      <c r="AH736" s="226"/>
      <c r="AI736" s="226"/>
      <c r="AJ736" s="226"/>
      <c r="AS736" s="223"/>
      <c r="BI736" s="223"/>
      <c r="BJ736" s="6"/>
      <c r="BK736" s="6"/>
      <c r="BV736" s="223"/>
      <c r="CA736" s="223"/>
      <c r="CI736" s="223"/>
      <c r="CO736" s="223"/>
    </row>
    <row r="737" spans="1:93" ht="14.25" customHeight="1">
      <c r="A737" s="1"/>
      <c r="B737" s="1"/>
      <c r="C737" s="1"/>
      <c r="D737" s="1"/>
      <c r="E737" s="1"/>
      <c r="F737" s="1"/>
      <c r="G737" s="1"/>
      <c r="H737" s="1"/>
      <c r="Z737" s="138"/>
      <c r="AD737" s="225"/>
      <c r="AE737" s="225"/>
      <c r="AF737" s="226"/>
      <c r="AG737" s="225"/>
      <c r="AH737" s="226"/>
      <c r="AI737" s="226"/>
      <c r="AJ737" s="226"/>
      <c r="AS737" s="223"/>
      <c r="BI737" s="223"/>
      <c r="BJ737" s="6"/>
      <c r="BK737" s="6"/>
      <c r="BV737" s="223"/>
      <c r="CA737" s="223"/>
      <c r="CI737" s="223"/>
      <c r="CO737" s="223"/>
    </row>
    <row r="738" spans="1:93" ht="14.25" customHeight="1">
      <c r="A738" s="1"/>
      <c r="B738" s="1"/>
      <c r="C738" s="1"/>
      <c r="D738" s="1"/>
      <c r="E738" s="1"/>
      <c r="F738" s="1"/>
      <c r="G738" s="1"/>
      <c r="H738" s="1"/>
      <c r="Z738" s="138"/>
      <c r="AD738" s="225"/>
      <c r="AE738" s="225"/>
      <c r="AF738" s="226"/>
      <c r="AG738" s="225"/>
      <c r="AH738" s="226"/>
      <c r="AI738" s="226"/>
      <c r="AJ738" s="226"/>
      <c r="AS738" s="223"/>
      <c r="BI738" s="223"/>
      <c r="BJ738" s="6"/>
      <c r="BK738" s="6"/>
      <c r="BV738" s="223"/>
      <c r="CA738" s="223"/>
      <c r="CI738" s="223"/>
      <c r="CO738" s="223"/>
    </row>
    <row r="739" spans="1:93" ht="14.25" customHeight="1">
      <c r="A739" s="1"/>
      <c r="B739" s="1"/>
      <c r="C739" s="1"/>
      <c r="D739" s="1"/>
      <c r="E739" s="1"/>
      <c r="F739" s="1"/>
      <c r="G739" s="1"/>
      <c r="H739" s="1"/>
      <c r="Z739" s="138"/>
      <c r="AD739" s="225"/>
      <c r="AE739" s="225"/>
      <c r="AF739" s="226"/>
      <c r="AG739" s="225"/>
      <c r="AH739" s="226"/>
      <c r="AI739" s="226"/>
      <c r="AJ739" s="226"/>
      <c r="AS739" s="223"/>
      <c r="BI739" s="223"/>
      <c r="BJ739" s="6"/>
      <c r="BK739" s="6"/>
      <c r="BV739" s="223"/>
      <c r="CA739" s="223"/>
      <c r="CI739" s="223"/>
      <c r="CO739" s="223"/>
    </row>
    <row r="740" spans="1:93" ht="14.25" customHeight="1">
      <c r="A740" s="1"/>
      <c r="B740" s="1"/>
      <c r="C740" s="1"/>
      <c r="D740" s="1"/>
      <c r="E740" s="1"/>
      <c r="F740" s="1"/>
      <c r="G740" s="1"/>
      <c r="H740" s="1"/>
      <c r="Z740" s="138"/>
      <c r="AD740" s="225"/>
      <c r="AE740" s="225"/>
      <c r="AF740" s="226"/>
      <c r="AG740" s="225"/>
      <c r="AH740" s="226"/>
      <c r="AI740" s="226"/>
      <c r="AJ740" s="226"/>
      <c r="AS740" s="223"/>
      <c r="BI740" s="223"/>
      <c r="BJ740" s="6"/>
      <c r="BK740" s="6"/>
      <c r="BV740" s="223"/>
      <c r="CA740" s="223"/>
      <c r="CI740" s="223"/>
      <c r="CO740" s="223"/>
    </row>
    <row r="741" spans="1:93" ht="14.25" customHeight="1">
      <c r="A741" s="1"/>
      <c r="B741" s="1"/>
      <c r="C741" s="1"/>
      <c r="D741" s="1"/>
      <c r="E741" s="1"/>
      <c r="F741" s="1"/>
      <c r="G741" s="1"/>
      <c r="H741" s="1"/>
      <c r="Z741" s="138"/>
      <c r="AD741" s="225"/>
      <c r="AE741" s="225"/>
      <c r="AF741" s="226"/>
      <c r="AG741" s="225"/>
      <c r="AH741" s="226"/>
      <c r="AI741" s="226"/>
      <c r="AJ741" s="226"/>
      <c r="AS741" s="223"/>
      <c r="BI741" s="223"/>
      <c r="BJ741" s="6"/>
      <c r="BK741" s="6"/>
      <c r="BV741" s="223"/>
      <c r="CA741" s="223"/>
      <c r="CI741" s="223"/>
      <c r="CO741" s="223"/>
    </row>
    <row r="742" spans="1:93" ht="14.25" customHeight="1">
      <c r="A742" s="1"/>
      <c r="B742" s="1"/>
      <c r="C742" s="1"/>
      <c r="D742" s="1"/>
      <c r="E742" s="1"/>
      <c r="F742" s="1"/>
      <c r="G742" s="1"/>
      <c r="H742" s="1"/>
      <c r="Z742" s="138"/>
      <c r="AD742" s="225"/>
      <c r="AE742" s="225"/>
      <c r="AF742" s="226"/>
      <c r="AG742" s="225"/>
      <c r="AH742" s="226"/>
      <c r="AI742" s="226"/>
      <c r="AJ742" s="226"/>
      <c r="AS742" s="223"/>
      <c r="BI742" s="223"/>
      <c r="BJ742" s="6"/>
      <c r="BK742" s="6"/>
      <c r="BV742" s="223"/>
      <c r="CA742" s="223"/>
      <c r="CI742" s="223"/>
      <c r="CO742" s="223"/>
    </row>
    <row r="743" spans="1:93" ht="14.25" customHeight="1">
      <c r="A743" s="1"/>
      <c r="B743" s="1"/>
      <c r="C743" s="1"/>
      <c r="D743" s="1"/>
      <c r="E743" s="1"/>
      <c r="F743" s="1"/>
      <c r="G743" s="1"/>
      <c r="H743" s="1"/>
      <c r="Z743" s="138"/>
      <c r="AD743" s="225"/>
      <c r="AE743" s="225"/>
      <c r="AF743" s="226"/>
      <c r="AG743" s="225"/>
      <c r="AH743" s="226"/>
      <c r="AI743" s="226"/>
      <c r="AJ743" s="226"/>
      <c r="AS743" s="223"/>
      <c r="BI743" s="223"/>
      <c r="BJ743" s="6"/>
      <c r="BK743" s="6"/>
      <c r="BV743" s="223"/>
      <c r="CA743" s="223"/>
      <c r="CI743" s="223"/>
      <c r="CO743" s="223"/>
    </row>
    <row r="744" spans="1:93" ht="14.25" customHeight="1">
      <c r="A744" s="1"/>
      <c r="B744" s="1"/>
      <c r="C744" s="1"/>
      <c r="D744" s="1"/>
      <c r="E744" s="1"/>
      <c r="F744" s="1"/>
      <c r="G744" s="1"/>
      <c r="H744" s="1"/>
      <c r="Z744" s="138"/>
      <c r="AD744" s="225"/>
      <c r="AE744" s="225"/>
      <c r="AF744" s="226"/>
      <c r="AG744" s="225"/>
      <c r="AH744" s="226"/>
      <c r="AI744" s="226"/>
      <c r="AJ744" s="226"/>
      <c r="AS744" s="223"/>
      <c r="BI744" s="223"/>
      <c r="BJ744" s="6"/>
      <c r="BK744" s="6"/>
      <c r="BV744" s="223"/>
      <c r="CA744" s="223"/>
      <c r="CI744" s="223"/>
      <c r="CO744" s="223"/>
    </row>
    <row r="745" spans="1:93" ht="14.25" customHeight="1">
      <c r="A745" s="1"/>
      <c r="B745" s="1"/>
      <c r="C745" s="1"/>
      <c r="D745" s="1"/>
      <c r="E745" s="1"/>
      <c r="F745" s="1"/>
      <c r="G745" s="1"/>
      <c r="H745" s="1"/>
      <c r="Z745" s="138"/>
      <c r="AD745" s="225"/>
      <c r="AE745" s="225"/>
      <c r="AF745" s="226"/>
      <c r="AG745" s="225"/>
      <c r="AH745" s="226"/>
      <c r="AI745" s="226"/>
      <c r="AJ745" s="226"/>
      <c r="AS745" s="223"/>
      <c r="BI745" s="223"/>
      <c r="BJ745" s="6"/>
      <c r="BK745" s="6"/>
      <c r="BV745" s="223"/>
      <c r="CA745" s="223"/>
      <c r="CI745" s="223"/>
      <c r="CO745" s="223"/>
    </row>
    <row r="746" spans="1:93" ht="14.25" customHeight="1">
      <c r="A746" s="1"/>
      <c r="B746" s="1"/>
      <c r="C746" s="1"/>
      <c r="D746" s="1"/>
      <c r="E746" s="1"/>
      <c r="F746" s="1"/>
      <c r="G746" s="1"/>
      <c r="H746" s="1"/>
      <c r="Z746" s="138"/>
      <c r="AD746" s="225"/>
      <c r="AE746" s="225"/>
      <c r="AF746" s="226"/>
      <c r="AG746" s="225"/>
      <c r="AH746" s="226"/>
      <c r="AI746" s="226"/>
      <c r="AJ746" s="226"/>
      <c r="AS746" s="223"/>
      <c r="BI746" s="223"/>
      <c r="BJ746" s="6"/>
      <c r="BK746" s="6"/>
      <c r="BV746" s="223"/>
      <c r="CA746" s="223"/>
      <c r="CI746" s="223"/>
      <c r="CO746" s="223"/>
    </row>
    <row r="747" spans="1:93" ht="14.25" customHeight="1">
      <c r="A747" s="1"/>
      <c r="B747" s="1"/>
      <c r="C747" s="1"/>
      <c r="D747" s="1"/>
      <c r="E747" s="1"/>
      <c r="F747" s="1"/>
      <c r="G747" s="1"/>
      <c r="H747" s="1"/>
      <c r="Z747" s="138"/>
      <c r="AD747" s="225"/>
      <c r="AE747" s="225"/>
      <c r="AF747" s="226"/>
      <c r="AG747" s="225"/>
      <c r="AH747" s="226"/>
      <c r="AI747" s="226"/>
      <c r="AJ747" s="226"/>
      <c r="AS747" s="223"/>
      <c r="BI747" s="223"/>
      <c r="BJ747" s="6"/>
      <c r="BK747" s="6"/>
      <c r="BV747" s="223"/>
      <c r="CA747" s="223"/>
      <c r="CI747" s="223"/>
      <c r="CO747" s="223"/>
    </row>
    <row r="748" spans="1:93" ht="14.25" customHeight="1">
      <c r="A748" s="1"/>
      <c r="B748" s="1"/>
      <c r="C748" s="1"/>
      <c r="D748" s="1"/>
      <c r="E748" s="1"/>
      <c r="F748" s="1"/>
      <c r="G748" s="1"/>
      <c r="H748" s="1"/>
      <c r="Z748" s="138"/>
      <c r="AD748" s="225"/>
      <c r="AE748" s="225"/>
      <c r="AF748" s="226"/>
      <c r="AG748" s="225"/>
      <c r="AH748" s="226"/>
      <c r="AI748" s="226"/>
      <c r="AJ748" s="226"/>
      <c r="AS748" s="223"/>
      <c r="BI748" s="223"/>
      <c r="BJ748" s="6"/>
      <c r="BK748" s="6"/>
      <c r="BV748" s="223"/>
      <c r="CA748" s="223"/>
      <c r="CI748" s="223"/>
      <c r="CO748" s="223"/>
    </row>
    <row r="749" spans="1:93" ht="14.25" customHeight="1">
      <c r="A749" s="1"/>
      <c r="B749" s="1"/>
      <c r="C749" s="1"/>
      <c r="D749" s="1"/>
      <c r="E749" s="1"/>
      <c r="F749" s="1"/>
      <c r="G749" s="1"/>
      <c r="H749" s="1"/>
      <c r="Z749" s="138"/>
      <c r="AD749" s="225"/>
      <c r="AE749" s="225"/>
      <c r="AF749" s="226"/>
      <c r="AG749" s="225"/>
      <c r="AH749" s="226"/>
      <c r="AI749" s="226"/>
      <c r="AJ749" s="226"/>
      <c r="AS749" s="223"/>
      <c r="BI749" s="223"/>
      <c r="BJ749" s="6"/>
      <c r="BK749" s="6"/>
      <c r="BV749" s="223"/>
      <c r="CA749" s="223"/>
      <c r="CI749" s="223"/>
      <c r="CO749" s="223"/>
    </row>
    <row r="750" spans="1:93" ht="14.25" customHeight="1">
      <c r="A750" s="1"/>
      <c r="B750" s="1"/>
      <c r="C750" s="1"/>
      <c r="D750" s="1"/>
      <c r="E750" s="1"/>
      <c r="F750" s="1"/>
      <c r="G750" s="1"/>
      <c r="H750" s="1"/>
      <c r="Z750" s="138"/>
      <c r="AD750" s="225"/>
      <c r="AE750" s="225"/>
      <c r="AF750" s="226"/>
      <c r="AG750" s="225"/>
      <c r="AH750" s="226"/>
      <c r="AI750" s="226"/>
      <c r="AJ750" s="226"/>
      <c r="AS750" s="223"/>
      <c r="BI750" s="223"/>
      <c r="BJ750" s="6"/>
      <c r="BK750" s="6"/>
      <c r="BV750" s="223"/>
      <c r="CA750" s="223"/>
      <c r="CI750" s="223"/>
      <c r="CO750" s="223"/>
    </row>
    <row r="751" spans="1:93" ht="14.25" customHeight="1">
      <c r="A751" s="1"/>
      <c r="B751" s="1"/>
      <c r="C751" s="1"/>
      <c r="D751" s="1"/>
      <c r="E751" s="1"/>
      <c r="F751" s="1"/>
      <c r="G751" s="1"/>
      <c r="H751" s="1"/>
      <c r="Z751" s="138"/>
      <c r="AD751" s="225"/>
      <c r="AE751" s="225"/>
      <c r="AF751" s="226"/>
      <c r="AG751" s="225"/>
      <c r="AH751" s="226"/>
      <c r="AI751" s="226"/>
      <c r="AJ751" s="226"/>
      <c r="AS751" s="223"/>
      <c r="BI751" s="223"/>
      <c r="BJ751" s="6"/>
      <c r="BK751" s="6"/>
      <c r="BV751" s="223"/>
      <c r="CA751" s="223"/>
      <c r="CI751" s="223"/>
      <c r="CO751" s="223"/>
    </row>
    <row r="752" spans="1:93" ht="14.25" customHeight="1">
      <c r="A752" s="1"/>
      <c r="B752" s="1"/>
      <c r="C752" s="1"/>
      <c r="D752" s="1"/>
      <c r="E752" s="1"/>
      <c r="F752" s="1"/>
      <c r="G752" s="1"/>
      <c r="H752" s="1"/>
      <c r="Z752" s="138"/>
      <c r="AD752" s="225"/>
      <c r="AE752" s="225"/>
      <c r="AF752" s="226"/>
      <c r="AG752" s="225"/>
      <c r="AH752" s="226"/>
      <c r="AI752" s="226"/>
      <c r="AJ752" s="226"/>
      <c r="AS752" s="223"/>
      <c r="BI752" s="223"/>
      <c r="BJ752" s="6"/>
      <c r="BK752" s="6"/>
      <c r="BV752" s="223"/>
      <c r="CA752" s="223"/>
      <c r="CI752" s="223"/>
      <c r="CO752" s="223"/>
    </row>
    <row r="753" spans="1:93" ht="14.25" customHeight="1">
      <c r="A753" s="1"/>
      <c r="B753" s="1"/>
      <c r="C753" s="1"/>
      <c r="D753" s="1"/>
      <c r="E753" s="1"/>
      <c r="F753" s="1"/>
      <c r="G753" s="1"/>
      <c r="H753" s="1"/>
      <c r="Z753" s="138"/>
      <c r="AD753" s="225"/>
      <c r="AE753" s="225"/>
      <c r="AF753" s="226"/>
      <c r="AG753" s="225"/>
      <c r="AH753" s="226"/>
      <c r="AI753" s="226"/>
      <c r="AJ753" s="226"/>
      <c r="AS753" s="223"/>
      <c r="BI753" s="223"/>
      <c r="BJ753" s="6"/>
      <c r="BK753" s="6"/>
      <c r="BV753" s="223"/>
      <c r="CA753" s="223"/>
      <c r="CI753" s="223"/>
      <c r="CO753" s="223"/>
    </row>
    <row r="754" spans="1:93" ht="14.25" customHeight="1">
      <c r="A754" s="1"/>
      <c r="B754" s="1"/>
      <c r="C754" s="1"/>
      <c r="D754" s="1"/>
      <c r="E754" s="1"/>
      <c r="F754" s="1"/>
      <c r="G754" s="1"/>
      <c r="H754" s="1"/>
      <c r="Z754" s="138"/>
      <c r="AD754" s="225"/>
      <c r="AE754" s="225"/>
      <c r="AF754" s="226"/>
      <c r="AG754" s="225"/>
      <c r="AH754" s="226"/>
      <c r="AI754" s="226"/>
      <c r="AJ754" s="226"/>
      <c r="AS754" s="223"/>
      <c r="BI754" s="223"/>
      <c r="BJ754" s="6"/>
      <c r="BK754" s="6"/>
      <c r="BV754" s="223"/>
      <c r="CA754" s="223"/>
      <c r="CI754" s="223"/>
      <c r="CO754" s="223"/>
    </row>
    <row r="755" spans="1:93" ht="14.25" customHeight="1">
      <c r="A755" s="1"/>
      <c r="B755" s="1"/>
      <c r="C755" s="1"/>
      <c r="D755" s="1"/>
      <c r="E755" s="1"/>
      <c r="F755" s="1"/>
      <c r="G755" s="1"/>
      <c r="H755" s="1"/>
      <c r="Z755" s="138"/>
      <c r="AD755" s="225"/>
      <c r="AE755" s="225"/>
      <c r="AF755" s="226"/>
      <c r="AG755" s="225"/>
      <c r="AH755" s="226"/>
      <c r="AI755" s="226"/>
      <c r="AJ755" s="226"/>
      <c r="AS755" s="223"/>
      <c r="BI755" s="223"/>
      <c r="BJ755" s="6"/>
      <c r="BK755" s="6"/>
      <c r="BV755" s="223"/>
      <c r="CA755" s="223"/>
      <c r="CI755" s="223"/>
      <c r="CO755" s="223"/>
    </row>
    <row r="756" spans="1:93" ht="14.25" customHeight="1">
      <c r="A756" s="1"/>
      <c r="B756" s="1"/>
      <c r="C756" s="1"/>
      <c r="D756" s="1"/>
      <c r="E756" s="1"/>
      <c r="F756" s="1"/>
      <c r="G756" s="1"/>
      <c r="H756" s="1"/>
      <c r="Z756" s="138"/>
      <c r="AD756" s="225"/>
      <c r="AE756" s="225"/>
      <c r="AF756" s="226"/>
      <c r="AG756" s="225"/>
      <c r="AH756" s="226"/>
      <c r="AI756" s="226"/>
      <c r="AJ756" s="226"/>
      <c r="AS756" s="223"/>
      <c r="BI756" s="223"/>
      <c r="BJ756" s="6"/>
      <c r="BK756" s="6"/>
      <c r="BV756" s="223"/>
      <c r="CA756" s="223"/>
      <c r="CI756" s="223"/>
      <c r="CO756" s="223"/>
    </row>
    <row r="757" spans="1:93" ht="14.25" customHeight="1">
      <c r="A757" s="1"/>
      <c r="B757" s="1"/>
      <c r="C757" s="1"/>
      <c r="D757" s="1"/>
      <c r="E757" s="1"/>
      <c r="F757" s="1"/>
      <c r="G757" s="1"/>
      <c r="H757" s="1"/>
      <c r="Z757" s="138"/>
      <c r="AD757" s="225"/>
      <c r="AE757" s="225"/>
      <c r="AF757" s="226"/>
      <c r="AG757" s="225"/>
      <c r="AH757" s="226"/>
      <c r="AI757" s="226"/>
      <c r="AJ757" s="226"/>
      <c r="AS757" s="223"/>
      <c r="BI757" s="223"/>
      <c r="BJ757" s="6"/>
      <c r="BK757" s="6"/>
      <c r="BV757" s="223"/>
      <c r="CA757" s="223"/>
      <c r="CI757" s="223"/>
      <c r="CO757" s="223"/>
    </row>
    <row r="758" spans="1:93" ht="14.25" customHeight="1">
      <c r="A758" s="1"/>
      <c r="B758" s="1"/>
      <c r="C758" s="1"/>
      <c r="D758" s="1"/>
      <c r="E758" s="1"/>
      <c r="F758" s="1"/>
      <c r="G758" s="1"/>
      <c r="H758" s="1"/>
      <c r="Z758" s="138"/>
      <c r="AD758" s="225"/>
      <c r="AE758" s="225"/>
      <c r="AF758" s="226"/>
      <c r="AG758" s="225"/>
      <c r="AH758" s="226"/>
      <c r="AI758" s="226"/>
      <c r="AJ758" s="226"/>
      <c r="AS758" s="223"/>
      <c r="BI758" s="223"/>
      <c r="BJ758" s="6"/>
      <c r="BK758" s="6"/>
      <c r="BV758" s="223"/>
      <c r="CA758" s="223"/>
      <c r="CI758" s="223"/>
      <c r="CO758" s="223"/>
    </row>
    <row r="759" spans="1:93" ht="14.25" customHeight="1">
      <c r="A759" s="1"/>
      <c r="B759" s="1"/>
      <c r="C759" s="1"/>
      <c r="D759" s="1"/>
      <c r="E759" s="1"/>
      <c r="F759" s="1"/>
      <c r="G759" s="1"/>
      <c r="H759" s="1"/>
      <c r="Z759" s="138"/>
      <c r="AD759" s="225"/>
      <c r="AE759" s="225"/>
      <c r="AF759" s="226"/>
      <c r="AG759" s="225"/>
      <c r="AH759" s="226"/>
      <c r="AI759" s="226"/>
      <c r="AJ759" s="226"/>
      <c r="AS759" s="223"/>
      <c r="BI759" s="223"/>
      <c r="BJ759" s="6"/>
      <c r="BK759" s="6"/>
      <c r="BV759" s="223"/>
      <c r="CA759" s="223"/>
      <c r="CI759" s="223"/>
      <c r="CO759" s="223"/>
    </row>
    <row r="760" spans="1:93" ht="14.25" customHeight="1">
      <c r="A760" s="1"/>
      <c r="B760" s="1"/>
      <c r="C760" s="1"/>
      <c r="D760" s="1"/>
      <c r="E760" s="1"/>
      <c r="F760" s="1"/>
      <c r="G760" s="1"/>
      <c r="H760" s="1"/>
      <c r="Z760" s="138"/>
      <c r="AD760" s="225"/>
      <c r="AE760" s="225"/>
      <c r="AF760" s="226"/>
      <c r="AG760" s="225"/>
      <c r="AH760" s="226"/>
      <c r="AI760" s="226"/>
      <c r="AJ760" s="226"/>
      <c r="AS760" s="223"/>
      <c r="BI760" s="223"/>
      <c r="BJ760" s="6"/>
      <c r="BK760" s="6"/>
      <c r="BV760" s="223"/>
      <c r="CA760" s="223"/>
      <c r="CI760" s="223"/>
      <c r="CO760" s="223"/>
    </row>
    <row r="761" spans="1:93" ht="14.25" customHeight="1">
      <c r="A761" s="1"/>
      <c r="B761" s="1"/>
      <c r="C761" s="1"/>
      <c r="D761" s="1"/>
      <c r="E761" s="1"/>
      <c r="F761" s="1"/>
      <c r="G761" s="1"/>
      <c r="H761" s="1"/>
      <c r="Z761" s="138"/>
      <c r="AD761" s="225"/>
      <c r="AE761" s="225"/>
      <c r="AF761" s="226"/>
      <c r="AG761" s="225"/>
      <c r="AH761" s="226"/>
      <c r="AI761" s="226"/>
      <c r="AJ761" s="226"/>
      <c r="AS761" s="223"/>
      <c r="BI761" s="223"/>
      <c r="BJ761" s="6"/>
      <c r="BK761" s="6"/>
      <c r="BV761" s="223"/>
      <c r="CA761" s="223"/>
      <c r="CI761" s="223"/>
      <c r="CO761" s="223"/>
    </row>
    <row r="762" spans="1:93" ht="14.25" customHeight="1">
      <c r="A762" s="1"/>
      <c r="B762" s="1"/>
      <c r="C762" s="1"/>
      <c r="D762" s="1"/>
      <c r="E762" s="1"/>
      <c r="F762" s="1"/>
      <c r="G762" s="1"/>
      <c r="H762" s="1"/>
      <c r="Z762" s="138"/>
      <c r="AD762" s="225"/>
      <c r="AE762" s="225"/>
      <c r="AF762" s="226"/>
      <c r="AG762" s="225"/>
      <c r="AH762" s="226"/>
      <c r="AI762" s="226"/>
      <c r="AJ762" s="226"/>
      <c r="AS762" s="223"/>
      <c r="BI762" s="223"/>
      <c r="BJ762" s="6"/>
      <c r="BK762" s="6"/>
      <c r="BV762" s="223"/>
      <c r="CA762" s="223"/>
      <c r="CI762" s="223"/>
      <c r="CO762" s="223"/>
    </row>
    <row r="763" spans="1:93" ht="14.25" customHeight="1">
      <c r="A763" s="1"/>
      <c r="B763" s="1"/>
      <c r="C763" s="1"/>
      <c r="D763" s="1"/>
      <c r="E763" s="1"/>
      <c r="F763" s="1"/>
      <c r="G763" s="1"/>
      <c r="H763" s="1"/>
      <c r="Z763" s="138"/>
      <c r="AD763" s="225"/>
      <c r="AE763" s="225"/>
      <c r="AF763" s="226"/>
      <c r="AG763" s="225"/>
      <c r="AH763" s="226"/>
      <c r="AI763" s="226"/>
      <c r="AJ763" s="226"/>
      <c r="AS763" s="223"/>
      <c r="BI763" s="223"/>
      <c r="BJ763" s="6"/>
      <c r="BK763" s="6"/>
      <c r="BV763" s="223"/>
      <c r="CA763" s="223"/>
      <c r="CI763" s="223"/>
      <c r="CO763" s="223"/>
    </row>
    <row r="764" spans="1:93" ht="14.25" customHeight="1">
      <c r="A764" s="1"/>
      <c r="B764" s="1"/>
      <c r="C764" s="1"/>
      <c r="D764" s="1"/>
      <c r="E764" s="1"/>
      <c r="F764" s="1"/>
      <c r="G764" s="1"/>
      <c r="H764" s="1"/>
      <c r="Z764" s="138"/>
      <c r="AD764" s="225"/>
      <c r="AE764" s="225"/>
      <c r="AF764" s="226"/>
      <c r="AG764" s="225"/>
      <c r="AH764" s="226"/>
      <c r="AI764" s="226"/>
      <c r="AJ764" s="226"/>
      <c r="AS764" s="223"/>
      <c r="BI764" s="223"/>
      <c r="BJ764" s="6"/>
      <c r="BK764" s="6"/>
      <c r="BV764" s="223"/>
      <c r="CA764" s="223"/>
      <c r="CI764" s="223"/>
      <c r="CO764" s="223"/>
    </row>
    <row r="765" spans="1:93" ht="14.25" customHeight="1">
      <c r="A765" s="1"/>
      <c r="B765" s="1"/>
      <c r="C765" s="1"/>
      <c r="D765" s="1"/>
      <c r="E765" s="1"/>
      <c r="F765" s="1"/>
      <c r="G765" s="1"/>
      <c r="H765" s="1"/>
      <c r="Z765" s="138"/>
      <c r="AD765" s="225"/>
      <c r="AE765" s="225"/>
      <c r="AF765" s="226"/>
      <c r="AG765" s="225"/>
      <c r="AH765" s="226"/>
      <c r="AI765" s="226"/>
      <c r="AJ765" s="226"/>
      <c r="AS765" s="223"/>
      <c r="BI765" s="223"/>
      <c r="BJ765" s="6"/>
      <c r="BK765" s="6"/>
      <c r="BV765" s="223"/>
      <c r="CA765" s="223"/>
      <c r="CI765" s="223"/>
      <c r="CO765" s="223"/>
    </row>
    <row r="766" spans="1:93" ht="14.25" customHeight="1">
      <c r="A766" s="1"/>
      <c r="B766" s="1"/>
      <c r="C766" s="1"/>
      <c r="D766" s="1"/>
      <c r="E766" s="1"/>
      <c r="F766" s="1"/>
      <c r="G766" s="1"/>
      <c r="H766" s="1"/>
      <c r="Z766" s="138"/>
      <c r="AD766" s="225"/>
      <c r="AE766" s="225"/>
      <c r="AF766" s="226"/>
      <c r="AG766" s="225"/>
      <c r="AH766" s="226"/>
      <c r="AI766" s="226"/>
      <c r="AJ766" s="226"/>
      <c r="AS766" s="223"/>
      <c r="BI766" s="223"/>
      <c r="BJ766" s="6"/>
      <c r="BK766" s="6"/>
      <c r="BV766" s="223"/>
      <c r="CA766" s="223"/>
      <c r="CI766" s="223"/>
      <c r="CO766" s="223"/>
    </row>
    <row r="767" spans="1:93" ht="14.25" customHeight="1">
      <c r="A767" s="1"/>
      <c r="B767" s="1"/>
      <c r="C767" s="1"/>
      <c r="D767" s="1"/>
      <c r="E767" s="1"/>
      <c r="F767" s="1"/>
      <c r="G767" s="1"/>
      <c r="H767" s="1"/>
      <c r="Z767" s="138"/>
      <c r="AD767" s="225"/>
      <c r="AE767" s="225"/>
      <c r="AF767" s="226"/>
      <c r="AG767" s="225"/>
      <c r="AH767" s="226"/>
      <c r="AI767" s="226"/>
      <c r="AJ767" s="226"/>
      <c r="AS767" s="223"/>
      <c r="BI767" s="223"/>
      <c r="BJ767" s="6"/>
      <c r="BK767" s="6"/>
      <c r="BV767" s="223"/>
      <c r="CA767" s="223"/>
      <c r="CI767" s="223"/>
      <c r="CO767" s="223"/>
    </row>
    <row r="768" spans="1:93" ht="14.25" customHeight="1">
      <c r="A768" s="1"/>
      <c r="B768" s="1"/>
      <c r="C768" s="1"/>
      <c r="D768" s="1"/>
      <c r="E768" s="1"/>
      <c r="F768" s="1"/>
      <c r="G768" s="1"/>
      <c r="H768" s="1"/>
      <c r="Z768" s="138"/>
      <c r="AD768" s="225"/>
      <c r="AE768" s="225"/>
      <c r="AF768" s="226"/>
      <c r="AG768" s="225"/>
      <c r="AH768" s="226"/>
      <c r="AI768" s="226"/>
      <c r="AJ768" s="226"/>
      <c r="AS768" s="223"/>
      <c r="BI768" s="223"/>
      <c r="BJ768" s="6"/>
      <c r="BK768" s="6"/>
      <c r="BV768" s="223"/>
      <c r="CA768" s="223"/>
      <c r="CI768" s="223"/>
      <c r="CO768" s="223"/>
    </row>
    <row r="769" spans="1:93" ht="14.25" customHeight="1">
      <c r="A769" s="1"/>
      <c r="B769" s="1"/>
      <c r="C769" s="1"/>
      <c r="D769" s="1"/>
      <c r="E769" s="1"/>
      <c r="F769" s="1"/>
      <c r="G769" s="1"/>
      <c r="H769" s="1"/>
      <c r="Z769" s="138"/>
      <c r="AD769" s="225"/>
      <c r="AE769" s="225"/>
      <c r="AF769" s="226"/>
      <c r="AG769" s="225"/>
      <c r="AH769" s="226"/>
      <c r="AI769" s="226"/>
      <c r="AJ769" s="226"/>
      <c r="AS769" s="223"/>
      <c r="BI769" s="223"/>
      <c r="BJ769" s="6"/>
      <c r="BK769" s="6"/>
      <c r="BV769" s="223"/>
      <c r="CA769" s="223"/>
      <c r="CI769" s="223"/>
      <c r="CO769" s="223"/>
    </row>
    <row r="770" spans="1:93" ht="14.25" customHeight="1">
      <c r="A770" s="1"/>
      <c r="B770" s="1"/>
      <c r="C770" s="1"/>
      <c r="D770" s="1"/>
      <c r="E770" s="1"/>
      <c r="F770" s="1"/>
      <c r="G770" s="1"/>
      <c r="H770" s="1"/>
      <c r="Z770" s="138"/>
      <c r="AD770" s="225"/>
      <c r="AE770" s="225"/>
      <c r="AF770" s="226"/>
      <c r="AG770" s="225"/>
      <c r="AH770" s="226"/>
      <c r="AI770" s="226"/>
      <c r="AJ770" s="226"/>
      <c r="AS770" s="223"/>
      <c r="BI770" s="223"/>
      <c r="BJ770" s="6"/>
      <c r="BK770" s="6"/>
      <c r="BV770" s="223"/>
      <c r="CA770" s="223"/>
      <c r="CI770" s="223"/>
      <c r="CO770" s="223"/>
    </row>
    <row r="771" spans="1:93" ht="14.25" customHeight="1">
      <c r="A771" s="1"/>
      <c r="B771" s="1"/>
      <c r="C771" s="1"/>
      <c r="D771" s="1"/>
      <c r="E771" s="1"/>
      <c r="F771" s="1"/>
      <c r="G771" s="1"/>
      <c r="H771" s="1"/>
      <c r="Z771" s="138"/>
      <c r="AD771" s="225"/>
      <c r="AE771" s="225"/>
      <c r="AF771" s="226"/>
      <c r="AG771" s="225"/>
      <c r="AH771" s="226"/>
      <c r="AI771" s="226"/>
      <c r="AJ771" s="226"/>
      <c r="AS771" s="223"/>
      <c r="BI771" s="223"/>
      <c r="BJ771" s="6"/>
      <c r="BK771" s="6"/>
      <c r="BV771" s="223"/>
      <c r="CA771" s="223"/>
      <c r="CI771" s="223"/>
      <c r="CO771" s="223"/>
    </row>
    <row r="772" spans="1:93" ht="14.25" customHeight="1">
      <c r="A772" s="1"/>
      <c r="B772" s="1"/>
      <c r="C772" s="1"/>
      <c r="D772" s="1"/>
      <c r="E772" s="1"/>
      <c r="F772" s="1"/>
      <c r="G772" s="1"/>
      <c r="H772" s="1"/>
      <c r="Z772" s="138"/>
      <c r="AD772" s="225"/>
      <c r="AE772" s="225"/>
      <c r="AF772" s="226"/>
      <c r="AG772" s="225"/>
      <c r="AH772" s="226"/>
      <c r="AI772" s="226"/>
      <c r="AJ772" s="226"/>
      <c r="AS772" s="223"/>
      <c r="BI772" s="223"/>
      <c r="BJ772" s="6"/>
      <c r="BK772" s="6"/>
      <c r="BV772" s="223"/>
      <c r="CA772" s="223"/>
      <c r="CI772" s="223"/>
      <c r="CO772" s="223"/>
    </row>
    <row r="773" spans="1:93" ht="14.25" customHeight="1">
      <c r="A773" s="1"/>
      <c r="B773" s="1"/>
      <c r="C773" s="1"/>
      <c r="D773" s="1"/>
      <c r="E773" s="1"/>
      <c r="F773" s="1"/>
      <c r="G773" s="1"/>
      <c r="H773" s="1"/>
      <c r="Z773" s="138"/>
      <c r="AD773" s="225"/>
      <c r="AE773" s="225"/>
      <c r="AF773" s="226"/>
      <c r="AG773" s="225"/>
      <c r="AH773" s="226"/>
      <c r="AI773" s="226"/>
      <c r="AJ773" s="226"/>
      <c r="AS773" s="223"/>
      <c r="BI773" s="223"/>
      <c r="BJ773" s="6"/>
      <c r="BK773" s="6"/>
      <c r="BV773" s="223"/>
      <c r="CA773" s="223"/>
      <c r="CI773" s="223"/>
      <c r="CO773" s="223"/>
    </row>
    <row r="774" spans="1:93" ht="14.25" customHeight="1">
      <c r="A774" s="1"/>
      <c r="B774" s="1"/>
      <c r="C774" s="1"/>
      <c r="D774" s="1"/>
      <c r="E774" s="1"/>
      <c r="F774" s="1"/>
      <c r="G774" s="1"/>
      <c r="H774" s="1"/>
      <c r="Z774" s="138"/>
      <c r="AD774" s="225"/>
      <c r="AE774" s="225"/>
      <c r="AF774" s="226"/>
      <c r="AG774" s="225"/>
      <c r="AH774" s="226"/>
      <c r="AI774" s="226"/>
      <c r="AJ774" s="226"/>
      <c r="AS774" s="223"/>
      <c r="BI774" s="223"/>
      <c r="BJ774" s="6"/>
      <c r="BK774" s="6"/>
      <c r="BV774" s="223"/>
      <c r="CA774" s="223"/>
      <c r="CI774" s="223"/>
      <c r="CO774" s="223"/>
    </row>
    <row r="775" spans="1:93" ht="14.25" customHeight="1">
      <c r="A775" s="1"/>
      <c r="B775" s="1"/>
      <c r="C775" s="1"/>
      <c r="D775" s="1"/>
      <c r="E775" s="1"/>
      <c r="F775" s="1"/>
      <c r="G775" s="1"/>
      <c r="H775" s="1"/>
      <c r="Z775" s="138"/>
      <c r="AD775" s="225"/>
      <c r="AE775" s="225"/>
      <c r="AF775" s="226"/>
      <c r="AG775" s="225"/>
      <c r="AH775" s="226"/>
      <c r="AI775" s="226"/>
      <c r="AJ775" s="226"/>
      <c r="AS775" s="223"/>
      <c r="BI775" s="223"/>
      <c r="BJ775" s="6"/>
      <c r="BK775" s="6"/>
      <c r="BV775" s="223"/>
      <c r="CA775" s="223"/>
      <c r="CI775" s="223"/>
      <c r="CO775" s="223"/>
    </row>
    <row r="776" spans="1:93" ht="14.25" customHeight="1">
      <c r="A776" s="1"/>
      <c r="B776" s="1"/>
      <c r="C776" s="1"/>
      <c r="D776" s="1"/>
      <c r="E776" s="1"/>
      <c r="F776" s="1"/>
      <c r="G776" s="1"/>
      <c r="H776" s="1"/>
      <c r="Z776" s="138"/>
      <c r="AD776" s="225"/>
      <c r="AE776" s="225"/>
      <c r="AF776" s="226"/>
      <c r="AG776" s="225"/>
      <c r="AH776" s="226"/>
      <c r="AI776" s="226"/>
      <c r="AJ776" s="226"/>
      <c r="AS776" s="223"/>
      <c r="BI776" s="223"/>
      <c r="BJ776" s="6"/>
      <c r="BK776" s="6"/>
      <c r="BV776" s="223"/>
      <c r="CA776" s="223"/>
      <c r="CI776" s="223"/>
      <c r="CO776" s="223"/>
    </row>
    <row r="777" spans="1:93" ht="14.25" customHeight="1">
      <c r="A777" s="1"/>
      <c r="B777" s="1"/>
      <c r="C777" s="1"/>
      <c r="D777" s="1"/>
      <c r="E777" s="1"/>
      <c r="F777" s="1"/>
      <c r="G777" s="1"/>
      <c r="H777" s="1"/>
      <c r="Z777" s="138"/>
      <c r="AD777" s="225"/>
      <c r="AE777" s="225"/>
      <c r="AF777" s="226"/>
      <c r="AG777" s="225"/>
      <c r="AH777" s="226"/>
      <c r="AI777" s="226"/>
      <c r="AJ777" s="226"/>
      <c r="AS777" s="223"/>
      <c r="BI777" s="223"/>
      <c r="BJ777" s="6"/>
      <c r="BK777" s="6"/>
      <c r="BV777" s="223"/>
      <c r="CA777" s="223"/>
      <c r="CI777" s="223"/>
      <c r="CO777" s="223"/>
    </row>
    <row r="778" spans="1:93" ht="14.25" customHeight="1">
      <c r="A778" s="1"/>
      <c r="B778" s="1"/>
      <c r="C778" s="1"/>
      <c r="D778" s="1"/>
      <c r="E778" s="1"/>
      <c r="F778" s="1"/>
      <c r="G778" s="1"/>
      <c r="H778" s="1"/>
      <c r="Z778" s="138"/>
      <c r="AD778" s="225"/>
      <c r="AE778" s="225"/>
      <c r="AF778" s="226"/>
      <c r="AG778" s="225"/>
      <c r="AH778" s="226"/>
      <c r="AI778" s="226"/>
      <c r="AJ778" s="226"/>
      <c r="AS778" s="223"/>
      <c r="BI778" s="223"/>
      <c r="BJ778" s="6"/>
      <c r="BK778" s="6"/>
      <c r="BV778" s="223"/>
      <c r="CA778" s="223"/>
      <c r="CI778" s="223"/>
      <c r="CO778" s="223"/>
    </row>
    <row r="779" spans="1:93" ht="14.25" customHeight="1">
      <c r="A779" s="1"/>
      <c r="B779" s="1"/>
      <c r="C779" s="1"/>
      <c r="D779" s="1"/>
      <c r="E779" s="1"/>
      <c r="F779" s="1"/>
      <c r="G779" s="1"/>
      <c r="H779" s="1"/>
      <c r="Z779" s="138"/>
      <c r="AD779" s="225"/>
      <c r="AE779" s="225"/>
      <c r="AF779" s="226"/>
      <c r="AG779" s="225"/>
      <c r="AH779" s="226"/>
      <c r="AI779" s="226"/>
      <c r="AJ779" s="226"/>
      <c r="AS779" s="223"/>
      <c r="BI779" s="223"/>
      <c r="BJ779" s="6"/>
      <c r="BK779" s="6"/>
      <c r="BV779" s="223"/>
      <c r="CA779" s="223"/>
      <c r="CI779" s="223"/>
      <c r="CO779" s="223"/>
    </row>
    <row r="780" spans="1:93" ht="14.25" customHeight="1">
      <c r="A780" s="1"/>
      <c r="B780" s="1"/>
      <c r="C780" s="1"/>
      <c r="D780" s="1"/>
      <c r="E780" s="1"/>
      <c r="F780" s="1"/>
      <c r="G780" s="1"/>
      <c r="H780" s="1"/>
      <c r="Z780" s="138"/>
      <c r="AD780" s="225"/>
      <c r="AE780" s="225"/>
      <c r="AF780" s="226"/>
      <c r="AG780" s="225"/>
      <c r="AH780" s="226"/>
      <c r="AI780" s="226"/>
      <c r="AJ780" s="226"/>
      <c r="AS780" s="223"/>
      <c r="BI780" s="223"/>
      <c r="BJ780" s="6"/>
      <c r="BK780" s="6"/>
      <c r="BV780" s="223"/>
      <c r="CA780" s="223"/>
      <c r="CI780" s="223"/>
      <c r="CO780" s="223"/>
    </row>
    <row r="781" spans="1:93" ht="14.25" customHeight="1">
      <c r="A781" s="1"/>
      <c r="B781" s="1"/>
      <c r="C781" s="1"/>
      <c r="D781" s="1"/>
      <c r="E781" s="1"/>
      <c r="F781" s="1"/>
      <c r="G781" s="1"/>
      <c r="H781" s="1"/>
      <c r="Z781" s="138"/>
      <c r="AD781" s="225"/>
      <c r="AE781" s="225"/>
      <c r="AF781" s="226"/>
      <c r="AG781" s="225"/>
      <c r="AH781" s="226"/>
      <c r="AI781" s="226"/>
      <c r="AJ781" s="226"/>
      <c r="AS781" s="223"/>
      <c r="BI781" s="223"/>
      <c r="BJ781" s="6"/>
      <c r="BK781" s="6"/>
      <c r="BV781" s="223"/>
      <c r="CA781" s="223"/>
      <c r="CI781" s="223"/>
      <c r="CO781" s="223"/>
    </row>
    <row r="782" spans="1:93" ht="14.25" customHeight="1">
      <c r="A782" s="1"/>
      <c r="B782" s="1"/>
      <c r="C782" s="1"/>
      <c r="D782" s="1"/>
      <c r="E782" s="1"/>
      <c r="F782" s="1"/>
      <c r="G782" s="1"/>
      <c r="H782" s="1"/>
      <c r="Z782" s="138"/>
      <c r="AD782" s="225"/>
      <c r="AE782" s="225"/>
      <c r="AF782" s="226"/>
      <c r="AG782" s="225"/>
      <c r="AH782" s="226"/>
      <c r="AI782" s="226"/>
      <c r="AJ782" s="226"/>
      <c r="AS782" s="223"/>
      <c r="BI782" s="223"/>
      <c r="BJ782" s="6"/>
      <c r="BK782" s="6"/>
      <c r="BV782" s="223"/>
      <c r="CA782" s="223"/>
      <c r="CI782" s="223"/>
      <c r="CO782" s="223"/>
    </row>
    <row r="783" spans="1:93" ht="14.25" customHeight="1">
      <c r="A783" s="1"/>
      <c r="B783" s="1"/>
      <c r="C783" s="1"/>
      <c r="D783" s="1"/>
      <c r="E783" s="1"/>
      <c r="F783" s="1"/>
      <c r="G783" s="1"/>
      <c r="H783" s="1"/>
      <c r="Z783" s="138"/>
      <c r="AD783" s="225"/>
      <c r="AE783" s="225"/>
      <c r="AF783" s="226"/>
      <c r="AG783" s="225"/>
      <c r="AH783" s="226"/>
      <c r="AI783" s="226"/>
      <c r="AJ783" s="226"/>
      <c r="AS783" s="223"/>
      <c r="BI783" s="223"/>
      <c r="BJ783" s="6"/>
      <c r="BK783" s="6"/>
      <c r="BV783" s="223"/>
      <c r="CA783" s="223"/>
      <c r="CI783" s="223"/>
      <c r="CO783" s="223"/>
    </row>
    <row r="784" spans="1:93" ht="14.25" customHeight="1">
      <c r="A784" s="1"/>
      <c r="B784" s="1"/>
      <c r="C784" s="1"/>
      <c r="D784" s="1"/>
      <c r="E784" s="1"/>
      <c r="F784" s="1"/>
      <c r="G784" s="1"/>
      <c r="H784" s="1"/>
      <c r="Z784" s="138"/>
      <c r="AD784" s="225"/>
      <c r="AE784" s="225"/>
      <c r="AF784" s="226"/>
      <c r="AG784" s="225"/>
      <c r="AH784" s="226"/>
      <c r="AI784" s="226"/>
      <c r="AJ784" s="226"/>
      <c r="AS784" s="223"/>
      <c r="BI784" s="223"/>
      <c r="BJ784" s="6"/>
      <c r="BK784" s="6"/>
      <c r="BV784" s="223"/>
      <c r="CA784" s="223"/>
      <c r="CI784" s="223"/>
      <c r="CO784" s="223"/>
    </row>
    <row r="785" spans="1:93" ht="14.25" customHeight="1">
      <c r="A785" s="1"/>
      <c r="B785" s="1"/>
      <c r="C785" s="1"/>
      <c r="D785" s="1"/>
      <c r="E785" s="1"/>
      <c r="F785" s="1"/>
      <c r="G785" s="1"/>
      <c r="H785" s="1"/>
      <c r="Z785" s="138"/>
      <c r="AD785" s="225"/>
      <c r="AE785" s="225"/>
      <c r="AF785" s="226"/>
      <c r="AG785" s="225"/>
      <c r="AH785" s="226"/>
      <c r="AI785" s="226"/>
      <c r="AJ785" s="226"/>
      <c r="AS785" s="223"/>
      <c r="BI785" s="223"/>
      <c r="BJ785" s="6"/>
      <c r="BK785" s="6"/>
      <c r="BV785" s="223"/>
      <c r="CA785" s="223"/>
      <c r="CI785" s="223"/>
      <c r="CO785" s="223"/>
    </row>
    <row r="786" spans="1:93" ht="14.25" customHeight="1">
      <c r="A786" s="1"/>
      <c r="B786" s="1"/>
      <c r="C786" s="1"/>
      <c r="D786" s="1"/>
      <c r="E786" s="1"/>
      <c r="F786" s="1"/>
      <c r="G786" s="1"/>
      <c r="H786" s="1"/>
      <c r="Z786" s="138"/>
      <c r="AD786" s="225"/>
      <c r="AE786" s="225"/>
      <c r="AF786" s="226"/>
      <c r="AG786" s="225"/>
      <c r="AH786" s="226"/>
      <c r="AI786" s="226"/>
      <c r="AJ786" s="226"/>
      <c r="AS786" s="223"/>
      <c r="BI786" s="223"/>
      <c r="BJ786" s="6"/>
      <c r="BK786" s="6"/>
      <c r="BV786" s="223"/>
      <c r="CA786" s="223"/>
      <c r="CI786" s="223"/>
      <c r="CO786" s="223"/>
    </row>
    <row r="787" spans="1:93" ht="14.25" customHeight="1">
      <c r="A787" s="1"/>
      <c r="B787" s="1"/>
      <c r="C787" s="1"/>
      <c r="D787" s="1"/>
      <c r="E787" s="1"/>
      <c r="F787" s="1"/>
      <c r="G787" s="1"/>
      <c r="H787" s="1"/>
      <c r="Z787" s="138"/>
      <c r="AD787" s="225"/>
      <c r="AE787" s="225"/>
      <c r="AF787" s="226"/>
      <c r="AG787" s="225"/>
      <c r="AH787" s="226"/>
      <c r="AI787" s="226"/>
      <c r="AJ787" s="226"/>
      <c r="AS787" s="223"/>
      <c r="BI787" s="223"/>
      <c r="BJ787" s="6"/>
      <c r="BK787" s="6"/>
      <c r="BV787" s="223"/>
      <c r="CA787" s="223"/>
      <c r="CI787" s="223"/>
      <c r="CO787" s="223"/>
    </row>
    <row r="788" spans="1:93" ht="14.25" customHeight="1">
      <c r="A788" s="1"/>
      <c r="B788" s="1"/>
      <c r="C788" s="1"/>
      <c r="D788" s="1"/>
      <c r="E788" s="1"/>
      <c r="F788" s="1"/>
      <c r="G788" s="1"/>
      <c r="H788" s="1"/>
      <c r="Z788" s="138"/>
      <c r="AD788" s="225"/>
      <c r="AE788" s="225"/>
      <c r="AF788" s="226"/>
      <c r="AG788" s="225"/>
      <c r="AH788" s="226"/>
      <c r="AI788" s="226"/>
      <c r="AJ788" s="226"/>
      <c r="AS788" s="223"/>
      <c r="BI788" s="223"/>
      <c r="BJ788" s="6"/>
      <c r="BK788" s="6"/>
      <c r="BV788" s="223"/>
      <c r="CA788" s="223"/>
      <c r="CI788" s="223"/>
      <c r="CO788" s="223"/>
    </row>
    <row r="789" spans="1:93" ht="14.25" customHeight="1">
      <c r="A789" s="1"/>
      <c r="B789" s="1"/>
      <c r="C789" s="1"/>
      <c r="D789" s="1"/>
      <c r="E789" s="1"/>
      <c r="F789" s="1"/>
      <c r="G789" s="1"/>
      <c r="H789" s="1"/>
      <c r="Z789" s="138"/>
      <c r="AD789" s="225"/>
      <c r="AE789" s="225"/>
      <c r="AF789" s="226"/>
      <c r="AG789" s="225"/>
      <c r="AH789" s="226"/>
      <c r="AI789" s="226"/>
      <c r="AJ789" s="226"/>
      <c r="AS789" s="223"/>
      <c r="BI789" s="223"/>
      <c r="BJ789" s="6"/>
      <c r="BK789" s="6"/>
      <c r="BV789" s="223"/>
      <c r="CA789" s="223"/>
      <c r="CI789" s="223"/>
      <c r="CO789" s="223"/>
    </row>
    <row r="790" spans="1:93" ht="14.25" customHeight="1">
      <c r="A790" s="1"/>
      <c r="B790" s="1"/>
      <c r="C790" s="1"/>
      <c r="D790" s="1"/>
      <c r="E790" s="1"/>
      <c r="F790" s="1"/>
      <c r="G790" s="1"/>
      <c r="H790" s="1"/>
      <c r="Z790" s="138"/>
      <c r="AD790" s="225"/>
      <c r="AE790" s="225"/>
      <c r="AF790" s="226"/>
      <c r="AG790" s="225"/>
      <c r="AH790" s="226"/>
      <c r="AI790" s="226"/>
      <c r="AJ790" s="226"/>
      <c r="AS790" s="223"/>
      <c r="BI790" s="223"/>
      <c r="BJ790" s="6"/>
      <c r="BK790" s="6"/>
      <c r="BV790" s="223"/>
      <c r="CA790" s="223"/>
      <c r="CI790" s="223"/>
      <c r="CO790" s="223"/>
    </row>
    <row r="791" spans="1:93" ht="14.25" customHeight="1">
      <c r="A791" s="1"/>
      <c r="B791" s="1"/>
      <c r="C791" s="1"/>
      <c r="D791" s="1"/>
      <c r="E791" s="1"/>
      <c r="F791" s="1"/>
      <c r="G791" s="1"/>
      <c r="H791" s="1"/>
      <c r="Z791" s="138"/>
      <c r="AD791" s="225"/>
      <c r="AE791" s="225"/>
      <c r="AF791" s="226"/>
      <c r="AG791" s="225"/>
      <c r="AH791" s="226"/>
      <c r="AI791" s="226"/>
      <c r="AJ791" s="226"/>
      <c r="AS791" s="223"/>
      <c r="BI791" s="223"/>
      <c r="BJ791" s="6"/>
      <c r="BK791" s="6"/>
      <c r="BV791" s="223"/>
      <c r="CA791" s="223"/>
      <c r="CI791" s="223"/>
      <c r="CO791" s="223"/>
    </row>
    <row r="792" spans="1:93" ht="14.25" customHeight="1">
      <c r="A792" s="1"/>
      <c r="B792" s="1"/>
      <c r="C792" s="1"/>
      <c r="D792" s="1"/>
      <c r="E792" s="1"/>
      <c r="F792" s="1"/>
      <c r="G792" s="1"/>
      <c r="H792" s="1"/>
      <c r="Z792" s="138"/>
      <c r="AD792" s="225"/>
      <c r="AE792" s="225"/>
      <c r="AF792" s="226"/>
      <c r="AG792" s="225"/>
      <c r="AH792" s="226"/>
      <c r="AI792" s="226"/>
      <c r="AJ792" s="226"/>
      <c r="AS792" s="223"/>
      <c r="BI792" s="223"/>
      <c r="BJ792" s="6"/>
      <c r="BK792" s="6"/>
      <c r="BV792" s="223"/>
      <c r="CA792" s="223"/>
      <c r="CI792" s="223"/>
      <c r="CO792" s="223"/>
    </row>
    <row r="793" spans="1:93" ht="14.25" customHeight="1">
      <c r="A793" s="1"/>
      <c r="B793" s="1"/>
      <c r="C793" s="1"/>
      <c r="D793" s="1"/>
      <c r="E793" s="1"/>
      <c r="F793" s="1"/>
      <c r="G793" s="1"/>
      <c r="H793" s="1"/>
      <c r="Z793" s="138"/>
      <c r="AD793" s="225"/>
      <c r="AE793" s="225"/>
      <c r="AF793" s="226"/>
      <c r="AG793" s="225"/>
      <c r="AH793" s="226"/>
      <c r="AI793" s="226"/>
      <c r="AJ793" s="226"/>
      <c r="AS793" s="223"/>
      <c r="BI793" s="223"/>
      <c r="BJ793" s="6"/>
      <c r="BK793" s="6"/>
      <c r="BV793" s="223"/>
      <c r="CA793" s="223"/>
      <c r="CI793" s="223"/>
      <c r="CO793" s="223"/>
    </row>
    <row r="794" spans="1:93" ht="14.25" customHeight="1">
      <c r="A794" s="1"/>
      <c r="B794" s="1"/>
      <c r="C794" s="1"/>
      <c r="D794" s="1"/>
      <c r="E794" s="1"/>
      <c r="F794" s="1"/>
      <c r="G794" s="1"/>
      <c r="H794" s="1"/>
      <c r="Z794" s="138"/>
      <c r="AD794" s="225"/>
      <c r="AE794" s="225"/>
      <c r="AF794" s="226"/>
      <c r="AG794" s="225"/>
      <c r="AH794" s="226"/>
      <c r="AI794" s="226"/>
      <c r="AJ794" s="226"/>
      <c r="AS794" s="223"/>
      <c r="BI794" s="223"/>
      <c r="BJ794" s="6"/>
      <c r="BK794" s="6"/>
      <c r="BV794" s="223"/>
      <c r="CA794" s="223"/>
      <c r="CI794" s="223"/>
      <c r="CO794" s="223"/>
    </row>
    <row r="795" spans="1:93" ht="14.25" customHeight="1">
      <c r="A795" s="1"/>
      <c r="B795" s="1"/>
      <c r="C795" s="1"/>
      <c r="D795" s="1"/>
      <c r="E795" s="1"/>
      <c r="F795" s="1"/>
      <c r="G795" s="1"/>
      <c r="H795" s="1"/>
      <c r="Z795" s="138"/>
      <c r="AD795" s="225"/>
      <c r="AE795" s="225"/>
      <c r="AF795" s="226"/>
      <c r="AG795" s="225"/>
      <c r="AH795" s="226"/>
      <c r="AI795" s="226"/>
      <c r="AJ795" s="226"/>
      <c r="AS795" s="223"/>
      <c r="BI795" s="223"/>
      <c r="BJ795" s="6"/>
      <c r="BK795" s="6"/>
      <c r="BV795" s="223"/>
      <c r="CA795" s="223"/>
      <c r="CI795" s="223"/>
      <c r="CO795" s="223"/>
    </row>
    <row r="796" spans="1:93" ht="14.25" customHeight="1">
      <c r="A796" s="1"/>
      <c r="B796" s="1"/>
      <c r="C796" s="1"/>
      <c r="D796" s="1"/>
      <c r="E796" s="1"/>
      <c r="F796" s="1"/>
      <c r="G796" s="1"/>
      <c r="H796" s="1"/>
      <c r="Z796" s="138"/>
      <c r="AD796" s="225"/>
      <c r="AE796" s="225"/>
      <c r="AF796" s="226"/>
      <c r="AG796" s="225"/>
      <c r="AH796" s="226"/>
      <c r="AI796" s="226"/>
      <c r="AJ796" s="226"/>
      <c r="AS796" s="223"/>
      <c r="BI796" s="223"/>
      <c r="BJ796" s="6"/>
      <c r="BK796" s="6"/>
      <c r="BV796" s="223"/>
      <c r="CA796" s="223"/>
      <c r="CI796" s="223"/>
      <c r="CO796" s="223"/>
    </row>
    <row r="797" spans="1:93" ht="14.25" customHeight="1">
      <c r="A797" s="1"/>
      <c r="B797" s="1"/>
      <c r="C797" s="1"/>
      <c r="D797" s="1"/>
      <c r="E797" s="1"/>
      <c r="F797" s="1"/>
      <c r="G797" s="1"/>
      <c r="H797" s="1"/>
      <c r="Z797" s="138"/>
      <c r="AD797" s="225"/>
      <c r="AE797" s="225"/>
      <c r="AF797" s="226"/>
      <c r="AG797" s="225"/>
      <c r="AH797" s="226"/>
      <c r="AI797" s="226"/>
      <c r="AJ797" s="226"/>
      <c r="AS797" s="223"/>
      <c r="BI797" s="223"/>
      <c r="BJ797" s="6"/>
      <c r="BK797" s="6"/>
      <c r="BV797" s="223"/>
      <c r="CA797" s="223"/>
      <c r="CI797" s="223"/>
      <c r="CO797" s="223"/>
    </row>
    <row r="798" spans="1:93" ht="14.25" customHeight="1">
      <c r="A798" s="1"/>
      <c r="B798" s="1"/>
      <c r="C798" s="1"/>
      <c r="D798" s="1"/>
      <c r="E798" s="1"/>
      <c r="F798" s="1"/>
      <c r="G798" s="1"/>
      <c r="H798" s="1"/>
      <c r="Z798" s="138"/>
      <c r="AD798" s="225"/>
      <c r="AE798" s="225"/>
      <c r="AF798" s="226"/>
      <c r="AG798" s="225"/>
      <c r="AH798" s="226"/>
      <c r="AI798" s="226"/>
      <c r="AJ798" s="226"/>
      <c r="AS798" s="223"/>
      <c r="BI798" s="223"/>
      <c r="BJ798" s="6"/>
      <c r="BK798" s="6"/>
      <c r="BV798" s="223"/>
      <c r="CA798" s="223"/>
      <c r="CI798" s="223"/>
      <c r="CO798" s="223"/>
    </row>
    <row r="799" spans="1:93" ht="14.25" customHeight="1">
      <c r="A799" s="1"/>
      <c r="B799" s="1"/>
      <c r="C799" s="1"/>
      <c r="D799" s="1"/>
      <c r="E799" s="1"/>
      <c r="F799" s="1"/>
      <c r="G799" s="1"/>
      <c r="H799" s="1"/>
      <c r="Z799" s="138"/>
      <c r="AD799" s="225"/>
      <c r="AE799" s="225"/>
      <c r="AF799" s="226"/>
      <c r="AG799" s="225"/>
      <c r="AH799" s="226"/>
      <c r="AI799" s="226"/>
      <c r="AJ799" s="226"/>
      <c r="AS799" s="223"/>
      <c r="BI799" s="223"/>
      <c r="BJ799" s="6"/>
      <c r="BK799" s="6"/>
      <c r="BV799" s="223"/>
      <c r="CA799" s="223"/>
      <c r="CI799" s="223"/>
      <c r="CO799" s="223"/>
    </row>
    <row r="800" spans="1:93" ht="14.25" customHeight="1">
      <c r="A800" s="1"/>
      <c r="B800" s="1"/>
      <c r="C800" s="1"/>
      <c r="D800" s="1"/>
      <c r="E800" s="1"/>
      <c r="F800" s="1"/>
      <c r="G800" s="1"/>
      <c r="H800" s="1"/>
      <c r="Z800" s="138"/>
      <c r="AD800" s="225"/>
      <c r="AE800" s="225"/>
      <c r="AF800" s="226"/>
      <c r="AG800" s="225"/>
      <c r="AH800" s="226"/>
      <c r="AI800" s="226"/>
      <c r="AJ800" s="226"/>
      <c r="AS800" s="223"/>
      <c r="BI800" s="223"/>
      <c r="BJ800" s="6"/>
      <c r="BK800" s="6"/>
      <c r="BV800" s="223"/>
      <c r="CA800" s="223"/>
      <c r="CI800" s="223"/>
      <c r="CO800" s="223"/>
    </row>
    <row r="801" spans="1:93" ht="14.25" customHeight="1">
      <c r="A801" s="1"/>
      <c r="B801" s="1"/>
      <c r="C801" s="1"/>
      <c r="D801" s="1"/>
      <c r="E801" s="1"/>
      <c r="F801" s="1"/>
      <c r="G801" s="1"/>
      <c r="H801" s="1"/>
      <c r="Z801" s="138"/>
      <c r="AD801" s="225"/>
      <c r="AE801" s="225"/>
      <c r="AF801" s="226"/>
      <c r="AG801" s="225"/>
      <c r="AH801" s="226"/>
      <c r="AI801" s="226"/>
      <c r="AJ801" s="226"/>
      <c r="AS801" s="223"/>
      <c r="BI801" s="223"/>
      <c r="BJ801" s="6"/>
      <c r="BK801" s="6"/>
      <c r="BV801" s="223"/>
      <c r="CA801" s="223"/>
      <c r="CI801" s="223"/>
      <c r="CO801" s="223"/>
    </row>
    <row r="802" spans="1:93" ht="14.25" customHeight="1">
      <c r="A802" s="1"/>
      <c r="B802" s="1"/>
      <c r="C802" s="1"/>
      <c r="D802" s="1"/>
      <c r="E802" s="1"/>
      <c r="F802" s="1"/>
      <c r="G802" s="1"/>
      <c r="H802" s="1"/>
      <c r="Z802" s="138"/>
      <c r="AD802" s="225"/>
      <c r="AE802" s="225"/>
      <c r="AF802" s="226"/>
      <c r="AG802" s="225"/>
      <c r="AH802" s="226"/>
      <c r="AI802" s="226"/>
      <c r="AJ802" s="226"/>
      <c r="AS802" s="223"/>
      <c r="BI802" s="223"/>
      <c r="BJ802" s="6"/>
      <c r="BK802" s="6"/>
      <c r="BV802" s="223"/>
      <c r="CA802" s="223"/>
      <c r="CI802" s="223"/>
      <c r="CO802" s="223"/>
    </row>
    <row r="803" spans="1:93" ht="14.25" customHeight="1">
      <c r="A803" s="1"/>
      <c r="B803" s="1"/>
      <c r="C803" s="1"/>
      <c r="D803" s="1"/>
      <c r="E803" s="1"/>
      <c r="F803" s="1"/>
      <c r="G803" s="1"/>
      <c r="H803" s="1"/>
      <c r="Z803" s="138"/>
      <c r="AD803" s="225"/>
      <c r="AE803" s="225"/>
      <c r="AF803" s="226"/>
      <c r="AG803" s="225"/>
      <c r="AH803" s="226"/>
      <c r="AI803" s="226"/>
      <c r="AJ803" s="226"/>
      <c r="AS803" s="223"/>
      <c r="BI803" s="223"/>
      <c r="BJ803" s="6"/>
      <c r="BK803" s="6"/>
      <c r="BV803" s="223"/>
      <c r="CA803" s="223"/>
      <c r="CI803" s="223"/>
      <c r="CO803" s="223"/>
    </row>
    <row r="804" spans="1:93" ht="14.25" customHeight="1">
      <c r="A804" s="1"/>
      <c r="B804" s="1"/>
      <c r="C804" s="1"/>
      <c r="D804" s="1"/>
      <c r="E804" s="1"/>
      <c r="F804" s="1"/>
      <c r="G804" s="1"/>
      <c r="H804" s="1"/>
      <c r="Z804" s="138"/>
      <c r="AD804" s="225"/>
      <c r="AE804" s="225"/>
      <c r="AF804" s="226"/>
      <c r="AG804" s="225"/>
      <c r="AH804" s="226"/>
      <c r="AI804" s="226"/>
      <c r="AJ804" s="226"/>
      <c r="AS804" s="223"/>
      <c r="BI804" s="223"/>
      <c r="BJ804" s="6"/>
      <c r="BK804" s="6"/>
      <c r="BV804" s="223"/>
      <c r="CA804" s="223"/>
      <c r="CI804" s="223"/>
      <c r="CO804" s="223"/>
    </row>
    <row r="805" spans="1:93" ht="14.25" customHeight="1">
      <c r="A805" s="1"/>
      <c r="B805" s="1"/>
      <c r="C805" s="1"/>
      <c r="D805" s="1"/>
      <c r="E805" s="1"/>
      <c r="F805" s="1"/>
      <c r="G805" s="1"/>
      <c r="H805" s="1"/>
      <c r="Z805" s="138"/>
      <c r="AD805" s="225"/>
      <c r="AE805" s="225"/>
      <c r="AF805" s="226"/>
      <c r="AG805" s="225"/>
      <c r="AH805" s="226"/>
      <c r="AI805" s="226"/>
      <c r="AJ805" s="226"/>
      <c r="AS805" s="223"/>
      <c r="BI805" s="223"/>
      <c r="BJ805" s="6"/>
      <c r="BK805" s="6"/>
      <c r="BV805" s="223"/>
      <c r="CA805" s="223"/>
      <c r="CI805" s="223"/>
      <c r="CO805" s="223"/>
    </row>
    <row r="806" spans="1:93" ht="14.25" customHeight="1">
      <c r="A806" s="1"/>
      <c r="B806" s="1"/>
      <c r="C806" s="1"/>
      <c r="D806" s="1"/>
      <c r="E806" s="1"/>
      <c r="F806" s="1"/>
      <c r="G806" s="1"/>
      <c r="H806" s="1"/>
      <c r="Z806" s="138"/>
      <c r="AD806" s="225"/>
      <c r="AE806" s="225"/>
      <c r="AF806" s="226"/>
      <c r="AG806" s="225"/>
      <c r="AH806" s="226"/>
      <c r="AI806" s="226"/>
      <c r="AJ806" s="226"/>
      <c r="AS806" s="223"/>
      <c r="BI806" s="223"/>
      <c r="BJ806" s="6"/>
      <c r="BK806" s="6"/>
      <c r="BV806" s="223"/>
      <c r="CA806" s="223"/>
      <c r="CI806" s="223"/>
      <c r="CO806" s="223"/>
    </row>
    <row r="807" spans="1:93" ht="14.25" customHeight="1">
      <c r="A807" s="1"/>
      <c r="B807" s="1"/>
      <c r="C807" s="1"/>
      <c r="D807" s="1"/>
      <c r="E807" s="1"/>
      <c r="F807" s="1"/>
      <c r="G807" s="1"/>
      <c r="H807" s="1"/>
      <c r="Z807" s="138"/>
      <c r="AD807" s="225"/>
      <c r="AE807" s="225"/>
      <c r="AF807" s="226"/>
      <c r="AG807" s="225"/>
      <c r="AH807" s="226"/>
      <c r="AI807" s="226"/>
      <c r="AJ807" s="226"/>
      <c r="AS807" s="223"/>
      <c r="BI807" s="223"/>
      <c r="BJ807" s="6"/>
      <c r="BK807" s="6"/>
      <c r="BV807" s="223"/>
      <c r="CA807" s="223"/>
      <c r="CI807" s="223"/>
      <c r="CO807" s="223"/>
    </row>
    <row r="808" spans="1:93" ht="14.25" customHeight="1">
      <c r="A808" s="1"/>
      <c r="B808" s="1"/>
      <c r="C808" s="1"/>
      <c r="D808" s="1"/>
      <c r="E808" s="1"/>
      <c r="F808" s="1"/>
      <c r="G808" s="1"/>
      <c r="H808" s="1"/>
      <c r="Z808" s="138"/>
      <c r="AD808" s="225"/>
      <c r="AE808" s="225"/>
      <c r="AF808" s="226"/>
      <c r="AG808" s="225"/>
      <c r="AH808" s="226"/>
      <c r="AI808" s="226"/>
      <c r="AJ808" s="226"/>
      <c r="AS808" s="223"/>
      <c r="BI808" s="223"/>
      <c r="BJ808" s="6"/>
      <c r="BK808" s="6"/>
      <c r="BV808" s="223"/>
      <c r="CA808" s="223"/>
      <c r="CI808" s="223"/>
      <c r="CO808" s="223"/>
    </row>
    <row r="809" spans="1:93" ht="14.25" customHeight="1">
      <c r="A809" s="1"/>
      <c r="B809" s="1"/>
      <c r="C809" s="1"/>
      <c r="D809" s="1"/>
      <c r="E809" s="1"/>
      <c r="F809" s="1"/>
      <c r="G809" s="1"/>
      <c r="H809" s="1"/>
      <c r="Z809" s="138"/>
      <c r="AD809" s="225"/>
      <c r="AE809" s="225"/>
      <c r="AF809" s="226"/>
      <c r="AG809" s="225"/>
      <c r="AH809" s="226"/>
      <c r="AI809" s="226"/>
      <c r="AJ809" s="226"/>
      <c r="AS809" s="223"/>
      <c r="BI809" s="223"/>
      <c r="BJ809" s="6"/>
      <c r="BK809" s="6"/>
      <c r="BV809" s="223"/>
      <c r="CA809" s="223"/>
      <c r="CI809" s="223"/>
      <c r="CO809" s="223"/>
    </row>
    <row r="810" spans="1:93" ht="14.25" customHeight="1">
      <c r="A810" s="1"/>
      <c r="B810" s="1"/>
      <c r="C810" s="1"/>
      <c r="D810" s="1"/>
      <c r="E810" s="1"/>
      <c r="F810" s="1"/>
      <c r="G810" s="1"/>
      <c r="H810" s="1"/>
      <c r="Z810" s="138"/>
      <c r="AD810" s="225"/>
      <c r="AE810" s="225"/>
      <c r="AF810" s="226"/>
      <c r="AG810" s="225"/>
      <c r="AH810" s="226"/>
      <c r="AI810" s="226"/>
      <c r="AJ810" s="226"/>
      <c r="AS810" s="223"/>
      <c r="BI810" s="223"/>
      <c r="BJ810" s="6"/>
      <c r="BK810" s="6"/>
      <c r="BV810" s="223"/>
      <c r="CA810" s="223"/>
      <c r="CI810" s="223"/>
      <c r="CO810" s="223"/>
    </row>
    <row r="811" spans="1:93" ht="14.25" customHeight="1">
      <c r="A811" s="1"/>
      <c r="B811" s="1"/>
      <c r="C811" s="1"/>
      <c r="D811" s="1"/>
      <c r="E811" s="1"/>
      <c r="F811" s="1"/>
      <c r="G811" s="1"/>
      <c r="H811" s="1"/>
      <c r="Z811" s="138"/>
      <c r="AD811" s="225"/>
      <c r="AE811" s="225"/>
      <c r="AF811" s="226"/>
      <c r="AG811" s="225"/>
      <c r="AH811" s="226"/>
      <c r="AI811" s="226"/>
      <c r="AJ811" s="226"/>
      <c r="AS811" s="223"/>
      <c r="BI811" s="223"/>
      <c r="BJ811" s="6"/>
      <c r="BK811" s="6"/>
      <c r="BV811" s="223"/>
      <c r="CA811" s="223"/>
      <c r="CI811" s="223"/>
      <c r="CO811" s="223"/>
    </row>
    <row r="812" spans="1:93" ht="14.25" customHeight="1">
      <c r="A812" s="1"/>
      <c r="B812" s="1"/>
      <c r="C812" s="1"/>
      <c r="D812" s="1"/>
      <c r="E812" s="1"/>
      <c r="F812" s="1"/>
      <c r="G812" s="1"/>
      <c r="H812" s="1"/>
      <c r="Z812" s="138"/>
      <c r="AD812" s="225"/>
      <c r="AE812" s="225"/>
      <c r="AF812" s="226"/>
      <c r="AG812" s="225"/>
      <c r="AH812" s="226"/>
      <c r="AI812" s="226"/>
      <c r="AJ812" s="226"/>
      <c r="AS812" s="223"/>
      <c r="BI812" s="223"/>
      <c r="BJ812" s="6"/>
      <c r="BK812" s="6"/>
      <c r="BV812" s="223"/>
      <c r="CA812" s="223"/>
      <c r="CI812" s="223"/>
      <c r="CO812" s="223"/>
    </row>
    <row r="813" spans="1:93" ht="14.25" customHeight="1">
      <c r="A813" s="1"/>
      <c r="B813" s="1"/>
      <c r="C813" s="1"/>
      <c r="D813" s="1"/>
      <c r="E813" s="1"/>
      <c r="F813" s="1"/>
      <c r="G813" s="1"/>
      <c r="H813" s="1"/>
      <c r="Z813" s="138"/>
      <c r="AD813" s="225"/>
      <c r="AE813" s="225"/>
      <c r="AF813" s="226"/>
      <c r="AG813" s="225"/>
      <c r="AH813" s="226"/>
      <c r="AI813" s="226"/>
      <c r="AJ813" s="226"/>
      <c r="AS813" s="223"/>
      <c r="BI813" s="223"/>
      <c r="BJ813" s="6"/>
      <c r="BK813" s="6"/>
      <c r="BV813" s="223"/>
      <c r="CA813" s="223"/>
      <c r="CI813" s="223"/>
      <c r="CO813" s="223"/>
    </row>
    <row r="814" spans="1:93" ht="14.25" customHeight="1">
      <c r="A814" s="1"/>
      <c r="B814" s="1"/>
      <c r="C814" s="1"/>
      <c r="D814" s="1"/>
      <c r="E814" s="1"/>
      <c r="F814" s="1"/>
      <c r="G814" s="1"/>
      <c r="H814" s="1"/>
      <c r="Z814" s="138"/>
      <c r="AD814" s="225"/>
      <c r="AE814" s="225"/>
      <c r="AF814" s="226"/>
      <c r="AG814" s="225"/>
      <c r="AH814" s="226"/>
      <c r="AI814" s="226"/>
      <c r="AJ814" s="226"/>
      <c r="AS814" s="223"/>
      <c r="BI814" s="223"/>
      <c r="BJ814" s="6"/>
      <c r="BK814" s="6"/>
      <c r="BV814" s="223"/>
      <c r="CA814" s="223"/>
      <c r="CI814" s="223"/>
      <c r="CO814" s="223"/>
    </row>
    <row r="815" spans="1:93" ht="14.25" customHeight="1">
      <c r="A815" s="1"/>
      <c r="B815" s="1"/>
      <c r="C815" s="1"/>
      <c r="D815" s="1"/>
      <c r="E815" s="1"/>
      <c r="F815" s="1"/>
      <c r="G815" s="1"/>
      <c r="H815" s="1"/>
      <c r="Z815" s="138"/>
      <c r="AD815" s="225"/>
      <c r="AE815" s="225"/>
      <c r="AF815" s="226"/>
      <c r="AG815" s="225"/>
      <c r="AH815" s="226"/>
      <c r="AI815" s="226"/>
      <c r="AJ815" s="226"/>
      <c r="AS815" s="223"/>
      <c r="BI815" s="223"/>
      <c r="BJ815" s="6"/>
      <c r="BK815" s="6"/>
      <c r="BV815" s="223"/>
      <c r="CA815" s="223"/>
      <c r="CI815" s="223"/>
      <c r="CO815" s="223"/>
    </row>
    <row r="816" spans="1:93" ht="14.25" customHeight="1">
      <c r="A816" s="1"/>
      <c r="B816" s="1"/>
      <c r="C816" s="1"/>
      <c r="D816" s="1"/>
      <c r="E816" s="1"/>
      <c r="F816" s="1"/>
      <c r="G816" s="1"/>
      <c r="H816" s="1"/>
      <c r="Z816" s="138"/>
      <c r="AD816" s="225"/>
      <c r="AE816" s="225"/>
      <c r="AF816" s="226"/>
      <c r="AG816" s="225"/>
      <c r="AH816" s="226"/>
      <c r="AI816" s="226"/>
      <c r="AJ816" s="226"/>
      <c r="AS816" s="223"/>
      <c r="BI816" s="223"/>
      <c r="BJ816" s="6"/>
      <c r="BK816" s="6"/>
      <c r="BV816" s="223"/>
      <c r="CA816" s="223"/>
      <c r="CI816" s="223"/>
      <c r="CO816" s="223"/>
    </row>
    <row r="817" spans="1:93" ht="14.25" customHeight="1">
      <c r="A817" s="1"/>
      <c r="B817" s="1"/>
      <c r="C817" s="1"/>
      <c r="D817" s="1"/>
      <c r="E817" s="1"/>
      <c r="F817" s="1"/>
      <c r="G817" s="1"/>
      <c r="H817" s="1"/>
      <c r="Z817" s="138"/>
      <c r="AD817" s="225"/>
      <c r="AE817" s="225"/>
      <c r="AF817" s="226"/>
      <c r="AG817" s="225"/>
      <c r="AH817" s="226"/>
      <c r="AI817" s="226"/>
      <c r="AJ817" s="226"/>
      <c r="AS817" s="223"/>
      <c r="BI817" s="223"/>
      <c r="BJ817" s="6"/>
      <c r="BK817" s="6"/>
      <c r="BV817" s="223"/>
      <c r="CA817" s="223"/>
      <c r="CI817" s="223"/>
      <c r="CO817" s="223"/>
    </row>
    <row r="818" spans="1:93" ht="14.25" customHeight="1">
      <c r="A818" s="1"/>
      <c r="B818" s="1"/>
      <c r="C818" s="1"/>
      <c r="D818" s="1"/>
      <c r="E818" s="1"/>
      <c r="F818" s="1"/>
      <c r="G818" s="1"/>
      <c r="H818" s="1"/>
      <c r="Z818" s="138"/>
      <c r="AD818" s="225"/>
      <c r="AE818" s="225"/>
      <c r="AF818" s="226"/>
      <c r="AG818" s="225"/>
      <c r="AH818" s="226"/>
      <c r="AI818" s="226"/>
      <c r="AJ818" s="226"/>
      <c r="AS818" s="223"/>
      <c r="BI818" s="223"/>
      <c r="BJ818" s="6"/>
      <c r="BK818" s="6"/>
      <c r="BV818" s="223"/>
      <c r="CA818" s="223"/>
      <c r="CI818" s="223"/>
      <c r="CO818" s="223"/>
    </row>
    <row r="819" spans="1:93" ht="14.25" customHeight="1">
      <c r="A819" s="1"/>
      <c r="B819" s="1"/>
      <c r="C819" s="1"/>
      <c r="D819" s="1"/>
      <c r="E819" s="1"/>
      <c r="F819" s="1"/>
      <c r="G819" s="1"/>
      <c r="H819" s="1"/>
      <c r="Z819" s="138"/>
      <c r="AD819" s="225"/>
      <c r="AE819" s="225"/>
      <c r="AF819" s="226"/>
      <c r="AG819" s="225"/>
      <c r="AH819" s="226"/>
      <c r="AI819" s="226"/>
      <c r="AJ819" s="226"/>
      <c r="AS819" s="223"/>
      <c r="BI819" s="223"/>
      <c r="BJ819" s="6"/>
      <c r="BK819" s="6"/>
      <c r="BV819" s="223"/>
      <c r="CA819" s="223"/>
      <c r="CI819" s="223"/>
      <c r="CO819" s="223"/>
    </row>
    <row r="820" spans="1:93" ht="14.25" customHeight="1">
      <c r="A820" s="1"/>
      <c r="B820" s="1"/>
      <c r="C820" s="1"/>
      <c r="D820" s="1"/>
      <c r="E820" s="1"/>
      <c r="F820" s="1"/>
      <c r="G820" s="1"/>
      <c r="H820" s="1"/>
      <c r="Z820" s="138"/>
      <c r="AD820" s="225"/>
      <c r="AE820" s="225"/>
      <c r="AF820" s="226"/>
      <c r="AG820" s="225"/>
      <c r="AH820" s="226"/>
      <c r="AI820" s="226"/>
      <c r="AJ820" s="226"/>
      <c r="AS820" s="223"/>
      <c r="BI820" s="223"/>
      <c r="BJ820" s="6"/>
      <c r="BK820" s="6"/>
      <c r="BV820" s="223"/>
      <c r="CA820" s="223"/>
      <c r="CI820" s="223"/>
      <c r="CO820" s="223"/>
    </row>
    <row r="821" spans="1:93" ht="14.25" customHeight="1">
      <c r="A821" s="1"/>
      <c r="B821" s="1"/>
      <c r="C821" s="1"/>
      <c r="D821" s="1"/>
      <c r="E821" s="1"/>
      <c r="F821" s="1"/>
      <c r="G821" s="1"/>
      <c r="H821" s="1"/>
      <c r="Z821" s="138"/>
      <c r="AD821" s="225"/>
      <c r="AE821" s="225"/>
      <c r="AF821" s="226"/>
      <c r="AG821" s="225"/>
      <c r="AH821" s="226"/>
      <c r="AI821" s="226"/>
      <c r="AJ821" s="226"/>
      <c r="AS821" s="223"/>
      <c r="BI821" s="223"/>
      <c r="BJ821" s="6"/>
      <c r="BK821" s="6"/>
      <c r="BV821" s="223"/>
      <c r="CA821" s="223"/>
      <c r="CI821" s="223"/>
      <c r="CO821" s="223"/>
    </row>
    <row r="822" spans="1:93" ht="14.25" customHeight="1">
      <c r="A822" s="1"/>
      <c r="B822" s="1"/>
      <c r="C822" s="1"/>
      <c r="D822" s="1"/>
      <c r="E822" s="1"/>
      <c r="F822" s="1"/>
      <c r="G822" s="1"/>
      <c r="H822" s="1"/>
      <c r="Z822" s="138"/>
      <c r="AD822" s="225"/>
      <c r="AE822" s="225"/>
      <c r="AF822" s="226"/>
      <c r="AG822" s="225"/>
      <c r="AH822" s="226"/>
      <c r="AI822" s="226"/>
      <c r="AJ822" s="226"/>
      <c r="AS822" s="223"/>
      <c r="BI822" s="223"/>
      <c r="BJ822" s="6"/>
      <c r="BK822" s="6"/>
      <c r="BV822" s="223"/>
      <c r="CA822" s="223"/>
      <c r="CI822" s="223"/>
      <c r="CO822" s="223"/>
    </row>
    <row r="823" spans="1:93" ht="14.25" customHeight="1">
      <c r="A823" s="1"/>
      <c r="B823" s="1"/>
      <c r="C823" s="1"/>
      <c r="D823" s="1"/>
      <c r="E823" s="1"/>
      <c r="F823" s="1"/>
      <c r="G823" s="1"/>
      <c r="H823" s="1"/>
      <c r="Z823" s="138"/>
      <c r="AD823" s="225"/>
      <c r="AE823" s="225"/>
      <c r="AF823" s="226"/>
      <c r="AG823" s="225"/>
      <c r="AH823" s="226"/>
      <c r="AI823" s="226"/>
      <c r="AJ823" s="226"/>
      <c r="AS823" s="223"/>
      <c r="BI823" s="223"/>
      <c r="BJ823" s="6"/>
      <c r="BK823" s="6"/>
      <c r="BV823" s="223"/>
      <c r="CA823" s="223"/>
      <c r="CI823" s="223"/>
      <c r="CO823" s="223"/>
    </row>
    <row r="824" spans="1:93" ht="14.25" customHeight="1">
      <c r="A824" s="1"/>
      <c r="B824" s="1"/>
      <c r="C824" s="1"/>
      <c r="D824" s="1"/>
      <c r="E824" s="1"/>
      <c r="F824" s="1"/>
      <c r="G824" s="1"/>
      <c r="H824" s="1"/>
      <c r="Z824" s="138"/>
      <c r="AD824" s="225"/>
      <c r="AE824" s="225"/>
      <c r="AF824" s="226"/>
      <c r="AG824" s="225"/>
      <c r="AH824" s="226"/>
      <c r="AI824" s="226"/>
      <c r="AJ824" s="226"/>
      <c r="AS824" s="223"/>
      <c r="BI824" s="223"/>
      <c r="BJ824" s="6"/>
      <c r="BK824" s="6"/>
      <c r="BV824" s="223"/>
      <c r="CA824" s="223"/>
      <c r="CI824" s="223"/>
      <c r="CO824" s="223"/>
    </row>
    <row r="825" spans="1:93" ht="14.25" customHeight="1">
      <c r="A825" s="1"/>
      <c r="B825" s="1"/>
      <c r="C825" s="1"/>
      <c r="D825" s="1"/>
      <c r="E825" s="1"/>
      <c r="F825" s="1"/>
      <c r="G825" s="1"/>
      <c r="H825" s="1"/>
      <c r="Z825" s="138"/>
      <c r="AD825" s="225"/>
      <c r="AE825" s="225"/>
      <c r="AF825" s="226"/>
      <c r="AG825" s="225"/>
      <c r="AH825" s="226"/>
      <c r="AI825" s="226"/>
      <c r="AJ825" s="226"/>
      <c r="AS825" s="223"/>
      <c r="BI825" s="223"/>
      <c r="BJ825" s="6"/>
      <c r="BK825" s="6"/>
      <c r="BV825" s="223"/>
      <c r="CA825" s="223"/>
      <c r="CI825" s="223"/>
      <c r="CO825" s="223"/>
    </row>
    <row r="826" spans="1:93" ht="14.25" customHeight="1">
      <c r="A826" s="1"/>
      <c r="B826" s="1"/>
      <c r="C826" s="1"/>
      <c r="D826" s="1"/>
      <c r="E826" s="1"/>
      <c r="F826" s="1"/>
      <c r="G826" s="1"/>
      <c r="H826" s="1"/>
      <c r="Z826" s="138"/>
      <c r="AD826" s="225"/>
      <c r="AE826" s="225"/>
      <c r="AF826" s="226"/>
      <c r="AG826" s="225"/>
      <c r="AH826" s="226"/>
      <c r="AI826" s="226"/>
      <c r="AJ826" s="226"/>
      <c r="AS826" s="223"/>
      <c r="BI826" s="223"/>
      <c r="BJ826" s="6"/>
      <c r="BK826" s="6"/>
      <c r="BV826" s="223"/>
      <c r="CA826" s="223"/>
      <c r="CI826" s="223"/>
      <c r="CO826" s="223"/>
    </row>
    <row r="827" spans="1:93" ht="14.25" customHeight="1">
      <c r="A827" s="1"/>
      <c r="B827" s="1"/>
      <c r="C827" s="1"/>
      <c r="D827" s="1"/>
      <c r="E827" s="1"/>
      <c r="F827" s="1"/>
      <c r="G827" s="1"/>
      <c r="H827" s="1"/>
      <c r="Z827" s="138"/>
      <c r="AD827" s="225"/>
      <c r="AE827" s="225"/>
      <c r="AF827" s="226"/>
      <c r="AG827" s="225"/>
      <c r="AH827" s="226"/>
      <c r="AI827" s="226"/>
      <c r="AJ827" s="226"/>
      <c r="AS827" s="223"/>
      <c r="BI827" s="223"/>
      <c r="BJ827" s="6"/>
      <c r="BK827" s="6"/>
      <c r="BV827" s="223"/>
      <c r="CA827" s="223"/>
      <c r="CI827" s="223"/>
      <c r="CO827" s="223"/>
    </row>
    <row r="828" spans="1:93" ht="14.25" customHeight="1">
      <c r="A828" s="1"/>
      <c r="B828" s="1"/>
      <c r="C828" s="1"/>
      <c r="D828" s="1"/>
      <c r="E828" s="1"/>
      <c r="F828" s="1"/>
      <c r="G828" s="1"/>
      <c r="H828" s="1"/>
      <c r="Z828" s="138"/>
      <c r="AD828" s="225"/>
      <c r="AE828" s="225"/>
      <c r="AF828" s="226"/>
      <c r="AG828" s="225"/>
      <c r="AH828" s="226"/>
      <c r="AI828" s="226"/>
      <c r="AJ828" s="226"/>
      <c r="AS828" s="223"/>
      <c r="BI828" s="223"/>
      <c r="BJ828" s="6"/>
      <c r="BK828" s="6"/>
      <c r="BV828" s="223"/>
      <c r="CA828" s="223"/>
      <c r="CI828" s="223"/>
      <c r="CO828" s="223"/>
    </row>
    <row r="829" spans="1:93" ht="14.25" customHeight="1">
      <c r="A829" s="1"/>
      <c r="B829" s="1"/>
      <c r="C829" s="1"/>
      <c r="D829" s="1"/>
      <c r="E829" s="1"/>
      <c r="F829" s="1"/>
      <c r="G829" s="1"/>
      <c r="H829" s="1"/>
      <c r="Z829" s="138"/>
      <c r="AD829" s="225"/>
      <c r="AE829" s="225"/>
      <c r="AF829" s="226"/>
      <c r="AG829" s="225"/>
      <c r="AH829" s="226"/>
      <c r="AI829" s="226"/>
      <c r="AJ829" s="226"/>
      <c r="AS829" s="223"/>
      <c r="BI829" s="223"/>
      <c r="BJ829" s="6"/>
      <c r="BK829" s="6"/>
      <c r="BV829" s="223"/>
      <c r="CA829" s="223"/>
      <c r="CI829" s="223"/>
      <c r="CO829" s="223"/>
    </row>
    <row r="830" spans="1:93" ht="14.25" customHeight="1">
      <c r="A830" s="1"/>
      <c r="B830" s="1"/>
      <c r="C830" s="1"/>
      <c r="D830" s="1"/>
      <c r="E830" s="1"/>
      <c r="F830" s="1"/>
      <c r="G830" s="1"/>
      <c r="H830" s="1"/>
      <c r="Z830" s="138"/>
      <c r="AD830" s="225"/>
      <c r="AE830" s="225"/>
      <c r="AF830" s="226"/>
      <c r="AG830" s="225"/>
      <c r="AH830" s="226"/>
      <c r="AI830" s="226"/>
      <c r="AJ830" s="226"/>
      <c r="AS830" s="223"/>
      <c r="BI830" s="223"/>
      <c r="BJ830" s="6"/>
      <c r="BK830" s="6"/>
      <c r="BV830" s="223"/>
      <c r="CA830" s="223"/>
      <c r="CI830" s="223"/>
      <c r="CO830" s="223"/>
    </row>
    <row r="831" spans="1:93" ht="14.25" customHeight="1">
      <c r="A831" s="1"/>
      <c r="B831" s="1"/>
      <c r="C831" s="1"/>
      <c r="D831" s="1"/>
      <c r="E831" s="1"/>
      <c r="F831" s="1"/>
      <c r="G831" s="1"/>
      <c r="H831" s="1"/>
      <c r="Z831" s="138"/>
      <c r="AD831" s="225"/>
      <c r="AE831" s="225"/>
      <c r="AF831" s="226"/>
      <c r="AG831" s="225"/>
      <c r="AH831" s="226"/>
      <c r="AI831" s="226"/>
      <c r="AJ831" s="226"/>
      <c r="AS831" s="223"/>
      <c r="BI831" s="223"/>
      <c r="BJ831" s="6"/>
      <c r="BK831" s="6"/>
      <c r="BV831" s="223"/>
      <c r="CA831" s="223"/>
      <c r="CI831" s="223"/>
      <c r="CO831" s="223"/>
    </row>
    <row r="832" spans="1:93" ht="14.25" customHeight="1">
      <c r="A832" s="1"/>
      <c r="B832" s="1"/>
      <c r="C832" s="1"/>
      <c r="D832" s="1"/>
      <c r="E832" s="1"/>
      <c r="F832" s="1"/>
      <c r="G832" s="1"/>
      <c r="H832" s="1"/>
      <c r="Z832" s="138"/>
      <c r="AD832" s="225"/>
      <c r="AE832" s="225"/>
      <c r="AF832" s="226"/>
      <c r="AG832" s="225"/>
      <c r="AH832" s="226"/>
      <c r="AI832" s="226"/>
      <c r="AJ832" s="226"/>
      <c r="AS832" s="223"/>
      <c r="BI832" s="223"/>
      <c r="BJ832" s="6"/>
      <c r="BK832" s="6"/>
      <c r="BV832" s="223"/>
      <c r="CA832" s="223"/>
      <c r="CI832" s="223"/>
      <c r="CO832" s="223"/>
    </row>
    <row r="833" spans="1:93" ht="14.25" customHeight="1">
      <c r="A833" s="1"/>
      <c r="B833" s="1"/>
      <c r="C833" s="1"/>
      <c r="D833" s="1"/>
      <c r="E833" s="1"/>
      <c r="F833" s="1"/>
      <c r="G833" s="1"/>
      <c r="H833" s="1"/>
      <c r="Z833" s="138"/>
      <c r="AD833" s="225"/>
      <c r="AE833" s="225"/>
      <c r="AF833" s="226"/>
      <c r="AG833" s="225"/>
      <c r="AH833" s="226"/>
      <c r="AI833" s="226"/>
      <c r="AJ833" s="226"/>
      <c r="AS833" s="223"/>
      <c r="BI833" s="223"/>
      <c r="BJ833" s="6"/>
      <c r="BK833" s="6"/>
      <c r="BV833" s="223"/>
      <c r="CA833" s="223"/>
      <c r="CI833" s="223"/>
      <c r="CO833" s="223"/>
    </row>
    <row r="834" spans="1:93" ht="14.25" customHeight="1">
      <c r="A834" s="1"/>
      <c r="B834" s="1"/>
      <c r="C834" s="1"/>
      <c r="D834" s="1"/>
      <c r="E834" s="1"/>
      <c r="F834" s="1"/>
      <c r="G834" s="1"/>
      <c r="H834" s="1"/>
      <c r="Z834" s="138"/>
      <c r="AD834" s="225"/>
      <c r="AE834" s="225"/>
      <c r="AF834" s="226"/>
      <c r="AG834" s="225"/>
      <c r="AH834" s="226"/>
      <c r="AI834" s="226"/>
      <c r="AJ834" s="226"/>
      <c r="AS834" s="223"/>
      <c r="BI834" s="223"/>
      <c r="BJ834" s="6"/>
      <c r="BK834" s="6"/>
      <c r="BV834" s="223"/>
      <c r="CA834" s="223"/>
      <c r="CI834" s="223"/>
      <c r="CO834" s="223"/>
    </row>
    <row r="835" spans="1:93" ht="14.25" customHeight="1">
      <c r="A835" s="1"/>
      <c r="B835" s="1"/>
      <c r="C835" s="1"/>
      <c r="D835" s="1"/>
      <c r="E835" s="1"/>
      <c r="F835" s="1"/>
      <c r="G835" s="1"/>
      <c r="H835" s="1"/>
      <c r="Z835" s="138"/>
      <c r="AD835" s="225"/>
      <c r="AE835" s="225"/>
      <c r="AF835" s="226"/>
      <c r="AG835" s="225"/>
      <c r="AH835" s="226"/>
      <c r="AI835" s="226"/>
      <c r="AJ835" s="226"/>
      <c r="AS835" s="223"/>
      <c r="BI835" s="223"/>
      <c r="BJ835" s="6"/>
      <c r="BK835" s="6"/>
      <c r="BV835" s="223"/>
      <c r="CA835" s="223"/>
      <c r="CI835" s="223"/>
      <c r="CO835" s="223"/>
    </row>
    <row r="836" spans="1:93" ht="14.25" customHeight="1">
      <c r="A836" s="1"/>
      <c r="B836" s="1"/>
      <c r="C836" s="1"/>
      <c r="D836" s="1"/>
      <c r="E836" s="1"/>
      <c r="F836" s="1"/>
      <c r="G836" s="1"/>
      <c r="H836" s="1"/>
      <c r="Z836" s="138"/>
      <c r="AD836" s="225"/>
      <c r="AE836" s="225"/>
      <c r="AF836" s="226"/>
      <c r="AG836" s="225"/>
      <c r="AH836" s="226"/>
      <c r="AI836" s="226"/>
      <c r="AJ836" s="226"/>
      <c r="AS836" s="223"/>
      <c r="BI836" s="223"/>
      <c r="BJ836" s="6"/>
      <c r="BK836" s="6"/>
      <c r="BV836" s="223"/>
      <c r="CA836" s="223"/>
      <c r="CI836" s="223"/>
      <c r="CO836" s="223"/>
    </row>
    <row r="837" spans="1:93" ht="14.25" customHeight="1">
      <c r="A837" s="1"/>
      <c r="B837" s="1"/>
      <c r="C837" s="1"/>
      <c r="D837" s="1"/>
      <c r="E837" s="1"/>
      <c r="F837" s="1"/>
      <c r="G837" s="1"/>
      <c r="H837" s="1"/>
      <c r="Z837" s="138"/>
      <c r="AD837" s="225"/>
      <c r="AE837" s="225"/>
      <c r="AF837" s="226"/>
      <c r="AG837" s="225"/>
      <c r="AH837" s="226"/>
      <c r="AI837" s="226"/>
      <c r="AJ837" s="226"/>
      <c r="AS837" s="223"/>
      <c r="BI837" s="223"/>
      <c r="BJ837" s="6"/>
      <c r="BK837" s="6"/>
      <c r="BV837" s="223"/>
      <c r="CA837" s="223"/>
      <c r="CI837" s="223"/>
      <c r="CO837" s="223"/>
    </row>
    <row r="838" spans="1:93" ht="14.25" customHeight="1">
      <c r="A838" s="1"/>
      <c r="B838" s="1"/>
      <c r="C838" s="1"/>
      <c r="D838" s="1"/>
      <c r="E838" s="1"/>
      <c r="F838" s="1"/>
      <c r="G838" s="1"/>
      <c r="H838" s="1"/>
      <c r="Z838" s="138"/>
      <c r="AD838" s="225"/>
      <c r="AE838" s="225"/>
      <c r="AF838" s="226"/>
      <c r="AG838" s="225"/>
      <c r="AH838" s="226"/>
      <c r="AI838" s="226"/>
      <c r="AJ838" s="226"/>
      <c r="AS838" s="223"/>
      <c r="BI838" s="223"/>
      <c r="BJ838" s="6"/>
      <c r="BK838" s="6"/>
      <c r="BV838" s="223"/>
      <c r="CA838" s="223"/>
      <c r="CI838" s="223"/>
      <c r="CO838" s="223"/>
    </row>
    <row r="839" spans="1:93" ht="14.25" customHeight="1">
      <c r="A839" s="1"/>
      <c r="B839" s="1"/>
      <c r="C839" s="1"/>
      <c r="D839" s="1"/>
      <c r="E839" s="1"/>
      <c r="F839" s="1"/>
      <c r="G839" s="1"/>
      <c r="H839" s="1"/>
      <c r="Z839" s="138"/>
      <c r="AD839" s="225"/>
      <c r="AE839" s="225"/>
      <c r="AF839" s="226"/>
      <c r="AG839" s="225"/>
      <c r="AH839" s="226"/>
      <c r="AI839" s="226"/>
      <c r="AJ839" s="226"/>
      <c r="AS839" s="223"/>
      <c r="BI839" s="223"/>
      <c r="BJ839" s="6"/>
      <c r="BK839" s="6"/>
      <c r="BV839" s="223"/>
      <c r="CA839" s="223"/>
      <c r="CI839" s="223"/>
      <c r="CO839" s="223"/>
    </row>
    <row r="840" spans="1:93" ht="14.25" customHeight="1">
      <c r="A840" s="1"/>
      <c r="B840" s="1"/>
      <c r="C840" s="1"/>
      <c r="D840" s="1"/>
      <c r="E840" s="1"/>
      <c r="F840" s="1"/>
      <c r="G840" s="1"/>
      <c r="H840" s="1"/>
      <c r="Z840" s="138"/>
      <c r="AD840" s="225"/>
      <c r="AE840" s="225"/>
      <c r="AF840" s="226"/>
      <c r="AG840" s="225"/>
      <c r="AH840" s="226"/>
      <c r="AI840" s="226"/>
      <c r="AJ840" s="226"/>
      <c r="AS840" s="223"/>
      <c r="BI840" s="223"/>
      <c r="BJ840" s="6"/>
      <c r="BK840" s="6"/>
      <c r="BV840" s="223"/>
      <c r="CA840" s="223"/>
      <c r="CI840" s="223"/>
      <c r="CO840" s="223"/>
    </row>
    <row r="841" spans="1:93" ht="14.25" customHeight="1">
      <c r="A841" s="1"/>
      <c r="B841" s="1"/>
      <c r="C841" s="1"/>
      <c r="D841" s="1"/>
      <c r="E841" s="1"/>
      <c r="F841" s="1"/>
      <c r="G841" s="1"/>
      <c r="H841" s="1"/>
      <c r="Z841" s="138"/>
      <c r="AD841" s="225"/>
      <c r="AE841" s="225"/>
      <c r="AF841" s="226"/>
      <c r="AG841" s="225"/>
      <c r="AH841" s="226"/>
      <c r="AI841" s="226"/>
      <c r="AJ841" s="226"/>
      <c r="AS841" s="223"/>
      <c r="BI841" s="223"/>
      <c r="BJ841" s="6"/>
      <c r="BK841" s="6"/>
      <c r="BV841" s="223"/>
      <c r="CA841" s="223"/>
      <c r="CI841" s="223"/>
      <c r="CO841" s="223"/>
    </row>
    <row r="842" spans="1:93" ht="14.25" customHeight="1">
      <c r="A842" s="1"/>
      <c r="B842" s="1"/>
      <c r="C842" s="1"/>
      <c r="D842" s="1"/>
      <c r="E842" s="1"/>
      <c r="F842" s="1"/>
      <c r="G842" s="1"/>
      <c r="H842" s="1"/>
      <c r="Z842" s="138"/>
      <c r="AD842" s="225"/>
      <c r="AE842" s="225"/>
      <c r="AF842" s="226"/>
      <c r="AG842" s="225"/>
      <c r="AH842" s="226"/>
      <c r="AI842" s="226"/>
      <c r="AJ842" s="226"/>
      <c r="AS842" s="223"/>
      <c r="BI842" s="223"/>
      <c r="BJ842" s="6"/>
      <c r="BK842" s="6"/>
      <c r="BV842" s="223"/>
      <c r="CA842" s="223"/>
      <c r="CI842" s="223"/>
      <c r="CO842" s="223"/>
    </row>
    <row r="843" spans="1:93" ht="14.25" customHeight="1">
      <c r="A843" s="1"/>
      <c r="B843" s="1"/>
      <c r="C843" s="1"/>
      <c r="D843" s="1"/>
      <c r="E843" s="1"/>
      <c r="F843" s="1"/>
      <c r="G843" s="1"/>
      <c r="H843" s="1"/>
      <c r="Z843" s="138"/>
      <c r="AD843" s="225"/>
      <c r="AE843" s="225"/>
      <c r="AF843" s="226"/>
      <c r="AG843" s="225"/>
      <c r="AH843" s="226"/>
      <c r="AI843" s="226"/>
      <c r="AJ843" s="226"/>
      <c r="AS843" s="223"/>
      <c r="BI843" s="223"/>
      <c r="BJ843" s="6"/>
      <c r="BK843" s="6"/>
      <c r="BV843" s="223"/>
      <c r="CA843" s="223"/>
      <c r="CI843" s="223"/>
      <c r="CO843" s="223"/>
    </row>
    <row r="844" spans="1:93" ht="14.25" customHeight="1">
      <c r="A844" s="1"/>
      <c r="B844" s="1"/>
      <c r="C844" s="1"/>
      <c r="D844" s="1"/>
      <c r="E844" s="1"/>
      <c r="F844" s="1"/>
      <c r="G844" s="1"/>
      <c r="H844" s="1"/>
      <c r="Z844" s="138"/>
      <c r="AD844" s="225"/>
      <c r="AE844" s="225"/>
      <c r="AF844" s="226"/>
      <c r="AG844" s="225"/>
      <c r="AH844" s="226"/>
      <c r="AI844" s="226"/>
      <c r="AJ844" s="226"/>
      <c r="AS844" s="223"/>
      <c r="BI844" s="223"/>
      <c r="BJ844" s="6"/>
      <c r="BK844" s="6"/>
      <c r="BV844" s="223"/>
      <c r="CA844" s="223"/>
      <c r="CI844" s="223"/>
      <c r="CO844" s="223"/>
    </row>
    <row r="845" spans="1:93" ht="14.25" customHeight="1">
      <c r="A845" s="1"/>
      <c r="B845" s="1"/>
      <c r="C845" s="1"/>
      <c r="D845" s="1"/>
      <c r="E845" s="1"/>
      <c r="F845" s="1"/>
      <c r="G845" s="1"/>
      <c r="H845" s="1"/>
      <c r="Z845" s="138"/>
      <c r="AD845" s="225"/>
      <c r="AE845" s="225"/>
      <c r="AF845" s="226"/>
      <c r="AG845" s="225"/>
      <c r="AH845" s="226"/>
      <c r="AI845" s="226"/>
      <c r="AJ845" s="226"/>
      <c r="AS845" s="223"/>
      <c r="BI845" s="223"/>
      <c r="BJ845" s="6"/>
      <c r="BK845" s="6"/>
      <c r="BV845" s="223"/>
      <c r="CA845" s="223"/>
      <c r="CI845" s="223"/>
      <c r="CO845" s="223"/>
    </row>
    <row r="846" spans="1:93" ht="14.25" customHeight="1">
      <c r="A846" s="1"/>
      <c r="B846" s="1"/>
      <c r="C846" s="1"/>
      <c r="D846" s="1"/>
      <c r="E846" s="1"/>
      <c r="F846" s="1"/>
      <c r="G846" s="1"/>
      <c r="H846" s="1"/>
      <c r="Z846" s="138"/>
      <c r="AD846" s="225"/>
      <c r="AE846" s="225"/>
      <c r="AF846" s="226"/>
      <c r="AG846" s="225"/>
      <c r="AH846" s="226"/>
      <c r="AI846" s="226"/>
      <c r="AJ846" s="226"/>
      <c r="AS846" s="223"/>
      <c r="BI846" s="223"/>
      <c r="BJ846" s="6"/>
      <c r="BK846" s="6"/>
      <c r="BV846" s="223"/>
      <c r="CA846" s="223"/>
      <c r="CI846" s="223"/>
      <c r="CO846" s="223"/>
    </row>
    <row r="847" spans="1:93" ht="14.25" customHeight="1">
      <c r="A847" s="1"/>
      <c r="B847" s="1"/>
      <c r="C847" s="1"/>
      <c r="D847" s="1"/>
      <c r="E847" s="1"/>
      <c r="F847" s="1"/>
      <c r="G847" s="1"/>
      <c r="H847" s="1"/>
      <c r="Z847" s="138"/>
      <c r="AD847" s="225"/>
      <c r="AE847" s="225"/>
      <c r="AF847" s="226"/>
      <c r="AG847" s="225"/>
      <c r="AH847" s="226"/>
      <c r="AI847" s="226"/>
      <c r="AJ847" s="226"/>
      <c r="AS847" s="223"/>
      <c r="BI847" s="223"/>
      <c r="BJ847" s="6"/>
      <c r="BK847" s="6"/>
      <c r="BV847" s="223"/>
      <c r="CA847" s="223"/>
      <c r="CI847" s="223"/>
      <c r="CO847" s="223"/>
    </row>
    <row r="848" spans="1:93" ht="14.25" customHeight="1">
      <c r="A848" s="1"/>
      <c r="B848" s="1"/>
      <c r="C848" s="1"/>
      <c r="D848" s="1"/>
      <c r="E848" s="1"/>
      <c r="F848" s="1"/>
      <c r="G848" s="1"/>
      <c r="H848" s="1"/>
      <c r="Z848" s="138"/>
      <c r="AD848" s="225"/>
      <c r="AE848" s="225"/>
      <c r="AF848" s="226"/>
      <c r="AG848" s="225"/>
      <c r="AH848" s="226"/>
      <c r="AI848" s="226"/>
      <c r="AJ848" s="226"/>
      <c r="AS848" s="223"/>
      <c r="BI848" s="223"/>
      <c r="BJ848" s="6"/>
      <c r="BK848" s="6"/>
      <c r="BV848" s="223"/>
      <c r="CA848" s="223"/>
      <c r="CI848" s="223"/>
      <c r="CO848" s="223"/>
    </row>
    <row r="849" spans="1:93" ht="14.25" customHeight="1">
      <c r="A849" s="1"/>
      <c r="B849" s="1"/>
      <c r="C849" s="1"/>
      <c r="D849" s="1"/>
      <c r="E849" s="1"/>
      <c r="F849" s="1"/>
      <c r="G849" s="1"/>
      <c r="H849" s="1"/>
      <c r="Z849" s="138"/>
      <c r="AD849" s="225"/>
      <c r="AE849" s="225"/>
      <c r="AF849" s="226"/>
      <c r="AG849" s="225"/>
      <c r="AH849" s="226"/>
      <c r="AI849" s="226"/>
      <c r="AJ849" s="226"/>
      <c r="AS849" s="223"/>
      <c r="BI849" s="223"/>
      <c r="BJ849" s="6"/>
      <c r="BK849" s="6"/>
      <c r="BV849" s="223"/>
      <c r="CA849" s="223"/>
      <c r="CI849" s="223"/>
      <c r="CO849" s="223"/>
    </row>
    <row r="850" spans="1:93" ht="14.25" customHeight="1">
      <c r="A850" s="1"/>
      <c r="B850" s="1"/>
      <c r="C850" s="1"/>
      <c r="D850" s="1"/>
      <c r="E850" s="1"/>
      <c r="F850" s="1"/>
      <c r="G850" s="1"/>
      <c r="H850" s="1"/>
      <c r="Z850" s="138"/>
      <c r="AD850" s="225"/>
      <c r="AE850" s="225"/>
      <c r="AF850" s="226"/>
      <c r="AG850" s="225"/>
      <c r="AH850" s="226"/>
      <c r="AI850" s="226"/>
      <c r="AJ850" s="226"/>
      <c r="AS850" s="223"/>
      <c r="BI850" s="223"/>
      <c r="BJ850" s="6"/>
      <c r="BK850" s="6"/>
      <c r="BV850" s="223"/>
      <c r="CA850" s="223"/>
      <c r="CI850" s="223"/>
      <c r="CO850" s="223"/>
    </row>
    <row r="851" spans="1:93" ht="14.25" customHeight="1">
      <c r="A851" s="1"/>
      <c r="B851" s="1"/>
      <c r="C851" s="1"/>
      <c r="D851" s="1"/>
      <c r="E851" s="1"/>
      <c r="F851" s="1"/>
      <c r="G851" s="1"/>
      <c r="H851" s="1"/>
      <c r="Z851" s="138"/>
      <c r="AD851" s="225"/>
      <c r="AE851" s="225"/>
      <c r="AF851" s="226"/>
      <c r="AG851" s="225"/>
      <c r="AH851" s="226"/>
      <c r="AI851" s="226"/>
      <c r="AJ851" s="226"/>
      <c r="AS851" s="223"/>
      <c r="BI851" s="223"/>
      <c r="BJ851" s="6"/>
      <c r="BK851" s="6"/>
      <c r="BV851" s="223"/>
      <c r="CA851" s="223"/>
      <c r="CI851" s="223"/>
      <c r="CO851" s="223"/>
    </row>
    <row r="852" spans="1:93" ht="14.25" customHeight="1">
      <c r="A852" s="1"/>
      <c r="B852" s="1"/>
      <c r="C852" s="1"/>
      <c r="D852" s="1"/>
      <c r="E852" s="1"/>
      <c r="F852" s="1"/>
      <c r="G852" s="1"/>
      <c r="H852" s="1"/>
      <c r="Z852" s="138"/>
      <c r="AD852" s="225"/>
      <c r="AE852" s="225"/>
      <c r="AF852" s="226"/>
      <c r="AG852" s="225"/>
      <c r="AH852" s="226"/>
      <c r="AI852" s="226"/>
      <c r="AJ852" s="226"/>
      <c r="AS852" s="223"/>
      <c r="BI852" s="223"/>
      <c r="BJ852" s="6"/>
      <c r="BK852" s="6"/>
      <c r="BV852" s="223"/>
      <c r="CA852" s="223"/>
      <c r="CI852" s="223"/>
      <c r="CO852" s="223"/>
    </row>
    <row r="853" spans="1:93" ht="14.25" customHeight="1">
      <c r="A853" s="1"/>
      <c r="B853" s="1"/>
      <c r="C853" s="1"/>
      <c r="D853" s="1"/>
      <c r="E853" s="1"/>
      <c r="F853" s="1"/>
      <c r="G853" s="1"/>
      <c r="H853" s="1"/>
      <c r="Z853" s="138"/>
      <c r="AD853" s="225"/>
      <c r="AE853" s="225"/>
      <c r="AF853" s="226"/>
      <c r="AG853" s="225"/>
      <c r="AH853" s="226"/>
      <c r="AI853" s="226"/>
      <c r="AJ853" s="226"/>
      <c r="AS853" s="223"/>
      <c r="BI853" s="223"/>
      <c r="BJ853" s="6"/>
      <c r="BK853" s="6"/>
      <c r="BV853" s="223"/>
      <c r="CA853" s="223"/>
      <c r="CI853" s="223"/>
      <c r="CO853" s="223"/>
    </row>
    <row r="854" spans="1:93" ht="14.25" customHeight="1">
      <c r="A854" s="1"/>
      <c r="B854" s="1"/>
      <c r="C854" s="1"/>
      <c r="D854" s="1"/>
      <c r="E854" s="1"/>
      <c r="F854" s="1"/>
      <c r="G854" s="1"/>
      <c r="H854" s="1"/>
      <c r="Z854" s="138"/>
      <c r="AD854" s="225"/>
      <c r="AE854" s="225"/>
      <c r="AF854" s="226"/>
      <c r="AG854" s="225"/>
      <c r="AH854" s="226"/>
      <c r="AI854" s="226"/>
      <c r="AJ854" s="226"/>
      <c r="AS854" s="223"/>
      <c r="BI854" s="223"/>
      <c r="BJ854" s="6"/>
      <c r="BK854" s="6"/>
      <c r="BV854" s="223"/>
      <c r="CA854" s="223"/>
      <c r="CI854" s="223"/>
      <c r="CO854" s="223"/>
    </row>
    <row r="855" spans="1:93" ht="14.25" customHeight="1">
      <c r="A855" s="1"/>
      <c r="B855" s="1"/>
      <c r="C855" s="1"/>
      <c r="D855" s="1"/>
      <c r="E855" s="1"/>
      <c r="F855" s="1"/>
      <c r="G855" s="1"/>
      <c r="H855" s="1"/>
      <c r="Z855" s="138"/>
      <c r="AD855" s="225"/>
      <c r="AE855" s="225"/>
      <c r="AF855" s="226"/>
      <c r="AG855" s="225"/>
      <c r="AH855" s="226"/>
      <c r="AI855" s="226"/>
      <c r="AJ855" s="226"/>
      <c r="AS855" s="223"/>
      <c r="BI855" s="223"/>
      <c r="BJ855" s="6"/>
      <c r="BK855" s="6"/>
      <c r="BV855" s="223"/>
      <c r="CA855" s="223"/>
      <c r="CI855" s="223"/>
      <c r="CO855" s="223"/>
    </row>
    <row r="856" spans="1:93" ht="14.25" customHeight="1">
      <c r="A856" s="1"/>
      <c r="B856" s="1"/>
      <c r="C856" s="1"/>
      <c r="D856" s="1"/>
      <c r="E856" s="1"/>
      <c r="F856" s="1"/>
      <c r="G856" s="1"/>
      <c r="H856" s="1"/>
      <c r="Z856" s="138"/>
      <c r="AD856" s="225"/>
      <c r="AE856" s="225"/>
      <c r="AF856" s="226"/>
      <c r="AG856" s="225"/>
      <c r="AH856" s="226"/>
      <c r="AI856" s="226"/>
      <c r="AJ856" s="226"/>
      <c r="AS856" s="223"/>
      <c r="BI856" s="223"/>
      <c r="BJ856" s="6"/>
      <c r="BK856" s="6"/>
      <c r="BV856" s="223"/>
      <c r="CA856" s="223"/>
      <c r="CI856" s="223"/>
      <c r="CO856" s="223"/>
    </row>
    <row r="857" spans="1:93" ht="14.25" customHeight="1">
      <c r="A857" s="1"/>
      <c r="B857" s="1"/>
      <c r="C857" s="1"/>
      <c r="D857" s="1"/>
      <c r="E857" s="1"/>
      <c r="F857" s="1"/>
      <c r="G857" s="1"/>
      <c r="H857" s="1"/>
      <c r="Z857" s="138"/>
      <c r="AD857" s="225"/>
      <c r="AE857" s="225"/>
      <c r="AF857" s="226"/>
      <c r="AG857" s="225"/>
      <c r="AH857" s="226"/>
      <c r="AI857" s="226"/>
      <c r="AJ857" s="226"/>
      <c r="AS857" s="223"/>
      <c r="BI857" s="223"/>
      <c r="BJ857" s="6"/>
      <c r="BK857" s="6"/>
      <c r="BV857" s="223"/>
      <c r="CA857" s="223"/>
      <c r="CI857" s="223"/>
      <c r="CO857" s="223"/>
    </row>
    <row r="858" spans="1:93" ht="14.25" customHeight="1">
      <c r="A858" s="1"/>
      <c r="B858" s="1"/>
      <c r="C858" s="1"/>
      <c r="D858" s="1"/>
      <c r="E858" s="1"/>
      <c r="F858" s="1"/>
      <c r="G858" s="1"/>
      <c r="H858" s="1"/>
      <c r="Z858" s="138"/>
      <c r="AD858" s="225"/>
      <c r="AE858" s="225"/>
      <c r="AF858" s="226"/>
      <c r="AG858" s="225"/>
      <c r="AH858" s="226"/>
      <c r="AI858" s="226"/>
      <c r="AJ858" s="226"/>
      <c r="AS858" s="223"/>
      <c r="BI858" s="223"/>
      <c r="BJ858" s="6"/>
      <c r="BK858" s="6"/>
      <c r="BV858" s="223"/>
      <c r="CA858" s="223"/>
      <c r="CI858" s="223"/>
      <c r="CO858" s="223"/>
    </row>
    <row r="859" spans="1:93" ht="14.25" customHeight="1">
      <c r="A859" s="1"/>
      <c r="B859" s="1"/>
      <c r="C859" s="1"/>
      <c r="D859" s="1"/>
      <c r="E859" s="1"/>
      <c r="F859" s="1"/>
      <c r="G859" s="1"/>
      <c r="H859" s="1"/>
      <c r="Z859" s="138"/>
      <c r="AD859" s="225"/>
      <c r="AE859" s="225"/>
      <c r="AF859" s="226"/>
      <c r="AG859" s="225"/>
      <c r="AH859" s="226"/>
      <c r="AI859" s="226"/>
      <c r="AJ859" s="226"/>
      <c r="AS859" s="223"/>
      <c r="BI859" s="223"/>
      <c r="BJ859" s="6"/>
      <c r="BK859" s="6"/>
      <c r="BV859" s="223"/>
      <c r="CA859" s="223"/>
      <c r="CI859" s="223"/>
      <c r="CO859" s="223"/>
    </row>
    <row r="860" spans="1:93" ht="14.25" customHeight="1">
      <c r="A860" s="1"/>
      <c r="B860" s="1"/>
      <c r="C860" s="1"/>
      <c r="D860" s="1"/>
      <c r="E860" s="1"/>
      <c r="F860" s="1"/>
      <c r="G860" s="1"/>
      <c r="H860" s="1"/>
      <c r="Z860" s="138"/>
      <c r="AD860" s="225"/>
      <c r="AE860" s="225"/>
      <c r="AF860" s="226"/>
      <c r="AG860" s="225"/>
      <c r="AH860" s="226"/>
      <c r="AI860" s="226"/>
      <c r="AJ860" s="226"/>
      <c r="AS860" s="223"/>
      <c r="BI860" s="223"/>
      <c r="BJ860" s="6"/>
      <c r="BK860" s="6"/>
      <c r="BV860" s="223"/>
      <c r="CA860" s="223"/>
      <c r="CI860" s="223"/>
      <c r="CO860" s="223"/>
    </row>
    <row r="861" spans="1:93" ht="14.25" customHeight="1">
      <c r="A861" s="1"/>
      <c r="B861" s="1"/>
      <c r="C861" s="1"/>
      <c r="D861" s="1"/>
      <c r="E861" s="1"/>
      <c r="F861" s="1"/>
      <c r="G861" s="1"/>
      <c r="H861" s="1"/>
      <c r="Z861" s="138"/>
      <c r="AD861" s="225"/>
      <c r="AE861" s="225"/>
      <c r="AF861" s="226"/>
      <c r="AG861" s="225"/>
      <c r="AH861" s="226"/>
      <c r="AI861" s="226"/>
      <c r="AJ861" s="226"/>
      <c r="AS861" s="223"/>
      <c r="BI861" s="223"/>
      <c r="BJ861" s="6"/>
      <c r="BK861" s="6"/>
      <c r="BV861" s="223"/>
      <c r="CA861" s="223"/>
      <c r="CI861" s="223"/>
      <c r="CO861" s="223"/>
    </row>
    <row r="862" spans="1:93" ht="14.25" customHeight="1">
      <c r="A862" s="1"/>
      <c r="B862" s="1"/>
      <c r="C862" s="1"/>
      <c r="D862" s="1"/>
      <c r="E862" s="1"/>
      <c r="F862" s="1"/>
      <c r="G862" s="1"/>
      <c r="H862" s="1"/>
      <c r="Z862" s="138"/>
      <c r="AD862" s="225"/>
      <c r="AE862" s="225"/>
      <c r="AF862" s="226"/>
      <c r="AG862" s="225"/>
      <c r="AH862" s="226"/>
      <c r="AI862" s="226"/>
      <c r="AJ862" s="226"/>
      <c r="AS862" s="223"/>
      <c r="BI862" s="223"/>
      <c r="BJ862" s="6"/>
      <c r="BK862" s="6"/>
      <c r="BV862" s="223"/>
      <c r="CA862" s="223"/>
      <c r="CI862" s="223"/>
      <c r="CO862" s="223"/>
    </row>
    <row r="863" spans="1:93" ht="14.25" customHeight="1">
      <c r="A863" s="1"/>
      <c r="B863" s="1"/>
      <c r="C863" s="1"/>
      <c r="D863" s="1"/>
      <c r="E863" s="1"/>
      <c r="F863" s="1"/>
      <c r="G863" s="1"/>
      <c r="H863" s="1"/>
      <c r="Z863" s="138"/>
      <c r="AD863" s="225"/>
      <c r="AE863" s="225"/>
      <c r="AF863" s="226"/>
      <c r="AG863" s="225"/>
      <c r="AH863" s="226"/>
      <c r="AI863" s="226"/>
      <c r="AJ863" s="226"/>
      <c r="AS863" s="223"/>
      <c r="BI863" s="223"/>
      <c r="BJ863" s="6"/>
      <c r="BK863" s="6"/>
      <c r="BV863" s="223"/>
      <c r="CA863" s="223"/>
      <c r="CI863" s="223"/>
      <c r="CO863" s="223"/>
    </row>
    <row r="864" spans="1:93" ht="14.25" customHeight="1">
      <c r="A864" s="1"/>
      <c r="B864" s="1"/>
      <c r="C864" s="1"/>
      <c r="D864" s="1"/>
      <c r="E864" s="1"/>
      <c r="F864" s="1"/>
      <c r="G864" s="1"/>
      <c r="H864" s="1"/>
      <c r="Z864" s="138"/>
      <c r="AD864" s="225"/>
      <c r="AE864" s="225"/>
      <c r="AF864" s="226"/>
      <c r="AG864" s="225"/>
      <c r="AH864" s="226"/>
      <c r="AI864" s="226"/>
      <c r="AJ864" s="226"/>
      <c r="AS864" s="223"/>
      <c r="BI864" s="223"/>
      <c r="BJ864" s="6"/>
      <c r="BK864" s="6"/>
      <c r="BV864" s="223"/>
      <c r="CA864" s="223"/>
      <c r="CI864" s="223"/>
      <c r="CO864" s="223"/>
    </row>
    <row r="865" spans="1:93" ht="14.25" customHeight="1">
      <c r="A865" s="1"/>
      <c r="B865" s="1"/>
      <c r="C865" s="1"/>
      <c r="D865" s="1"/>
      <c r="E865" s="1"/>
      <c r="F865" s="1"/>
      <c r="G865" s="1"/>
      <c r="H865" s="1"/>
      <c r="Z865" s="138"/>
      <c r="AD865" s="225"/>
      <c r="AE865" s="225"/>
      <c r="AF865" s="226"/>
      <c r="AG865" s="225"/>
      <c r="AH865" s="226"/>
      <c r="AI865" s="226"/>
      <c r="AJ865" s="226"/>
      <c r="AS865" s="223"/>
      <c r="BI865" s="223"/>
      <c r="BJ865" s="6"/>
      <c r="BK865" s="6"/>
      <c r="BV865" s="223"/>
      <c r="CA865" s="223"/>
      <c r="CI865" s="223"/>
      <c r="CO865" s="223"/>
    </row>
    <row r="866" spans="1:93" ht="14.25" customHeight="1">
      <c r="A866" s="1"/>
      <c r="B866" s="1"/>
      <c r="C866" s="1"/>
      <c r="D866" s="1"/>
      <c r="E866" s="1"/>
      <c r="F866" s="1"/>
      <c r="G866" s="1"/>
      <c r="H866" s="1"/>
      <c r="Z866" s="138"/>
      <c r="AD866" s="225"/>
      <c r="AE866" s="225"/>
      <c r="AF866" s="226"/>
      <c r="AG866" s="225"/>
      <c r="AH866" s="226"/>
      <c r="AI866" s="226"/>
      <c r="AJ866" s="226"/>
      <c r="AS866" s="223"/>
      <c r="BI866" s="223"/>
      <c r="BJ866" s="6"/>
      <c r="BK866" s="6"/>
      <c r="BV866" s="223"/>
      <c r="CA866" s="223"/>
      <c r="CI866" s="223"/>
      <c r="CO866" s="223"/>
    </row>
    <row r="867" spans="1:93" ht="14.25" customHeight="1">
      <c r="A867" s="1"/>
      <c r="B867" s="1"/>
      <c r="C867" s="1"/>
      <c r="D867" s="1"/>
      <c r="E867" s="1"/>
      <c r="F867" s="1"/>
      <c r="G867" s="1"/>
      <c r="H867" s="1"/>
      <c r="Z867" s="138"/>
      <c r="AD867" s="225"/>
      <c r="AE867" s="225"/>
      <c r="AF867" s="226"/>
      <c r="AG867" s="225"/>
      <c r="AH867" s="226"/>
      <c r="AI867" s="226"/>
      <c r="AJ867" s="226"/>
      <c r="AS867" s="223"/>
      <c r="BI867" s="223"/>
      <c r="BJ867" s="6"/>
      <c r="BK867" s="6"/>
      <c r="BV867" s="223"/>
      <c r="CA867" s="223"/>
      <c r="CI867" s="223"/>
      <c r="CO867" s="223"/>
    </row>
    <row r="868" spans="1:93" ht="14.25" customHeight="1">
      <c r="A868" s="1"/>
      <c r="B868" s="1"/>
      <c r="C868" s="1"/>
      <c r="D868" s="1"/>
      <c r="E868" s="1"/>
      <c r="F868" s="1"/>
      <c r="G868" s="1"/>
      <c r="H868" s="1"/>
      <c r="Z868" s="138"/>
      <c r="AD868" s="225"/>
      <c r="AE868" s="225"/>
      <c r="AF868" s="226"/>
      <c r="AG868" s="225"/>
      <c r="AH868" s="226"/>
      <c r="AI868" s="226"/>
      <c r="AJ868" s="226"/>
      <c r="AS868" s="223"/>
      <c r="BI868" s="223"/>
      <c r="BJ868" s="6"/>
      <c r="BK868" s="6"/>
      <c r="BV868" s="223"/>
      <c r="CA868" s="223"/>
      <c r="CI868" s="223"/>
      <c r="CO868" s="223"/>
    </row>
    <row r="869" spans="1:93" ht="14.25" customHeight="1">
      <c r="A869" s="1"/>
      <c r="B869" s="1"/>
      <c r="C869" s="1"/>
      <c r="D869" s="1"/>
      <c r="E869" s="1"/>
      <c r="F869" s="1"/>
      <c r="G869" s="1"/>
      <c r="H869" s="1"/>
      <c r="Z869" s="138"/>
      <c r="AD869" s="225"/>
      <c r="AE869" s="225"/>
      <c r="AF869" s="226"/>
      <c r="AG869" s="225"/>
      <c r="AH869" s="226"/>
      <c r="AI869" s="226"/>
      <c r="AJ869" s="226"/>
      <c r="AS869" s="223"/>
      <c r="BI869" s="223"/>
      <c r="BJ869" s="6"/>
      <c r="BK869" s="6"/>
      <c r="BV869" s="223"/>
      <c r="CA869" s="223"/>
      <c r="CI869" s="223"/>
      <c r="CO869" s="223"/>
    </row>
    <row r="870" spans="1:93" ht="14.25" customHeight="1">
      <c r="A870" s="1"/>
      <c r="B870" s="1"/>
      <c r="C870" s="1"/>
      <c r="D870" s="1"/>
      <c r="E870" s="1"/>
      <c r="F870" s="1"/>
      <c r="G870" s="1"/>
      <c r="H870" s="1"/>
      <c r="Z870" s="138"/>
      <c r="AD870" s="225"/>
      <c r="AE870" s="225"/>
      <c r="AF870" s="226"/>
      <c r="AG870" s="225"/>
      <c r="AH870" s="226"/>
      <c r="AI870" s="226"/>
      <c r="AJ870" s="226"/>
      <c r="AS870" s="223"/>
      <c r="BI870" s="223"/>
      <c r="BJ870" s="6"/>
      <c r="BK870" s="6"/>
      <c r="BV870" s="223"/>
      <c r="CA870" s="223"/>
      <c r="CI870" s="223"/>
      <c r="CO870" s="223"/>
    </row>
    <row r="871" spans="1:93" ht="14.25" customHeight="1">
      <c r="A871" s="1"/>
      <c r="B871" s="1"/>
      <c r="C871" s="1"/>
      <c r="D871" s="1"/>
      <c r="E871" s="1"/>
      <c r="F871" s="1"/>
      <c r="G871" s="1"/>
      <c r="H871" s="1"/>
      <c r="Z871" s="138"/>
      <c r="AD871" s="225"/>
      <c r="AE871" s="225"/>
      <c r="AF871" s="226"/>
      <c r="AG871" s="225"/>
      <c r="AH871" s="226"/>
      <c r="AI871" s="226"/>
      <c r="AJ871" s="226"/>
      <c r="AS871" s="223"/>
      <c r="BI871" s="223"/>
      <c r="BJ871" s="6"/>
      <c r="BK871" s="6"/>
      <c r="BV871" s="223"/>
      <c r="CA871" s="223"/>
      <c r="CI871" s="223"/>
      <c r="CO871" s="223"/>
    </row>
    <row r="872" spans="1:93" ht="14.25" customHeight="1">
      <c r="A872" s="1"/>
      <c r="B872" s="1"/>
      <c r="C872" s="1"/>
      <c r="D872" s="1"/>
      <c r="E872" s="1"/>
      <c r="F872" s="1"/>
      <c r="G872" s="1"/>
      <c r="H872" s="1"/>
      <c r="Z872" s="138"/>
      <c r="AD872" s="225"/>
      <c r="AE872" s="225"/>
      <c r="AF872" s="226"/>
      <c r="AG872" s="225"/>
      <c r="AH872" s="226"/>
      <c r="AI872" s="226"/>
      <c r="AJ872" s="226"/>
      <c r="AS872" s="223"/>
      <c r="BI872" s="223"/>
      <c r="BJ872" s="6"/>
      <c r="BK872" s="6"/>
      <c r="BV872" s="223"/>
      <c r="CA872" s="223"/>
      <c r="CI872" s="223"/>
      <c r="CO872" s="223"/>
    </row>
    <row r="873" spans="1:93" ht="14.25" customHeight="1">
      <c r="A873" s="1"/>
      <c r="B873" s="1"/>
      <c r="C873" s="1"/>
      <c r="D873" s="1"/>
      <c r="E873" s="1"/>
      <c r="F873" s="1"/>
      <c r="G873" s="1"/>
      <c r="H873" s="1"/>
      <c r="Z873" s="138"/>
      <c r="AD873" s="225"/>
      <c r="AE873" s="225"/>
      <c r="AF873" s="226"/>
      <c r="AG873" s="225"/>
      <c r="AH873" s="226"/>
      <c r="AI873" s="226"/>
      <c r="AJ873" s="226"/>
      <c r="AS873" s="223"/>
      <c r="BI873" s="223"/>
      <c r="BJ873" s="6"/>
      <c r="BK873" s="6"/>
      <c r="BV873" s="223"/>
      <c r="CA873" s="223"/>
      <c r="CI873" s="223"/>
      <c r="CO873" s="223"/>
    </row>
    <row r="874" spans="1:93" ht="14.25" customHeight="1">
      <c r="A874" s="1"/>
      <c r="B874" s="1"/>
      <c r="C874" s="1"/>
      <c r="D874" s="1"/>
      <c r="E874" s="1"/>
      <c r="F874" s="1"/>
      <c r="G874" s="1"/>
      <c r="H874" s="1"/>
      <c r="Z874" s="138"/>
      <c r="AD874" s="225"/>
      <c r="AE874" s="225"/>
      <c r="AF874" s="226"/>
      <c r="AG874" s="225"/>
      <c r="AH874" s="226"/>
      <c r="AI874" s="226"/>
      <c r="AJ874" s="226"/>
      <c r="AS874" s="223"/>
      <c r="BI874" s="223"/>
      <c r="BJ874" s="6"/>
      <c r="BK874" s="6"/>
      <c r="BV874" s="223"/>
      <c r="CA874" s="223"/>
      <c r="CI874" s="223"/>
      <c r="CO874" s="223"/>
    </row>
    <row r="875" spans="1:93" ht="14.25" customHeight="1">
      <c r="A875" s="1"/>
      <c r="B875" s="1"/>
      <c r="C875" s="1"/>
      <c r="D875" s="1"/>
      <c r="E875" s="1"/>
      <c r="F875" s="1"/>
      <c r="G875" s="1"/>
      <c r="H875" s="1"/>
      <c r="Z875" s="138"/>
      <c r="AD875" s="225"/>
      <c r="AE875" s="225"/>
      <c r="AF875" s="226"/>
      <c r="AG875" s="225"/>
      <c r="AH875" s="226"/>
      <c r="AI875" s="226"/>
      <c r="AJ875" s="226"/>
      <c r="AS875" s="223"/>
      <c r="BI875" s="223"/>
      <c r="BJ875" s="6"/>
      <c r="BK875" s="6"/>
      <c r="BV875" s="223"/>
      <c r="CA875" s="223"/>
      <c r="CI875" s="223"/>
      <c r="CO875" s="223"/>
    </row>
    <row r="876" spans="1:93" ht="14.25" customHeight="1">
      <c r="A876" s="1"/>
      <c r="B876" s="1"/>
      <c r="C876" s="1"/>
      <c r="D876" s="1"/>
      <c r="E876" s="1"/>
      <c r="F876" s="1"/>
      <c r="G876" s="1"/>
      <c r="H876" s="1"/>
      <c r="Z876" s="138"/>
      <c r="AD876" s="225"/>
      <c r="AE876" s="225"/>
      <c r="AF876" s="226"/>
      <c r="AG876" s="225"/>
      <c r="AH876" s="226"/>
      <c r="AI876" s="226"/>
      <c r="AJ876" s="226"/>
      <c r="AS876" s="223"/>
      <c r="BI876" s="223"/>
      <c r="BJ876" s="6"/>
      <c r="BK876" s="6"/>
      <c r="BV876" s="223"/>
      <c r="CA876" s="223"/>
      <c r="CI876" s="223"/>
      <c r="CO876" s="223"/>
    </row>
    <row r="877" spans="1:93" ht="14.25" customHeight="1">
      <c r="A877" s="1"/>
      <c r="B877" s="1"/>
      <c r="C877" s="1"/>
      <c r="D877" s="1"/>
      <c r="E877" s="1"/>
      <c r="F877" s="1"/>
      <c r="G877" s="1"/>
      <c r="H877" s="1"/>
      <c r="Z877" s="138"/>
      <c r="AD877" s="225"/>
      <c r="AE877" s="225"/>
      <c r="AF877" s="226"/>
      <c r="AG877" s="225"/>
      <c r="AH877" s="226"/>
      <c r="AI877" s="226"/>
      <c r="AJ877" s="226"/>
      <c r="AS877" s="223"/>
      <c r="BI877" s="223"/>
      <c r="BJ877" s="6"/>
      <c r="BK877" s="6"/>
      <c r="BV877" s="223"/>
      <c r="CA877" s="223"/>
      <c r="CI877" s="223"/>
      <c r="CO877" s="223"/>
    </row>
    <row r="878" spans="1:93" ht="14.25" customHeight="1">
      <c r="A878" s="1"/>
      <c r="B878" s="1"/>
      <c r="C878" s="1"/>
      <c r="D878" s="1"/>
      <c r="E878" s="1"/>
      <c r="F878" s="1"/>
      <c r="G878" s="1"/>
      <c r="H878" s="1"/>
      <c r="Z878" s="138"/>
      <c r="AD878" s="225"/>
      <c r="AE878" s="225"/>
      <c r="AF878" s="226"/>
      <c r="AG878" s="225"/>
      <c r="AH878" s="226"/>
      <c r="AI878" s="226"/>
      <c r="AJ878" s="226"/>
      <c r="AS878" s="223"/>
      <c r="BI878" s="223"/>
      <c r="BJ878" s="6"/>
      <c r="BK878" s="6"/>
      <c r="BV878" s="223"/>
      <c r="CA878" s="223"/>
      <c r="CI878" s="223"/>
      <c r="CO878" s="223"/>
    </row>
    <row r="879" spans="1:93" ht="14.25" customHeight="1">
      <c r="A879" s="1"/>
      <c r="B879" s="1"/>
      <c r="C879" s="1"/>
      <c r="D879" s="1"/>
      <c r="E879" s="1"/>
      <c r="F879" s="1"/>
      <c r="G879" s="1"/>
      <c r="H879" s="1"/>
      <c r="Z879" s="138"/>
      <c r="AD879" s="225"/>
      <c r="AE879" s="225"/>
      <c r="AF879" s="226"/>
      <c r="AG879" s="225"/>
      <c r="AH879" s="226"/>
      <c r="AI879" s="226"/>
      <c r="AJ879" s="226"/>
      <c r="AS879" s="223"/>
      <c r="BI879" s="223"/>
      <c r="BJ879" s="6"/>
      <c r="BK879" s="6"/>
      <c r="BV879" s="223"/>
      <c r="CA879" s="223"/>
      <c r="CI879" s="223"/>
      <c r="CO879" s="223"/>
    </row>
    <row r="880" spans="1:93" ht="14.25" customHeight="1">
      <c r="A880" s="1"/>
      <c r="B880" s="1"/>
      <c r="C880" s="1"/>
      <c r="D880" s="1"/>
      <c r="E880" s="1"/>
      <c r="F880" s="1"/>
      <c r="G880" s="1"/>
      <c r="H880" s="1"/>
      <c r="Z880" s="138"/>
      <c r="AD880" s="225"/>
      <c r="AE880" s="225"/>
      <c r="AF880" s="226"/>
      <c r="AG880" s="225"/>
      <c r="AH880" s="226"/>
      <c r="AI880" s="226"/>
      <c r="AJ880" s="226"/>
      <c r="AS880" s="223"/>
      <c r="BI880" s="223"/>
      <c r="BJ880" s="6"/>
      <c r="BK880" s="6"/>
      <c r="BV880" s="223"/>
      <c r="CA880" s="223"/>
      <c r="CI880" s="223"/>
      <c r="CO880" s="223"/>
    </row>
    <row r="881" spans="1:93" ht="14.25" customHeight="1">
      <c r="A881" s="1"/>
      <c r="B881" s="1"/>
      <c r="C881" s="1"/>
      <c r="D881" s="1"/>
      <c r="E881" s="1"/>
      <c r="F881" s="1"/>
      <c r="G881" s="1"/>
      <c r="H881" s="1"/>
      <c r="Z881" s="138"/>
      <c r="AD881" s="225"/>
      <c r="AE881" s="225"/>
      <c r="AF881" s="226"/>
      <c r="AG881" s="225"/>
      <c r="AH881" s="226"/>
      <c r="AI881" s="226"/>
      <c r="AJ881" s="226"/>
      <c r="AS881" s="223"/>
      <c r="BI881" s="223"/>
      <c r="BJ881" s="6"/>
      <c r="BK881" s="6"/>
      <c r="BV881" s="223"/>
      <c r="CA881" s="223"/>
      <c r="CI881" s="223"/>
      <c r="CO881" s="223"/>
    </row>
    <row r="882" spans="1:93" ht="14.25" customHeight="1">
      <c r="A882" s="1"/>
      <c r="B882" s="1"/>
      <c r="C882" s="1"/>
      <c r="D882" s="1"/>
      <c r="E882" s="1"/>
      <c r="F882" s="1"/>
      <c r="G882" s="1"/>
      <c r="H882" s="1"/>
      <c r="Z882" s="138"/>
      <c r="AD882" s="225"/>
      <c r="AE882" s="225"/>
      <c r="AF882" s="226"/>
      <c r="AG882" s="225"/>
      <c r="AH882" s="226"/>
      <c r="AI882" s="226"/>
      <c r="AJ882" s="226"/>
      <c r="AS882" s="223"/>
      <c r="BI882" s="223"/>
      <c r="BJ882" s="6"/>
      <c r="BK882" s="6"/>
      <c r="BV882" s="223"/>
      <c r="CA882" s="223"/>
      <c r="CI882" s="223"/>
      <c r="CO882" s="223"/>
    </row>
    <row r="883" spans="1:93" ht="14.25" customHeight="1">
      <c r="A883" s="1"/>
      <c r="B883" s="1"/>
      <c r="C883" s="1"/>
      <c r="D883" s="1"/>
      <c r="E883" s="1"/>
      <c r="F883" s="1"/>
      <c r="G883" s="1"/>
      <c r="H883" s="1"/>
      <c r="Z883" s="138"/>
      <c r="AD883" s="225"/>
      <c r="AE883" s="225"/>
      <c r="AF883" s="226"/>
      <c r="AG883" s="225"/>
      <c r="AH883" s="226"/>
      <c r="AI883" s="226"/>
      <c r="AJ883" s="226"/>
      <c r="AS883" s="223"/>
      <c r="BI883" s="223"/>
      <c r="BJ883" s="6"/>
      <c r="BK883" s="6"/>
      <c r="BV883" s="223"/>
      <c r="CA883" s="223"/>
      <c r="CI883" s="223"/>
      <c r="CO883" s="223"/>
    </row>
    <row r="884" spans="1:93" ht="14.25" customHeight="1">
      <c r="A884" s="1"/>
      <c r="B884" s="1"/>
      <c r="C884" s="1"/>
      <c r="D884" s="1"/>
      <c r="E884" s="1"/>
      <c r="F884" s="1"/>
      <c r="G884" s="1"/>
      <c r="H884" s="1"/>
      <c r="Z884" s="138"/>
      <c r="AD884" s="225"/>
      <c r="AE884" s="225"/>
      <c r="AF884" s="226"/>
      <c r="AG884" s="225"/>
      <c r="AH884" s="226"/>
      <c r="AI884" s="226"/>
      <c r="AJ884" s="226"/>
      <c r="AS884" s="223"/>
      <c r="BI884" s="223"/>
      <c r="BJ884" s="6"/>
      <c r="BK884" s="6"/>
      <c r="BV884" s="223"/>
      <c r="CA884" s="223"/>
      <c r="CI884" s="223"/>
      <c r="CO884" s="223"/>
    </row>
    <row r="885" spans="1:93" ht="14.25" customHeight="1">
      <c r="A885" s="1"/>
      <c r="B885" s="1"/>
      <c r="C885" s="1"/>
      <c r="D885" s="1"/>
      <c r="E885" s="1"/>
      <c r="F885" s="1"/>
      <c r="G885" s="1"/>
      <c r="H885" s="1"/>
      <c r="Z885" s="138"/>
      <c r="AD885" s="225"/>
      <c r="AE885" s="225"/>
      <c r="AF885" s="226"/>
      <c r="AG885" s="225"/>
      <c r="AH885" s="226"/>
      <c r="AI885" s="226"/>
      <c r="AJ885" s="226"/>
      <c r="AS885" s="223"/>
      <c r="BI885" s="223"/>
      <c r="BJ885" s="6"/>
      <c r="BK885" s="6"/>
      <c r="BV885" s="223"/>
      <c r="CA885" s="223"/>
      <c r="CI885" s="223"/>
      <c r="CO885" s="223"/>
    </row>
    <row r="886" spans="1:93" ht="14.25" customHeight="1">
      <c r="A886" s="1"/>
      <c r="B886" s="1"/>
      <c r="C886" s="1"/>
      <c r="D886" s="1"/>
      <c r="E886" s="1"/>
      <c r="F886" s="1"/>
      <c r="G886" s="1"/>
      <c r="H886" s="1"/>
      <c r="Z886" s="138"/>
      <c r="AD886" s="225"/>
      <c r="AE886" s="225"/>
      <c r="AF886" s="226"/>
      <c r="AG886" s="225"/>
      <c r="AH886" s="226"/>
      <c r="AI886" s="226"/>
      <c r="AJ886" s="226"/>
      <c r="AS886" s="223"/>
      <c r="BI886" s="223"/>
      <c r="BJ886" s="6"/>
      <c r="BK886" s="6"/>
      <c r="BV886" s="223"/>
      <c r="CA886" s="223"/>
      <c r="CI886" s="223"/>
      <c r="CO886" s="223"/>
    </row>
    <row r="887" spans="1:93" ht="14.25" customHeight="1">
      <c r="A887" s="1"/>
      <c r="B887" s="1"/>
      <c r="C887" s="1"/>
      <c r="D887" s="1"/>
      <c r="E887" s="1"/>
      <c r="F887" s="1"/>
      <c r="G887" s="1"/>
      <c r="H887" s="1"/>
      <c r="Z887" s="138"/>
      <c r="AD887" s="225"/>
      <c r="AE887" s="225"/>
      <c r="AF887" s="226"/>
      <c r="AG887" s="225"/>
      <c r="AH887" s="226"/>
      <c r="AI887" s="226"/>
      <c r="AJ887" s="226"/>
      <c r="AS887" s="223"/>
      <c r="BI887" s="223"/>
      <c r="BJ887" s="6"/>
      <c r="BK887" s="6"/>
      <c r="BV887" s="223"/>
      <c r="CA887" s="223"/>
      <c r="CI887" s="223"/>
      <c r="CO887" s="223"/>
    </row>
    <row r="888" spans="1:93" ht="14.25" customHeight="1">
      <c r="A888" s="1"/>
      <c r="B888" s="1"/>
      <c r="C888" s="1"/>
      <c r="D888" s="1"/>
      <c r="E888" s="1"/>
      <c r="F888" s="1"/>
      <c r="G888" s="1"/>
      <c r="H888" s="1"/>
      <c r="Z888" s="138"/>
      <c r="AD888" s="225"/>
      <c r="AE888" s="225"/>
      <c r="AF888" s="226"/>
      <c r="AG888" s="225"/>
      <c r="AH888" s="226"/>
      <c r="AI888" s="226"/>
      <c r="AJ888" s="226"/>
      <c r="AS888" s="223"/>
      <c r="BI888" s="223"/>
      <c r="BJ888" s="6"/>
      <c r="BK888" s="6"/>
      <c r="BV888" s="223"/>
      <c r="CA888" s="223"/>
      <c r="CI888" s="223"/>
      <c r="CO888" s="223"/>
    </row>
    <row r="889" spans="1:93" ht="14.25" customHeight="1">
      <c r="A889" s="1"/>
      <c r="B889" s="1"/>
      <c r="C889" s="1"/>
      <c r="D889" s="1"/>
      <c r="E889" s="1"/>
      <c r="F889" s="1"/>
      <c r="G889" s="1"/>
      <c r="H889" s="1"/>
      <c r="Z889" s="138"/>
      <c r="AD889" s="225"/>
      <c r="AE889" s="225"/>
      <c r="AF889" s="226"/>
      <c r="AG889" s="225"/>
      <c r="AH889" s="226"/>
      <c r="AI889" s="226"/>
      <c r="AJ889" s="226"/>
      <c r="AS889" s="223"/>
      <c r="BI889" s="223"/>
      <c r="BJ889" s="6"/>
      <c r="BK889" s="6"/>
      <c r="BV889" s="223"/>
      <c r="CA889" s="223"/>
      <c r="CI889" s="223"/>
      <c r="CO889" s="223"/>
    </row>
    <row r="890" spans="1:93" ht="14.25" customHeight="1">
      <c r="A890" s="1"/>
      <c r="B890" s="1"/>
      <c r="C890" s="1"/>
      <c r="D890" s="1"/>
      <c r="E890" s="1"/>
      <c r="F890" s="1"/>
      <c r="G890" s="1"/>
      <c r="H890" s="1"/>
      <c r="Z890" s="138"/>
      <c r="AD890" s="225"/>
      <c r="AE890" s="225"/>
      <c r="AF890" s="226"/>
      <c r="AG890" s="225"/>
      <c r="AH890" s="226"/>
      <c r="AI890" s="226"/>
      <c r="AJ890" s="226"/>
      <c r="AS890" s="223"/>
      <c r="BI890" s="223"/>
      <c r="BJ890" s="6"/>
      <c r="BK890" s="6"/>
      <c r="BV890" s="223"/>
      <c r="CA890" s="223"/>
      <c r="CI890" s="223"/>
      <c r="CO890" s="223"/>
    </row>
    <row r="891" spans="1:93" ht="14.25" customHeight="1">
      <c r="A891" s="1"/>
      <c r="B891" s="1"/>
      <c r="C891" s="1"/>
      <c r="D891" s="1"/>
      <c r="E891" s="1"/>
      <c r="F891" s="1"/>
      <c r="G891" s="1"/>
      <c r="H891" s="1"/>
      <c r="Z891" s="138"/>
      <c r="AD891" s="225"/>
      <c r="AE891" s="225"/>
      <c r="AF891" s="226"/>
      <c r="AG891" s="225"/>
      <c r="AH891" s="226"/>
      <c r="AI891" s="226"/>
      <c r="AJ891" s="226"/>
      <c r="AS891" s="223"/>
      <c r="BI891" s="223"/>
      <c r="BJ891" s="6"/>
      <c r="BK891" s="6"/>
      <c r="BV891" s="223"/>
      <c r="CA891" s="223"/>
      <c r="CI891" s="223"/>
      <c r="CO891" s="223"/>
    </row>
    <row r="892" spans="1:93" ht="14.25" customHeight="1">
      <c r="A892" s="1"/>
      <c r="B892" s="1"/>
      <c r="C892" s="1"/>
      <c r="D892" s="1"/>
      <c r="E892" s="1"/>
      <c r="F892" s="1"/>
      <c r="G892" s="1"/>
      <c r="H892" s="1"/>
      <c r="Z892" s="138"/>
      <c r="AD892" s="225"/>
      <c r="AE892" s="225"/>
      <c r="AF892" s="226"/>
      <c r="AG892" s="225"/>
      <c r="AH892" s="226"/>
      <c r="AI892" s="226"/>
      <c r="AJ892" s="226"/>
      <c r="AS892" s="223"/>
      <c r="BI892" s="223"/>
      <c r="BJ892" s="6"/>
      <c r="BK892" s="6"/>
      <c r="BV892" s="223"/>
      <c r="CA892" s="223"/>
      <c r="CI892" s="223"/>
      <c r="CO892" s="223"/>
    </row>
    <row r="893" spans="1:93" ht="14.25" customHeight="1">
      <c r="A893" s="1"/>
      <c r="B893" s="1"/>
      <c r="C893" s="1"/>
      <c r="D893" s="1"/>
      <c r="E893" s="1"/>
      <c r="F893" s="1"/>
      <c r="G893" s="1"/>
      <c r="H893" s="1"/>
      <c r="Z893" s="138"/>
      <c r="AD893" s="225"/>
      <c r="AE893" s="225"/>
      <c r="AF893" s="226"/>
      <c r="AG893" s="225"/>
      <c r="AH893" s="226"/>
      <c r="AI893" s="226"/>
      <c r="AJ893" s="226"/>
      <c r="AS893" s="223"/>
      <c r="BI893" s="223"/>
      <c r="BJ893" s="6"/>
      <c r="BK893" s="6"/>
      <c r="BV893" s="223"/>
      <c r="CA893" s="223"/>
      <c r="CI893" s="223"/>
      <c r="CO893" s="223"/>
    </row>
    <row r="894" spans="1:93" ht="14.25" customHeight="1">
      <c r="A894" s="1"/>
      <c r="B894" s="1"/>
      <c r="C894" s="1"/>
      <c r="D894" s="1"/>
      <c r="E894" s="1"/>
      <c r="F894" s="1"/>
      <c r="G894" s="1"/>
      <c r="H894" s="1"/>
      <c r="Z894" s="138"/>
      <c r="AD894" s="225"/>
      <c r="AE894" s="225"/>
      <c r="AF894" s="226"/>
      <c r="AG894" s="225"/>
      <c r="AH894" s="226"/>
      <c r="AI894" s="226"/>
      <c r="AJ894" s="226"/>
      <c r="AS894" s="223"/>
      <c r="BI894" s="223"/>
      <c r="BJ894" s="6"/>
      <c r="BK894" s="6"/>
      <c r="BV894" s="223"/>
      <c r="CA894" s="223"/>
      <c r="CI894" s="223"/>
      <c r="CO894" s="223"/>
    </row>
    <row r="895" spans="1:93" ht="14.25" customHeight="1">
      <c r="A895" s="1"/>
      <c r="B895" s="1"/>
      <c r="C895" s="1"/>
      <c r="D895" s="1"/>
      <c r="E895" s="1"/>
      <c r="F895" s="1"/>
      <c r="G895" s="1"/>
      <c r="H895" s="1"/>
      <c r="Z895" s="138"/>
      <c r="AD895" s="225"/>
      <c r="AE895" s="225"/>
      <c r="AF895" s="226"/>
      <c r="AG895" s="225"/>
      <c r="AH895" s="226"/>
      <c r="AI895" s="226"/>
      <c r="AJ895" s="226"/>
      <c r="AS895" s="223"/>
      <c r="BI895" s="223"/>
      <c r="BJ895" s="6"/>
      <c r="BK895" s="6"/>
      <c r="BV895" s="223"/>
      <c r="CA895" s="223"/>
      <c r="CI895" s="223"/>
      <c r="CO895" s="223"/>
    </row>
    <row r="896" spans="1:93" ht="14.25" customHeight="1">
      <c r="A896" s="1"/>
      <c r="B896" s="1"/>
      <c r="C896" s="1"/>
      <c r="D896" s="1"/>
      <c r="E896" s="1"/>
      <c r="F896" s="1"/>
      <c r="G896" s="1"/>
      <c r="H896" s="1"/>
      <c r="Z896" s="138"/>
      <c r="AD896" s="225"/>
      <c r="AE896" s="225"/>
      <c r="AF896" s="226"/>
      <c r="AG896" s="225"/>
      <c r="AH896" s="226"/>
      <c r="AI896" s="226"/>
      <c r="AJ896" s="226"/>
      <c r="AS896" s="223"/>
      <c r="BI896" s="223"/>
      <c r="BJ896" s="6"/>
      <c r="BK896" s="6"/>
      <c r="BV896" s="223"/>
      <c r="CA896" s="223"/>
      <c r="CI896" s="223"/>
      <c r="CO896" s="223"/>
    </row>
    <row r="897" spans="1:93" ht="14.25" customHeight="1">
      <c r="A897" s="1"/>
      <c r="B897" s="1"/>
      <c r="C897" s="1"/>
      <c r="D897" s="1"/>
      <c r="E897" s="1"/>
      <c r="F897" s="1"/>
      <c r="G897" s="1"/>
      <c r="H897" s="1"/>
      <c r="Z897" s="138"/>
      <c r="AD897" s="225"/>
      <c r="AE897" s="225"/>
      <c r="AF897" s="226"/>
      <c r="AG897" s="225"/>
      <c r="AH897" s="226"/>
      <c r="AI897" s="226"/>
      <c r="AJ897" s="226"/>
      <c r="AS897" s="223"/>
      <c r="BI897" s="223"/>
      <c r="BJ897" s="6"/>
      <c r="BK897" s="6"/>
      <c r="BV897" s="223"/>
      <c r="CA897" s="223"/>
      <c r="CI897" s="223"/>
      <c r="CO897" s="223"/>
    </row>
    <row r="898" spans="1:93" ht="14.25" customHeight="1">
      <c r="A898" s="1"/>
      <c r="B898" s="1"/>
      <c r="C898" s="1"/>
      <c r="D898" s="1"/>
      <c r="E898" s="1"/>
      <c r="F898" s="1"/>
      <c r="G898" s="1"/>
      <c r="H898" s="1"/>
      <c r="Z898" s="138"/>
      <c r="AD898" s="225"/>
      <c r="AE898" s="225"/>
      <c r="AF898" s="226"/>
      <c r="AG898" s="225"/>
      <c r="AH898" s="226"/>
      <c r="AI898" s="226"/>
      <c r="AJ898" s="226"/>
      <c r="AS898" s="223"/>
      <c r="BI898" s="223"/>
      <c r="BJ898" s="6"/>
      <c r="BK898" s="6"/>
      <c r="BV898" s="223"/>
      <c r="CA898" s="223"/>
      <c r="CI898" s="223"/>
      <c r="CO898" s="223"/>
    </row>
    <row r="899" spans="1:93" ht="14.25" customHeight="1">
      <c r="A899" s="1"/>
      <c r="B899" s="1"/>
      <c r="C899" s="1"/>
      <c r="D899" s="1"/>
      <c r="E899" s="1"/>
      <c r="F899" s="1"/>
      <c r="G899" s="1"/>
      <c r="H899" s="1"/>
      <c r="Z899" s="138"/>
      <c r="AD899" s="225"/>
      <c r="AE899" s="225"/>
      <c r="AF899" s="226"/>
      <c r="AG899" s="225"/>
      <c r="AH899" s="226"/>
      <c r="AI899" s="226"/>
      <c r="AJ899" s="226"/>
      <c r="AS899" s="223"/>
      <c r="BI899" s="223"/>
      <c r="BJ899" s="6"/>
      <c r="BK899" s="6"/>
      <c r="BV899" s="223"/>
      <c r="CA899" s="223"/>
      <c r="CI899" s="223"/>
      <c r="CO899" s="223"/>
    </row>
    <row r="900" spans="1:93" ht="14.25" customHeight="1">
      <c r="A900" s="1"/>
      <c r="B900" s="1"/>
      <c r="C900" s="1"/>
      <c r="D900" s="1"/>
      <c r="E900" s="1"/>
      <c r="F900" s="1"/>
      <c r="G900" s="1"/>
      <c r="H900" s="1"/>
      <c r="Z900" s="138"/>
      <c r="AD900" s="225"/>
      <c r="AE900" s="225"/>
      <c r="AF900" s="226"/>
      <c r="AG900" s="225"/>
      <c r="AH900" s="226"/>
      <c r="AI900" s="226"/>
      <c r="AJ900" s="226"/>
      <c r="AS900" s="223"/>
      <c r="BI900" s="223"/>
      <c r="BJ900" s="6"/>
      <c r="BK900" s="6"/>
      <c r="BV900" s="223"/>
      <c r="CA900" s="223"/>
      <c r="CI900" s="223"/>
      <c r="CO900" s="223"/>
    </row>
    <row r="901" spans="1:93" ht="14.25" customHeight="1">
      <c r="A901" s="1"/>
      <c r="B901" s="1"/>
      <c r="C901" s="1"/>
      <c r="D901" s="1"/>
      <c r="E901" s="1"/>
      <c r="F901" s="1"/>
      <c r="G901" s="1"/>
      <c r="H901" s="1"/>
      <c r="Z901" s="138"/>
      <c r="AD901" s="225"/>
      <c r="AE901" s="225"/>
      <c r="AF901" s="226"/>
      <c r="AG901" s="225"/>
      <c r="AH901" s="226"/>
      <c r="AI901" s="226"/>
      <c r="AJ901" s="226"/>
      <c r="AS901" s="223"/>
      <c r="BI901" s="223"/>
      <c r="BJ901" s="6"/>
      <c r="BK901" s="6"/>
      <c r="BV901" s="223"/>
      <c r="CA901" s="223"/>
      <c r="CI901" s="223"/>
      <c r="CO901" s="223"/>
    </row>
    <row r="902" spans="1:93" ht="14.25" customHeight="1">
      <c r="A902" s="1"/>
      <c r="B902" s="1"/>
      <c r="C902" s="1"/>
      <c r="D902" s="1"/>
      <c r="E902" s="1"/>
      <c r="F902" s="1"/>
      <c r="G902" s="1"/>
      <c r="H902" s="1"/>
      <c r="Z902" s="138"/>
      <c r="AD902" s="225"/>
      <c r="AE902" s="225"/>
      <c r="AF902" s="226"/>
      <c r="AG902" s="225"/>
      <c r="AH902" s="226"/>
      <c r="AI902" s="226"/>
      <c r="AJ902" s="226"/>
      <c r="AS902" s="223"/>
      <c r="BI902" s="223"/>
      <c r="BJ902" s="6"/>
      <c r="BK902" s="6"/>
      <c r="BV902" s="223"/>
      <c r="CA902" s="223"/>
      <c r="CI902" s="223"/>
      <c r="CO902" s="223"/>
    </row>
    <row r="903" spans="1:93" ht="14.25" customHeight="1">
      <c r="A903" s="1"/>
      <c r="B903" s="1"/>
      <c r="C903" s="1"/>
      <c r="D903" s="1"/>
      <c r="E903" s="1"/>
      <c r="F903" s="1"/>
      <c r="G903" s="1"/>
      <c r="H903" s="1"/>
      <c r="Z903" s="138"/>
      <c r="AD903" s="225"/>
      <c r="AE903" s="225"/>
      <c r="AF903" s="226"/>
      <c r="AG903" s="225"/>
      <c r="AH903" s="226"/>
      <c r="AI903" s="226"/>
      <c r="AJ903" s="226"/>
      <c r="AS903" s="223"/>
      <c r="BI903" s="223"/>
      <c r="BJ903" s="6"/>
      <c r="BK903" s="6"/>
      <c r="BV903" s="223"/>
      <c r="CA903" s="223"/>
      <c r="CI903" s="223"/>
      <c r="CO903" s="223"/>
    </row>
    <row r="904" spans="1:93" ht="14.25" customHeight="1">
      <c r="A904" s="1"/>
      <c r="B904" s="1"/>
      <c r="C904" s="1"/>
      <c r="D904" s="1"/>
      <c r="E904" s="1"/>
      <c r="F904" s="1"/>
      <c r="G904" s="1"/>
      <c r="H904" s="1"/>
      <c r="Z904" s="138"/>
      <c r="AD904" s="225"/>
      <c r="AE904" s="225"/>
      <c r="AF904" s="226"/>
      <c r="AG904" s="225"/>
      <c r="AH904" s="226"/>
      <c r="AI904" s="226"/>
      <c r="AJ904" s="226"/>
      <c r="AS904" s="223"/>
      <c r="BI904" s="223"/>
      <c r="BJ904" s="6"/>
      <c r="BK904" s="6"/>
      <c r="BV904" s="223"/>
      <c r="CA904" s="223"/>
      <c r="CI904" s="223"/>
      <c r="CO904" s="223"/>
    </row>
    <row r="905" spans="1:93" ht="14.25" customHeight="1">
      <c r="A905" s="1"/>
      <c r="B905" s="1"/>
      <c r="C905" s="1"/>
      <c r="D905" s="1"/>
      <c r="E905" s="1"/>
      <c r="F905" s="1"/>
      <c r="G905" s="1"/>
      <c r="H905" s="1"/>
      <c r="Z905" s="138"/>
      <c r="AD905" s="225"/>
      <c r="AE905" s="225"/>
      <c r="AF905" s="226"/>
      <c r="AG905" s="225"/>
      <c r="AH905" s="226"/>
      <c r="AI905" s="226"/>
      <c r="AJ905" s="226"/>
      <c r="AS905" s="223"/>
      <c r="BI905" s="223"/>
      <c r="BJ905" s="6"/>
      <c r="BK905" s="6"/>
      <c r="BV905" s="223"/>
      <c r="CA905" s="223"/>
      <c r="CI905" s="223"/>
      <c r="CO905" s="223"/>
    </row>
    <row r="906" spans="1:93" ht="14.25" customHeight="1">
      <c r="A906" s="1"/>
      <c r="B906" s="1"/>
      <c r="C906" s="1"/>
      <c r="D906" s="1"/>
      <c r="E906" s="1"/>
      <c r="F906" s="1"/>
      <c r="G906" s="1"/>
      <c r="H906" s="1"/>
      <c r="Z906" s="138"/>
      <c r="AD906" s="225"/>
      <c r="AE906" s="225"/>
      <c r="AF906" s="226"/>
      <c r="AG906" s="225"/>
      <c r="AH906" s="226"/>
      <c r="AI906" s="226"/>
      <c r="AJ906" s="226"/>
      <c r="AS906" s="223"/>
      <c r="BI906" s="223"/>
      <c r="BJ906" s="6"/>
      <c r="BK906" s="6"/>
      <c r="BV906" s="223"/>
      <c r="CA906" s="223"/>
      <c r="CI906" s="223"/>
      <c r="CO906" s="223"/>
    </row>
    <row r="907" spans="1:93" ht="14.25" customHeight="1">
      <c r="A907" s="1"/>
      <c r="B907" s="1"/>
      <c r="C907" s="1"/>
      <c r="D907" s="1"/>
      <c r="E907" s="1"/>
      <c r="F907" s="1"/>
      <c r="G907" s="1"/>
      <c r="H907" s="1"/>
      <c r="Z907" s="138"/>
      <c r="AD907" s="225"/>
      <c r="AE907" s="225"/>
      <c r="AF907" s="226"/>
      <c r="AG907" s="225"/>
      <c r="AH907" s="226"/>
      <c r="AI907" s="226"/>
      <c r="AJ907" s="226"/>
      <c r="AS907" s="223"/>
      <c r="BI907" s="223"/>
      <c r="BJ907" s="6"/>
      <c r="BK907" s="6"/>
      <c r="BV907" s="223"/>
      <c r="CA907" s="223"/>
      <c r="CI907" s="223"/>
      <c r="CO907" s="223"/>
    </row>
    <row r="908" spans="1:93" ht="14.25" customHeight="1">
      <c r="A908" s="1"/>
      <c r="B908" s="1"/>
      <c r="C908" s="1"/>
      <c r="D908" s="1"/>
      <c r="E908" s="1"/>
      <c r="F908" s="1"/>
      <c r="G908" s="1"/>
      <c r="H908" s="1"/>
      <c r="Z908" s="138"/>
      <c r="AD908" s="225"/>
      <c r="AE908" s="225"/>
      <c r="AF908" s="226"/>
      <c r="AG908" s="225"/>
      <c r="AH908" s="226"/>
      <c r="AI908" s="226"/>
      <c r="AJ908" s="226"/>
      <c r="AS908" s="223"/>
      <c r="BI908" s="223"/>
      <c r="BJ908" s="6"/>
      <c r="BK908" s="6"/>
      <c r="BV908" s="223"/>
      <c r="CA908" s="223"/>
      <c r="CI908" s="223"/>
      <c r="CO908" s="223"/>
    </row>
    <row r="909" spans="1:93" ht="14.25" customHeight="1">
      <c r="A909" s="1"/>
      <c r="B909" s="1"/>
      <c r="C909" s="1"/>
      <c r="D909" s="1"/>
      <c r="E909" s="1"/>
      <c r="F909" s="1"/>
      <c r="G909" s="1"/>
      <c r="H909" s="1"/>
      <c r="Z909" s="138"/>
      <c r="AD909" s="225"/>
      <c r="AE909" s="225"/>
      <c r="AF909" s="226"/>
      <c r="AG909" s="225"/>
      <c r="AH909" s="226"/>
      <c r="AI909" s="226"/>
      <c r="AJ909" s="226"/>
      <c r="AS909" s="223"/>
      <c r="BI909" s="223"/>
      <c r="BJ909" s="6"/>
      <c r="BK909" s="6"/>
      <c r="BV909" s="223"/>
      <c r="CA909" s="223"/>
      <c r="CI909" s="223"/>
      <c r="CO909" s="223"/>
    </row>
    <row r="910" spans="1:93" ht="14.25" customHeight="1">
      <c r="A910" s="1"/>
      <c r="B910" s="1"/>
      <c r="C910" s="1"/>
      <c r="D910" s="1"/>
      <c r="E910" s="1"/>
      <c r="F910" s="1"/>
      <c r="G910" s="1"/>
      <c r="H910" s="1"/>
      <c r="Z910" s="138"/>
      <c r="AD910" s="225"/>
      <c r="AE910" s="225"/>
      <c r="AF910" s="226"/>
      <c r="AG910" s="225"/>
      <c r="AH910" s="226"/>
      <c r="AI910" s="226"/>
      <c r="AJ910" s="226"/>
      <c r="AS910" s="223"/>
      <c r="BI910" s="223"/>
      <c r="BJ910" s="6"/>
      <c r="BK910" s="6"/>
      <c r="BV910" s="223"/>
      <c r="CA910" s="223"/>
      <c r="CI910" s="223"/>
      <c r="CO910" s="223"/>
    </row>
    <row r="911" spans="1:93" ht="14.25" customHeight="1">
      <c r="A911" s="1"/>
      <c r="B911" s="1"/>
      <c r="C911" s="1"/>
      <c r="D911" s="1"/>
      <c r="E911" s="1"/>
      <c r="F911" s="1"/>
      <c r="G911" s="1"/>
      <c r="H911" s="1"/>
      <c r="Z911" s="138"/>
      <c r="AD911" s="225"/>
      <c r="AE911" s="225"/>
      <c r="AF911" s="226"/>
      <c r="AG911" s="225"/>
      <c r="AH911" s="226"/>
      <c r="AI911" s="226"/>
      <c r="AJ911" s="226"/>
      <c r="AS911" s="223"/>
      <c r="BI911" s="223"/>
      <c r="BJ911" s="6"/>
      <c r="BK911" s="6"/>
      <c r="BV911" s="223"/>
      <c r="CA911" s="223"/>
      <c r="CI911" s="223"/>
      <c r="CO911" s="223"/>
    </row>
    <row r="912" spans="1:93" ht="14.25" customHeight="1">
      <c r="A912" s="1"/>
      <c r="B912" s="1"/>
      <c r="C912" s="1"/>
      <c r="D912" s="1"/>
      <c r="E912" s="1"/>
      <c r="F912" s="1"/>
      <c r="G912" s="1"/>
      <c r="H912" s="1"/>
      <c r="Z912" s="138"/>
      <c r="AD912" s="225"/>
      <c r="AE912" s="225"/>
      <c r="AF912" s="226"/>
      <c r="AG912" s="225"/>
      <c r="AH912" s="226"/>
      <c r="AI912" s="226"/>
      <c r="AJ912" s="226"/>
      <c r="AS912" s="223"/>
      <c r="BI912" s="223"/>
      <c r="BJ912" s="6"/>
      <c r="BK912" s="6"/>
      <c r="BV912" s="223"/>
      <c r="CA912" s="223"/>
      <c r="CI912" s="223"/>
      <c r="CO912" s="223"/>
    </row>
    <row r="913" spans="1:93" ht="14.25" customHeight="1">
      <c r="A913" s="1"/>
      <c r="B913" s="1"/>
      <c r="C913" s="1"/>
      <c r="D913" s="1"/>
      <c r="E913" s="1"/>
      <c r="F913" s="1"/>
      <c r="G913" s="1"/>
      <c r="H913" s="1"/>
      <c r="Z913" s="138"/>
      <c r="AD913" s="225"/>
      <c r="AE913" s="225"/>
      <c r="AF913" s="226"/>
      <c r="AG913" s="225"/>
      <c r="AH913" s="226"/>
      <c r="AI913" s="226"/>
      <c r="AJ913" s="226"/>
      <c r="AS913" s="223"/>
      <c r="BI913" s="223"/>
      <c r="BJ913" s="6"/>
      <c r="BK913" s="6"/>
      <c r="BV913" s="223"/>
      <c r="CA913" s="223"/>
      <c r="CI913" s="223"/>
      <c r="CO913" s="223"/>
    </row>
    <row r="914" spans="1:93" ht="14.25" customHeight="1">
      <c r="A914" s="1"/>
      <c r="B914" s="1"/>
      <c r="C914" s="1"/>
      <c r="D914" s="1"/>
      <c r="E914" s="1"/>
      <c r="F914" s="1"/>
      <c r="G914" s="1"/>
      <c r="H914" s="1"/>
      <c r="Z914" s="138"/>
      <c r="AD914" s="225"/>
      <c r="AE914" s="225"/>
      <c r="AF914" s="226"/>
      <c r="AG914" s="225"/>
      <c r="AH914" s="226"/>
      <c r="AI914" s="226"/>
      <c r="AJ914" s="226"/>
      <c r="AS914" s="223"/>
      <c r="BI914" s="223"/>
      <c r="BJ914" s="6"/>
      <c r="BK914" s="6"/>
      <c r="BV914" s="223"/>
      <c r="CA914" s="223"/>
      <c r="CI914" s="223"/>
      <c r="CO914" s="223"/>
    </row>
    <row r="915" spans="1:93" ht="14.25" customHeight="1">
      <c r="A915" s="1"/>
      <c r="B915" s="1"/>
      <c r="C915" s="1"/>
      <c r="D915" s="1"/>
      <c r="E915" s="1"/>
      <c r="F915" s="1"/>
      <c r="G915" s="1"/>
      <c r="H915" s="1"/>
      <c r="Z915" s="138"/>
      <c r="AD915" s="225"/>
      <c r="AE915" s="225"/>
      <c r="AF915" s="226"/>
      <c r="AG915" s="225"/>
      <c r="AH915" s="226"/>
      <c r="AI915" s="226"/>
      <c r="AJ915" s="226"/>
      <c r="AS915" s="223"/>
      <c r="BI915" s="223"/>
      <c r="BJ915" s="6"/>
      <c r="BK915" s="6"/>
      <c r="BV915" s="223"/>
      <c r="CA915" s="223"/>
      <c r="CI915" s="223"/>
      <c r="CO915" s="223"/>
    </row>
    <row r="916" spans="1:93" ht="14.25" customHeight="1">
      <c r="A916" s="1"/>
      <c r="B916" s="1"/>
      <c r="C916" s="1"/>
      <c r="D916" s="1"/>
      <c r="E916" s="1"/>
      <c r="F916" s="1"/>
      <c r="G916" s="1"/>
      <c r="H916" s="1"/>
      <c r="Z916" s="138"/>
      <c r="AD916" s="225"/>
      <c r="AE916" s="225"/>
      <c r="AF916" s="226"/>
      <c r="AG916" s="225"/>
      <c r="AH916" s="226"/>
      <c r="AI916" s="226"/>
      <c r="AJ916" s="226"/>
      <c r="AS916" s="223"/>
      <c r="BI916" s="223"/>
      <c r="BJ916" s="6"/>
      <c r="BK916" s="6"/>
      <c r="BV916" s="223"/>
      <c r="CA916" s="223"/>
      <c r="CI916" s="223"/>
      <c r="CO916" s="223"/>
    </row>
    <row r="917" spans="1:93" ht="14.25" customHeight="1">
      <c r="A917" s="1"/>
      <c r="B917" s="1"/>
      <c r="C917" s="1"/>
      <c r="D917" s="1"/>
      <c r="E917" s="1"/>
      <c r="F917" s="1"/>
      <c r="G917" s="1"/>
      <c r="H917" s="1"/>
      <c r="Z917" s="138"/>
      <c r="AD917" s="225"/>
      <c r="AE917" s="225"/>
      <c r="AF917" s="226"/>
      <c r="AG917" s="225"/>
      <c r="AH917" s="226"/>
      <c r="AI917" s="226"/>
      <c r="AJ917" s="226"/>
      <c r="AS917" s="223"/>
      <c r="BI917" s="223"/>
      <c r="BJ917" s="6"/>
      <c r="BK917" s="6"/>
      <c r="BV917" s="223"/>
      <c r="CA917" s="223"/>
      <c r="CI917" s="223"/>
      <c r="CO917" s="223"/>
    </row>
    <row r="918" spans="1:93" ht="14.25" customHeight="1">
      <c r="A918" s="1"/>
      <c r="B918" s="1"/>
      <c r="C918" s="1"/>
      <c r="D918" s="1"/>
      <c r="E918" s="1"/>
      <c r="F918" s="1"/>
      <c r="G918" s="1"/>
      <c r="H918" s="1"/>
      <c r="Z918" s="138"/>
      <c r="AD918" s="225"/>
      <c r="AE918" s="225"/>
      <c r="AF918" s="226"/>
      <c r="AG918" s="225"/>
      <c r="AH918" s="226"/>
      <c r="AI918" s="226"/>
      <c r="AJ918" s="226"/>
      <c r="AS918" s="223"/>
      <c r="BI918" s="223"/>
      <c r="BJ918" s="6"/>
      <c r="BK918" s="6"/>
      <c r="BV918" s="223"/>
      <c r="CA918" s="223"/>
      <c r="CI918" s="223"/>
      <c r="CO918" s="223"/>
    </row>
    <row r="919" spans="1:93" ht="14.25" customHeight="1">
      <c r="A919" s="1"/>
      <c r="B919" s="1"/>
      <c r="C919" s="1"/>
      <c r="D919" s="1"/>
      <c r="E919" s="1"/>
      <c r="F919" s="1"/>
      <c r="G919" s="1"/>
      <c r="H919" s="1"/>
      <c r="Z919" s="138"/>
      <c r="AD919" s="225"/>
      <c r="AE919" s="225"/>
      <c r="AF919" s="226"/>
      <c r="AG919" s="225"/>
      <c r="AH919" s="226"/>
      <c r="AI919" s="226"/>
      <c r="AJ919" s="226"/>
      <c r="AS919" s="223"/>
      <c r="BI919" s="223"/>
      <c r="BJ919" s="6"/>
      <c r="BK919" s="6"/>
      <c r="BV919" s="223"/>
      <c r="CA919" s="223"/>
      <c r="CI919" s="223"/>
      <c r="CO919" s="223"/>
    </row>
    <row r="920" spans="1:93" ht="14.25" customHeight="1">
      <c r="A920" s="1"/>
      <c r="B920" s="1"/>
      <c r="C920" s="1"/>
      <c r="D920" s="1"/>
      <c r="E920" s="1"/>
      <c r="F920" s="1"/>
      <c r="G920" s="1"/>
      <c r="H920" s="1"/>
      <c r="Z920" s="138"/>
      <c r="AD920" s="225"/>
      <c r="AE920" s="225"/>
      <c r="AF920" s="226"/>
      <c r="AG920" s="225"/>
      <c r="AH920" s="226"/>
      <c r="AI920" s="226"/>
      <c r="AJ920" s="226"/>
      <c r="AS920" s="223"/>
      <c r="BI920" s="223"/>
      <c r="BJ920" s="6"/>
      <c r="BK920" s="6"/>
      <c r="BV920" s="223"/>
      <c r="CA920" s="223"/>
      <c r="CI920" s="223"/>
      <c r="CO920" s="223"/>
    </row>
    <row r="921" spans="1:93" ht="14.25" customHeight="1">
      <c r="A921" s="1"/>
      <c r="B921" s="1"/>
      <c r="C921" s="1"/>
      <c r="D921" s="1"/>
      <c r="E921" s="1"/>
      <c r="F921" s="1"/>
      <c r="G921" s="1"/>
      <c r="H921" s="1"/>
      <c r="Z921" s="138"/>
      <c r="AD921" s="225"/>
      <c r="AE921" s="225"/>
      <c r="AF921" s="226"/>
      <c r="AG921" s="225"/>
      <c r="AH921" s="226"/>
      <c r="AI921" s="226"/>
      <c r="AJ921" s="226"/>
      <c r="AS921" s="223"/>
      <c r="BI921" s="223"/>
      <c r="BJ921" s="6"/>
      <c r="BK921" s="6"/>
      <c r="BV921" s="223"/>
      <c r="CA921" s="223"/>
      <c r="CI921" s="223"/>
      <c r="CO921" s="223"/>
    </row>
    <row r="922" spans="1:93" ht="14.25" customHeight="1">
      <c r="A922" s="1"/>
      <c r="B922" s="1"/>
      <c r="C922" s="1"/>
      <c r="D922" s="1"/>
      <c r="E922" s="1"/>
      <c r="F922" s="1"/>
      <c r="G922" s="1"/>
      <c r="H922" s="1"/>
      <c r="Z922" s="138"/>
      <c r="AD922" s="225"/>
      <c r="AE922" s="225"/>
      <c r="AF922" s="226"/>
      <c r="AG922" s="225"/>
      <c r="AH922" s="226"/>
      <c r="AI922" s="226"/>
      <c r="AJ922" s="226"/>
      <c r="AS922" s="223"/>
      <c r="BI922" s="223"/>
      <c r="BJ922" s="6"/>
      <c r="BK922" s="6"/>
      <c r="BV922" s="223"/>
      <c r="CA922" s="223"/>
      <c r="CI922" s="223"/>
      <c r="CO922" s="223"/>
    </row>
    <row r="923" spans="1:93" ht="14.25" customHeight="1">
      <c r="A923" s="1"/>
      <c r="B923" s="1"/>
      <c r="C923" s="1"/>
      <c r="D923" s="1"/>
      <c r="E923" s="1"/>
      <c r="F923" s="1"/>
      <c r="G923" s="1"/>
      <c r="H923" s="1"/>
      <c r="Z923" s="138"/>
      <c r="AD923" s="225"/>
      <c r="AE923" s="225"/>
      <c r="AF923" s="226"/>
      <c r="AG923" s="225"/>
      <c r="AH923" s="226"/>
      <c r="AI923" s="226"/>
      <c r="AJ923" s="226"/>
      <c r="AS923" s="223"/>
      <c r="BI923" s="223"/>
      <c r="BJ923" s="6"/>
      <c r="BK923" s="6"/>
      <c r="BV923" s="223"/>
      <c r="CA923" s="223"/>
      <c r="CI923" s="223"/>
      <c r="CO923" s="223"/>
    </row>
    <row r="924" spans="1:93" ht="14.25" customHeight="1">
      <c r="A924" s="1"/>
      <c r="B924" s="1"/>
      <c r="C924" s="1"/>
      <c r="D924" s="1"/>
      <c r="E924" s="1"/>
      <c r="F924" s="1"/>
      <c r="G924" s="1"/>
      <c r="H924" s="1"/>
      <c r="Z924" s="138"/>
      <c r="AD924" s="225"/>
      <c r="AE924" s="225"/>
      <c r="AF924" s="226"/>
      <c r="AG924" s="225"/>
      <c r="AH924" s="226"/>
      <c r="AI924" s="226"/>
      <c r="AJ924" s="226"/>
      <c r="AS924" s="223"/>
      <c r="BI924" s="223"/>
      <c r="BJ924" s="6"/>
      <c r="BK924" s="6"/>
      <c r="BV924" s="223"/>
      <c r="CA924" s="223"/>
      <c r="CI924" s="223"/>
      <c r="CO924" s="223"/>
    </row>
    <row r="925" spans="1:93" ht="14.25" customHeight="1">
      <c r="A925" s="1"/>
      <c r="B925" s="1"/>
      <c r="C925" s="1"/>
      <c r="D925" s="1"/>
      <c r="E925" s="1"/>
      <c r="F925" s="1"/>
      <c r="G925" s="1"/>
      <c r="H925" s="1"/>
      <c r="Z925" s="138"/>
      <c r="AD925" s="225"/>
      <c r="AE925" s="225"/>
      <c r="AF925" s="226"/>
      <c r="AG925" s="225"/>
      <c r="AH925" s="226"/>
      <c r="AI925" s="226"/>
      <c r="AJ925" s="226"/>
      <c r="AS925" s="223"/>
      <c r="BI925" s="223"/>
      <c r="BJ925" s="6"/>
      <c r="BK925" s="6"/>
      <c r="BV925" s="223"/>
      <c r="CA925" s="223"/>
      <c r="CI925" s="223"/>
      <c r="CO925" s="223"/>
    </row>
    <row r="926" spans="1:93" ht="14.25" customHeight="1">
      <c r="A926" s="1"/>
      <c r="B926" s="1"/>
      <c r="C926" s="1"/>
      <c r="D926" s="1"/>
      <c r="E926" s="1"/>
      <c r="F926" s="1"/>
      <c r="G926" s="1"/>
      <c r="H926" s="1"/>
      <c r="Z926" s="138"/>
      <c r="AD926" s="225"/>
      <c r="AE926" s="225"/>
      <c r="AF926" s="226"/>
      <c r="AG926" s="225"/>
      <c r="AH926" s="226"/>
      <c r="AI926" s="226"/>
      <c r="AJ926" s="226"/>
      <c r="AS926" s="223"/>
      <c r="BI926" s="223"/>
      <c r="BJ926" s="6"/>
      <c r="BK926" s="6"/>
      <c r="BV926" s="223"/>
      <c r="CA926" s="223"/>
      <c r="CI926" s="223"/>
      <c r="CO926" s="223"/>
    </row>
    <row r="927" spans="1:93" ht="14.25" customHeight="1">
      <c r="A927" s="1"/>
      <c r="B927" s="1"/>
      <c r="C927" s="1"/>
      <c r="D927" s="1"/>
      <c r="E927" s="1"/>
      <c r="F927" s="1"/>
      <c r="G927" s="1"/>
      <c r="H927" s="1"/>
      <c r="Z927" s="138"/>
      <c r="AD927" s="225"/>
      <c r="AE927" s="225"/>
      <c r="AF927" s="226"/>
      <c r="AG927" s="225"/>
      <c r="AH927" s="226"/>
      <c r="AI927" s="226"/>
      <c r="AJ927" s="226"/>
      <c r="AS927" s="223"/>
      <c r="BI927" s="223"/>
      <c r="BJ927" s="6"/>
      <c r="BK927" s="6"/>
      <c r="BV927" s="223"/>
      <c r="CA927" s="223"/>
      <c r="CI927" s="223"/>
      <c r="CO927" s="223"/>
    </row>
    <row r="928" spans="1:93" ht="14.25" customHeight="1">
      <c r="A928" s="1"/>
      <c r="B928" s="1"/>
      <c r="C928" s="1"/>
      <c r="D928" s="1"/>
      <c r="E928" s="1"/>
      <c r="F928" s="1"/>
      <c r="G928" s="1"/>
      <c r="H928" s="1"/>
      <c r="Z928" s="138"/>
      <c r="AD928" s="225"/>
      <c r="AE928" s="225"/>
      <c r="AF928" s="226"/>
      <c r="AG928" s="225"/>
      <c r="AH928" s="226"/>
      <c r="AI928" s="226"/>
      <c r="AJ928" s="226"/>
      <c r="AS928" s="223"/>
      <c r="BI928" s="223"/>
      <c r="BJ928" s="6"/>
      <c r="BK928" s="6"/>
      <c r="BV928" s="223"/>
      <c r="CA928" s="223"/>
      <c r="CI928" s="223"/>
      <c r="CO928" s="223"/>
    </row>
    <row r="929" spans="1:93" ht="14.25" customHeight="1">
      <c r="A929" s="1"/>
      <c r="B929" s="1"/>
      <c r="C929" s="1"/>
      <c r="D929" s="1"/>
      <c r="E929" s="1"/>
      <c r="F929" s="1"/>
      <c r="G929" s="1"/>
      <c r="H929" s="1"/>
      <c r="Z929" s="138"/>
      <c r="AD929" s="225"/>
      <c r="AE929" s="225"/>
      <c r="AF929" s="226"/>
      <c r="AG929" s="225"/>
      <c r="AH929" s="226"/>
      <c r="AI929" s="226"/>
      <c r="AJ929" s="226"/>
      <c r="AS929" s="223"/>
      <c r="BI929" s="223"/>
      <c r="BJ929" s="6"/>
      <c r="BK929" s="6"/>
      <c r="BV929" s="223"/>
      <c r="CA929" s="223"/>
      <c r="CI929" s="223"/>
      <c r="CO929" s="223"/>
    </row>
    <row r="930" spans="1:93" ht="14.25" customHeight="1">
      <c r="A930" s="1"/>
      <c r="B930" s="1"/>
      <c r="C930" s="1"/>
      <c r="D930" s="1"/>
      <c r="E930" s="1"/>
      <c r="F930" s="1"/>
      <c r="G930" s="1"/>
      <c r="H930" s="1"/>
      <c r="Z930" s="138"/>
      <c r="AD930" s="225"/>
      <c r="AE930" s="225"/>
      <c r="AF930" s="226"/>
      <c r="AG930" s="225"/>
      <c r="AH930" s="226"/>
      <c r="AI930" s="226"/>
      <c r="AJ930" s="226"/>
      <c r="AS930" s="223"/>
      <c r="BI930" s="223"/>
      <c r="BJ930" s="6"/>
      <c r="BK930" s="6"/>
      <c r="BV930" s="223"/>
      <c r="CA930" s="223"/>
      <c r="CI930" s="223"/>
      <c r="CO930" s="223"/>
    </row>
    <row r="931" spans="1:93" ht="14.25" customHeight="1">
      <c r="A931" s="1"/>
      <c r="B931" s="1"/>
      <c r="C931" s="1"/>
      <c r="D931" s="1"/>
      <c r="E931" s="1"/>
      <c r="F931" s="1"/>
      <c r="G931" s="1"/>
      <c r="H931" s="1"/>
      <c r="Z931" s="138"/>
      <c r="AD931" s="225"/>
      <c r="AE931" s="225"/>
      <c r="AF931" s="226"/>
      <c r="AG931" s="225"/>
      <c r="AH931" s="226"/>
      <c r="AI931" s="226"/>
      <c r="AJ931" s="226"/>
      <c r="AS931" s="223"/>
      <c r="BI931" s="223"/>
      <c r="BJ931" s="6"/>
      <c r="BK931" s="6"/>
      <c r="BV931" s="223"/>
      <c r="CA931" s="223"/>
      <c r="CI931" s="223"/>
      <c r="CO931" s="223"/>
    </row>
    <row r="932" spans="1:93" ht="14.25" customHeight="1">
      <c r="A932" s="1"/>
      <c r="B932" s="1"/>
      <c r="C932" s="1"/>
      <c r="D932" s="1"/>
      <c r="E932" s="1"/>
      <c r="F932" s="1"/>
      <c r="G932" s="1"/>
      <c r="H932" s="1"/>
      <c r="Z932" s="138"/>
      <c r="AD932" s="225"/>
      <c r="AE932" s="225"/>
      <c r="AF932" s="226"/>
      <c r="AG932" s="225"/>
      <c r="AH932" s="226"/>
      <c r="AI932" s="226"/>
      <c r="AJ932" s="226"/>
      <c r="AS932" s="223"/>
      <c r="BI932" s="223"/>
      <c r="BJ932" s="6"/>
      <c r="BK932" s="6"/>
      <c r="BV932" s="223"/>
      <c r="CA932" s="223"/>
      <c r="CI932" s="223"/>
      <c r="CO932" s="223"/>
    </row>
    <row r="933" spans="1:93" ht="14.25" customHeight="1">
      <c r="A933" s="1"/>
      <c r="B933" s="1"/>
      <c r="C933" s="1"/>
      <c r="D933" s="1"/>
      <c r="E933" s="1"/>
      <c r="F933" s="1"/>
      <c r="G933" s="1"/>
      <c r="H933" s="1"/>
      <c r="Z933" s="138"/>
      <c r="AD933" s="225"/>
      <c r="AE933" s="225"/>
      <c r="AF933" s="226"/>
      <c r="AG933" s="225"/>
      <c r="AH933" s="226"/>
      <c r="AI933" s="226"/>
      <c r="AJ933" s="226"/>
      <c r="AS933" s="223"/>
      <c r="BI933" s="223"/>
      <c r="BJ933" s="6"/>
      <c r="BK933" s="6"/>
      <c r="BV933" s="223"/>
      <c r="CA933" s="223"/>
      <c r="CI933" s="223"/>
      <c r="CO933" s="223"/>
    </row>
    <row r="934" spans="1:93" ht="14.25" customHeight="1">
      <c r="A934" s="1"/>
      <c r="B934" s="1"/>
      <c r="C934" s="1"/>
      <c r="D934" s="1"/>
      <c r="E934" s="1"/>
      <c r="F934" s="1"/>
      <c r="G934" s="1"/>
      <c r="H934" s="1"/>
      <c r="Z934" s="138"/>
      <c r="AD934" s="225"/>
      <c r="AE934" s="225"/>
      <c r="AF934" s="226"/>
      <c r="AG934" s="225"/>
      <c r="AH934" s="226"/>
      <c r="AI934" s="226"/>
      <c r="AJ934" s="226"/>
      <c r="AS934" s="223"/>
      <c r="BI934" s="223"/>
      <c r="BJ934" s="6"/>
      <c r="BK934" s="6"/>
      <c r="BV934" s="223"/>
      <c r="CA934" s="223"/>
      <c r="CI934" s="223"/>
      <c r="CO934" s="223"/>
    </row>
    <row r="935" spans="1:93" ht="14.25" customHeight="1">
      <c r="A935" s="1"/>
      <c r="B935" s="1"/>
      <c r="C935" s="1"/>
      <c r="D935" s="1"/>
      <c r="E935" s="1"/>
      <c r="F935" s="1"/>
      <c r="G935" s="1"/>
      <c r="H935" s="1"/>
      <c r="Z935" s="138"/>
      <c r="AD935" s="225"/>
      <c r="AE935" s="225"/>
      <c r="AF935" s="226"/>
      <c r="AG935" s="225"/>
      <c r="AH935" s="226"/>
      <c r="AI935" s="226"/>
      <c r="AJ935" s="226"/>
      <c r="AS935" s="223"/>
      <c r="BI935" s="223"/>
      <c r="BJ935" s="6"/>
      <c r="BK935" s="6"/>
      <c r="BV935" s="223"/>
      <c r="CA935" s="223"/>
      <c r="CI935" s="223"/>
      <c r="CO935" s="223"/>
    </row>
    <row r="936" spans="1:93" ht="14.25" customHeight="1">
      <c r="A936" s="1"/>
      <c r="B936" s="1"/>
      <c r="C936" s="1"/>
      <c r="D936" s="1"/>
      <c r="E936" s="1"/>
      <c r="F936" s="1"/>
      <c r="G936" s="1"/>
      <c r="H936" s="1"/>
      <c r="Z936" s="138"/>
      <c r="AD936" s="225"/>
      <c r="AE936" s="225"/>
      <c r="AF936" s="226"/>
      <c r="AG936" s="225"/>
      <c r="AH936" s="226"/>
      <c r="AI936" s="226"/>
      <c r="AJ936" s="226"/>
      <c r="AS936" s="223"/>
      <c r="BI936" s="223"/>
      <c r="BJ936" s="6"/>
      <c r="BK936" s="6"/>
      <c r="BV936" s="223"/>
      <c r="CA936" s="223"/>
      <c r="CI936" s="223"/>
      <c r="CO936" s="223"/>
    </row>
    <row r="937" spans="1:93" ht="14.25" customHeight="1">
      <c r="A937" s="1"/>
      <c r="B937" s="1"/>
      <c r="C937" s="1"/>
      <c r="D937" s="1"/>
      <c r="E937" s="1"/>
      <c r="F937" s="1"/>
      <c r="G937" s="1"/>
      <c r="H937" s="1"/>
      <c r="Z937" s="138"/>
      <c r="AD937" s="225"/>
      <c r="AE937" s="225"/>
      <c r="AF937" s="226"/>
      <c r="AG937" s="225"/>
      <c r="AH937" s="226"/>
      <c r="AI937" s="226"/>
      <c r="AJ937" s="226"/>
      <c r="AS937" s="223"/>
      <c r="BI937" s="223"/>
      <c r="BJ937" s="6"/>
      <c r="BK937" s="6"/>
      <c r="BV937" s="223"/>
      <c r="CA937" s="223"/>
      <c r="CI937" s="223"/>
      <c r="CO937" s="223"/>
    </row>
    <row r="938" spans="1:93" ht="14.25" customHeight="1">
      <c r="A938" s="1"/>
      <c r="B938" s="1"/>
      <c r="C938" s="1"/>
      <c r="D938" s="1"/>
      <c r="E938" s="1"/>
      <c r="F938" s="1"/>
      <c r="G938" s="1"/>
      <c r="H938" s="1"/>
      <c r="Z938" s="138"/>
      <c r="AD938" s="225"/>
      <c r="AE938" s="225"/>
      <c r="AF938" s="226"/>
      <c r="AG938" s="225"/>
      <c r="AH938" s="226"/>
      <c r="AI938" s="226"/>
      <c r="AJ938" s="226"/>
      <c r="AS938" s="223"/>
      <c r="BI938" s="223"/>
      <c r="BJ938" s="6"/>
      <c r="BK938" s="6"/>
      <c r="BV938" s="223"/>
      <c r="CA938" s="223"/>
      <c r="CI938" s="223"/>
      <c r="CO938" s="223"/>
    </row>
    <row r="939" spans="1:93" ht="14.25" customHeight="1">
      <c r="A939" s="1"/>
      <c r="B939" s="1"/>
      <c r="C939" s="1"/>
      <c r="D939" s="1"/>
      <c r="E939" s="1"/>
      <c r="F939" s="1"/>
      <c r="G939" s="1"/>
      <c r="H939" s="1"/>
      <c r="Z939" s="138"/>
      <c r="AD939" s="225"/>
      <c r="AE939" s="225"/>
      <c r="AF939" s="226"/>
      <c r="AG939" s="225"/>
      <c r="AH939" s="226"/>
      <c r="AI939" s="226"/>
      <c r="AJ939" s="226"/>
      <c r="AS939" s="223"/>
      <c r="BI939" s="223"/>
      <c r="BJ939" s="6"/>
      <c r="BK939" s="6"/>
      <c r="BV939" s="223"/>
      <c r="CA939" s="223"/>
      <c r="CI939" s="223"/>
      <c r="CO939" s="223"/>
    </row>
    <row r="940" spans="1:93" ht="14.25" customHeight="1">
      <c r="A940" s="1"/>
      <c r="B940" s="1"/>
      <c r="C940" s="1"/>
      <c r="D940" s="1"/>
      <c r="E940" s="1"/>
      <c r="F940" s="1"/>
      <c r="G940" s="1"/>
      <c r="H940" s="1"/>
      <c r="Z940" s="138"/>
      <c r="AD940" s="225"/>
      <c r="AE940" s="225"/>
      <c r="AF940" s="226"/>
      <c r="AG940" s="225"/>
      <c r="AH940" s="226"/>
      <c r="AI940" s="226"/>
      <c r="AJ940" s="226"/>
      <c r="AS940" s="223"/>
      <c r="BI940" s="223"/>
      <c r="BJ940" s="6"/>
      <c r="BK940" s="6"/>
      <c r="BV940" s="223"/>
      <c r="CA940" s="223"/>
      <c r="CI940" s="223"/>
      <c r="CO940" s="223"/>
    </row>
    <row r="941" spans="1:93" ht="14.25" customHeight="1">
      <c r="A941" s="1"/>
      <c r="B941" s="1"/>
      <c r="C941" s="1"/>
      <c r="D941" s="1"/>
      <c r="E941" s="1"/>
      <c r="F941" s="1"/>
      <c r="G941" s="1"/>
      <c r="H941" s="1"/>
      <c r="Z941" s="138"/>
      <c r="AD941" s="225"/>
      <c r="AE941" s="225"/>
      <c r="AF941" s="226"/>
      <c r="AG941" s="225"/>
      <c r="AH941" s="226"/>
      <c r="AI941" s="226"/>
      <c r="AJ941" s="226"/>
      <c r="AS941" s="223"/>
      <c r="BI941" s="223"/>
      <c r="BJ941" s="6"/>
      <c r="BK941" s="6"/>
      <c r="BV941" s="223"/>
      <c r="CA941" s="223"/>
      <c r="CI941" s="223"/>
      <c r="CO941" s="223"/>
    </row>
    <row r="942" spans="1:93" ht="14.25" customHeight="1">
      <c r="A942" s="1"/>
      <c r="B942" s="1"/>
      <c r="C942" s="1"/>
      <c r="D942" s="1"/>
      <c r="E942" s="1"/>
      <c r="F942" s="1"/>
      <c r="G942" s="1"/>
      <c r="H942" s="1"/>
      <c r="Z942" s="138"/>
      <c r="AD942" s="225"/>
      <c r="AE942" s="225"/>
      <c r="AF942" s="226"/>
      <c r="AG942" s="225"/>
      <c r="AH942" s="226"/>
      <c r="AI942" s="226"/>
      <c r="AJ942" s="226"/>
      <c r="AS942" s="223"/>
      <c r="BI942" s="223"/>
      <c r="BJ942" s="6"/>
      <c r="BK942" s="6"/>
      <c r="BV942" s="223"/>
      <c r="CA942" s="223"/>
      <c r="CI942" s="223"/>
      <c r="CO942" s="223"/>
    </row>
    <row r="943" spans="1:93" ht="14.25" customHeight="1">
      <c r="A943" s="1"/>
      <c r="B943" s="1"/>
      <c r="C943" s="1"/>
      <c r="D943" s="1"/>
      <c r="E943" s="1"/>
      <c r="F943" s="1"/>
      <c r="G943" s="1"/>
      <c r="H943" s="1"/>
      <c r="Z943" s="138"/>
      <c r="AD943" s="225"/>
      <c r="AE943" s="225"/>
      <c r="AF943" s="226"/>
      <c r="AG943" s="225"/>
      <c r="AH943" s="226"/>
      <c r="AI943" s="226"/>
      <c r="AJ943" s="226"/>
      <c r="AS943" s="223"/>
      <c r="BI943" s="223"/>
      <c r="BJ943" s="6"/>
      <c r="BK943" s="6"/>
      <c r="BV943" s="223"/>
      <c r="CA943" s="223"/>
      <c r="CI943" s="223"/>
      <c r="CO943" s="223"/>
    </row>
    <row r="944" spans="1:93" ht="14.25" customHeight="1">
      <c r="A944" s="1"/>
      <c r="B944" s="1"/>
      <c r="C944" s="1"/>
      <c r="D944" s="1"/>
      <c r="E944" s="1"/>
      <c r="F944" s="1"/>
      <c r="G944" s="1"/>
      <c r="H944" s="1"/>
      <c r="Z944" s="138"/>
      <c r="AD944" s="225"/>
      <c r="AE944" s="225"/>
      <c r="AF944" s="226"/>
      <c r="AG944" s="225"/>
      <c r="AH944" s="226"/>
      <c r="AI944" s="226"/>
      <c r="AJ944" s="226"/>
      <c r="AS944" s="223"/>
      <c r="BI944" s="223"/>
      <c r="BJ944" s="6"/>
      <c r="BK944" s="6"/>
      <c r="BV944" s="223"/>
      <c r="CA944" s="223"/>
      <c r="CI944" s="223"/>
      <c r="CO944" s="223"/>
    </row>
    <row r="945" spans="1:93" ht="14.25" customHeight="1">
      <c r="A945" s="1"/>
      <c r="B945" s="1"/>
      <c r="C945" s="1"/>
      <c r="D945" s="1"/>
      <c r="E945" s="1"/>
      <c r="F945" s="1"/>
      <c r="G945" s="1"/>
      <c r="H945" s="1"/>
      <c r="Z945" s="138"/>
      <c r="AD945" s="225"/>
      <c r="AE945" s="225"/>
      <c r="AF945" s="226"/>
      <c r="AG945" s="225"/>
      <c r="AH945" s="226"/>
      <c r="AI945" s="226"/>
      <c r="AJ945" s="226"/>
      <c r="AS945" s="223"/>
      <c r="BI945" s="223"/>
      <c r="BJ945" s="6"/>
      <c r="BK945" s="6"/>
      <c r="BV945" s="223"/>
      <c r="CA945" s="223"/>
      <c r="CI945" s="223"/>
      <c r="CO945" s="223"/>
    </row>
    <row r="946" spans="1:93" ht="14.25" customHeight="1">
      <c r="A946" s="1"/>
      <c r="B946" s="1"/>
      <c r="C946" s="1"/>
      <c r="D946" s="1"/>
      <c r="E946" s="1"/>
      <c r="F946" s="1"/>
      <c r="G946" s="1"/>
      <c r="H946" s="1"/>
      <c r="Z946" s="138"/>
      <c r="AD946" s="225"/>
      <c r="AE946" s="225"/>
      <c r="AF946" s="226"/>
      <c r="AG946" s="225"/>
      <c r="AH946" s="226"/>
      <c r="AI946" s="226"/>
      <c r="AJ946" s="226"/>
      <c r="AS946" s="223"/>
      <c r="BI946" s="223"/>
      <c r="BJ946" s="6"/>
      <c r="BK946" s="6"/>
      <c r="BV946" s="223"/>
      <c r="CA946" s="223"/>
      <c r="CI946" s="223"/>
      <c r="CO946" s="223"/>
    </row>
    <row r="947" spans="1:93" ht="14.25" customHeight="1">
      <c r="A947" s="1"/>
      <c r="B947" s="1"/>
      <c r="C947" s="1"/>
      <c r="D947" s="1"/>
      <c r="E947" s="1"/>
      <c r="F947" s="1"/>
      <c r="G947" s="1"/>
      <c r="H947" s="1"/>
      <c r="Z947" s="138"/>
      <c r="AD947" s="225"/>
      <c r="AE947" s="225"/>
      <c r="AF947" s="226"/>
      <c r="AG947" s="225"/>
      <c r="AH947" s="226"/>
      <c r="AI947" s="226"/>
      <c r="AJ947" s="226"/>
      <c r="AS947" s="223"/>
      <c r="BI947" s="223"/>
      <c r="BJ947" s="6"/>
      <c r="BK947" s="6"/>
      <c r="BV947" s="223"/>
      <c r="CA947" s="223"/>
      <c r="CI947" s="223"/>
      <c r="CO947" s="223"/>
    </row>
    <row r="948" spans="1:93" ht="14.25" customHeight="1">
      <c r="A948" s="1"/>
      <c r="B948" s="1"/>
      <c r="C948" s="1"/>
      <c r="D948" s="1"/>
      <c r="E948" s="1"/>
      <c r="F948" s="1"/>
      <c r="G948" s="1"/>
      <c r="H948" s="1"/>
      <c r="Z948" s="138"/>
      <c r="AD948" s="225"/>
      <c r="AE948" s="225"/>
      <c r="AF948" s="226"/>
      <c r="AG948" s="225"/>
      <c r="AH948" s="226"/>
      <c r="AI948" s="226"/>
      <c r="AJ948" s="226"/>
      <c r="AS948" s="223"/>
      <c r="BI948" s="223"/>
      <c r="BJ948" s="6"/>
      <c r="BK948" s="6"/>
      <c r="BV948" s="223"/>
      <c r="CA948" s="223"/>
      <c r="CI948" s="223"/>
      <c r="CO948" s="223"/>
    </row>
    <row r="949" spans="1:93" ht="14.25" customHeight="1">
      <c r="A949" s="1"/>
      <c r="B949" s="1"/>
      <c r="C949" s="1"/>
      <c r="D949" s="1"/>
      <c r="E949" s="1"/>
      <c r="F949" s="1"/>
      <c r="G949" s="1"/>
      <c r="H949" s="1"/>
      <c r="Z949" s="138"/>
      <c r="AD949" s="225"/>
      <c r="AE949" s="225"/>
      <c r="AF949" s="226"/>
      <c r="AG949" s="225"/>
      <c r="AH949" s="226"/>
      <c r="AI949" s="226"/>
      <c r="AJ949" s="226"/>
      <c r="AS949" s="223"/>
      <c r="BI949" s="223"/>
      <c r="BJ949" s="6"/>
      <c r="BK949" s="6"/>
      <c r="BV949" s="223"/>
      <c r="CA949" s="223"/>
      <c r="CI949" s="223"/>
      <c r="CO949" s="223"/>
    </row>
    <row r="950" spans="1:93" ht="14.25" customHeight="1">
      <c r="A950" s="1"/>
      <c r="B950" s="1"/>
      <c r="C950" s="1"/>
      <c r="D950" s="1"/>
      <c r="E950" s="1"/>
      <c r="F950" s="1"/>
      <c r="G950" s="1"/>
      <c r="H950" s="1"/>
      <c r="Z950" s="138"/>
      <c r="AD950" s="225"/>
      <c r="AE950" s="225"/>
      <c r="AF950" s="226"/>
      <c r="AG950" s="225"/>
      <c r="AH950" s="226"/>
      <c r="AI950" s="226"/>
      <c r="AJ950" s="226"/>
      <c r="AS950" s="223"/>
      <c r="BI950" s="223"/>
      <c r="BJ950" s="6"/>
      <c r="BK950" s="6"/>
      <c r="BV950" s="223"/>
      <c r="CA950" s="223"/>
      <c r="CI950" s="223"/>
      <c r="CO950" s="223"/>
    </row>
    <row r="951" spans="1:93" ht="14.25" customHeight="1">
      <c r="A951" s="1"/>
      <c r="B951" s="1"/>
      <c r="C951" s="1"/>
      <c r="D951" s="1"/>
      <c r="E951" s="1"/>
      <c r="F951" s="1"/>
      <c r="G951" s="1"/>
      <c r="H951" s="1"/>
      <c r="Z951" s="138"/>
      <c r="AD951" s="225"/>
      <c r="AE951" s="225"/>
      <c r="AF951" s="226"/>
      <c r="AG951" s="225"/>
      <c r="AH951" s="226"/>
      <c r="AI951" s="226"/>
      <c r="AJ951" s="226"/>
      <c r="AS951" s="223"/>
      <c r="BI951" s="223"/>
      <c r="BJ951" s="6"/>
      <c r="BK951" s="6"/>
      <c r="BV951" s="223"/>
      <c r="CA951" s="223"/>
      <c r="CI951" s="223"/>
      <c r="CO951" s="223"/>
    </row>
    <row r="952" spans="1:93" ht="14.25" customHeight="1">
      <c r="A952" s="1"/>
      <c r="B952" s="1"/>
      <c r="C952" s="1"/>
      <c r="D952" s="1"/>
      <c r="E952" s="1"/>
      <c r="F952" s="1"/>
      <c r="G952" s="1"/>
      <c r="H952" s="1"/>
      <c r="Z952" s="138"/>
      <c r="AD952" s="225"/>
      <c r="AE952" s="225"/>
      <c r="AF952" s="226"/>
      <c r="AG952" s="225"/>
      <c r="AH952" s="226"/>
      <c r="AI952" s="226"/>
      <c r="AJ952" s="226"/>
      <c r="AS952" s="223"/>
      <c r="BI952" s="223"/>
      <c r="BJ952" s="6"/>
      <c r="BK952" s="6"/>
      <c r="BV952" s="223"/>
      <c r="CA952" s="223"/>
      <c r="CI952" s="223"/>
      <c r="CO952" s="223"/>
    </row>
    <row r="953" spans="1:93" ht="14.25" customHeight="1">
      <c r="A953" s="1"/>
      <c r="B953" s="1"/>
      <c r="C953" s="1"/>
      <c r="D953" s="1"/>
      <c r="E953" s="1"/>
      <c r="F953" s="1"/>
      <c r="G953" s="1"/>
      <c r="H953" s="1"/>
      <c r="Z953" s="138"/>
      <c r="AD953" s="225"/>
      <c r="AE953" s="225"/>
      <c r="AF953" s="226"/>
      <c r="AG953" s="225"/>
      <c r="AH953" s="226"/>
      <c r="AI953" s="226"/>
      <c r="AJ953" s="226"/>
      <c r="AS953" s="223"/>
      <c r="BI953" s="223"/>
      <c r="BJ953" s="6"/>
      <c r="BK953" s="6"/>
      <c r="BV953" s="223"/>
      <c r="CA953" s="223"/>
      <c r="CI953" s="223"/>
      <c r="CO953" s="223"/>
    </row>
    <row r="954" spans="1:93" ht="14.25" customHeight="1">
      <c r="A954" s="1"/>
      <c r="B954" s="1"/>
      <c r="C954" s="1"/>
      <c r="D954" s="1"/>
      <c r="E954" s="1"/>
      <c r="F954" s="1"/>
      <c r="G954" s="1"/>
      <c r="H954" s="1"/>
      <c r="Z954" s="138"/>
      <c r="AD954" s="225"/>
      <c r="AE954" s="225"/>
      <c r="AF954" s="226"/>
      <c r="AG954" s="225"/>
      <c r="AH954" s="226"/>
      <c r="AI954" s="226"/>
      <c r="AJ954" s="226"/>
      <c r="AS954" s="223"/>
      <c r="BI954" s="223"/>
      <c r="BJ954" s="6"/>
      <c r="BK954" s="6"/>
      <c r="BV954" s="223"/>
      <c r="CA954" s="223"/>
      <c r="CI954" s="223"/>
      <c r="CO954" s="223"/>
    </row>
    <row r="955" spans="1:93" ht="14.25" customHeight="1">
      <c r="A955" s="1"/>
      <c r="B955" s="1"/>
      <c r="C955" s="1"/>
      <c r="D955" s="1"/>
      <c r="E955" s="1"/>
      <c r="F955" s="1"/>
      <c r="G955" s="1"/>
      <c r="H955" s="1"/>
      <c r="Z955" s="138"/>
      <c r="AD955" s="225"/>
      <c r="AE955" s="225"/>
      <c r="AF955" s="226"/>
      <c r="AG955" s="225"/>
      <c r="AH955" s="226"/>
      <c r="AI955" s="226"/>
      <c r="AJ955" s="226"/>
      <c r="AS955" s="223"/>
      <c r="BI955" s="223"/>
      <c r="BJ955" s="6"/>
      <c r="BK955" s="6"/>
      <c r="BV955" s="223"/>
      <c r="CA955" s="223"/>
      <c r="CI955" s="223"/>
      <c r="CO955" s="223"/>
    </row>
    <row r="956" spans="1:93" ht="14.25" customHeight="1">
      <c r="A956" s="1"/>
      <c r="B956" s="1"/>
      <c r="C956" s="1"/>
      <c r="D956" s="1"/>
      <c r="E956" s="1"/>
      <c r="F956" s="1"/>
      <c r="G956" s="1"/>
      <c r="H956" s="1"/>
      <c r="Z956" s="138"/>
      <c r="AD956" s="225"/>
      <c r="AE956" s="225"/>
      <c r="AF956" s="226"/>
      <c r="AG956" s="225"/>
      <c r="AH956" s="226"/>
      <c r="AI956" s="226"/>
      <c r="AJ956" s="226"/>
      <c r="AS956" s="223"/>
      <c r="BI956" s="223"/>
      <c r="BJ956" s="6"/>
      <c r="BK956" s="6"/>
      <c r="BV956" s="223"/>
      <c r="CA956" s="223"/>
      <c r="CI956" s="223"/>
      <c r="CO956" s="223"/>
    </row>
    <row r="957" spans="1:93" ht="14.25" customHeight="1">
      <c r="A957" s="1"/>
      <c r="B957" s="1"/>
      <c r="C957" s="1"/>
      <c r="D957" s="1"/>
      <c r="E957" s="1"/>
      <c r="F957" s="1"/>
      <c r="G957" s="1"/>
      <c r="H957" s="1"/>
      <c r="Z957" s="138"/>
      <c r="AD957" s="225"/>
      <c r="AE957" s="225"/>
      <c r="AF957" s="226"/>
      <c r="AG957" s="225"/>
      <c r="AH957" s="226"/>
      <c r="AI957" s="226"/>
      <c r="AJ957" s="226"/>
      <c r="AS957" s="223"/>
      <c r="BI957" s="223"/>
      <c r="BJ957" s="6"/>
      <c r="BK957" s="6"/>
      <c r="BV957" s="223"/>
      <c r="CA957" s="223"/>
      <c r="CI957" s="223"/>
      <c r="CO957" s="223"/>
    </row>
    <row r="958" spans="1:93" ht="14.25" customHeight="1">
      <c r="A958" s="1"/>
      <c r="B958" s="1"/>
      <c r="C958" s="1"/>
      <c r="D958" s="1"/>
      <c r="E958" s="1"/>
      <c r="F958" s="1"/>
      <c r="G958" s="1"/>
      <c r="H958" s="1"/>
      <c r="Z958" s="138"/>
      <c r="AD958" s="225"/>
      <c r="AE958" s="225"/>
      <c r="AF958" s="226"/>
      <c r="AG958" s="225"/>
      <c r="AH958" s="226"/>
      <c r="AI958" s="226"/>
      <c r="AJ958" s="226"/>
      <c r="AS958" s="223"/>
      <c r="BI958" s="223"/>
      <c r="BJ958" s="6"/>
      <c r="BK958" s="6"/>
      <c r="BV958" s="223"/>
      <c r="CA958" s="223"/>
      <c r="CI958" s="223"/>
      <c r="CO958" s="223"/>
    </row>
    <row r="959" spans="1:93" ht="14.25" customHeight="1">
      <c r="A959" s="1"/>
      <c r="B959" s="1"/>
      <c r="C959" s="1"/>
      <c r="D959" s="1"/>
      <c r="E959" s="1"/>
      <c r="F959" s="1"/>
      <c r="G959" s="1"/>
      <c r="H959" s="1"/>
      <c r="Z959" s="138"/>
      <c r="AD959" s="225"/>
      <c r="AE959" s="225"/>
      <c r="AF959" s="226"/>
      <c r="AG959" s="225"/>
      <c r="AH959" s="226"/>
      <c r="AI959" s="226"/>
      <c r="AJ959" s="226"/>
      <c r="AS959" s="223"/>
      <c r="BI959" s="223"/>
      <c r="BJ959" s="6"/>
      <c r="BK959" s="6"/>
      <c r="BV959" s="223"/>
      <c r="CA959" s="223"/>
      <c r="CI959" s="223"/>
      <c r="CO959" s="223"/>
    </row>
    <row r="960" spans="1:93" ht="14.25" customHeight="1">
      <c r="A960" s="1"/>
      <c r="B960" s="1"/>
      <c r="C960" s="1"/>
      <c r="D960" s="1"/>
      <c r="E960" s="1"/>
      <c r="F960" s="1"/>
      <c r="G960" s="1"/>
      <c r="H960" s="1"/>
      <c r="Z960" s="138"/>
      <c r="AD960" s="225"/>
      <c r="AE960" s="225"/>
      <c r="AF960" s="226"/>
      <c r="AG960" s="225"/>
      <c r="AH960" s="226"/>
      <c r="AI960" s="226"/>
      <c r="AJ960" s="226"/>
      <c r="AS960" s="223"/>
      <c r="BI960" s="223"/>
      <c r="BJ960" s="6"/>
      <c r="BK960" s="6"/>
      <c r="BV960" s="223"/>
      <c r="CA960" s="223"/>
      <c r="CI960" s="223"/>
      <c r="CO960" s="223"/>
    </row>
    <row r="961" spans="1:93" ht="14.25" customHeight="1">
      <c r="A961" s="1"/>
      <c r="B961" s="1"/>
      <c r="C961" s="1"/>
      <c r="D961" s="1"/>
      <c r="E961" s="1"/>
      <c r="F961" s="1"/>
      <c r="G961" s="1"/>
      <c r="H961" s="1"/>
      <c r="Z961" s="138"/>
      <c r="AD961" s="225"/>
      <c r="AE961" s="225"/>
      <c r="AF961" s="226"/>
      <c r="AG961" s="225"/>
      <c r="AH961" s="226"/>
      <c r="AI961" s="226"/>
      <c r="AJ961" s="226"/>
      <c r="AS961" s="223"/>
      <c r="BI961" s="223"/>
      <c r="BJ961" s="6"/>
      <c r="BK961" s="6"/>
      <c r="BV961" s="223"/>
      <c r="CA961" s="223"/>
      <c r="CI961" s="223"/>
      <c r="CO961" s="223"/>
    </row>
    <row r="962" spans="1:93" ht="14.25" customHeight="1">
      <c r="A962" s="1"/>
      <c r="B962" s="1"/>
      <c r="C962" s="1"/>
      <c r="D962" s="1"/>
      <c r="E962" s="1"/>
      <c r="F962" s="1"/>
      <c r="G962" s="1"/>
      <c r="H962" s="1"/>
      <c r="Z962" s="138"/>
      <c r="AD962" s="225"/>
      <c r="AE962" s="225"/>
      <c r="AF962" s="226"/>
      <c r="AG962" s="225"/>
      <c r="AH962" s="226"/>
      <c r="AI962" s="226"/>
      <c r="AJ962" s="226"/>
      <c r="AS962" s="223"/>
      <c r="BI962" s="223"/>
      <c r="BJ962" s="6"/>
      <c r="BK962" s="6"/>
      <c r="BV962" s="223"/>
      <c r="CA962" s="223"/>
      <c r="CI962" s="223"/>
      <c r="CO962" s="223"/>
    </row>
    <row r="963" spans="1:93" ht="14.25" customHeight="1">
      <c r="A963" s="1"/>
      <c r="B963" s="1"/>
      <c r="C963" s="1"/>
      <c r="D963" s="1"/>
      <c r="E963" s="1"/>
      <c r="F963" s="1"/>
      <c r="G963" s="1"/>
      <c r="H963" s="1"/>
      <c r="Z963" s="138"/>
      <c r="AD963" s="225"/>
      <c r="AE963" s="225"/>
      <c r="AF963" s="226"/>
      <c r="AG963" s="225"/>
      <c r="AH963" s="226"/>
      <c r="AI963" s="226"/>
      <c r="AJ963" s="226"/>
      <c r="AS963" s="223"/>
      <c r="BI963" s="223"/>
      <c r="BJ963" s="6"/>
      <c r="BK963" s="6"/>
      <c r="BV963" s="223"/>
      <c r="CA963" s="223"/>
      <c r="CI963" s="223"/>
      <c r="CO963" s="223"/>
    </row>
    <row r="964" spans="1:93" ht="14.25" customHeight="1">
      <c r="A964" s="1"/>
      <c r="B964" s="1"/>
      <c r="C964" s="1"/>
      <c r="D964" s="1"/>
      <c r="E964" s="1"/>
      <c r="F964" s="1"/>
      <c r="G964" s="1"/>
      <c r="H964" s="1"/>
      <c r="Z964" s="138"/>
      <c r="AD964" s="225"/>
      <c r="AE964" s="225"/>
      <c r="AF964" s="226"/>
      <c r="AG964" s="225"/>
      <c r="AH964" s="226"/>
      <c r="AI964" s="226"/>
      <c r="AJ964" s="226"/>
      <c r="AS964" s="223"/>
      <c r="BI964" s="223"/>
      <c r="BJ964" s="6"/>
      <c r="BK964" s="6"/>
      <c r="BV964" s="223"/>
      <c r="CA964" s="223"/>
      <c r="CI964" s="223"/>
      <c r="CO964" s="223"/>
    </row>
    <row r="965" spans="1:93" ht="14.25" customHeight="1">
      <c r="A965" s="1"/>
      <c r="B965" s="1"/>
      <c r="C965" s="1"/>
      <c r="D965" s="1"/>
      <c r="E965" s="1"/>
      <c r="F965" s="1"/>
      <c r="G965" s="1"/>
      <c r="H965" s="1"/>
      <c r="Z965" s="138"/>
      <c r="AD965" s="225"/>
      <c r="AE965" s="225"/>
      <c r="AF965" s="226"/>
      <c r="AG965" s="225"/>
      <c r="AH965" s="226"/>
      <c r="AI965" s="226"/>
      <c r="AJ965" s="226"/>
      <c r="AS965" s="223"/>
      <c r="BI965" s="223"/>
      <c r="BJ965" s="6"/>
      <c r="BK965" s="6"/>
      <c r="BV965" s="223"/>
      <c r="CA965" s="223"/>
      <c r="CI965" s="223"/>
      <c r="CO965" s="223"/>
    </row>
    <row r="966" spans="1:93" ht="14.25" customHeight="1">
      <c r="A966" s="1"/>
      <c r="B966" s="1"/>
      <c r="C966" s="1"/>
      <c r="D966" s="1"/>
      <c r="E966" s="1"/>
      <c r="F966" s="1"/>
      <c r="G966" s="1"/>
      <c r="H966" s="1"/>
      <c r="Z966" s="138"/>
      <c r="AD966" s="225"/>
      <c r="AE966" s="225"/>
      <c r="AF966" s="226"/>
      <c r="AG966" s="225"/>
      <c r="AH966" s="226"/>
      <c r="AI966" s="226"/>
      <c r="AJ966" s="226"/>
      <c r="AS966" s="223"/>
      <c r="BI966" s="223"/>
      <c r="BJ966" s="6"/>
      <c r="BK966" s="6"/>
      <c r="BV966" s="223"/>
      <c r="CA966" s="223"/>
      <c r="CI966" s="223"/>
      <c r="CO966" s="223"/>
    </row>
    <row r="967" spans="1:93" ht="14.25" customHeight="1">
      <c r="A967" s="1"/>
      <c r="B967" s="1"/>
      <c r="C967" s="1"/>
      <c r="D967" s="1"/>
      <c r="E967" s="1"/>
      <c r="F967" s="1"/>
      <c r="G967" s="1"/>
      <c r="H967" s="1"/>
      <c r="Z967" s="138"/>
      <c r="AD967" s="225"/>
      <c r="AE967" s="225"/>
      <c r="AF967" s="226"/>
      <c r="AG967" s="225"/>
      <c r="AH967" s="226"/>
      <c r="AI967" s="226"/>
      <c r="AJ967" s="226"/>
      <c r="AS967" s="223"/>
      <c r="BI967" s="223"/>
      <c r="BJ967" s="6"/>
      <c r="BK967" s="6"/>
      <c r="BV967" s="223"/>
      <c r="CA967" s="223"/>
      <c r="CI967" s="223"/>
      <c r="CO967" s="223"/>
    </row>
    <row r="968" spans="1:93" ht="14.25" customHeight="1">
      <c r="A968" s="1"/>
      <c r="B968" s="1"/>
      <c r="C968" s="1"/>
      <c r="D968" s="1"/>
      <c r="E968" s="1"/>
      <c r="F968" s="1"/>
      <c r="G968" s="1"/>
      <c r="H968" s="1"/>
      <c r="Z968" s="138"/>
      <c r="AD968" s="225"/>
      <c r="AE968" s="225"/>
      <c r="AF968" s="226"/>
      <c r="AG968" s="225"/>
      <c r="AH968" s="226"/>
      <c r="AI968" s="226"/>
      <c r="AJ968" s="226"/>
      <c r="AS968" s="223"/>
      <c r="BI968" s="223"/>
      <c r="BJ968" s="6"/>
      <c r="BK968" s="6"/>
      <c r="BV968" s="223"/>
      <c r="CA968" s="223"/>
      <c r="CI968" s="223"/>
      <c r="CO968" s="223"/>
    </row>
    <row r="969" spans="1:93" ht="14.25" customHeight="1">
      <c r="A969" s="1"/>
      <c r="B969" s="1"/>
      <c r="C969" s="1"/>
      <c r="D969" s="1"/>
      <c r="E969" s="1"/>
      <c r="F969" s="1"/>
      <c r="G969" s="1"/>
      <c r="H969" s="1"/>
      <c r="Z969" s="138"/>
      <c r="AD969" s="225"/>
      <c r="AE969" s="225"/>
      <c r="AF969" s="226"/>
      <c r="AG969" s="225"/>
      <c r="AH969" s="226"/>
      <c r="AI969" s="226"/>
      <c r="AJ969" s="226"/>
      <c r="AS969" s="223"/>
      <c r="BI969" s="223"/>
      <c r="BJ969" s="6"/>
      <c r="BK969" s="6"/>
      <c r="BV969" s="223"/>
      <c r="CA969" s="223"/>
      <c r="CI969" s="223"/>
      <c r="CO969" s="223"/>
    </row>
    <row r="970" spans="1:93" ht="14.25" customHeight="1">
      <c r="A970" s="1"/>
      <c r="B970" s="1"/>
      <c r="C970" s="1"/>
      <c r="D970" s="1"/>
      <c r="E970" s="1"/>
      <c r="F970" s="1"/>
      <c r="G970" s="1"/>
      <c r="H970" s="1"/>
      <c r="Z970" s="138"/>
      <c r="AD970" s="225"/>
      <c r="AE970" s="225"/>
      <c r="AF970" s="226"/>
      <c r="AG970" s="225"/>
      <c r="AH970" s="226"/>
      <c r="AI970" s="226"/>
      <c r="AJ970" s="226"/>
      <c r="AS970" s="223"/>
      <c r="BI970" s="223"/>
      <c r="BJ970" s="6"/>
      <c r="BK970" s="6"/>
      <c r="BV970" s="223"/>
      <c r="CA970" s="223"/>
      <c r="CI970" s="223"/>
      <c r="CO970" s="223"/>
    </row>
    <row r="971" spans="1:93" ht="14.25" customHeight="1">
      <c r="A971" s="1"/>
      <c r="B971" s="1"/>
      <c r="C971" s="1"/>
      <c r="D971" s="1"/>
      <c r="E971" s="1"/>
      <c r="F971" s="1"/>
      <c r="G971" s="1"/>
      <c r="H971" s="1"/>
      <c r="Z971" s="138"/>
      <c r="AD971" s="225"/>
      <c r="AE971" s="225"/>
      <c r="AF971" s="226"/>
      <c r="AG971" s="225"/>
      <c r="AH971" s="226"/>
      <c r="AI971" s="226"/>
      <c r="AJ971" s="226"/>
      <c r="AS971" s="223"/>
      <c r="BI971" s="223"/>
      <c r="BJ971" s="6"/>
      <c r="BK971" s="6"/>
      <c r="BV971" s="223"/>
      <c r="CA971" s="223"/>
      <c r="CI971" s="223"/>
      <c r="CO971" s="223"/>
    </row>
    <row r="972" spans="1:93" ht="14.25" customHeight="1">
      <c r="A972" s="1"/>
      <c r="B972" s="1"/>
      <c r="C972" s="1"/>
      <c r="D972" s="1"/>
      <c r="E972" s="1"/>
      <c r="F972" s="1"/>
      <c r="G972" s="1"/>
      <c r="H972" s="1"/>
      <c r="Z972" s="138"/>
      <c r="AD972" s="225"/>
      <c r="AE972" s="225"/>
      <c r="AF972" s="226"/>
      <c r="AG972" s="225"/>
      <c r="AH972" s="226"/>
      <c r="AI972" s="226"/>
      <c r="AJ972" s="226"/>
      <c r="AS972" s="223"/>
      <c r="BI972" s="223"/>
      <c r="BJ972" s="6"/>
      <c r="BK972" s="6"/>
      <c r="BV972" s="223"/>
      <c r="CA972" s="223"/>
      <c r="CI972" s="223"/>
      <c r="CO972" s="223"/>
    </row>
    <row r="973" spans="1:93" ht="14.25" customHeight="1">
      <c r="A973" s="1"/>
      <c r="B973" s="1"/>
      <c r="C973" s="1"/>
      <c r="D973" s="1"/>
      <c r="E973" s="1"/>
      <c r="F973" s="1"/>
      <c r="G973" s="1"/>
      <c r="H973" s="1"/>
      <c r="Z973" s="138"/>
      <c r="AD973" s="225"/>
      <c r="AE973" s="225"/>
      <c r="AF973" s="226"/>
      <c r="AG973" s="225"/>
      <c r="AH973" s="226"/>
      <c r="AI973" s="226"/>
      <c r="AJ973" s="226"/>
      <c r="AS973" s="223"/>
      <c r="BI973" s="223"/>
      <c r="BJ973" s="6"/>
      <c r="BK973" s="6"/>
      <c r="BV973" s="223"/>
      <c r="CA973" s="223"/>
      <c r="CI973" s="223"/>
      <c r="CO973" s="223"/>
    </row>
    <row r="974" spans="1:93" ht="14.25" customHeight="1">
      <c r="A974" s="1"/>
      <c r="B974" s="1"/>
      <c r="C974" s="1"/>
      <c r="D974" s="1"/>
      <c r="E974" s="1"/>
      <c r="F974" s="1"/>
      <c r="G974" s="1"/>
      <c r="H974" s="1"/>
      <c r="Z974" s="138"/>
      <c r="AD974" s="225"/>
      <c r="AE974" s="225"/>
      <c r="AF974" s="226"/>
      <c r="AG974" s="225"/>
      <c r="AH974" s="226"/>
      <c r="AI974" s="226"/>
      <c r="AJ974" s="226"/>
      <c r="AS974" s="223"/>
      <c r="BI974" s="223"/>
      <c r="BJ974" s="6"/>
      <c r="BK974" s="6"/>
      <c r="BV974" s="223"/>
      <c r="CA974" s="223"/>
      <c r="CI974" s="223"/>
      <c r="CO974" s="223"/>
    </row>
    <row r="975" spans="1:93" ht="14.25" customHeight="1">
      <c r="A975" s="1"/>
      <c r="B975" s="1"/>
      <c r="C975" s="1"/>
      <c r="D975" s="1"/>
      <c r="E975" s="1"/>
      <c r="F975" s="1"/>
      <c r="G975" s="1"/>
      <c r="H975" s="1"/>
      <c r="Z975" s="138"/>
      <c r="AD975" s="225"/>
      <c r="AE975" s="225"/>
      <c r="AF975" s="226"/>
      <c r="AG975" s="225"/>
      <c r="AH975" s="226"/>
      <c r="AI975" s="226"/>
      <c r="AJ975" s="226"/>
      <c r="AS975" s="223"/>
      <c r="BI975" s="223"/>
      <c r="BJ975" s="6"/>
      <c r="BK975" s="6"/>
      <c r="BV975" s="223"/>
      <c r="CA975" s="223"/>
      <c r="CI975" s="223"/>
      <c r="CO975" s="223"/>
    </row>
    <row r="976" spans="1:93" ht="14.25" customHeight="1">
      <c r="A976" s="1"/>
      <c r="B976" s="1"/>
      <c r="C976" s="1"/>
      <c r="D976" s="1"/>
      <c r="E976" s="1"/>
      <c r="F976" s="1"/>
      <c r="G976" s="1"/>
      <c r="H976" s="1"/>
      <c r="Z976" s="138"/>
      <c r="AD976" s="225"/>
      <c r="AE976" s="225"/>
      <c r="AF976" s="226"/>
      <c r="AG976" s="225"/>
      <c r="AH976" s="226"/>
      <c r="AI976" s="226"/>
      <c r="AJ976" s="226"/>
      <c r="AS976" s="223"/>
      <c r="BI976" s="223"/>
      <c r="BJ976" s="6"/>
      <c r="BK976" s="6"/>
      <c r="BV976" s="223"/>
      <c r="CA976" s="223"/>
      <c r="CI976" s="223"/>
      <c r="CO976" s="223"/>
    </row>
    <row r="977" spans="1:93" ht="14.25" customHeight="1">
      <c r="A977" s="1"/>
      <c r="B977" s="1"/>
      <c r="C977" s="1"/>
      <c r="D977" s="1"/>
      <c r="E977" s="1"/>
      <c r="F977" s="1"/>
      <c r="G977" s="1"/>
      <c r="H977" s="1"/>
      <c r="Z977" s="138"/>
      <c r="AD977" s="225"/>
      <c r="AE977" s="225"/>
      <c r="AF977" s="226"/>
      <c r="AG977" s="225"/>
      <c r="AH977" s="226"/>
      <c r="AI977" s="226"/>
      <c r="AJ977" s="226"/>
      <c r="AS977" s="223"/>
      <c r="BI977" s="223"/>
      <c r="BJ977" s="6"/>
      <c r="BK977" s="6"/>
      <c r="BV977" s="223"/>
      <c r="CA977" s="223"/>
      <c r="CI977" s="223"/>
      <c r="CO977" s="223"/>
    </row>
    <row r="978" spans="1:93" ht="14.25" customHeight="1">
      <c r="A978" s="1"/>
      <c r="B978" s="1"/>
      <c r="C978" s="1"/>
      <c r="D978" s="1"/>
      <c r="E978" s="1"/>
      <c r="F978" s="1"/>
      <c r="G978" s="1"/>
      <c r="H978" s="1"/>
      <c r="Z978" s="138"/>
      <c r="AD978" s="225"/>
      <c r="AE978" s="225"/>
      <c r="AF978" s="226"/>
      <c r="AG978" s="225"/>
      <c r="AH978" s="226"/>
      <c r="AI978" s="226"/>
      <c r="AJ978" s="226"/>
      <c r="AS978" s="223"/>
      <c r="BI978" s="223"/>
      <c r="BJ978" s="6"/>
      <c r="BK978" s="6"/>
      <c r="BV978" s="223"/>
      <c r="CA978" s="223"/>
      <c r="CI978" s="223"/>
      <c r="CO978" s="223"/>
    </row>
    <row r="979" spans="1:93" ht="14.25" customHeight="1">
      <c r="A979" s="1"/>
      <c r="B979" s="1"/>
      <c r="C979" s="1"/>
      <c r="D979" s="1"/>
      <c r="E979" s="1"/>
      <c r="F979" s="1"/>
      <c r="G979" s="1"/>
      <c r="H979" s="1"/>
      <c r="Z979" s="138"/>
      <c r="AD979" s="225"/>
      <c r="AE979" s="225"/>
      <c r="AF979" s="226"/>
      <c r="AG979" s="225"/>
      <c r="AH979" s="226"/>
      <c r="AI979" s="226"/>
      <c r="AJ979" s="226"/>
      <c r="AS979" s="223"/>
      <c r="BI979" s="223"/>
      <c r="BJ979" s="6"/>
      <c r="BK979" s="6"/>
      <c r="BV979" s="223"/>
      <c r="CA979" s="223"/>
      <c r="CI979" s="223"/>
      <c r="CO979" s="223"/>
    </row>
    <row r="980" spans="1:93" ht="14.25" customHeight="1">
      <c r="A980" s="1"/>
      <c r="B980" s="1"/>
      <c r="C980" s="1"/>
      <c r="D980" s="1"/>
      <c r="E980" s="1"/>
      <c r="F980" s="1"/>
      <c r="G980" s="1"/>
      <c r="H980" s="1"/>
      <c r="Z980" s="138"/>
      <c r="AD980" s="225"/>
      <c r="AE980" s="225"/>
      <c r="AF980" s="226"/>
      <c r="AG980" s="225"/>
      <c r="AH980" s="226"/>
      <c r="AI980" s="226"/>
      <c r="AJ980" s="226"/>
      <c r="AS980" s="223"/>
      <c r="BI980" s="223"/>
      <c r="BJ980" s="6"/>
      <c r="BK980" s="6"/>
      <c r="BV980" s="223"/>
      <c r="CA980" s="223"/>
      <c r="CI980" s="223"/>
      <c r="CO980" s="223"/>
    </row>
    <row r="981" spans="1:93" ht="14.25" customHeight="1">
      <c r="A981" s="1"/>
      <c r="B981" s="1"/>
      <c r="C981" s="1"/>
      <c r="D981" s="1"/>
      <c r="E981" s="1"/>
      <c r="F981" s="1"/>
      <c r="G981" s="1"/>
      <c r="H981" s="1"/>
      <c r="Z981" s="138"/>
      <c r="AD981" s="225"/>
      <c r="AE981" s="225"/>
      <c r="AF981" s="226"/>
      <c r="AG981" s="225"/>
      <c r="AH981" s="226"/>
      <c r="AI981" s="226"/>
      <c r="AJ981" s="226"/>
      <c r="AS981" s="223"/>
      <c r="BI981" s="223"/>
      <c r="BJ981" s="6"/>
      <c r="BK981" s="6"/>
      <c r="BV981" s="223"/>
      <c r="CA981" s="223"/>
      <c r="CI981" s="223"/>
      <c r="CO981" s="223"/>
    </row>
    <row r="982" spans="1:93" ht="14.25" customHeight="1">
      <c r="A982" s="1"/>
      <c r="B982" s="1"/>
      <c r="C982" s="1"/>
      <c r="D982" s="1"/>
      <c r="E982" s="1"/>
      <c r="F982" s="1"/>
      <c r="G982" s="1"/>
      <c r="H982" s="1"/>
      <c r="Z982" s="138"/>
      <c r="AD982" s="225"/>
      <c r="AE982" s="225"/>
      <c r="AF982" s="226"/>
      <c r="AG982" s="225"/>
      <c r="AH982" s="226"/>
      <c r="AI982" s="226"/>
      <c r="AJ982" s="226"/>
      <c r="AS982" s="223"/>
      <c r="BI982" s="223"/>
      <c r="BJ982" s="6"/>
      <c r="BK982" s="6"/>
      <c r="BV982" s="223"/>
      <c r="CA982" s="223"/>
      <c r="CI982" s="223"/>
      <c r="CO982" s="223"/>
    </row>
    <row r="983" spans="1:93" ht="14.25" customHeight="1">
      <c r="A983" s="1"/>
      <c r="B983" s="1"/>
      <c r="C983" s="1"/>
      <c r="D983" s="1"/>
      <c r="E983" s="1"/>
      <c r="F983" s="1"/>
      <c r="G983" s="1"/>
      <c r="H983" s="1"/>
      <c r="Z983" s="138"/>
      <c r="AD983" s="225"/>
      <c r="AE983" s="225"/>
      <c r="AF983" s="226"/>
      <c r="AG983" s="225"/>
      <c r="AH983" s="226"/>
      <c r="AI983" s="226"/>
      <c r="AJ983" s="226"/>
      <c r="AS983" s="223"/>
      <c r="BI983" s="223"/>
      <c r="BJ983" s="6"/>
      <c r="BK983" s="6"/>
      <c r="BV983" s="223"/>
      <c r="CA983" s="223"/>
      <c r="CI983" s="223"/>
      <c r="CO983" s="223"/>
    </row>
    <row r="984" spans="1:93" ht="14.25" customHeight="1">
      <c r="A984" s="1"/>
      <c r="B984" s="1"/>
      <c r="C984" s="1"/>
      <c r="D984" s="1"/>
      <c r="E984" s="1"/>
      <c r="F984" s="1"/>
      <c r="G984" s="1"/>
      <c r="H984" s="1"/>
      <c r="Z984" s="138"/>
      <c r="AD984" s="225"/>
      <c r="AE984" s="225"/>
      <c r="AF984" s="226"/>
      <c r="AG984" s="225"/>
      <c r="AH984" s="226"/>
      <c r="AI984" s="226"/>
      <c r="AJ984" s="226"/>
      <c r="AS984" s="223"/>
      <c r="BI984" s="223"/>
      <c r="BJ984" s="6"/>
      <c r="BK984" s="6"/>
      <c r="BV984" s="223"/>
      <c r="CA984" s="223"/>
      <c r="CI984" s="223"/>
      <c r="CO984" s="223"/>
    </row>
    <row r="985" spans="1:93" ht="14.25" customHeight="1">
      <c r="A985" s="1"/>
      <c r="B985" s="1"/>
      <c r="C985" s="1"/>
      <c r="D985" s="1"/>
      <c r="E985" s="1"/>
      <c r="F985" s="1"/>
      <c r="G985" s="1"/>
      <c r="H985" s="1"/>
      <c r="Z985" s="138"/>
      <c r="AD985" s="225"/>
      <c r="AE985" s="225"/>
      <c r="AF985" s="226"/>
      <c r="AG985" s="225"/>
      <c r="AH985" s="226"/>
      <c r="AI985" s="226"/>
      <c r="AJ985" s="226"/>
      <c r="AS985" s="223"/>
      <c r="BI985" s="223"/>
      <c r="BJ985" s="6"/>
      <c r="BK985" s="6"/>
      <c r="BV985" s="223"/>
      <c r="CA985" s="223"/>
      <c r="CI985" s="223"/>
      <c r="CO985" s="223"/>
    </row>
    <row r="986" spans="1:93" ht="14.25" customHeight="1">
      <c r="A986" s="1"/>
      <c r="B986" s="1"/>
      <c r="C986" s="1"/>
      <c r="D986" s="1"/>
      <c r="E986" s="1"/>
      <c r="F986" s="1"/>
      <c r="G986" s="1"/>
      <c r="H986" s="1"/>
      <c r="Z986" s="138"/>
      <c r="AD986" s="225"/>
      <c r="AE986" s="225"/>
      <c r="AF986" s="226"/>
      <c r="AG986" s="225"/>
      <c r="AH986" s="226"/>
      <c r="AI986" s="226"/>
      <c r="AJ986" s="226"/>
      <c r="AS986" s="223"/>
      <c r="BI986" s="223"/>
      <c r="BJ986" s="6"/>
      <c r="BK986" s="6"/>
      <c r="BV986" s="223"/>
      <c r="CA986" s="223"/>
      <c r="CI986" s="223"/>
      <c r="CO986" s="223"/>
    </row>
    <row r="987" spans="1:93" ht="14.25" customHeight="1">
      <c r="A987" s="1"/>
      <c r="B987" s="1"/>
      <c r="C987" s="1"/>
      <c r="D987" s="1"/>
      <c r="E987" s="1"/>
      <c r="F987" s="1"/>
      <c r="G987" s="1"/>
      <c r="H987" s="1"/>
      <c r="Z987" s="138"/>
      <c r="AD987" s="225"/>
      <c r="AE987" s="225"/>
      <c r="AF987" s="226"/>
      <c r="AG987" s="225"/>
      <c r="AH987" s="226"/>
      <c r="AI987" s="226"/>
      <c r="AJ987" s="226"/>
      <c r="AS987" s="223"/>
      <c r="BI987" s="223"/>
      <c r="BJ987" s="6"/>
      <c r="BK987" s="6"/>
      <c r="BV987" s="223"/>
      <c r="CA987" s="223"/>
      <c r="CI987" s="223"/>
      <c r="CO987" s="223"/>
    </row>
    <row r="988" spans="1:93" ht="14.25" customHeight="1">
      <c r="A988" s="1"/>
      <c r="B988" s="1"/>
      <c r="C988" s="1"/>
      <c r="D988" s="1"/>
      <c r="E988" s="1"/>
      <c r="F988" s="1"/>
      <c r="G988" s="1"/>
      <c r="H988" s="1"/>
      <c r="Z988" s="138"/>
      <c r="AD988" s="225"/>
      <c r="AE988" s="225"/>
      <c r="AF988" s="226"/>
      <c r="AG988" s="225"/>
      <c r="AH988" s="226"/>
      <c r="AI988" s="226"/>
      <c r="AJ988" s="226"/>
      <c r="AS988" s="223"/>
      <c r="BI988" s="223"/>
      <c r="BJ988" s="6"/>
      <c r="BK988" s="6"/>
      <c r="BV988" s="223"/>
      <c r="CA988" s="223"/>
      <c r="CI988" s="223"/>
      <c r="CO988" s="223"/>
    </row>
    <row r="989" spans="1:93" ht="14.25" customHeight="1">
      <c r="A989" s="1"/>
      <c r="B989" s="1"/>
      <c r="C989" s="1"/>
      <c r="D989" s="1"/>
      <c r="E989" s="1"/>
      <c r="F989" s="1"/>
      <c r="G989" s="1"/>
      <c r="H989" s="1"/>
      <c r="Z989" s="138"/>
      <c r="AD989" s="225"/>
      <c r="AE989" s="225"/>
      <c r="AF989" s="226"/>
      <c r="AG989" s="225"/>
      <c r="AH989" s="226"/>
      <c r="AI989" s="226"/>
      <c r="AJ989" s="226"/>
      <c r="AS989" s="223"/>
      <c r="BI989" s="223"/>
      <c r="BJ989" s="6"/>
      <c r="BK989" s="6"/>
      <c r="BV989" s="223"/>
      <c r="CA989" s="223"/>
      <c r="CI989" s="223"/>
      <c r="CO989" s="223"/>
    </row>
    <row r="990" spans="1:93" ht="14.25" customHeight="1">
      <c r="A990" s="1"/>
      <c r="B990" s="1"/>
      <c r="C990" s="1"/>
      <c r="D990" s="1"/>
      <c r="E990" s="1"/>
      <c r="F990" s="1"/>
      <c r="G990" s="1"/>
      <c r="H990" s="1"/>
      <c r="Z990" s="138"/>
      <c r="AD990" s="225"/>
      <c r="AE990" s="225"/>
      <c r="AF990" s="226"/>
      <c r="AG990" s="225"/>
      <c r="AH990" s="226"/>
      <c r="AI990" s="226"/>
      <c r="AJ990" s="226"/>
      <c r="AS990" s="223"/>
      <c r="BI990" s="223"/>
      <c r="BJ990" s="6"/>
      <c r="BK990" s="6"/>
      <c r="BV990" s="223"/>
      <c r="CA990" s="223"/>
      <c r="CI990" s="223"/>
      <c r="CO990" s="223"/>
    </row>
    <row r="991" spans="1:93" ht="14.25" customHeight="1">
      <c r="A991" s="1"/>
      <c r="B991" s="1"/>
      <c r="C991" s="1"/>
      <c r="D991" s="1"/>
      <c r="E991" s="1"/>
      <c r="F991" s="1"/>
      <c r="G991" s="1"/>
      <c r="H991" s="1"/>
      <c r="Z991" s="138"/>
      <c r="AD991" s="225"/>
      <c r="AE991" s="225"/>
      <c r="AF991" s="226"/>
      <c r="AG991" s="225"/>
      <c r="AH991" s="226"/>
      <c r="AI991" s="226"/>
      <c r="AJ991" s="226"/>
      <c r="AS991" s="223"/>
      <c r="BI991" s="223"/>
      <c r="BJ991" s="6"/>
      <c r="BK991" s="6"/>
      <c r="BV991" s="223"/>
      <c r="CA991" s="223"/>
      <c r="CI991" s="223"/>
      <c r="CO991" s="223"/>
    </row>
    <row r="992" spans="1:93" ht="14.25" customHeight="1">
      <c r="A992" s="1"/>
      <c r="B992" s="1"/>
      <c r="C992" s="1"/>
      <c r="D992" s="1"/>
      <c r="E992" s="1"/>
      <c r="F992" s="1"/>
      <c r="G992" s="1"/>
      <c r="H992" s="1"/>
      <c r="Z992" s="138"/>
      <c r="AD992" s="225"/>
      <c r="AE992" s="225"/>
      <c r="AF992" s="226"/>
      <c r="AG992" s="225"/>
      <c r="AH992" s="226"/>
      <c r="AI992" s="226"/>
      <c r="AJ992" s="226"/>
      <c r="AS992" s="223"/>
      <c r="BI992" s="223"/>
      <c r="BJ992" s="6"/>
      <c r="BK992" s="6"/>
      <c r="BV992" s="223"/>
      <c r="CA992" s="223"/>
      <c r="CI992" s="223"/>
      <c r="CO992" s="223"/>
    </row>
    <row r="993" spans="1:93" ht="14.25" customHeight="1">
      <c r="A993" s="1"/>
      <c r="B993" s="1"/>
      <c r="C993" s="1"/>
      <c r="D993" s="1"/>
      <c r="E993" s="1"/>
      <c r="F993" s="1"/>
      <c r="G993" s="1"/>
      <c r="H993" s="1"/>
      <c r="Z993" s="138"/>
      <c r="AD993" s="225"/>
      <c r="AE993" s="225"/>
      <c r="AF993" s="226"/>
      <c r="AG993" s="225"/>
      <c r="AH993" s="226"/>
      <c r="AI993" s="226"/>
      <c r="AJ993" s="226"/>
      <c r="AS993" s="223"/>
      <c r="BI993" s="223"/>
      <c r="BJ993" s="6"/>
      <c r="BK993" s="6"/>
      <c r="BV993" s="223"/>
      <c r="CA993" s="223"/>
      <c r="CI993" s="223"/>
      <c r="CO993" s="223"/>
    </row>
    <row r="994" spans="1:93" ht="14.25" customHeight="1">
      <c r="A994" s="1"/>
      <c r="B994" s="1"/>
      <c r="C994" s="1"/>
      <c r="D994" s="1"/>
      <c r="E994" s="1"/>
      <c r="F994" s="1"/>
      <c r="G994" s="1"/>
      <c r="H994" s="1"/>
      <c r="Z994" s="138"/>
      <c r="AD994" s="225"/>
      <c r="AE994" s="225"/>
      <c r="AF994" s="226"/>
      <c r="AG994" s="225"/>
      <c r="AH994" s="226"/>
      <c r="AI994" s="226"/>
      <c r="AJ994" s="226"/>
      <c r="AS994" s="223"/>
      <c r="BI994" s="223"/>
      <c r="BJ994" s="6"/>
      <c r="BK994" s="6"/>
      <c r="BV994" s="223"/>
      <c r="CA994" s="223"/>
      <c r="CI994" s="223"/>
      <c r="CO994" s="223"/>
    </row>
    <row r="995" spans="1:93" ht="14.25" customHeight="1">
      <c r="A995" s="1"/>
      <c r="B995" s="1"/>
      <c r="C995" s="1"/>
      <c r="D995" s="1"/>
      <c r="E995" s="1"/>
      <c r="F995" s="1"/>
      <c r="G995" s="1"/>
      <c r="H995" s="1"/>
      <c r="Z995" s="138"/>
      <c r="AD995" s="225"/>
      <c r="AE995" s="225"/>
      <c r="AF995" s="226"/>
      <c r="AG995" s="225"/>
      <c r="AH995" s="226"/>
      <c r="AI995" s="226"/>
      <c r="AJ995" s="226"/>
      <c r="AS995" s="223"/>
      <c r="BI995" s="223"/>
      <c r="BJ995" s="6"/>
      <c r="BK995" s="6"/>
      <c r="BV995" s="223"/>
      <c r="CA995" s="223"/>
      <c r="CI995" s="223"/>
      <c r="CO995" s="223"/>
    </row>
    <row r="996" spans="1:93" ht="14.25" customHeight="1">
      <c r="A996" s="1"/>
      <c r="B996" s="1"/>
      <c r="C996" s="1"/>
      <c r="D996" s="1"/>
      <c r="E996" s="1"/>
      <c r="F996" s="1"/>
      <c r="G996" s="1"/>
      <c r="H996" s="1"/>
      <c r="Z996" s="138"/>
      <c r="AD996" s="225"/>
      <c r="AE996" s="225"/>
      <c r="AF996" s="226"/>
      <c r="AG996" s="225"/>
      <c r="AH996" s="226"/>
      <c r="AI996" s="226"/>
      <c r="AJ996" s="226"/>
      <c r="AS996" s="223"/>
      <c r="BI996" s="223"/>
      <c r="BJ996" s="6"/>
      <c r="BK996" s="6"/>
      <c r="BV996" s="223"/>
      <c r="CA996" s="223"/>
      <c r="CI996" s="223"/>
      <c r="CO996" s="223"/>
    </row>
    <row r="997" spans="1:93" ht="14.25" customHeight="1">
      <c r="A997" s="1"/>
      <c r="B997" s="1"/>
      <c r="C997" s="1"/>
      <c r="D997" s="1"/>
      <c r="E997" s="1"/>
      <c r="F997" s="1"/>
      <c r="G997" s="1"/>
      <c r="H997" s="1"/>
      <c r="Z997" s="138"/>
      <c r="AD997" s="225"/>
      <c r="AE997" s="225"/>
      <c r="AF997" s="226"/>
      <c r="AG997" s="225"/>
      <c r="AH997" s="226"/>
      <c r="AI997" s="226"/>
      <c r="AJ997" s="226"/>
      <c r="AS997" s="223"/>
      <c r="BI997" s="223"/>
      <c r="BJ997" s="6"/>
      <c r="BK997" s="6"/>
      <c r="BV997" s="223"/>
      <c r="CA997" s="223"/>
      <c r="CI997" s="223"/>
      <c r="CO997" s="223"/>
    </row>
    <row r="998" spans="1:93" ht="14.25" customHeight="1">
      <c r="A998" s="1"/>
      <c r="B998" s="1"/>
      <c r="C998" s="1"/>
      <c r="D998" s="1"/>
      <c r="E998" s="1"/>
      <c r="F998" s="1"/>
      <c r="G998" s="1"/>
      <c r="H998" s="1"/>
      <c r="Z998" s="138"/>
      <c r="AD998" s="225"/>
      <c r="AE998" s="225"/>
      <c r="AF998" s="226"/>
      <c r="AG998" s="225"/>
      <c r="AH998" s="226"/>
      <c r="AI998" s="226"/>
      <c r="AJ998" s="226"/>
      <c r="AS998" s="223"/>
      <c r="BI998" s="223"/>
      <c r="BJ998" s="6"/>
      <c r="BK998" s="6"/>
      <c r="BV998" s="223"/>
      <c r="CA998" s="223"/>
      <c r="CI998" s="223"/>
      <c r="CO998" s="223"/>
    </row>
    <row r="999" spans="1:93" ht="14.25" customHeight="1">
      <c r="A999" s="1"/>
      <c r="B999" s="1"/>
      <c r="C999" s="1"/>
      <c r="D999" s="1"/>
      <c r="E999" s="1"/>
      <c r="F999" s="1"/>
      <c r="G999" s="1"/>
      <c r="H999" s="1"/>
      <c r="Z999" s="138"/>
      <c r="AD999" s="225"/>
      <c r="AE999" s="225"/>
      <c r="AF999" s="226"/>
      <c r="AG999" s="225"/>
      <c r="AH999" s="226"/>
      <c r="AI999" s="226"/>
      <c r="AJ999" s="226"/>
      <c r="AS999" s="223"/>
      <c r="BI999" s="223"/>
      <c r="BJ999" s="6"/>
      <c r="BK999" s="6"/>
      <c r="BV999" s="223"/>
      <c r="CA999" s="223"/>
      <c r="CI999" s="223"/>
      <c r="CO999" s="223"/>
    </row>
    <row r="1000" spans="1:93" ht="14.25" customHeight="1">
      <c r="A1000" s="1"/>
      <c r="B1000" s="1"/>
      <c r="C1000" s="1"/>
      <c r="D1000" s="1"/>
      <c r="E1000" s="1"/>
      <c r="F1000" s="1"/>
      <c r="G1000" s="1"/>
      <c r="H1000" s="1"/>
      <c r="Z1000" s="138"/>
      <c r="AD1000" s="225"/>
      <c r="AE1000" s="225"/>
      <c r="AF1000" s="226"/>
      <c r="AG1000" s="225"/>
      <c r="AH1000" s="226"/>
      <c r="AI1000" s="226"/>
      <c r="AJ1000" s="226"/>
      <c r="AS1000" s="223"/>
      <c r="BI1000" s="223"/>
      <c r="BJ1000" s="6"/>
      <c r="BK1000" s="6"/>
      <c r="BV1000" s="223"/>
      <c r="CA1000" s="223"/>
      <c r="CI1000" s="223"/>
      <c r="CO1000" s="223"/>
    </row>
  </sheetData>
  <autoFilter ref="A4:CQ26" xr:uid="{00000000-0009-0000-0000-00000E000000}"/>
  <mergeCells count="6">
    <mergeCell ref="CK2:CO2"/>
    <mergeCell ref="L2:AB2"/>
    <mergeCell ref="AY2:BK2"/>
    <mergeCell ref="BN2:BV2"/>
    <mergeCell ref="BW2:CA2"/>
    <mergeCell ref="CC2:CI2"/>
  </mergeCells>
  <conditionalFormatting sqref="AK2:AS3 U3">
    <cfRule type="cellIs" dxfId="51" priority="3" operator="equal">
      <formula>1</formula>
    </cfRule>
    <cfRule type="cellIs" dxfId="50" priority="4" operator="equal">
      <formula>2</formula>
    </cfRule>
    <cfRule type="cellIs" dxfId="49" priority="5" operator="equal">
      <formula>0</formula>
    </cfRule>
  </conditionalFormatting>
  <conditionalFormatting sqref="BO1:CP3 L2:L3 AA2:AB3 AD2:AJ3 AY2:AY3 BN2:BN3 A3:J3 M3:Z3 AK3:AR3 AZ3:BA3 CQ3:CX3 O5:Y25 AA5:AB25 BB5:BH25 BN5:BU25 BW5:BZ25 CB5:CH25 CJ5:CN25 CP5:CP25">
    <cfRule type="cellIs" dxfId="48" priority="1" operator="equal">
      <formula>1</formula>
    </cfRule>
    <cfRule type="cellIs" dxfId="47" priority="2" operator="equal">
      <formula>0</formula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T1003"/>
  <sheetViews>
    <sheetView workbookViewId="0"/>
  </sheetViews>
  <sheetFormatPr defaultColWidth="14.44140625" defaultRowHeight="15" customHeight="1"/>
  <cols>
    <col min="1" max="1" width="12.109375" customWidth="1"/>
    <col min="2" max="2" width="12" customWidth="1"/>
    <col min="3" max="24" width="5.33203125" customWidth="1"/>
    <col min="25" max="25" width="6.109375" customWidth="1"/>
    <col min="26" max="26" width="7" customWidth="1"/>
    <col min="27" max="72" width="5.33203125" customWidth="1"/>
  </cols>
  <sheetData>
    <row r="1" spans="1:72" ht="140.25" customHeight="1">
      <c r="F1" s="267" t="s">
        <v>52</v>
      </c>
      <c r="G1" s="268"/>
      <c r="H1" s="268"/>
      <c r="I1" s="268"/>
      <c r="J1" s="268"/>
      <c r="K1" s="268"/>
      <c r="L1" s="268"/>
      <c r="M1" s="268"/>
      <c r="N1" s="268"/>
      <c r="O1" s="268"/>
      <c r="P1" s="269"/>
      <c r="Q1" s="270" t="s">
        <v>53</v>
      </c>
      <c r="R1" s="262"/>
      <c r="S1" s="262"/>
      <c r="T1" s="262"/>
      <c r="U1" s="262"/>
      <c r="V1" s="262"/>
      <c r="W1" s="262"/>
      <c r="X1" s="262"/>
      <c r="Y1" s="263"/>
      <c r="Z1" s="1"/>
      <c r="AA1" s="266" t="s">
        <v>54</v>
      </c>
      <c r="AB1" s="262"/>
      <c r="AC1" s="262"/>
      <c r="AD1" s="262"/>
      <c r="AE1" s="262"/>
      <c r="AF1" s="262"/>
      <c r="AG1" s="262"/>
      <c r="AH1" s="262"/>
      <c r="AI1" s="263"/>
      <c r="AJ1" s="271" t="s">
        <v>55</v>
      </c>
      <c r="AK1" s="262"/>
      <c r="AL1" s="262"/>
      <c r="AM1" s="263"/>
      <c r="AN1" s="13" t="s">
        <v>56</v>
      </c>
      <c r="AO1" s="272" t="s">
        <v>57</v>
      </c>
      <c r="AP1" s="262"/>
      <c r="AQ1" s="262"/>
      <c r="AR1" s="262"/>
      <c r="AS1" s="262"/>
      <c r="AT1" s="263"/>
      <c r="AU1" s="14" t="s">
        <v>58</v>
      </c>
      <c r="AV1" s="264" t="s">
        <v>59</v>
      </c>
      <c r="AW1" s="262"/>
      <c r="AX1" s="262"/>
      <c r="AY1" s="263"/>
      <c r="AZ1" s="15" t="s">
        <v>60</v>
      </c>
      <c r="BA1" s="16" t="s">
        <v>61</v>
      </c>
      <c r="BB1" s="16"/>
      <c r="BC1" s="265" t="s">
        <v>62</v>
      </c>
      <c r="BD1" s="262"/>
      <c r="BE1" s="262"/>
      <c r="BF1" s="262"/>
      <c r="BG1" s="262"/>
      <c r="BH1" s="262"/>
      <c r="BI1" s="262"/>
      <c r="BJ1" s="262"/>
      <c r="BK1" s="262"/>
      <c r="BL1" s="263"/>
      <c r="BM1" s="266" t="s">
        <v>63</v>
      </c>
      <c r="BN1" s="262"/>
      <c r="BO1" s="262"/>
      <c r="BP1" s="262"/>
      <c r="BQ1" s="262"/>
      <c r="BR1" s="262"/>
      <c r="BS1" s="262"/>
      <c r="BT1" s="263"/>
    </row>
    <row r="2" spans="1:72" ht="126.75" customHeight="1">
      <c r="A2" s="17"/>
      <c r="B2" s="17"/>
      <c r="C2" s="17" t="s">
        <v>64</v>
      </c>
      <c r="D2" s="19" t="s">
        <v>65</v>
      </c>
      <c r="E2" s="20" t="s">
        <v>66</v>
      </c>
      <c r="F2" s="19" t="s">
        <v>0</v>
      </c>
      <c r="G2" s="19" t="s">
        <v>1</v>
      </c>
      <c r="H2" s="19" t="s">
        <v>2</v>
      </c>
      <c r="I2" s="19" t="s">
        <v>3</v>
      </c>
      <c r="J2" s="19" t="s">
        <v>4</v>
      </c>
      <c r="K2" s="19" t="s">
        <v>5</v>
      </c>
      <c r="L2" s="19" t="s">
        <v>7</v>
      </c>
      <c r="M2" s="19" t="s">
        <v>8</v>
      </c>
      <c r="N2" s="19" t="s">
        <v>9</v>
      </c>
      <c r="O2" s="19" t="s">
        <v>10</v>
      </c>
      <c r="P2" s="19" t="s">
        <v>29</v>
      </c>
      <c r="Q2" s="19" t="s">
        <v>11</v>
      </c>
      <c r="R2" s="19" t="s">
        <v>12</v>
      </c>
      <c r="S2" s="19" t="s">
        <v>67</v>
      </c>
      <c r="T2" s="19" t="s">
        <v>68</v>
      </c>
      <c r="U2" s="19" t="s">
        <v>29</v>
      </c>
      <c r="V2" s="19" t="s">
        <v>69</v>
      </c>
      <c r="W2" s="19" t="s">
        <v>70</v>
      </c>
      <c r="X2" s="19" t="s">
        <v>71</v>
      </c>
      <c r="Y2" s="19" t="s">
        <v>72</v>
      </c>
      <c r="Z2" s="19" t="s">
        <v>379</v>
      </c>
      <c r="AA2" s="19" t="s">
        <v>74</v>
      </c>
      <c r="AB2" s="19" t="s">
        <v>75</v>
      </c>
      <c r="AC2" s="19" t="s">
        <v>76</v>
      </c>
      <c r="AD2" s="19" t="s">
        <v>77</v>
      </c>
      <c r="AE2" s="19" t="s">
        <v>78</v>
      </c>
      <c r="AF2" s="19" t="s">
        <v>79</v>
      </c>
      <c r="AG2" s="19" t="s">
        <v>80</v>
      </c>
      <c r="AH2" s="19" t="s">
        <v>81</v>
      </c>
      <c r="AI2" s="19" t="s">
        <v>29</v>
      </c>
      <c r="AJ2" s="19" t="s">
        <v>82</v>
      </c>
      <c r="AK2" s="19" t="s">
        <v>83</v>
      </c>
      <c r="AL2" s="19" t="s">
        <v>84</v>
      </c>
      <c r="AM2" s="19" t="s">
        <v>85</v>
      </c>
      <c r="AN2" s="19" t="s">
        <v>86</v>
      </c>
      <c r="AO2" s="19" t="s">
        <v>87</v>
      </c>
      <c r="AP2" s="19" t="s">
        <v>88</v>
      </c>
      <c r="AQ2" s="19" t="s">
        <v>89</v>
      </c>
      <c r="AR2" s="19" t="s">
        <v>90</v>
      </c>
      <c r="AS2" s="19" t="s">
        <v>91</v>
      </c>
      <c r="AT2" s="19" t="s">
        <v>92</v>
      </c>
      <c r="AU2" s="19" t="s">
        <v>93</v>
      </c>
      <c r="AV2" s="19" t="s">
        <v>94</v>
      </c>
      <c r="AW2" s="19" t="s">
        <v>95</v>
      </c>
      <c r="AX2" s="19" t="s">
        <v>96</v>
      </c>
      <c r="AY2" s="19" t="s">
        <v>97</v>
      </c>
      <c r="AZ2" s="19" t="s">
        <v>60</v>
      </c>
      <c r="BA2" s="21" t="s">
        <v>98</v>
      </c>
      <c r="BB2" s="21" t="s">
        <v>380</v>
      </c>
      <c r="BC2" s="19" t="s">
        <v>6</v>
      </c>
      <c r="BD2" s="19" t="s">
        <v>99</v>
      </c>
      <c r="BE2" s="19" t="s">
        <v>100</v>
      </c>
      <c r="BF2" s="19" t="s">
        <v>101</v>
      </c>
      <c r="BG2" s="19" t="s">
        <v>102</v>
      </c>
      <c r="BH2" s="19" t="s">
        <v>103</v>
      </c>
      <c r="BI2" s="19" t="s">
        <v>104</v>
      </c>
      <c r="BJ2" s="19" t="s">
        <v>105</v>
      </c>
      <c r="BK2" s="19" t="s">
        <v>106</v>
      </c>
      <c r="BL2" s="19" t="s">
        <v>29</v>
      </c>
      <c r="BM2" s="19" t="s">
        <v>107</v>
      </c>
      <c r="BN2" s="19" t="s">
        <v>108</v>
      </c>
      <c r="BO2" s="19" t="s">
        <v>109</v>
      </c>
      <c r="BP2" s="19" t="s">
        <v>110</v>
      </c>
      <c r="BQ2" s="19" t="s">
        <v>111</v>
      </c>
      <c r="BR2" s="19" t="s">
        <v>112</v>
      </c>
      <c r="BS2" s="19" t="s">
        <v>113</v>
      </c>
      <c r="BT2" s="19" t="s">
        <v>29</v>
      </c>
    </row>
    <row r="3" spans="1:72" ht="14.25" customHeight="1">
      <c r="A3" s="1" t="s">
        <v>114</v>
      </c>
      <c r="B3" s="1" t="s">
        <v>115</v>
      </c>
      <c r="C3" s="1">
        <f>SUM($C$7:$C$28)</f>
        <v>21</v>
      </c>
      <c r="F3" s="25">
        <f t="shared" ref="F3:Y3" si="0">SUM(F$6:F$28)/$C$3</f>
        <v>1.9047619047619047</v>
      </c>
      <c r="G3" s="25">
        <f t="shared" si="0"/>
        <v>1.7142857142857142</v>
      </c>
      <c r="H3" s="25">
        <f t="shared" si="0"/>
        <v>1.4761904761904763</v>
      </c>
      <c r="I3" s="25">
        <f t="shared" si="0"/>
        <v>1.0952380952380953</v>
      </c>
      <c r="J3" s="25">
        <f t="shared" si="0"/>
        <v>1.2380952380952381</v>
      </c>
      <c r="K3" s="25">
        <f t="shared" si="0"/>
        <v>1.0476190476190477</v>
      </c>
      <c r="L3" s="25">
        <f t="shared" si="0"/>
        <v>0.7142857142857143</v>
      </c>
      <c r="M3" s="25">
        <f t="shared" si="0"/>
        <v>1.1904761904761905</v>
      </c>
      <c r="N3" s="25">
        <f t="shared" si="0"/>
        <v>1</v>
      </c>
      <c r="O3" s="25">
        <f t="shared" si="0"/>
        <v>0.90476190476190477</v>
      </c>
      <c r="P3" s="25">
        <f t="shared" si="0"/>
        <v>12.285714285714286</v>
      </c>
      <c r="Q3" s="25">
        <f t="shared" si="0"/>
        <v>0.23809523809523808</v>
      </c>
      <c r="R3" s="25">
        <f t="shared" si="0"/>
        <v>0.23809523809523808</v>
      </c>
      <c r="S3" s="25">
        <f t="shared" si="0"/>
        <v>3.4285714285714284</v>
      </c>
      <c r="T3" s="25">
        <f t="shared" si="0"/>
        <v>3.1904761904761907</v>
      </c>
      <c r="U3" s="25">
        <f t="shared" si="0"/>
        <v>6.6190476190476186</v>
      </c>
      <c r="V3" s="25">
        <f t="shared" si="0"/>
        <v>0.23809523809523808</v>
      </c>
      <c r="W3" s="25">
        <f t="shared" si="0"/>
        <v>0</v>
      </c>
      <c r="X3" s="25">
        <f t="shared" si="0"/>
        <v>0</v>
      </c>
      <c r="Y3" s="25">
        <f t="shared" si="0"/>
        <v>0</v>
      </c>
      <c r="Z3" s="25"/>
      <c r="AA3" s="25">
        <f t="shared" ref="AA3:BA3" si="1">SUM(AA$6:AA$28)/$C$3</f>
        <v>0.8571428571428571</v>
      </c>
      <c r="AB3" s="25">
        <f t="shared" si="1"/>
        <v>0.61904761904761907</v>
      </c>
      <c r="AC3" s="25">
        <f t="shared" si="1"/>
        <v>0.38095238095238093</v>
      </c>
      <c r="AD3" s="25">
        <f t="shared" si="1"/>
        <v>0.66666666666666663</v>
      </c>
      <c r="AE3" s="25">
        <f t="shared" si="1"/>
        <v>0.5714285714285714</v>
      </c>
      <c r="AF3" s="25">
        <f t="shared" si="1"/>
        <v>0.47619047619047616</v>
      </c>
      <c r="AG3" s="25">
        <f t="shared" si="1"/>
        <v>0.5714285714285714</v>
      </c>
      <c r="AH3" s="25">
        <f t="shared" si="1"/>
        <v>0.19047619047619047</v>
      </c>
      <c r="AI3" s="25">
        <f t="shared" si="1"/>
        <v>4.333333333333333</v>
      </c>
      <c r="AJ3" s="25">
        <f t="shared" si="1"/>
        <v>9.5238095238095233E-2</v>
      </c>
      <c r="AK3" s="25">
        <f t="shared" si="1"/>
        <v>0.38095238095238093</v>
      </c>
      <c r="AL3" s="25">
        <f t="shared" si="1"/>
        <v>4.7619047619047616E-2</v>
      </c>
      <c r="AM3" s="25">
        <f t="shared" si="1"/>
        <v>0.33333333333333331</v>
      </c>
      <c r="AN3" s="25">
        <f t="shared" si="1"/>
        <v>4.7619047619047616E-2</v>
      </c>
      <c r="AO3" s="25">
        <f t="shared" si="1"/>
        <v>0.23809523809523808</v>
      </c>
      <c r="AP3" s="25">
        <f t="shared" si="1"/>
        <v>0.23809523809523808</v>
      </c>
      <c r="AQ3" s="25">
        <f t="shared" si="1"/>
        <v>4.7619047619047616E-2</v>
      </c>
      <c r="AR3" s="25">
        <f t="shared" si="1"/>
        <v>0.66666666666666663</v>
      </c>
      <c r="AS3" s="25">
        <f t="shared" si="1"/>
        <v>0.42857142857142855</v>
      </c>
      <c r="AT3" s="25">
        <f t="shared" si="1"/>
        <v>0.42857142857142855</v>
      </c>
      <c r="AU3" s="25">
        <f t="shared" si="1"/>
        <v>0.19047619047619047</v>
      </c>
      <c r="AV3" s="25">
        <f t="shared" si="1"/>
        <v>0</v>
      </c>
      <c r="AW3" s="25">
        <f t="shared" si="1"/>
        <v>9.5238095238095233E-2</v>
      </c>
      <c r="AX3" s="25">
        <f t="shared" si="1"/>
        <v>0.14285714285714285</v>
      </c>
      <c r="AY3" s="25">
        <f t="shared" si="1"/>
        <v>0</v>
      </c>
      <c r="AZ3" s="25">
        <f t="shared" si="1"/>
        <v>0.42857142857142855</v>
      </c>
      <c r="BA3" s="25">
        <f t="shared" si="1"/>
        <v>8.1428571428571423</v>
      </c>
      <c r="BB3" s="25"/>
      <c r="BC3" s="25">
        <f t="shared" ref="BC3:BT3" si="2">SUM(BC$6:BC$28)/$C$3</f>
        <v>1.0476190476190477</v>
      </c>
      <c r="BD3" s="25">
        <f t="shared" si="2"/>
        <v>4.7619047619047616E-2</v>
      </c>
      <c r="BE3" s="25">
        <f t="shared" si="2"/>
        <v>9.5238095238095233E-2</v>
      </c>
      <c r="BF3" s="25">
        <f t="shared" si="2"/>
        <v>0.23809523809523808</v>
      </c>
      <c r="BG3" s="25">
        <f t="shared" si="2"/>
        <v>0.2857142857142857</v>
      </c>
      <c r="BH3" s="25">
        <f t="shared" si="2"/>
        <v>0.33333333333333331</v>
      </c>
      <c r="BI3" s="25">
        <f t="shared" si="2"/>
        <v>0.19047619047619047</v>
      </c>
      <c r="BJ3" s="25">
        <f t="shared" si="2"/>
        <v>9.5238095238095233E-2</v>
      </c>
      <c r="BK3" s="25">
        <f t="shared" si="2"/>
        <v>9.5238095238095233E-2</v>
      </c>
      <c r="BL3" s="25">
        <f t="shared" si="2"/>
        <v>2.4285714285714284</v>
      </c>
      <c r="BM3" s="25">
        <f t="shared" si="2"/>
        <v>0.33333333333333331</v>
      </c>
      <c r="BN3" s="25">
        <f t="shared" si="2"/>
        <v>0.42857142857142855</v>
      </c>
      <c r="BO3" s="25">
        <f t="shared" si="2"/>
        <v>0.38095238095238093</v>
      </c>
      <c r="BP3" s="25">
        <f t="shared" si="2"/>
        <v>0.76190476190476186</v>
      </c>
      <c r="BQ3" s="25">
        <f t="shared" si="2"/>
        <v>0.42857142857142855</v>
      </c>
      <c r="BR3" s="25">
        <f t="shared" si="2"/>
        <v>0.38095238095238093</v>
      </c>
      <c r="BS3" s="25">
        <f t="shared" si="2"/>
        <v>0.38095238095238093</v>
      </c>
      <c r="BT3" s="25">
        <f t="shared" si="2"/>
        <v>3.0952380952380953</v>
      </c>
    </row>
    <row r="4" spans="1:72" ht="14.25" customHeight="1">
      <c r="A4" s="1"/>
      <c r="B4" s="1"/>
      <c r="C4" s="1"/>
      <c r="D4" s="1"/>
      <c r="F4" s="1"/>
      <c r="G4" s="1"/>
      <c r="H4" s="1"/>
      <c r="I4" s="1"/>
      <c r="J4" s="1"/>
      <c r="K4" s="1"/>
      <c r="L4" s="1"/>
      <c r="M4" s="1"/>
      <c r="N4" s="1"/>
      <c r="O4" s="1"/>
      <c r="Q4" s="1"/>
      <c r="R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72" ht="14.25" customHeight="1">
      <c r="A5" s="1"/>
      <c r="B5" s="1"/>
      <c r="C5" s="1"/>
      <c r="D5" s="1"/>
      <c r="F5" s="1"/>
      <c r="G5" s="1"/>
      <c r="H5" s="1"/>
      <c r="I5" s="1"/>
      <c r="J5" s="1"/>
      <c r="K5" s="1"/>
      <c r="L5" s="1"/>
      <c r="M5" s="1"/>
      <c r="N5" s="1"/>
      <c r="O5" s="1"/>
      <c r="Q5" s="1"/>
      <c r="R5" s="1"/>
      <c r="V5" s="1"/>
      <c r="W5" s="1"/>
      <c r="X5" s="1"/>
      <c r="Y5" s="1"/>
      <c r="Z5" s="1"/>
      <c r="AA5" s="1">
        <v>1.1000000000000001</v>
      </c>
      <c r="AB5" s="1">
        <v>1.1000000000000001</v>
      </c>
      <c r="AC5" s="1">
        <v>1.1000000000000001</v>
      </c>
      <c r="AD5" s="1">
        <v>1.2</v>
      </c>
      <c r="AE5" s="1">
        <v>1.2</v>
      </c>
      <c r="AF5" s="1">
        <v>1.2</v>
      </c>
      <c r="AG5" s="1">
        <v>1.3</v>
      </c>
      <c r="AH5" s="1">
        <v>1.3</v>
      </c>
      <c r="AI5" s="1">
        <v>2.2000000000000002</v>
      </c>
      <c r="AJ5" s="1">
        <v>2.2999999999999998</v>
      </c>
      <c r="AK5" s="1">
        <v>2.4</v>
      </c>
      <c r="AL5" s="1">
        <v>2.5</v>
      </c>
      <c r="AM5" s="1">
        <v>3.1</v>
      </c>
      <c r="AN5" s="1">
        <v>4.0999999999999996</v>
      </c>
      <c r="AO5" s="1">
        <v>4.0999999999999996</v>
      </c>
      <c r="AP5" s="1">
        <v>4.0999999999999996</v>
      </c>
      <c r="AQ5" s="1">
        <v>4.2</v>
      </c>
      <c r="AR5" s="1">
        <v>4.2</v>
      </c>
      <c r="AS5" s="1">
        <v>4.2</v>
      </c>
      <c r="AT5" s="1">
        <v>5.0999999999999996</v>
      </c>
      <c r="AU5" s="1">
        <v>8.1</v>
      </c>
      <c r="AV5" s="1">
        <v>8.1999999999999993</v>
      </c>
      <c r="AW5" s="1">
        <v>8.3000000000000007</v>
      </c>
      <c r="AX5" s="1">
        <v>8.3000000000000007</v>
      </c>
      <c r="AY5" s="1">
        <v>9.4</v>
      </c>
      <c r="AZ5" s="1"/>
    </row>
    <row r="6" spans="1:72" ht="14.25" customHeight="1">
      <c r="A6" s="1"/>
      <c r="B6" s="1"/>
      <c r="C6" s="1"/>
      <c r="D6" s="1"/>
      <c r="F6" s="1"/>
      <c r="G6" s="1"/>
      <c r="H6" s="1"/>
      <c r="I6" s="1"/>
      <c r="J6" s="1"/>
      <c r="K6" s="1"/>
      <c r="L6" s="1"/>
      <c r="M6" s="1"/>
      <c r="N6" s="1"/>
      <c r="O6" s="1"/>
      <c r="Q6" s="1"/>
      <c r="R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72" ht="14.25" customHeight="1">
      <c r="A7" s="1" t="s">
        <v>148</v>
      </c>
      <c r="B7" s="1" t="s">
        <v>143</v>
      </c>
      <c r="C7" s="224">
        <v>1</v>
      </c>
      <c r="D7" s="30" t="s">
        <v>166</v>
      </c>
      <c r="E7" s="1" t="s">
        <v>167</v>
      </c>
      <c r="F7" s="32">
        <v>2</v>
      </c>
      <c r="G7" s="32">
        <v>2</v>
      </c>
      <c r="H7" s="32">
        <v>2</v>
      </c>
      <c r="I7" s="33">
        <v>0</v>
      </c>
      <c r="J7" s="33">
        <v>0</v>
      </c>
      <c r="K7" s="33">
        <v>0</v>
      </c>
      <c r="L7" s="32">
        <v>2</v>
      </c>
      <c r="M7" s="32">
        <v>2</v>
      </c>
      <c r="N7" s="33">
        <v>0</v>
      </c>
      <c r="O7" s="32">
        <v>2</v>
      </c>
      <c r="P7" s="1">
        <f t="shared" ref="P7:P28" si="3">SUM(F7:O7)</f>
        <v>12</v>
      </c>
      <c r="Q7" s="249">
        <v>1</v>
      </c>
      <c r="R7" s="33">
        <v>0</v>
      </c>
      <c r="S7" s="1">
        <f t="shared" ref="S7:S28" si="4">P7*Q7</f>
        <v>12</v>
      </c>
      <c r="T7" s="1">
        <f t="shared" ref="T7:T28" si="5">P7*R7</f>
        <v>0</v>
      </c>
      <c r="U7" s="1">
        <f t="shared" ref="U7:U28" si="6">P7*(Q7+R7)</f>
        <v>12</v>
      </c>
      <c r="V7" s="36">
        <v>1</v>
      </c>
      <c r="W7" s="33">
        <v>0</v>
      </c>
      <c r="X7" s="33">
        <v>0</v>
      </c>
      <c r="Y7" s="33">
        <v>0</v>
      </c>
      <c r="Z7" s="1">
        <f t="shared" ref="Z7:Z28" si="7">P7+S7+T7</f>
        <v>24</v>
      </c>
      <c r="AA7" s="35">
        <v>2</v>
      </c>
      <c r="AB7" s="32">
        <v>2</v>
      </c>
      <c r="AC7" s="33">
        <v>0</v>
      </c>
      <c r="AD7" s="32">
        <v>2</v>
      </c>
      <c r="AE7" s="32">
        <v>2</v>
      </c>
      <c r="AF7" s="33">
        <v>0</v>
      </c>
      <c r="AG7" s="32">
        <v>2</v>
      </c>
      <c r="AH7" s="32">
        <v>2</v>
      </c>
      <c r="AI7" s="1">
        <f t="shared" ref="AI7:AI28" si="8">SUM(AA7:AH7)</f>
        <v>12</v>
      </c>
      <c r="AJ7" s="33">
        <v>1</v>
      </c>
      <c r="AK7" s="32">
        <v>2</v>
      </c>
      <c r="AL7" s="36">
        <v>1</v>
      </c>
      <c r="AM7" s="36">
        <v>1</v>
      </c>
      <c r="AN7" s="36">
        <v>1</v>
      </c>
      <c r="AO7" s="33">
        <v>0</v>
      </c>
      <c r="AP7" s="33">
        <v>0</v>
      </c>
      <c r="AQ7" s="33">
        <v>0</v>
      </c>
      <c r="AR7" s="32">
        <v>2</v>
      </c>
      <c r="AS7" s="32">
        <v>2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2">
        <v>2</v>
      </c>
      <c r="BA7" s="1">
        <f t="shared" ref="BA7:BA28" si="9">SUM(AA7:AH7,AJ7:AZ7)</f>
        <v>24</v>
      </c>
      <c r="BB7" s="1">
        <f t="shared" ref="BB7:BB28" si="10">Z7+BA7</f>
        <v>48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1</v>
      </c>
      <c r="BK7" s="1">
        <v>0</v>
      </c>
      <c r="BL7" s="1">
        <f t="shared" ref="BL7:BL28" si="11">SUM(BC7:BK7)</f>
        <v>2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2</v>
      </c>
      <c r="BS7" s="1">
        <v>0</v>
      </c>
      <c r="BT7" s="1">
        <f t="shared" ref="BT7:BT28" si="12">SUM(BM7:BS7)</f>
        <v>2</v>
      </c>
    </row>
    <row r="8" spans="1:72" ht="14.25" customHeight="1">
      <c r="A8" s="1" t="s">
        <v>122</v>
      </c>
      <c r="B8" s="1" t="s">
        <v>123</v>
      </c>
      <c r="C8" s="224">
        <v>1</v>
      </c>
      <c r="D8" s="30" t="s">
        <v>124</v>
      </c>
      <c r="E8" s="1" t="s">
        <v>125</v>
      </c>
      <c r="F8" s="32">
        <v>2</v>
      </c>
      <c r="G8" s="32">
        <v>2</v>
      </c>
      <c r="H8" s="32">
        <v>2</v>
      </c>
      <c r="I8" s="32">
        <v>2</v>
      </c>
      <c r="J8" s="32">
        <v>2</v>
      </c>
      <c r="K8" s="32">
        <v>2</v>
      </c>
      <c r="L8" s="32">
        <v>2</v>
      </c>
      <c r="M8" s="32">
        <v>2</v>
      </c>
      <c r="N8" s="32">
        <v>2</v>
      </c>
      <c r="O8" s="33">
        <v>0</v>
      </c>
      <c r="P8" s="1">
        <f t="shared" si="3"/>
        <v>18</v>
      </c>
      <c r="Q8" s="38">
        <v>0</v>
      </c>
      <c r="R8" s="33">
        <v>0</v>
      </c>
      <c r="S8" s="1">
        <f t="shared" si="4"/>
        <v>0</v>
      </c>
      <c r="T8" s="1">
        <f t="shared" si="5"/>
        <v>0</v>
      </c>
      <c r="U8" s="1">
        <f t="shared" si="6"/>
        <v>0</v>
      </c>
      <c r="V8" s="33">
        <v>0</v>
      </c>
      <c r="W8" s="33">
        <v>0</v>
      </c>
      <c r="X8" s="33">
        <v>0</v>
      </c>
      <c r="Y8" s="33">
        <v>0</v>
      </c>
      <c r="Z8" s="1">
        <f t="shared" si="7"/>
        <v>18</v>
      </c>
      <c r="AA8" s="40">
        <v>2</v>
      </c>
      <c r="AB8" s="36">
        <v>1</v>
      </c>
      <c r="AC8" s="32">
        <v>2</v>
      </c>
      <c r="AD8" s="32">
        <v>2</v>
      </c>
      <c r="AE8" s="32">
        <v>2</v>
      </c>
      <c r="AF8" s="32">
        <v>2</v>
      </c>
      <c r="AG8" s="32">
        <v>2</v>
      </c>
      <c r="AH8" s="33">
        <v>0</v>
      </c>
      <c r="AI8" s="1">
        <f t="shared" si="8"/>
        <v>13</v>
      </c>
      <c r="AJ8" s="33">
        <v>0</v>
      </c>
      <c r="AK8" s="36">
        <v>1</v>
      </c>
      <c r="AL8" s="33">
        <v>0</v>
      </c>
      <c r="AM8" s="32">
        <v>2</v>
      </c>
      <c r="AN8" s="33">
        <v>0</v>
      </c>
      <c r="AO8" s="33">
        <v>0</v>
      </c>
      <c r="AP8" s="33">
        <v>0</v>
      </c>
      <c r="AQ8" s="33">
        <v>0</v>
      </c>
      <c r="AR8" s="32">
        <v>2</v>
      </c>
      <c r="AS8" s="33">
        <v>0</v>
      </c>
      <c r="AT8" s="36">
        <v>1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1">
        <f t="shared" si="9"/>
        <v>19</v>
      </c>
      <c r="BB8" s="1">
        <f t="shared" si="10"/>
        <v>37</v>
      </c>
      <c r="BC8" s="1">
        <v>2</v>
      </c>
      <c r="BD8" s="1">
        <v>0</v>
      </c>
      <c r="BE8" s="1">
        <v>0</v>
      </c>
      <c r="BF8" s="1">
        <v>1</v>
      </c>
      <c r="BG8" s="1">
        <v>0</v>
      </c>
      <c r="BH8" s="1">
        <v>2</v>
      </c>
      <c r="BI8" s="1">
        <v>2</v>
      </c>
      <c r="BJ8" s="1">
        <v>0</v>
      </c>
      <c r="BK8" s="1">
        <v>0</v>
      </c>
      <c r="BL8" s="1">
        <f t="shared" si="11"/>
        <v>7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f t="shared" si="12"/>
        <v>0</v>
      </c>
    </row>
    <row r="9" spans="1:72" ht="14.25" customHeight="1">
      <c r="A9" s="1" t="s">
        <v>147</v>
      </c>
      <c r="B9" s="1" t="s">
        <v>148</v>
      </c>
      <c r="C9" s="224">
        <v>1</v>
      </c>
      <c r="D9" s="30" t="s">
        <v>149</v>
      </c>
      <c r="E9" s="1" t="s">
        <v>150</v>
      </c>
      <c r="F9" s="32">
        <v>2</v>
      </c>
      <c r="G9" s="32">
        <v>2</v>
      </c>
      <c r="H9" s="36">
        <v>1</v>
      </c>
      <c r="I9" s="33">
        <v>0</v>
      </c>
      <c r="J9" s="33">
        <v>0</v>
      </c>
      <c r="K9" s="36">
        <v>1</v>
      </c>
      <c r="L9" s="33">
        <v>0</v>
      </c>
      <c r="M9" s="33">
        <v>0</v>
      </c>
      <c r="N9" s="32">
        <v>2</v>
      </c>
      <c r="O9" s="36">
        <v>1</v>
      </c>
      <c r="P9" s="1">
        <f t="shared" si="3"/>
        <v>9</v>
      </c>
      <c r="Q9" s="38">
        <v>0</v>
      </c>
      <c r="R9" s="36">
        <v>1</v>
      </c>
      <c r="S9" s="1">
        <f t="shared" si="4"/>
        <v>0</v>
      </c>
      <c r="T9" s="1">
        <f t="shared" si="5"/>
        <v>9</v>
      </c>
      <c r="U9" s="1">
        <f t="shared" si="6"/>
        <v>9</v>
      </c>
      <c r="V9" s="33">
        <v>0</v>
      </c>
      <c r="W9" s="33">
        <v>0</v>
      </c>
      <c r="X9" s="33">
        <v>0</v>
      </c>
      <c r="Y9" s="33">
        <v>0</v>
      </c>
      <c r="Z9" s="1">
        <f t="shared" si="7"/>
        <v>18</v>
      </c>
      <c r="AA9" s="40">
        <v>2</v>
      </c>
      <c r="AB9" s="36">
        <v>1</v>
      </c>
      <c r="AC9" s="36">
        <v>1</v>
      </c>
      <c r="AD9" s="36">
        <v>1</v>
      </c>
      <c r="AE9" s="36">
        <v>1</v>
      </c>
      <c r="AF9" s="36">
        <v>1</v>
      </c>
      <c r="AG9" s="36">
        <v>1</v>
      </c>
      <c r="AH9" s="36">
        <v>1</v>
      </c>
      <c r="AI9" s="1">
        <f t="shared" si="8"/>
        <v>9</v>
      </c>
      <c r="AJ9" s="33">
        <v>0</v>
      </c>
      <c r="AK9" s="33">
        <v>0</v>
      </c>
      <c r="AL9" s="33">
        <v>0</v>
      </c>
      <c r="AM9" s="33">
        <v>0</v>
      </c>
      <c r="AN9" s="33">
        <v>0</v>
      </c>
      <c r="AO9" s="36">
        <v>1</v>
      </c>
      <c r="AP9" s="36">
        <v>1</v>
      </c>
      <c r="AQ9" s="36">
        <v>1</v>
      </c>
      <c r="AR9" s="32">
        <v>2</v>
      </c>
      <c r="AS9" s="36">
        <v>1</v>
      </c>
      <c r="AT9" s="36">
        <v>1</v>
      </c>
      <c r="AU9" s="33">
        <v>0</v>
      </c>
      <c r="AV9" s="33">
        <v>0</v>
      </c>
      <c r="AW9" s="33">
        <v>0</v>
      </c>
      <c r="AX9" s="33">
        <v>0</v>
      </c>
      <c r="AY9" s="33">
        <v>0</v>
      </c>
      <c r="AZ9" s="36">
        <v>1</v>
      </c>
      <c r="BA9" s="1">
        <f t="shared" si="9"/>
        <v>17</v>
      </c>
      <c r="BB9" s="1">
        <f t="shared" si="10"/>
        <v>35</v>
      </c>
      <c r="BC9" s="1">
        <v>1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f t="shared" si="11"/>
        <v>2</v>
      </c>
      <c r="BM9" s="1">
        <v>0</v>
      </c>
      <c r="BN9" s="1">
        <v>0</v>
      </c>
      <c r="BO9" s="1">
        <v>0</v>
      </c>
      <c r="BP9" s="1">
        <v>2</v>
      </c>
      <c r="BQ9" s="1">
        <v>0</v>
      </c>
      <c r="BR9" s="1">
        <v>0</v>
      </c>
      <c r="BS9" s="1">
        <v>0</v>
      </c>
      <c r="BT9" s="1">
        <f t="shared" si="12"/>
        <v>2</v>
      </c>
    </row>
    <row r="10" spans="1:72" ht="14.25" customHeight="1">
      <c r="A10" s="1" t="s">
        <v>127</v>
      </c>
      <c r="B10" s="1" t="s">
        <v>152</v>
      </c>
      <c r="C10" s="224">
        <v>1</v>
      </c>
      <c r="D10" s="30" t="s">
        <v>153</v>
      </c>
      <c r="E10" s="1" t="s">
        <v>154</v>
      </c>
      <c r="F10" s="32">
        <v>2</v>
      </c>
      <c r="G10" s="32">
        <v>2</v>
      </c>
      <c r="H10" s="32">
        <v>2</v>
      </c>
      <c r="I10" s="32">
        <v>2</v>
      </c>
      <c r="J10" s="32">
        <v>2</v>
      </c>
      <c r="K10" s="32">
        <v>2</v>
      </c>
      <c r="L10" s="36">
        <v>1</v>
      </c>
      <c r="M10" s="32">
        <v>2</v>
      </c>
      <c r="N10" s="32">
        <v>2</v>
      </c>
      <c r="O10" s="32">
        <v>2</v>
      </c>
      <c r="P10" s="1">
        <f t="shared" si="3"/>
        <v>19</v>
      </c>
      <c r="Q10" s="38">
        <v>0</v>
      </c>
      <c r="R10" s="33">
        <v>0</v>
      </c>
      <c r="S10" s="1">
        <f t="shared" si="4"/>
        <v>0</v>
      </c>
      <c r="T10" s="1">
        <f t="shared" si="5"/>
        <v>0</v>
      </c>
      <c r="U10" s="1">
        <f t="shared" si="6"/>
        <v>0</v>
      </c>
      <c r="V10" s="33">
        <v>0</v>
      </c>
      <c r="W10" s="33">
        <v>0</v>
      </c>
      <c r="X10" s="33">
        <v>0</v>
      </c>
      <c r="Y10" s="33">
        <v>0</v>
      </c>
      <c r="Z10" s="1">
        <f t="shared" si="7"/>
        <v>19</v>
      </c>
      <c r="AA10" s="40">
        <v>2</v>
      </c>
      <c r="AB10" s="33">
        <v>0</v>
      </c>
      <c r="AC10" s="33">
        <v>1</v>
      </c>
      <c r="AD10" s="36">
        <v>1</v>
      </c>
      <c r="AE10" s="32">
        <v>2</v>
      </c>
      <c r="AF10" s="36">
        <v>1</v>
      </c>
      <c r="AG10" s="32">
        <v>2</v>
      </c>
      <c r="AH10" s="36">
        <v>1</v>
      </c>
      <c r="AI10" s="1">
        <f t="shared" si="8"/>
        <v>10</v>
      </c>
      <c r="AJ10" s="33">
        <v>0</v>
      </c>
      <c r="AK10" s="32">
        <v>2</v>
      </c>
      <c r="AL10" s="33">
        <v>0</v>
      </c>
      <c r="AM10" s="33">
        <v>2</v>
      </c>
      <c r="AN10" s="33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6">
        <v>1</v>
      </c>
      <c r="AU10" s="36">
        <v>1</v>
      </c>
      <c r="AV10" s="33">
        <v>0</v>
      </c>
      <c r="AW10" s="33">
        <v>0</v>
      </c>
      <c r="AX10" s="33">
        <v>0</v>
      </c>
      <c r="AY10" s="33">
        <v>0</v>
      </c>
      <c r="AZ10" s="33">
        <v>0</v>
      </c>
      <c r="BA10" s="1">
        <f t="shared" si="9"/>
        <v>16</v>
      </c>
      <c r="BB10" s="1">
        <f t="shared" si="10"/>
        <v>35</v>
      </c>
      <c r="BC10" s="1">
        <v>2</v>
      </c>
      <c r="BD10" s="1">
        <v>0</v>
      </c>
      <c r="BE10" s="1">
        <v>0</v>
      </c>
      <c r="BF10" s="1">
        <v>0</v>
      </c>
      <c r="BG10" s="1">
        <v>0</v>
      </c>
      <c r="BH10" s="1">
        <v>1</v>
      </c>
      <c r="BI10" s="1">
        <v>1</v>
      </c>
      <c r="BJ10" s="1">
        <v>0</v>
      </c>
      <c r="BK10" s="1">
        <v>0</v>
      </c>
      <c r="BL10" s="1">
        <f t="shared" si="11"/>
        <v>4</v>
      </c>
      <c r="BM10" s="1">
        <v>2</v>
      </c>
      <c r="BN10" s="1">
        <v>2</v>
      </c>
      <c r="BO10" s="1">
        <v>0</v>
      </c>
      <c r="BP10" s="1">
        <v>1</v>
      </c>
      <c r="BQ10" s="1">
        <v>1</v>
      </c>
      <c r="BR10" s="1">
        <v>1</v>
      </c>
      <c r="BS10" s="1">
        <v>2</v>
      </c>
      <c r="BT10" s="1">
        <f t="shared" si="12"/>
        <v>9</v>
      </c>
    </row>
    <row r="11" spans="1:72" ht="14.25" customHeight="1">
      <c r="A11" s="1" t="s">
        <v>142</v>
      </c>
      <c r="B11" s="1" t="s">
        <v>143</v>
      </c>
      <c r="C11" s="224">
        <v>1</v>
      </c>
      <c r="D11" s="30" t="s">
        <v>156</v>
      </c>
      <c r="E11" s="1" t="s">
        <v>157</v>
      </c>
      <c r="F11" s="32">
        <v>2</v>
      </c>
      <c r="G11" s="33">
        <v>0</v>
      </c>
      <c r="H11" s="32">
        <v>2</v>
      </c>
      <c r="I11" s="33">
        <v>0</v>
      </c>
      <c r="J11" s="32">
        <v>2</v>
      </c>
      <c r="K11" s="36">
        <v>1</v>
      </c>
      <c r="L11" s="32">
        <v>2</v>
      </c>
      <c r="M11" s="36">
        <v>1</v>
      </c>
      <c r="N11" s="33">
        <v>0</v>
      </c>
      <c r="O11" s="36">
        <v>1</v>
      </c>
      <c r="P11" s="1">
        <f t="shared" si="3"/>
        <v>11</v>
      </c>
      <c r="Q11" s="38">
        <v>0</v>
      </c>
      <c r="R11" s="33">
        <v>0</v>
      </c>
      <c r="S11" s="1">
        <f t="shared" si="4"/>
        <v>0</v>
      </c>
      <c r="T11" s="1">
        <f t="shared" si="5"/>
        <v>0</v>
      </c>
      <c r="U11" s="1">
        <f t="shared" si="6"/>
        <v>0</v>
      </c>
      <c r="V11" s="33">
        <v>0</v>
      </c>
      <c r="W11" s="33">
        <v>0</v>
      </c>
      <c r="X11" s="33">
        <v>0</v>
      </c>
      <c r="Y11" s="33">
        <v>0</v>
      </c>
      <c r="Z11" s="1">
        <f t="shared" si="7"/>
        <v>11</v>
      </c>
      <c r="AA11" s="38">
        <v>2</v>
      </c>
      <c r="AB11" s="33">
        <v>2</v>
      </c>
      <c r="AC11" s="33">
        <v>2</v>
      </c>
      <c r="AD11" s="33">
        <v>2</v>
      </c>
      <c r="AE11" s="33">
        <v>0</v>
      </c>
      <c r="AF11" s="33">
        <v>2</v>
      </c>
      <c r="AG11" s="33">
        <v>0</v>
      </c>
      <c r="AH11" s="33">
        <v>0</v>
      </c>
      <c r="AI11" s="1">
        <f t="shared" si="8"/>
        <v>10</v>
      </c>
      <c r="AJ11" s="33">
        <v>0</v>
      </c>
      <c r="AK11" s="33">
        <v>0</v>
      </c>
      <c r="AL11" s="33">
        <v>0</v>
      </c>
      <c r="AM11" s="33">
        <v>0</v>
      </c>
      <c r="AN11" s="33">
        <v>0</v>
      </c>
      <c r="AO11" s="33">
        <v>0</v>
      </c>
      <c r="AP11" s="33">
        <v>0</v>
      </c>
      <c r="AQ11" s="33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2</v>
      </c>
      <c r="AY11" s="33">
        <v>0</v>
      </c>
      <c r="AZ11" s="33">
        <v>2</v>
      </c>
      <c r="BA11" s="1">
        <f t="shared" si="9"/>
        <v>14</v>
      </c>
      <c r="BB11" s="1">
        <f t="shared" si="10"/>
        <v>25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1</v>
      </c>
      <c r="BK11" s="1">
        <v>0</v>
      </c>
      <c r="BL11" s="1">
        <f t="shared" si="11"/>
        <v>1</v>
      </c>
      <c r="BM11" s="1">
        <v>0</v>
      </c>
      <c r="BN11" s="1">
        <v>0</v>
      </c>
      <c r="BO11" s="1">
        <v>0</v>
      </c>
      <c r="BP11" s="1">
        <v>1</v>
      </c>
      <c r="BQ11" s="1">
        <v>1</v>
      </c>
      <c r="BR11" s="1">
        <v>0</v>
      </c>
      <c r="BS11" s="1">
        <v>0</v>
      </c>
      <c r="BT11" s="1">
        <f t="shared" si="12"/>
        <v>2</v>
      </c>
    </row>
    <row r="12" spans="1:72" ht="14.25" customHeight="1">
      <c r="A12" s="1" t="s">
        <v>127</v>
      </c>
      <c r="B12" s="1" t="s">
        <v>122</v>
      </c>
      <c r="C12" s="224">
        <v>1</v>
      </c>
      <c r="D12" s="30" t="s">
        <v>169</v>
      </c>
      <c r="E12" s="1" t="s">
        <v>170</v>
      </c>
      <c r="F12" s="32">
        <v>2</v>
      </c>
      <c r="G12" s="32">
        <v>2</v>
      </c>
      <c r="H12" s="36">
        <v>1</v>
      </c>
      <c r="I12" s="36">
        <v>1</v>
      </c>
      <c r="J12" s="33">
        <v>0</v>
      </c>
      <c r="K12" s="33">
        <v>0</v>
      </c>
      <c r="L12" s="36">
        <v>1</v>
      </c>
      <c r="M12" s="36">
        <v>1</v>
      </c>
      <c r="N12" s="36">
        <v>1</v>
      </c>
      <c r="O12" s="33">
        <v>0</v>
      </c>
      <c r="P12" s="1">
        <f t="shared" si="3"/>
        <v>9</v>
      </c>
      <c r="Q12" s="38">
        <v>0</v>
      </c>
      <c r="R12" s="33">
        <v>0</v>
      </c>
      <c r="S12" s="1">
        <f t="shared" si="4"/>
        <v>0</v>
      </c>
      <c r="T12" s="1">
        <f t="shared" si="5"/>
        <v>0</v>
      </c>
      <c r="U12" s="1">
        <f t="shared" si="6"/>
        <v>0</v>
      </c>
      <c r="V12" s="33">
        <v>0</v>
      </c>
      <c r="W12" s="33">
        <v>0</v>
      </c>
      <c r="X12" s="33">
        <v>0</v>
      </c>
      <c r="Y12" s="33">
        <v>0</v>
      </c>
      <c r="Z12" s="1">
        <f t="shared" si="7"/>
        <v>9</v>
      </c>
      <c r="AA12" s="40">
        <v>2</v>
      </c>
      <c r="AB12" s="33">
        <v>0</v>
      </c>
      <c r="AC12" s="36">
        <v>1</v>
      </c>
      <c r="AD12" s="36">
        <v>1</v>
      </c>
      <c r="AE12" s="36">
        <v>1</v>
      </c>
      <c r="AF12" s="33">
        <v>0</v>
      </c>
      <c r="AG12" s="33">
        <v>0</v>
      </c>
      <c r="AH12" s="33">
        <v>0</v>
      </c>
      <c r="AI12" s="1">
        <f t="shared" si="8"/>
        <v>5</v>
      </c>
      <c r="AJ12" s="33">
        <v>0</v>
      </c>
      <c r="AK12" s="33">
        <v>0</v>
      </c>
      <c r="AL12" s="33">
        <v>0</v>
      </c>
      <c r="AM12" s="33">
        <v>0</v>
      </c>
      <c r="AN12" s="33">
        <v>0</v>
      </c>
      <c r="AO12" s="36">
        <v>1</v>
      </c>
      <c r="AP12" s="36">
        <v>1</v>
      </c>
      <c r="AQ12" s="36">
        <v>0</v>
      </c>
      <c r="AR12" s="36">
        <v>1</v>
      </c>
      <c r="AS12" s="36">
        <v>1</v>
      </c>
      <c r="AT12" s="33">
        <v>0</v>
      </c>
      <c r="AU12" s="36">
        <v>1</v>
      </c>
      <c r="AV12" s="33">
        <v>0</v>
      </c>
      <c r="AW12" s="32">
        <v>2</v>
      </c>
      <c r="AX12" s="36">
        <v>1</v>
      </c>
      <c r="AY12" s="33">
        <v>0</v>
      </c>
      <c r="AZ12" s="33">
        <v>0</v>
      </c>
      <c r="BA12" s="1">
        <f t="shared" si="9"/>
        <v>13</v>
      </c>
      <c r="BB12" s="1">
        <f t="shared" si="10"/>
        <v>22</v>
      </c>
      <c r="BC12" s="1">
        <v>2</v>
      </c>
      <c r="BD12" s="1">
        <v>0</v>
      </c>
      <c r="BE12" s="1">
        <v>0</v>
      </c>
      <c r="BF12" s="1">
        <v>1</v>
      </c>
      <c r="BG12" s="1">
        <v>1</v>
      </c>
      <c r="BH12" s="1">
        <v>2</v>
      </c>
      <c r="BI12" s="1">
        <v>0</v>
      </c>
      <c r="BJ12" s="1">
        <v>0</v>
      </c>
      <c r="BK12" s="1">
        <v>0</v>
      </c>
      <c r="BL12" s="1">
        <f t="shared" si="11"/>
        <v>6</v>
      </c>
      <c r="BM12" s="1">
        <v>0</v>
      </c>
      <c r="BN12" s="1">
        <v>1</v>
      </c>
      <c r="BO12" s="1">
        <v>1</v>
      </c>
      <c r="BP12" s="1">
        <v>0</v>
      </c>
      <c r="BQ12" s="1">
        <v>0</v>
      </c>
      <c r="BR12" s="1">
        <v>0</v>
      </c>
      <c r="BS12" s="1">
        <v>0</v>
      </c>
      <c r="BT12" s="1">
        <f t="shared" si="12"/>
        <v>2</v>
      </c>
    </row>
    <row r="13" spans="1:72" ht="14.25" customHeight="1">
      <c r="A13" s="1" t="s">
        <v>147</v>
      </c>
      <c r="B13" s="1" t="s">
        <v>122</v>
      </c>
      <c r="C13" s="224">
        <v>1</v>
      </c>
      <c r="D13" s="30" t="s">
        <v>175</v>
      </c>
      <c r="E13" s="1" t="s">
        <v>176</v>
      </c>
      <c r="F13" s="32">
        <v>2</v>
      </c>
      <c r="G13" s="32">
        <v>2</v>
      </c>
      <c r="H13" s="36">
        <v>1</v>
      </c>
      <c r="I13" s="32">
        <v>2</v>
      </c>
      <c r="J13" s="32">
        <v>2</v>
      </c>
      <c r="K13" s="36">
        <v>1</v>
      </c>
      <c r="L13" s="36">
        <v>1</v>
      </c>
      <c r="M13" s="32">
        <v>2</v>
      </c>
      <c r="N13" s="32">
        <v>2</v>
      </c>
      <c r="O13" s="33">
        <v>0</v>
      </c>
      <c r="P13" s="1">
        <f t="shared" si="3"/>
        <v>15</v>
      </c>
      <c r="Q13" s="39">
        <v>1</v>
      </c>
      <c r="R13" s="36">
        <v>1</v>
      </c>
      <c r="S13" s="1">
        <f t="shared" si="4"/>
        <v>15</v>
      </c>
      <c r="T13" s="1">
        <f t="shared" si="5"/>
        <v>15</v>
      </c>
      <c r="U13" s="1">
        <f t="shared" si="6"/>
        <v>30</v>
      </c>
      <c r="V13" s="33">
        <v>0</v>
      </c>
      <c r="W13" s="33">
        <v>0</v>
      </c>
      <c r="X13" s="33">
        <v>0</v>
      </c>
      <c r="Y13" s="33">
        <v>0</v>
      </c>
      <c r="Z13" s="1">
        <f t="shared" si="7"/>
        <v>45</v>
      </c>
      <c r="AA13" s="40">
        <v>2</v>
      </c>
      <c r="AB13" s="32">
        <v>2</v>
      </c>
      <c r="AC13" s="36">
        <v>1</v>
      </c>
      <c r="AD13" s="36">
        <v>1</v>
      </c>
      <c r="AE13" s="33">
        <v>0</v>
      </c>
      <c r="AF13" s="33">
        <v>0</v>
      </c>
      <c r="AG13" s="33">
        <v>0</v>
      </c>
      <c r="AH13" s="33">
        <v>0</v>
      </c>
      <c r="AI13" s="1">
        <f t="shared" si="8"/>
        <v>6</v>
      </c>
      <c r="AJ13" s="33">
        <v>0</v>
      </c>
      <c r="AK13" s="33">
        <v>0</v>
      </c>
      <c r="AL13" s="33">
        <v>0</v>
      </c>
      <c r="AM13" s="33">
        <v>0</v>
      </c>
      <c r="AN13" s="33">
        <v>0</v>
      </c>
      <c r="AO13" s="36">
        <v>1</v>
      </c>
      <c r="AP13" s="36">
        <v>1</v>
      </c>
      <c r="AQ13" s="33">
        <v>0</v>
      </c>
      <c r="AR13" s="36">
        <v>1</v>
      </c>
      <c r="AS13" s="36">
        <v>1</v>
      </c>
      <c r="AT13" s="36">
        <v>1</v>
      </c>
      <c r="AU13" s="32">
        <v>2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1">
        <f t="shared" si="9"/>
        <v>13</v>
      </c>
      <c r="BB13" s="1">
        <f t="shared" si="10"/>
        <v>58</v>
      </c>
      <c r="BC13" s="1">
        <v>1</v>
      </c>
      <c r="BD13" s="1">
        <v>0</v>
      </c>
      <c r="BE13" s="1">
        <v>0</v>
      </c>
      <c r="BF13" s="1">
        <v>0</v>
      </c>
      <c r="BG13" s="1">
        <v>1</v>
      </c>
      <c r="BH13" s="1">
        <v>0</v>
      </c>
      <c r="BI13" s="1">
        <v>0</v>
      </c>
      <c r="BJ13" s="1">
        <v>0</v>
      </c>
      <c r="BK13" s="1">
        <v>0</v>
      </c>
      <c r="BL13" s="1">
        <f t="shared" si="11"/>
        <v>2</v>
      </c>
      <c r="BM13" s="1">
        <v>0</v>
      </c>
      <c r="BN13" s="1">
        <v>0</v>
      </c>
      <c r="BO13" s="1">
        <v>0</v>
      </c>
      <c r="BP13" s="1">
        <v>1</v>
      </c>
      <c r="BQ13" s="1">
        <v>0</v>
      </c>
      <c r="BR13" s="1">
        <v>0</v>
      </c>
      <c r="BS13" s="1">
        <v>0</v>
      </c>
      <c r="BT13" s="1">
        <f t="shared" si="12"/>
        <v>1</v>
      </c>
    </row>
    <row r="14" spans="1:72" ht="14.25" customHeight="1">
      <c r="A14" s="1" t="s">
        <v>127</v>
      </c>
      <c r="B14" s="1" t="s">
        <v>152</v>
      </c>
      <c r="C14" s="224">
        <v>1</v>
      </c>
      <c r="D14" s="30" t="s">
        <v>190</v>
      </c>
      <c r="E14" s="1" t="s">
        <v>191</v>
      </c>
      <c r="F14" s="32">
        <v>2</v>
      </c>
      <c r="G14" s="36">
        <v>1</v>
      </c>
      <c r="H14" s="33">
        <v>0</v>
      </c>
      <c r="I14" s="33">
        <v>0</v>
      </c>
      <c r="J14" s="36">
        <v>1</v>
      </c>
      <c r="K14" s="33">
        <v>0</v>
      </c>
      <c r="L14" s="33">
        <v>0</v>
      </c>
      <c r="M14" s="32">
        <v>2</v>
      </c>
      <c r="N14" s="33">
        <v>0</v>
      </c>
      <c r="O14" s="33">
        <v>0</v>
      </c>
      <c r="P14" s="1">
        <f t="shared" si="3"/>
        <v>6</v>
      </c>
      <c r="Q14" s="38">
        <v>0</v>
      </c>
      <c r="R14" s="33">
        <v>0</v>
      </c>
      <c r="S14" s="1">
        <f t="shared" si="4"/>
        <v>0</v>
      </c>
      <c r="T14" s="1">
        <f t="shared" si="5"/>
        <v>0</v>
      </c>
      <c r="U14" s="1">
        <f t="shared" si="6"/>
        <v>0</v>
      </c>
      <c r="V14" s="33">
        <v>0</v>
      </c>
      <c r="W14" s="33">
        <v>0</v>
      </c>
      <c r="X14" s="33">
        <v>0</v>
      </c>
      <c r="Y14" s="33">
        <v>0</v>
      </c>
      <c r="Z14" s="1">
        <f t="shared" si="7"/>
        <v>6</v>
      </c>
      <c r="AA14" s="38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1">
        <f t="shared" si="8"/>
        <v>0</v>
      </c>
      <c r="AJ14" s="33">
        <v>0</v>
      </c>
      <c r="AK14" s="33">
        <v>0</v>
      </c>
      <c r="AL14" s="33">
        <v>0</v>
      </c>
      <c r="AM14" s="33">
        <v>0</v>
      </c>
      <c r="AN14" s="33">
        <v>0</v>
      </c>
      <c r="AO14" s="32">
        <v>2</v>
      </c>
      <c r="AP14" s="36">
        <v>1</v>
      </c>
      <c r="AQ14" s="33">
        <v>0</v>
      </c>
      <c r="AR14" s="32">
        <v>2</v>
      </c>
      <c r="AS14" s="32">
        <v>2</v>
      </c>
      <c r="AT14" s="32">
        <v>2</v>
      </c>
      <c r="AU14" s="33">
        <v>0</v>
      </c>
      <c r="AV14" s="33">
        <v>0</v>
      </c>
      <c r="AW14" s="33">
        <v>0</v>
      </c>
      <c r="AX14" s="33">
        <v>0</v>
      </c>
      <c r="AY14" s="33">
        <v>0</v>
      </c>
      <c r="AZ14" s="36">
        <v>1</v>
      </c>
      <c r="BA14" s="1">
        <f t="shared" si="9"/>
        <v>10</v>
      </c>
      <c r="BB14" s="1">
        <f t="shared" si="10"/>
        <v>16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f t="shared" si="11"/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f t="shared" si="12"/>
        <v>0</v>
      </c>
    </row>
    <row r="15" spans="1:72" ht="14.25" customHeight="1">
      <c r="A15" s="1" t="s">
        <v>132</v>
      </c>
      <c r="B15" s="1" t="s">
        <v>133</v>
      </c>
      <c r="C15" s="224">
        <v>1</v>
      </c>
      <c r="D15" s="30" t="s">
        <v>134</v>
      </c>
      <c r="E15" s="1" t="s">
        <v>137</v>
      </c>
      <c r="F15" s="32">
        <v>2</v>
      </c>
      <c r="G15" s="32">
        <v>2</v>
      </c>
      <c r="H15" s="32">
        <v>2</v>
      </c>
      <c r="I15" s="32">
        <v>2</v>
      </c>
      <c r="J15" s="32">
        <v>2</v>
      </c>
      <c r="K15" s="32">
        <v>2</v>
      </c>
      <c r="L15" s="32">
        <v>2</v>
      </c>
      <c r="M15" s="32">
        <v>2</v>
      </c>
      <c r="N15" s="32">
        <v>2</v>
      </c>
      <c r="O15" s="32">
        <v>2</v>
      </c>
      <c r="P15" s="1">
        <f t="shared" si="3"/>
        <v>20</v>
      </c>
      <c r="Q15" s="39">
        <v>1</v>
      </c>
      <c r="R15" s="33">
        <v>0</v>
      </c>
      <c r="S15" s="1">
        <f t="shared" si="4"/>
        <v>20</v>
      </c>
      <c r="T15" s="1">
        <f t="shared" si="5"/>
        <v>0</v>
      </c>
      <c r="U15" s="1">
        <f t="shared" si="6"/>
        <v>20</v>
      </c>
      <c r="V15" s="32">
        <v>2</v>
      </c>
      <c r="W15" s="33">
        <v>0</v>
      </c>
      <c r="X15" s="33">
        <v>0</v>
      </c>
      <c r="Y15" s="33">
        <v>0</v>
      </c>
      <c r="Z15" s="1">
        <f t="shared" si="7"/>
        <v>40</v>
      </c>
      <c r="AA15" s="39">
        <v>1</v>
      </c>
      <c r="AB15" s="36">
        <v>1</v>
      </c>
      <c r="AC15" s="33">
        <v>0</v>
      </c>
      <c r="AD15" s="32">
        <v>2</v>
      </c>
      <c r="AE15" s="32">
        <v>2</v>
      </c>
      <c r="AF15" s="32">
        <v>2</v>
      </c>
      <c r="AG15" s="36">
        <v>1</v>
      </c>
      <c r="AH15" s="33">
        <v>0</v>
      </c>
      <c r="AI15" s="1">
        <f t="shared" si="8"/>
        <v>9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1">
        <f t="shared" si="9"/>
        <v>9</v>
      </c>
      <c r="BB15" s="1">
        <f t="shared" si="10"/>
        <v>49</v>
      </c>
      <c r="BC15" s="1">
        <v>2</v>
      </c>
      <c r="BD15" s="1">
        <v>1</v>
      </c>
      <c r="BE15" s="1">
        <v>1</v>
      </c>
      <c r="BF15" s="1">
        <v>2</v>
      </c>
      <c r="BG15" s="1">
        <v>1</v>
      </c>
      <c r="BH15" s="1">
        <v>0</v>
      </c>
      <c r="BI15" s="1">
        <v>0</v>
      </c>
      <c r="BJ15" s="1">
        <v>0</v>
      </c>
      <c r="BK15" s="1">
        <v>0</v>
      </c>
      <c r="BL15" s="1">
        <f t="shared" si="11"/>
        <v>7</v>
      </c>
      <c r="BM15" s="1">
        <v>0</v>
      </c>
      <c r="BN15" s="1">
        <v>2</v>
      </c>
      <c r="BO15" s="1">
        <v>2</v>
      </c>
      <c r="BP15" s="1">
        <v>2</v>
      </c>
      <c r="BQ15" s="1">
        <v>0</v>
      </c>
      <c r="BR15" s="1">
        <v>0</v>
      </c>
      <c r="BS15" s="1">
        <v>1</v>
      </c>
      <c r="BT15" s="1">
        <f t="shared" si="12"/>
        <v>7</v>
      </c>
    </row>
    <row r="16" spans="1:72" ht="14.25" customHeight="1">
      <c r="A16" s="1" t="s">
        <v>152</v>
      </c>
      <c r="B16" s="1" t="s">
        <v>159</v>
      </c>
      <c r="C16" s="224">
        <v>1</v>
      </c>
      <c r="D16" s="30" t="s">
        <v>184</v>
      </c>
      <c r="E16" s="1" t="s">
        <v>185</v>
      </c>
      <c r="F16" s="32">
        <v>2</v>
      </c>
      <c r="G16" s="36">
        <v>1</v>
      </c>
      <c r="H16" s="32">
        <v>2</v>
      </c>
      <c r="I16" s="36">
        <v>1</v>
      </c>
      <c r="J16" s="33">
        <v>0</v>
      </c>
      <c r="K16" s="33">
        <v>0</v>
      </c>
      <c r="L16" s="36">
        <v>1</v>
      </c>
      <c r="M16" s="33">
        <v>0</v>
      </c>
      <c r="N16" s="32">
        <v>2</v>
      </c>
      <c r="O16" s="33">
        <v>0</v>
      </c>
      <c r="P16" s="1">
        <f t="shared" si="3"/>
        <v>9</v>
      </c>
      <c r="Q16" s="39">
        <v>1</v>
      </c>
      <c r="R16" s="33">
        <v>0</v>
      </c>
      <c r="S16" s="1">
        <f t="shared" si="4"/>
        <v>9</v>
      </c>
      <c r="T16" s="1">
        <f t="shared" si="5"/>
        <v>0</v>
      </c>
      <c r="U16" s="1">
        <f t="shared" si="6"/>
        <v>9</v>
      </c>
      <c r="V16" s="36">
        <v>1</v>
      </c>
      <c r="W16" s="33">
        <v>0</v>
      </c>
      <c r="X16" s="33">
        <v>0</v>
      </c>
      <c r="Y16" s="33">
        <v>0</v>
      </c>
      <c r="Z16" s="1">
        <f t="shared" si="7"/>
        <v>18</v>
      </c>
      <c r="AA16" s="38">
        <v>0</v>
      </c>
      <c r="AB16" s="36">
        <v>1</v>
      </c>
      <c r="AC16" s="33">
        <v>0</v>
      </c>
      <c r="AD16" s="36">
        <v>1</v>
      </c>
      <c r="AE16" s="36">
        <v>1</v>
      </c>
      <c r="AF16" s="36">
        <v>1</v>
      </c>
      <c r="AG16" s="36">
        <v>1</v>
      </c>
      <c r="AH16" s="33">
        <v>0</v>
      </c>
      <c r="AI16" s="1">
        <f t="shared" si="8"/>
        <v>5</v>
      </c>
      <c r="AJ16" s="33">
        <v>0</v>
      </c>
      <c r="AK16" s="36">
        <v>1</v>
      </c>
      <c r="AL16" s="33">
        <v>0</v>
      </c>
      <c r="AM16" s="36">
        <v>1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1">
        <f t="shared" si="9"/>
        <v>7</v>
      </c>
      <c r="BB16" s="1">
        <f t="shared" si="10"/>
        <v>25</v>
      </c>
      <c r="BC16" s="1">
        <v>2</v>
      </c>
      <c r="BD16" s="1">
        <v>0</v>
      </c>
      <c r="BE16" s="1">
        <v>0</v>
      </c>
      <c r="BF16" s="1">
        <v>0</v>
      </c>
      <c r="BG16" s="1">
        <v>0</v>
      </c>
      <c r="BH16" s="1">
        <v>1</v>
      </c>
      <c r="BI16" s="1">
        <v>1</v>
      </c>
      <c r="BJ16" s="1">
        <v>0</v>
      </c>
      <c r="BK16" s="1">
        <v>0</v>
      </c>
      <c r="BL16" s="1">
        <f t="shared" si="11"/>
        <v>4</v>
      </c>
      <c r="BM16" s="1">
        <v>1</v>
      </c>
      <c r="BN16" s="1">
        <v>1</v>
      </c>
      <c r="BO16" s="1">
        <v>1</v>
      </c>
      <c r="BP16" s="1">
        <v>1</v>
      </c>
      <c r="BQ16" s="1">
        <v>0</v>
      </c>
      <c r="BR16" s="1">
        <v>1</v>
      </c>
      <c r="BS16" s="1">
        <v>1</v>
      </c>
      <c r="BT16" s="1">
        <f t="shared" si="12"/>
        <v>6</v>
      </c>
    </row>
    <row r="17" spans="1:72" ht="14.25" customHeight="1">
      <c r="A17" s="1" t="s">
        <v>152</v>
      </c>
      <c r="B17" s="1" t="s">
        <v>132</v>
      </c>
      <c r="C17" s="224">
        <v>1</v>
      </c>
      <c r="D17" s="30" t="s">
        <v>208</v>
      </c>
      <c r="E17" s="1" t="s">
        <v>211</v>
      </c>
      <c r="F17" s="36">
        <v>1</v>
      </c>
      <c r="G17" s="32">
        <v>2</v>
      </c>
      <c r="H17" s="32">
        <v>2</v>
      </c>
      <c r="I17" s="36">
        <v>1</v>
      </c>
      <c r="J17" s="32">
        <v>2</v>
      </c>
      <c r="K17" s="32">
        <v>2</v>
      </c>
      <c r="L17" s="33">
        <v>0</v>
      </c>
      <c r="M17" s="33">
        <v>0</v>
      </c>
      <c r="N17" s="32">
        <v>2</v>
      </c>
      <c r="O17" s="32">
        <v>2</v>
      </c>
      <c r="P17" s="1">
        <f t="shared" si="3"/>
        <v>14</v>
      </c>
      <c r="Q17" s="38">
        <v>0</v>
      </c>
      <c r="R17" s="33">
        <v>0</v>
      </c>
      <c r="S17" s="1">
        <f t="shared" si="4"/>
        <v>0</v>
      </c>
      <c r="T17" s="1">
        <f t="shared" si="5"/>
        <v>0</v>
      </c>
      <c r="U17" s="1">
        <f t="shared" si="6"/>
        <v>0</v>
      </c>
      <c r="V17" s="33">
        <v>0</v>
      </c>
      <c r="W17" s="33">
        <v>0</v>
      </c>
      <c r="X17" s="33">
        <v>0</v>
      </c>
      <c r="Y17" s="33">
        <v>0</v>
      </c>
      <c r="Z17" s="1">
        <f t="shared" si="7"/>
        <v>14</v>
      </c>
      <c r="AA17" s="38">
        <v>0</v>
      </c>
      <c r="AB17" s="33">
        <v>0</v>
      </c>
      <c r="AC17" s="33">
        <v>0</v>
      </c>
      <c r="AD17" s="36">
        <v>1</v>
      </c>
      <c r="AE17" s="36">
        <v>1</v>
      </c>
      <c r="AF17" s="36">
        <v>1</v>
      </c>
      <c r="AG17" s="36">
        <v>1</v>
      </c>
      <c r="AH17" s="33">
        <v>0</v>
      </c>
      <c r="AI17" s="1">
        <f t="shared" si="8"/>
        <v>4</v>
      </c>
      <c r="AJ17" s="33">
        <v>0</v>
      </c>
      <c r="AK17" s="36">
        <v>1</v>
      </c>
      <c r="AL17" s="33">
        <v>0</v>
      </c>
      <c r="AM17" s="36">
        <v>1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1">
        <f t="shared" si="9"/>
        <v>6</v>
      </c>
      <c r="BB17" s="1">
        <f t="shared" si="10"/>
        <v>20</v>
      </c>
      <c r="BC17" s="1">
        <v>1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f t="shared" si="11"/>
        <v>1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f t="shared" si="12"/>
        <v>0</v>
      </c>
    </row>
    <row r="18" spans="1:72" ht="14.25" customHeight="1">
      <c r="A18" s="1" t="s">
        <v>138</v>
      </c>
      <c r="B18" s="1" t="s">
        <v>132</v>
      </c>
      <c r="C18" s="224">
        <v>1</v>
      </c>
      <c r="D18" s="30" t="s">
        <v>139</v>
      </c>
      <c r="E18" s="1" t="s">
        <v>140</v>
      </c>
      <c r="F18" s="32">
        <v>2</v>
      </c>
      <c r="G18" s="32">
        <v>2</v>
      </c>
      <c r="H18" s="32">
        <v>2</v>
      </c>
      <c r="I18" s="36">
        <v>1</v>
      </c>
      <c r="J18" s="36">
        <v>1</v>
      </c>
      <c r="K18" s="32">
        <v>2</v>
      </c>
      <c r="L18" s="36">
        <v>1</v>
      </c>
      <c r="M18" s="36">
        <v>1</v>
      </c>
      <c r="N18" s="32">
        <v>2</v>
      </c>
      <c r="O18" s="36">
        <v>1</v>
      </c>
      <c r="P18" s="1">
        <f t="shared" si="3"/>
        <v>15</v>
      </c>
      <c r="Q18" s="38">
        <v>0</v>
      </c>
      <c r="R18" s="36">
        <v>1</v>
      </c>
      <c r="S18" s="1">
        <f t="shared" si="4"/>
        <v>0</v>
      </c>
      <c r="T18" s="1">
        <f t="shared" si="5"/>
        <v>15</v>
      </c>
      <c r="U18" s="1">
        <f t="shared" si="6"/>
        <v>15</v>
      </c>
      <c r="V18" s="33">
        <v>0</v>
      </c>
      <c r="W18" s="33">
        <v>0</v>
      </c>
      <c r="X18" s="33">
        <v>0</v>
      </c>
      <c r="Y18" s="33">
        <v>0</v>
      </c>
      <c r="Z18" s="1">
        <f t="shared" si="7"/>
        <v>30</v>
      </c>
      <c r="AA18" s="38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6">
        <v>1</v>
      </c>
      <c r="AH18" s="33">
        <v>0</v>
      </c>
      <c r="AI18" s="1">
        <f t="shared" si="8"/>
        <v>1</v>
      </c>
      <c r="AJ18" s="33">
        <v>1</v>
      </c>
      <c r="AK18" s="36">
        <v>1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6">
        <v>1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1">
        <f t="shared" si="9"/>
        <v>4</v>
      </c>
      <c r="BB18" s="1">
        <f t="shared" si="10"/>
        <v>34</v>
      </c>
      <c r="BC18" s="1">
        <v>1</v>
      </c>
      <c r="BD18" s="1">
        <v>0</v>
      </c>
      <c r="BE18" s="1">
        <v>0</v>
      </c>
      <c r="BF18" s="1">
        <v>0</v>
      </c>
      <c r="BG18" s="1">
        <v>1</v>
      </c>
      <c r="BH18" s="1">
        <v>1</v>
      </c>
      <c r="BI18" s="1">
        <v>0</v>
      </c>
      <c r="BJ18" s="1">
        <v>0</v>
      </c>
      <c r="BK18" s="1">
        <v>0</v>
      </c>
      <c r="BL18" s="1">
        <f t="shared" si="11"/>
        <v>3</v>
      </c>
      <c r="BM18" s="1">
        <v>0</v>
      </c>
      <c r="BN18" s="1">
        <v>0</v>
      </c>
      <c r="BO18" s="1">
        <v>0</v>
      </c>
      <c r="BP18" s="1">
        <v>1</v>
      </c>
      <c r="BQ18" s="1">
        <v>0</v>
      </c>
      <c r="BR18" s="1">
        <v>0</v>
      </c>
      <c r="BS18" s="1">
        <v>0</v>
      </c>
      <c r="BT18" s="1">
        <f t="shared" si="12"/>
        <v>1</v>
      </c>
    </row>
    <row r="19" spans="1:72" ht="14.25" customHeight="1">
      <c r="A19" s="1" t="s">
        <v>132</v>
      </c>
      <c r="B19" s="1" t="s">
        <v>148</v>
      </c>
      <c r="C19" s="224">
        <v>1</v>
      </c>
      <c r="D19" s="30" t="s">
        <v>181</v>
      </c>
      <c r="E19" s="1" t="s">
        <v>182</v>
      </c>
      <c r="F19" s="32">
        <v>2</v>
      </c>
      <c r="G19" s="32">
        <v>2</v>
      </c>
      <c r="H19" s="33">
        <v>0</v>
      </c>
      <c r="I19" s="32">
        <v>2</v>
      </c>
      <c r="J19" s="32">
        <v>2</v>
      </c>
      <c r="K19" s="32">
        <v>2</v>
      </c>
      <c r="L19" s="33">
        <v>0</v>
      </c>
      <c r="M19" s="33">
        <v>0</v>
      </c>
      <c r="N19" s="32">
        <v>2</v>
      </c>
      <c r="O19" s="32">
        <v>2</v>
      </c>
      <c r="P19" s="1">
        <f t="shared" si="3"/>
        <v>14</v>
      </c>
      <c r="Q19" s="38">
        <v>0</v>
      </c>
      <c r="R19" s="32">
        <v>2</v>
      </c>
      <c r="S19" s="1">
        <f t="shared" si="4"/>
        <v>0</v>
      </c>
      <c r="T19" s="1">
        <f t="shared" si="5"/>
        <v>28</v>
      </c>
      <c r="U19" s="1">
        <f t="shared" si="6"/>
        <v>28</v>
      </c>
      <c r="V19" s="33">
        <v>0</v>
      </c>
      <c r="W19" s="33">
        <v>0</v>
      </c>
      <c r="X19" s="33">
        <v>0</v>
      </c>
      <c r="Y19" s="33">
        <v>0</v>
      </c>
      <c r="Z19" s="1">
        <f t="shared" si="7"/>
        <v>42</v>
      </c>
      <c r="AA19" s="38">
        <v>0</v>
      </c>
      <c r="AB19" s="32">
        <v>2</v>
      </c>
      <c r="AC19" s="33">
        <v>0</v>
      </c>
      <c r="AD19" s="33">
        <v>0</v>
      </c>
      <c r="AE19" s="33">
        <v>0</v>
      </c>
      <c r="AF19" s="33">
        <v>0</v>
      </c>
      <c r="AG19" s="36">
        <v>1</v>
      </c>
      <c r="AH19" s="33">
        <v>0</v>
      </c>
      <c r="AI19" s="1">
        <f t="shared" si="8"/>
        <v>3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  <c r="AT19" s="33">
        <v>0</v>
      </c>
      <c r="AU19" s="33">
        <v>0</v>
      </c>
      <c r="AV19" s="33">
        <v>0</v>
      </c>
      <c r="AW19" s="33">
        <v>0</v>
      </c>
      <c r="AX19" s="33">
        <v>0</v>
      </c>
      <c r="AY19" s="33">
        <v>0</v>
      </c>
      <c r="AZ19" s="33">
        <v>0</v>
      </c>
      <c r="BA19" s="1">
        <f t="shared" si="9"/>
        <v>3</v>
      </c>
      <c r="BB19" s="1">
        <f t="shared" si="10"/>
        <v>45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f t="shared" si="11"/>
        <v>0</v>
      </c>
      <c r="BM19" s="1">
        <v>0</v>
      </c>
      <c r="BN19" s="1">
        <v>0</v>
      </c>
      <c r="BO19" s="1">
        <v>0</v>
      </c>
      <c r="BP19" s="1">
        <v>2</v>
      </c>
      <c r="BQ19" s="1">
        <v>2</v>
      </c>
      <c r="BR19" s="1">
        <v>2</v>
      </c>
      <c r="BS19" s="1">
        <v>2</v>
      </c>
      <c r="BT19" s="1">
        <f t="shared" si="12"/>
        <v>8</v>
      </c>
    </row>
    <row r="20" spans="1:72" ht="14.25" customHeight="1">
      <c r="A20" s="1" t="s">
        <v>127</v>
      </c>
      <c r="B20" s="1" t="s">
        <v>122</v>
      </c>
      <c r="C20" s="224">
        <v>1</v>
      </c>
      <c r="D20" s="30" t="s">
        <v>128</v>
      </c>
      <c r="E20" s="1" t="s">
        <v>131</v>
      </c>
      <c r="F20" s="32">
        <v>2</v>
      </c>
      <c r="G20" s="32">
        <v>2</v>
      </c>
      <c r="H20" s="36">
        <v>1</v>
      </c>
      <c r="I20" s="36">
        <v>1</v>
      </c>
      <c r="J20" s="36">
        <v>1</v>
      </c>
      <c r="K20" s="36">
        <v>1</v>
      </c>
      <c r="L20" s="33">
        <v>0</v>
      </c>
      <c r="M20" s="33">
        <v>0</v>
      </c>
      <c r="N20" s="33">
        <v>0</v>
      </c>
      <c r="O20" s="36">
        <v>1</v>
      </c>
      <c r="P20" s="1">
        <f t="shared" si="3"/>
        <v>9</v>
      </c>
      <c r="Q20" s="38">
        <v>0</v>
      </c>
      <c r="R20" s="33">
        <v>0</v>
      </c>
      <c r="S20" s="1">
        <f t="shared" si="4"/>
        <v>0</v>
      </c>
      <c r="T20" s="1">
        <f t="shared" si="5"/>
        <v>0</v>
      </c>
      <c r="U20" s="1">
        <f t="shared" si="6"/>
        <v>0</v>
      </c>
      <c r="V20" s="33">
        <v>0</v>
      </c>
      <c r="W20" s="33">
        <v>0</v>
      </c>
      <c r="X20" s="33">
        <v>0</v>
      </c>
      <c r="Y20" s="33">
        <v>0</v>
      </c>
      <c r="Z20" s="1">
        <f t="shared" si="7"/>
        <v>9</v>
      </c>
      <c r="AA20" s="38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1">
        <f t="shared" si="8"/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1</v>
      </c>
      <c r="AS20" s="33">
        <v>0</v>
      </c>
      <c r="AT20" s="33">
        <v>1</v>
      </c>
      <c r="AU20" s="33">
        <v>0</v>
      </c>
      <c r="AV20" s="33">
        <v>0</v>
      </c>
      <c r="AW20" s="33">
        <v>0</v>
      </c>
      <c r="AX20" s="33">
        <v>0</v>
      </c>
      <c r="AY20" s="33">
        <v>0</v>
      </c>
      <c r="AZ20" s="33">
        <v>1</v>
      </c>
      <c r="BA20" s="1">
        <f t="shared" si="9"/>
        <v>3</v>
      </c>
      <c r="BB20" s="1">
        <f t="shared" si="10"/>
        <v>12</v>
      </c>
      <c r="BC20" s="1">
        <v>1</v>
      </c>
      <c r="BD20" s="1">
        <v>0</v>
      </c>
      <c r="BE20" s="1">
        <v>0</v>
      </c>
      <c r="BF20" s="1">
        <v>0</v>
      </c>
      <c r="BG20" s="1">
        <v>1</v>
      </c>
      <c r="BH20" s="1">
        <v>0</v>
      </c>
      <c r="BI20" s="1">
        <v>0</v>
      </c>
      <c r="BJ20" s="1">
        <v>0</v>
      </c>
      <c r="BK20" s="1">
        <v>0</v>
      </c>
      <c r="BL20" s="1">
        <f t="shared" si="11"/>
        <v>2</v>
      </c>
      <c r="BM20" s="1">
        <v>0</v>
      </c>
      <c r="BN20" s="1">
        <v>0</v>
      </c>
      <c r="BO20" s="1">
        <v>0</v>
      </c>
      <c r="BP20" s="1">
        <v>1</v>
      </c>
      <c r="BQ20" s="1">
        <v>0</v>
      </c>
      <c r="BR20" s="1">
        <v>0</v>
      </c>
      <c r="BS20" s="1">
        <v>0</v>
      </c>
      <c r="BT20" s="1">
        <f t="shared" si="12"/>
        <v>1</v>
      </c>
    </row>
    <row r="21" spans="1:72" ht="14.25" customHeight="1">
      <c r="A21" s="1" t="s">
        <v>142</v>
      </c>
      <c r="B21" s="1" t="s">
        <v>143</v>
      </c>
      <c r="C21" s="224">
        <v>1</v>
      </c>
      <c r="D21" s="30" t="s">
        <v>144</v>
      </c>
      <c r="E21" s="1" t="s">
        <v>145</v>
      </c>
      <c r="F21" s="32">
        <v>2</v>
      </c>
      <c r="G21" s="32">
        <v>2</v>
      </c>
      <c r="H21" s="36">
        <v>1</v>
      </c>
      <c r="I21" s="32">
        <v>2</v>
      </c>
      <c r="J21" s="32">
        <v>2</v>
      </c>
      <c r="K21" s="36">
        <v>1</v>
      </c>
      <c r="L21" s="33">
        <v>0</v>
      </c>
      <c r="M21" s="36">
        <v>1</v>
      </c>
      <c r="N21" s="33">
        <v>0</v>
      </c>
      <c r="O21" s="36">
        <v>1</v>
      </c>
      <c r="P21" s="1">
        <f t="shared" si="3"/>
        <v>12</v>
      </c>
      <c r="Q21" s="38">
        <v>0</v>
      </c>
      <c r="R21" s="33">
        <v>0</v>
      </c>
      <c r="S21" s="1">
        <f t="shared" si="4"/>
        <v>0</v>
      </c>
      <c r="T21" s="1">
        <f t="shared" si="5"/>
        <v>0</v>
      </c>
      <c r="U21" s="1">
        <f t="shared" si="6"/>
        <v>0</v>
      </c>
      <c r="V21" s="33">
        <v>0</v>
      </c>
      <c r="W21" s="33">
        <v>0</v>
      </c>
      <c r="X21" s="33">
        <v>0</v>
      </c>
      <c r="Y21" s="33">
        <v>0</v>
      </c>
      <c r="Z21" s="1">
        <f t="shared" si="7"/>
        <v>12</v>
      </c>
      <c r="AA21" s="38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1">
        <f t="shared" si="8"/>
        <v>0</v>
      </c>
      <c r="AJ21" s="33">
        <v>0</v>
      </c>
      <c r="AK21" s="33">
        <v>0</v>
      </c>
      <c r="AL21" s="33">
        <v>0</v>
      </c>
      <c r="AM21" s="33">
        <v>0</v>
      </c>
      <c r="AN21" s="33">
        <v>0</v>
      </c>
      <c r="AO21" s="33">
        <v>0</v>
      </c>
      <c r="AP21" s="33">
        <v>0</v>
      </c>
      <c r="AQ21" s="33">
        <v>0</v>
      </c>
      <c r="AR21" s="36">
        <v>1</v>
      </c>
      <c r="AS21" s="36">
        <v>1</v>
      </c>
      <c r="AT21" s="36">
        <v>1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1">
        <f t="shared" si="9"/>
        <v>3</v>
      </c>
      <c r="BB21" s="1">
        <f t="shared" si="10"/>
        <v>15</v>
      </c>
      <c r="BC21" s="1">
        <v>2</v>
      </c>
      <c r="BD21" s="1">
        <v>0</v>
      </c>
      <c r="BE21" s="1">
        <v>1</v>
      </c>
      <c r="BF21" s="1">
        <v>1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f t="shared" si="11"/>
        <v>4</v>
      </c>
      <c r="BM21" s="1">
        <v>1</v>
      </c>
      <c r="BN21" s="1">
        <v>1</v>
      </c>
      <c r="BO21" s="1">
        <v>2</v>
      </c>
      <c r="BP21" s="1">
        <v>2</v>
      </c>
      <c r="BQ21" s="1">
        <v>2</v>
      </c>
      <c r="BR21" s="1">
        <v>0</v>
      </c>
      <c r="BS21" s="1">
        <v>2</v>
      </c>
      <c r="BT21" s="1">
        <f t="shared" si="12"/>
        <v>10</v>
      </c>
    </row>
    <row r="22" spans="1:72" ht="14.25" customHeight="1">
      <c r="A22" s="1" t="s">
        <v>148</v>
      </c>
      <c r="B22" s="1" t="s">
        <v>127</v>
      </c>
      <c r="C22" s="224">
        <v>1</v>
      </c>
      <c r="D22" s="30" t="s">
        <v>178</v>
      </c>
      <c r="E22" s="1" t="s">
        <v>179</v>
      </c>
      <c r="F22" s="32">
        <v>2</v>
      </c>
      <c r="G22" s="32">
        <v>2</v>
      </c>
      <c r="H22" s="32">
        <v>2</v>
      </c>
      <c r="I22" s="36">
        <v>1</v>
      </c>
      <c r="J22" s="32">
        <v>2</v>
      </c>
      <c r="K22" s="32">
        <v>2</v>
      </c>
      <c r="L22" s="36">
        <v>1</v>
      </c>
      <c r="M22" s="32">
        <v>2</v>
      </c>
      <c r="N22" s="32">
        <v>2</v>
      </c>
      <c r="O22" s="33">
        <v>0</v>
      </c>
      <c r="P22" s="1">
        <f t="shared" si="3"/>
        <v>16</v>
      </c>
      <c r="Q22" s="39">
        <v>1</v>
      </c>
      <c r="R22" s="33">
        <v>0</v>
      </c>
      <c r="S22" s="1">
        <f t="shared" si="4"/>
        <v>16</v>
      </c>
      <c r="T22" s="1">
        <f t="shared" si="5"/>
        <v>0</v>
      </c>
      <c r="U22" s="1">
        <f t="shared" si="6"/>
        <v>16</v>
      </c>
      <c r="V22" s="36">
        <v>1</v>
      </c>
      <c r="W22" s="33">
        <v>0</v>
      </c>
      <c r="X22" s="33">
        <v>0</v>
      </c>
      <c r="Y22" s="33">
        <v>0</v>
      </c>
      <c r="Z22" s="1">
        <f t="shared" si="7"/>
        <v>32</v>
      </c>
      <c r="AA22" s="38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0</v>
      </c>
      <c r="AI22" s="1">
        <f t="shared" si="8"/>
        <v>0</v>
      </c>
      <c r="AJ22" s="33">
        <v>0</v>
      </c>
      <c r="AK22" s="33">
        <v>0</v>
      </c>
      <c r="AL22" s="33">
        <v>0</v>
      </c>
      <c r="AM22" s="33">
        <v>0</v>
      </c>
      <c r="AN22" s="33">
        <v>0</v>
      </c>
      <c r="AO22" s="33">
        <v>0</v>
      </c>
      <c r="AP22" s="33">
        <v>0</v>
      </c>
      <c r="AQ22" s="33">
        <v>0</v>
      </c>
      <c r="AR22" s="36">
        <v>1</v>
      </c>
      <c r="AS22" s="36">
        <v>1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6">
        <v>1</v>
      </c>
      <c r="BA22" s="1">
        <f t="shared" si="9"/>
        <v>3</v>
      </c>
      <c r="BB22" s="1">
        <f t="shared" si="10"/>
        <v>35</v>
      </c>
      <c r="BC22" s="1">
        <v>2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1</v>
      </c>
      <c r="BL22" s="1">
        <f t="shared" si="11"/>
        <v>3</v>
      </c>
      <c r="BM22" s="1">
        <v>0</v>
      </c>
      <c r="BN22" s="1">
        <v>0</v>
      </c>
      <c r="BO22" s="1">
        <v>0</v>
      </c>
      <c r="BP22" s="1">
        <v>1</v>
      </c>
      <c r="BQ22" s="1">
        <v>0</v>
      </c>
      <c r="BR22" s="1">
        <v>1</v>
      </c>
      <c r="BS22" s="1">
        <v>0</v>
      </c>
      <c r="BT22" s="1">
        <f t="shared" si="12"/>
        <v>2</v>
      </c>
    </row>
    <row r="23" spans="1:72" ht="14.25" customHeight="1">
      <c r="A23" s="1" t="s">
        <v>127</v>
      </c>
      <c r="B23" s="1" t="s">
        <v>123</v>
      </c>
      <c r="C23" s="224">
        <v>1</v>
      </c>
      <c r="D23" s="30" t="s">
        <v>163</v>
      </c>
      <c r="E23" s="1" t="s">
        <v>164</v>
      </c>
      <c r="F23" s="32">
        <v>2</v>
      </c>
      <c r="G23" s="32">
        <v>2</v>
      </c>
      <c r="H23" s="32">
        <v>2</v>
      </c>
      <c r="I23" s="32">
        <v>2</v>
      </c>
      <c r="J23" s="32">
        <v>2</v>
      </c>
      <c r="K23" s="33">
        <v>0</v>
      </c>
      <c r="L23" s="33">
        <v>0</v>
      </c>
      <c r="M23" s="32">
        <v>2</v>
      </c>
      <c r="N23" s="33">
        <v>0</v>
      </c>
      <c r="O23" s="32">
        <v>2</v>
      </c>
      <c r="P23" s="1">
        <f t="shared" si="3"/>
        <v>14</v>
      </c>
      <c r="Q23" s="38">
        <v>0</v>
      </c>
      <c r="R23" s="33">
        <v>0</v>
      </c>
      <c r="S23" s="1">
        <f t="shared" si="4"/>
        <v>0</v>
      </c>
      <c r="T23" s="1">
        <f t="shared" si="5"/>
        <v>0</v>
      </c>
      <c r="U23" s="1">
        <f t="shared" si="6"/>
        <v>0</v>
      </c>
      <c r="V23" s="33">
        <v>0</v>
      </c>
      <c r="W23" s="33">
        <v>0</v>
      </c>
      <c r="X23" s="33">
        <v>0</v>
      </c>
      <c r="Y23" s="33">
        <v>0</v>
      </c>
      <c r="Z23" s="1">
        <f t="shared" si="7"/>
        <v>14</v>
      </c>
      <c r="AA23" s="39">
        <v>1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1">
        <f t="shared" si="8"/>
        <v>1</v>
      </c>
      <c r="AJ23" s="33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  <c r="AT23" s="36">
        <v>1</v>
      </c>
      <c r="AU23" s="33">
        <v>0</v>
      </c>
      <c r="AV23" s="33">
        <v>0</v>
      </c>
      <c r="AW23" s="33">
        <v>0</v>
      </c>
      <c r="AX23" s="33">
        <v>0</v>
      </c>
      <c r="AY23" s="33">
        <v>0</v>
      </c>
      <c r="AZ23" s="36">
        <v>1</v>
      </c>
      <c r="BA23" s="1">
        <f t="shared" si="9"/>
        <v>3</v>
      </c>
      <c r="BB23" s="1">
        <f t="shared" si="10"/>
        <v>17</v>
      </c>
      <c r="BC23" s="1">
        <v>2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f t="shared" si="11"/>
        <v>2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f t="shared" si="12"/>
        <v>0</v>
      </c>
    </row>
    <row r="24" spans="1:72" ht="14.25" customHeight="1">
      <c r="A24" s="1" t="s">
        <v>122</v>
      </c>
      <c r="B24" s="1" t="s">
        <v>159</v>
      </c>
      <c r="C24" s="224">
        <v>1</v>
      </c>
      <c r="D24" s="30" t="s">
        <v>160</v>
      </c>
      <c r="E24" s="1" t="s">
        <v>161</v>
      </c>
      <c r="F24" s="32">
        <v>2</v>
      </c>
      <c r="G24" s="32">
        <v>2</v>
      </c>
      <c r="H24" s="32">
        <v>2</v>
      </c>
      <c r="I24" s="36">
        <v>1</v>
      </c>
      <c r="J24" s="33">
        <v>0</v>
      </c>
      <c r="K24" s="36">
        <v>1</v>
      </c>
      <c r="L24" s="36">
        <v>1</v>
      </c>
      <c r="M24" s="36">
        <v>1</v>
      </c>
      <c r="N24" s="33">
        <v>0</v>
      </c>
      <c r="O24" s="33">
        <v>0</v>
      </c>
      <c r="P24" s="1">
        <f t="shared" si="3"/>
        <v>10</v>
      </c>
      <c r="Q24" s="38">
        <v>0</v>
      </c>
      <c r="R24" s="33">
        <v>0</v>
      </c>
      <c r="S24" s="1">
        <f t="shared" si="4"/>
        <v>0</v>
      </c>
      <c r="T24" s="1">
        <f t="shared" si="5"/>
        <v>0</v>
      </c>
      <c r="U24" s="1">
        <f t="shared" si="6"/>
        <v>0</v>
      </c>
      <c r="V24" s="33">
        <v>0</v>
      </c>
      <c r="W24" s="33">
        <v>0</v>
      </c>
      <c r="X24" s="33">
        <v>0</v>
      </c>
      <c r="Y24" s="33">
        <v>0</v>
      </c>
      <c r="Z24" s="1">
        <f t="shared" si="7"/>
        <v>10</v>
      </c>
      <c r="AA24" s="39">
        <v>1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1">
        <f t="shared" si="8"/>
        <v>1</v>
      </c>
      <c r="AJ24" s="33">
        <v>0</v>
      </c>
      <c r="AK24" s="33">
        <v>0</v>
      </c>
      <c r="AL24" s="33">
        <v>0</v>
      </c>
      <c r="AM24" s="33">
        <v>0</v>
      </c>
      <c r="AN24" s="33">
        <v>0</v>
      </c>
      <c r="AO24" s="33">
        <v>0</v>
      </c>
      <c r="AP24" s="36">
        <v>1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33">
        <v>0</v>
      </c>
      <c r="AY24" s="33">
        <v>0</v>
      </c>
      <c r="AZ24" s="33">
        <v>0</v>
      </c>
      <c r="BA24" s="1">
        <f t="shared" si="9"/>
        <v>2</v>
      </c>
      <c r="BB24" s="1">
        <f t="shared" si="10"/>
        <v>12</v>
      </c>
      <c r="BC24" s="1">
        <v>0</v>
      </c>
      <c r="BD24" s="1">
        <v>0</v>
      </c>
      <c r="BE24" s="1">
        <v>0</v>
      </c>
      <c r="BF24" s="1">
        <v>0</v>
      </c>
      <c r="BG24" s="1">
        <v>1</v>
      </c>
      <c r="BH24" s="1">
        <v>0</v>
      </c>
      <c r="BI24" s="1">
        <v>0</v>
      </c>
      <c r="BJ24" s="1">
        <v>0</v>
      </c>
      <c r="BK24" s="1">
        <v>0</v>
      </c>
      <c r="BL24" s="1">
        <f t="shared" si="11"/>
        <v>1</v>
      </c>
      <c r="BM24" s="1">
        <v>1</v>
      </c>
      <c r="BN24" s="1">
        <v>0</v>
      </c>
      <c r="BO24" s="1">
        <v>0</v>
      </c>
      <c r="BP24" s="1">
        <v>1</v>
      </c>
      <c r="BQ24" s="1">
        <v>1</v>
      </c>
      <c r="BR24" s="1">
        <v>1</v>
      </c>
      <c r="BS24" s="1">
        <v>0</v>
      </c>
      <c r="BT24" s="1">
        <f t="shared" si="12"/>
        <v>4</v>
      </c>
    </row>
    <row r="25" spans="1:72" ht="14.25" customHeight="1">
      <c r="A25" s="1" t="s">
        <v>193</v>
      </c>
      <c r="B25" s="1" t="s">
        <v>194</v>
      </c>
      <c r="C25" s="224">
        <v>1</v>
      </c>
      <c r="D25" s="30" t="s">
        <v>195</v>
      </c>
      <c r="E25" s="1" t="s">
        <v>196</v>
      </c>
      <c r="F25" s="32">
        <v>2</v>
      </c>
      <c r="G25" s="32">
        <v>2</v>
      </c>
      <c r="H25" s="32">
        <v>2</v>
      </c>
      <c r="I25" s="32">
        <v>2</v>
      </c>
      <c r="J25" s="32">
        <v>2</v>
      </c>
      <c r="K25" s="32">
        <v>2</v>
      </c>
      <c r="L25" s="33">
        <v>0</v>
      </c>
      <c r="M25" s="32">
        <v>2</v>
      </c>
      <c r="N25" s="33">
        <v>0</v>
      </c>
      <c r="O25" s="43">
        <v>2</v>
      </c>
      <c r="P25" s="1">
        <f t="shared" si="3"/>
        <v>16</v>
      </c>
      <c r="Q25" s="38">
        <v>0</v>
      </c>
      <c r="R25" s="33">
        <v>0</v>
      </c>
      <c r="S25" s="1">
        <f t="shared" si="4"/>
        <v>0</v>
      </c>
      <c r="T25" s="1">
        <f t="shared" si="5"/>
        <v>0</v>
      </c>
      <c r="U25" s="1">
        <f t="shared" si="6"/>
        <v>0</v>
      </c>
      <c r="V25" s="33">
        <v>0</v>
      </c>
      <c r="W25" s="33">
        <v>0</v>
      </c>
      <c r="X25" s="33">
        <v>0</v>
      </c>
      <c r="Y25" s="33">
        <v>0</v>
      </c>
      <c r="Z25" s="1">
        <f t="shared" si="7"/>
        <v>16</v>
      </c>
      <c r="AA25" s="39">
        <v>1</v>
      </c>
      <c r="AB25" s="36">
        <v>1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1">
        <f t="shared" si="8"/>
        <v>2</v>
      </c>
      <c r="AJ25" s="33">
        <v>0</v>
      </c>
      <c r="AK25" s="33">
        <v>0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3">
        <v>0</v>
      </c>
      <c r="AY25" s="33">
        <v>0</v>
      </c>
      <c r="AZ25" s="33">
        <v>0</v>
      </c>
      <c r="BA25" s="1">
        <f t="shared" si="9"/>
        <v>2</v>
      </c>
      <c r="BB25" s="1">
        <f t="shared" si="10"/>
        <v>18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f t="shared" si="11"/>
        <v>0</v>
      </c>
      <c r="BM25" s="1">
        <v>2</v>
      </c>
      <c r="BN25" s="1">
        <v>0</v>
      </c>
      <c r="BO25" s="1">
        <v>0</v>
      </c>
      <c r="BP25" s="1">
        <v>0</v>
      </c>
      <c r="BQ25" s="1">
        <v>2</v>
      </c>
      <c r="BR25" s="1">
        <v>0</v>
      </c>
      <c r="BS25" s="1">
        <v>0</v>
      </c>
      <c r="BT25" s="1">
        <f t="shared" si="12"/>
        <v>4</v>
      </c>
    </row>
    <row r="26" spans="1:72" ht="14.25" customHeight="1">
      <c r="A26" s="1" t="s">
        <v>138</v>
      </c>
      <c r="B26" s="1" t="s">
        <v>133</v>
      </c>
      <c r="C26" s="224">
        <v>0</v>
      </c>
      <c r="D26" s="30" t="s">
        <v>187</v>
      </c>
      <c r="E26" s="1" t="s">
        <v>188</v>
      </c>
      <c r="F26" s="32">
        <v>2</v>
      </c>
      <c r="G26" s="36">
        <v>1</v>
      </c>
      <c r="H26" s="32">
        <v>2</v>
      </c>
      <c r="I26" s="33">
        <v>0</v>
      </c>
      <c r="J26" s="36">
        <v>1</v>
      </c>
      <c r="K26" s="33">
        <v>0</v>
      </c>
      <c r="L26" s="33">
        <v>0</v>
      </c>
      <c r="M26" s="32">
        <v>2</v>
      </c>
      <c r="N26" s="33">
        <v>0</v>
      </c>
      <c r="O26" s="33">
        <v>0</v>
      </c>
      <c r="P26" s="1">
        <f t="shared" si="3"/>
        <v>8</v>
      </c>
      <c r="Q26" s="38">
        <v>0</v>
      </c>
      <c r="R26" s="33">
        <v>0</v>
      </c>
      <c r="S26" s="1">
        <f t="shared" si="4"/>
        <v>0</v>
      </c>
      <c r="T26" s="1">
        <f t="shared" si="5"/>
        <v>0</v>
      </c>
      <c r="U26" s="1">
        <f t="shared" si="6"/>
        <v>0</v>
      </c>
      <c r="V26" s="33">
        <v>0</v>
      </c>
      <c r="W26" s="33">
        <v>0</v>
      </c>
      <c r="X26" s="33">
        <v>0</v>
      </c>
      <c r="Y26" s="33">
        <v>0</v>
      </c>
      <c r="Z26" s="1">
        <f t="shared" si="7"/>
        <v>8</v>
      </c>
      <c r="AA26" s="38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3">
        <v>0</v>
      </c>
      <c r="AH26" s="33">
        <v>0</v>
      </c>
      <c r="AI26" s="1">
        <f t="shared" si="8"/>
        <v>0</v>
      </c>
      <c r="AJ26" s="33">
        <v>0</v>
      </c>
      <c r="AK26" s="33">
        <v>0</v>
      </c>
      <c r="AL26" s="33">
        <v>0</v>
      </c>
      <c r="AM26" s="33">
        <v>0</v>
      </c>
      <c r="AN26" s="33">
        <v>0</v>
      </c>
      <c r="AO26" s="33">
        <v>0</v>
      </c>
      <c r="AP26" s="33">
        <v>0</v>
      </c>
      <c r="AQ26" s="33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33">
        <v>0</v>
      </c>
      <c r="AY26" s="33">
        <v>0</v>
      </c>
      <c r="AZ26" s="33">
        <v>0</v>
      </c>
      <c r="BA26" s="1">
        <f t="shared" si="9"/>
        <v>0</v>
      </c>
      <c r="BB26" s="1">
        <f t="shared" si="10"/>
        <v>8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f t="shared" si="11"/>
        <v>0</v>
      </c>
      <c r="BM26" s="1">
        <v>0</v>
      </c>
      <c r="BN26" s="1">
        <v>2</v>
      </c>
      <c r="BO26" s="1">
        <v>2</v>
      </c>
      <c r="BP26" s="1">
        <v>0</v>
      </c>
      <c r="BQ26" s="1">
        <v>0</v>
      </c>
      <c r="BR26" s="1">
        <v>0</v>
      </c>
      <c r="BS26" s="1">
        <v>0</v>
      </c>
      <c r="BT26" s="1">
        <f t="shared" si="12"/>
        <v>4</v>
      </c>
    </row>
    <row r="27" spans="1:72" ht="14.25" customHeight="1">
      <c r="A27" s="1" t="s">
        <v>127</v>
      </c>
      <c r="B27" s="1" t="s">
        <v>138</v>
      </c>
      <c r="C27" s="224">
        <v>1</v>
      </c>
      <c r="D27" s="30" t="s">
        <v>218</v>
      </c>
      <c r="E27" s="1" t="s">
        <v>220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1">
        <f t="shared" si="3"/>
        <v>0</v>
      </c>
      <c r="Q27" s="38">
        <v>0</v>
      </c>
      <c r="R27" s="33">
        <v>0</v>
      </c>
      <c r="S27" s="1">
        <f t="shared" si="4"/>
        <v>0</v>
      </c>
      <c r="T27" s="1">
        <f t="shared" si="5"/>
        <v>0</v>
      </c>
      <c r="U27" s="1">
        <f t="shared" si="6"/>
        <v>0</v>
      </c>
      <c r="V27" s="33">
        <v>0</v>
      </c>
      <c r="W27" s="33">
        <v>0</v>
      </c>
      <c r="X27" s="33">
        <v>0</v>
      </c>
      <c r="Y27" s="33">
        <v>0</v>
      </c>
      <c r="Z27" s="1">
        <f t="shared" si="7"/>
        <v>0</v>
      </c>
      <c r="AA27" s="38">
        <v>0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3">
        <v>0</v>
      </c>
      <c r="AH27" s="33">
        <v>0</v>
      </c>
      <c r="AI27" s="1">
        <f t="shared" si="8"/>
        <v>0</v>
      </c>
      <c r="AJ27" s="33">
        <v>0</v>
      </c>
      <c r="AK27" s="33">
        <v>0</v>
      </c>
      <c r="AL27" s="33">
        <v>0</v>
      </c>
      <c r="AM27" s="33">
        <v>0</v>
      </c>
      <c r="AN27" s="33">
        <v>0</v>
      </c>
      <c r="AO27" s="33">
        <v>0</v>
      </c>
      <c r="AP27" s="33">
        <v>0</v>
      </c>
      <c r="AQ27" s="33">
        <v>0</v>
      </c>
      <c r="AR27" s="33">
        <v>0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1">
        <f t="shared" si="9"/>
        <v>0</v>
      </c>
      <c r="BB27" s="1">
        <f t="shared" si="10"/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f t="shared" si="11"/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f t="shared" si="12"/>
        <v>0</v>
      </c>
    </row>
    <row r="28" spans="1:72" ht="14.25" customHeight="1">
      <c r="A28" s="1" t="s">
        <v>122</v>
      </c>
      <c r="B28" s="1" t="s">
        <v>127</v>
      </c>
      <c r="C28" s="224">
        <v>1</v>
      </c>
      <c r="D28" s="30" t="s">
        <v>172</v>
      </c>
      <c r="E28" s="1" t="s">
        <v>173</v>
      </c>
      <c r="F28" s="36">
        <v>1</v>
      </c>
      <c r="G28" s="36">
        <v>1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1">
        <f t="shared" si="3"/>
        <v>2</v>
      </c>
      <c r="Q28" s="38">
        <v>0</v>
      </c>
      <c r="R28" s="33">
        <v>0</v>
      </c>
      <c r="S28" s="1">
        <f t="shared" si="4"/>
        <v>0</v>
      </c>
      <c r="T28" s="1">
        <f t="shared" si="5"/>
        <v>0</v>
      </c>
      <c r="U28" s="1">
        <f t="shared" si="6"/>
        <v>0</v>
      </c>
      <c r="V28" s="33">
        <v>0</v>
      </c>
      <c r="W28" s="33">
        <v>0</v>
      </c>
      <c r="X28" s="33">
        <v>0</v>
      </c>
      <c r="Y28" s="33">
        <v>0</v>
      </c>
      <c r="Z28" s="1">
        <f t="shared" si="7"/>
        <v>2</v>
      </c>
      <c r="AA28" s="38">
        <v>0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1">
        <f t="shared" si="8"/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  <c r="AT28" s="33">
        <v>0</v>
      </c>
      <c r="AU28" s="33">
        <v>0</v>
      </c>
      <c r="AV28" s="33">
        <v>0</v>
      </c>
      <c r="AW28" s="33">
        <v>0</v>
      </c>
      <c r="AX28" s="33">
        <v>0</v>
      </c>
      <c r="AY28" s="33">
        <v>0</v>
      </c>
      <c r="AZ28" s="33">
        <v>0</v>
      </c>
      <c r="BA28" s="1">
        <f t="shared" si="9"/>
        <v>0</v>
      </c>
      <c r="BB28" s="1">
        <f t="shared" si="10"/>
        <v>2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f t="shared" si="11"/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f t="shared" si="12"/>
        <v>0</v>
      </c>
    </row>
    <row r="29" spans="1:72" ht="14.25" customHeight="1"/>
    <row r="30" spans="1:72" ht="14.25" customHeight="1"/>
    <row r="31" spans="1:72" ht="14.25" customHeight="1">
      <c r="D31" s="1">
        <v>1.1000000000000001</v>
      </c>
    </row>
    <row r="32" spans="1:72" ht="14.25" customHeight="1">
      <c r="D32" s="1">
        <v>1.1000000000000001</v>
      </c>
    </row>
    <row r="33" spans="4:54" ht="14.25" customHeight="1">
      <c r="D33" s="1">
        <v>1.1000000000000001</v>
      </c>
      <c r="AU33" s="1" t="s">
        <v>114</v>
      </c>
      <c r="AV33" s="1" t="s">
        <v>115</v>
      </c>
      <c r="AY33" s="1" t="s">
        <v>52</v>
      </c>
      <c r="AZ33" s="1" t="s">
        <v>369</v>
      </c>
      <c r="BA33" s="1" t="s">
        <v>29</v>
      </c>
      <c r="BB33" s="1" t="s">
        <v>29</v>
      </c>
    </row>
    <row r="34" spans="4:54" ht="14.25" customHeight="1">
      <c r="D34" s="1">
        <v>1.2</v>
      </c>
      <c r="AK34" s="1" t="s">
        <v>148</v>
      </c>
      <c r="AL34" s="1" t="s">
        <v>143</v>
      </c>
      <c r="AM34" s="224">
        <v>1</v>
      </c>
      <c r="AN34" s="30" t="s">
        <v>166</v>
      </c>
      <c r="AO34" s="1" t="s">
        <v>167</v>
      </c>
      <c r="AU34" s="1" t="s">
        <v>148</v>
      </c>
      <c r="AV34" s="1" t="s">
        <v>143</v>
      </c>
      <c r="AW34" s="30" t="s">
        <v>166</v>
      </c>
      <c r="AX34" s="1" t="s">
        <v>167</v>
      </c>
      <c r="AY34" s="1">
        <v>24</v>
      </c>
      <c r="AZ34" s="81">
        <v>24</v>
      </c>
      <c r="BA34" s="1">
        <v>48</v>
      </c>
      <c r="BB34" s="1">
        <v>48</v>
      </c>
    </row>
    <row r="35" spans="4:54" ht="14.25" customHeight="1">
      <c r="D35" s="1">
        <v>1.2</v>
      </c>
      <c r="AK35" s="1" t="s">
        <v>122</v>
      </c>
      <c r="AL35" s="1" t="s">
        <v>123</v>
      </c>
      <c r="AM35" s="224">
        <v>1</v>
      </c>
      <c r="AN35" s="30" t="s">
        <v>124</v>
      </c>
      <c r="AO35" s="1" t="s">
        <v>125</v>
      </c>
      <c r="AU35" s="1" t="s">
        <v>122</v>
      </c>
      <c r="AV35" s="1" t="s">
        <v>123</v>
      </c>
      <c r="AW35" s="30" t="s">
        <v>124</v>
      </c>
      <c r="AX35" s="1" t="s">
        <v>125</v>
      </c>
      <c r="AY35" s="1">
        <v>18</v>
      </c>
      <c r="AZ35" s="81">
        <v>19</v>
      </c>
      <c r="BA35" s="1">
        <v>37</v>
      </c>
      <c r="BB35" s="1">
        <v>37</v>
      </c>
    </row>
    <row r="36" spans="4:54" ht="14.25" customHeight="1">
      <c r="D36" s="1">
        <v>1.2</v>
      </c>
      <c r="AK36" s="1" t="s">
        <v>147</v>
      </c>
      <c r="AL36" s="1" t="s">
        <v>148</v>
      </c>
      <c r="AM36" s="224">
        <v>1</v>
      </c>
      <c r="AN36" s="30" t="s">
        <v>149</v>
      </c>
      <c r="AO36" s="1" t="s">
        <v>150</v>
      </c>
      <c r="AU36" s="1" t="s">
        <v>147</v>
      </c>
      <c r="AV36" s="1" t="s">
        <v>148</v>
      </c>
      <c r="AW36" s="30" t="s">
        <v>149</v>
      </c>
      <c r="AX36" s="1" t="s">
        <v>150</v>
      </c>
      <c r="AY36" s="1">
        <v>18</v>
      </c>
      <c r="AZ36" s="81">
        <v>17</v>
      </c>
      <c r="BA36" s="1">
        <v>35</v>
      </c>
      <c r="BB36" s="1">
        <v>35</v>
      </c>
    </row>
    <row r="37" spans="4:54" ht="14.25" customHeight="1">
      <c r="D37" s="1">
        <v>1.3</v>
      </c>
      <c r="AK37" s="1" t="s">
        <v>127</v>
      </c>
      <c r="AL37" s="1" t="s">
        <v>152</v>
      </c>
      <c r="AM37" s="224">
        <v>1</v>
      </c>
      <c r="AN37" s="30" t="s">
        <v>153</v>
      </c>
      <c r="AO37" s="1" t="s">
        <v>154</v>
      </c>
      <c r="AU37" s="1" t="s">
        <v>127</v>
      </c>
      <c r="AV37" s="1" t="s">
        <v>152</v>
      </c>
      <c r="AW37" s="30" t="s">
        <v>153</v>
      </c>
      <c r="AX37" s="1" t="s">
        <v>154</v>
      </c>
      <c r="AY37" s="1">
        <v>19</v>
      </c>
      <c r="AZ37" s="81">
        <v>16</v>
      </c>
      <c r="BA37" s="1">
        <v>35</v>
      </c>
      <c r="BB37" s="1">
        <v>35</v>
      </c>
    </row>
    <row r="38" spans="4:54" ht="14.25" customHeight="1">
      <c r="D38" s="1">
        <v>1.3</v>
      </c>
      <c r="AK38" s="1" t="s">
        <v>142</v>
      </c>
      <c r="AL38" s="1" t="s">
        <v>143</v>
      </c>
      <c r="AM38" s="224">
        <v>1</v>
      </c>
      <c r="AN38" s="30" t="s">
        <v>156</v>
      </c>
      <c r="AO38" s="1" t="s">
        <v>157</v>
      </c>
      <c r="AU38" s="1" t="s">
        <v>142</v>
      </c>
      <c r="AV38" s="1" t="s">
        <v>143</v>
      </c>
      <c r="AW38" s="30" t="s">
        <v>156</v>
      </c>
      <c r="AX38" s="1" t="s">
        <v>157</v>
      </c>
      <c r="AY38" s="1">
        <v>11</v>
      </c>
      <c r="AZ38" s="81">
        <v>14</v>
      </c>
      <c r="BA38" s="1">
        <v>25</v>
      </c>
      <c r="BB38" s="1">
        <v>25</v>
      </c>
    </row>
    <row r="39" spans="4:54" ht="14.25" customHeight="1">
      <c r="D39" s="1">
        <v>2.2000000000000002</v>
      </c>
      <c r="AK39" s="1" t="s">
        <v>127</v>
      </c>
      <c r="AL39" s="1" t="s">
        <v>122</v>
      </c>
      <c r="AM39" s="224">
        <v>1</v>
      </c>
      <c r="AN39" s="30" t="s">
        <v>169</v>
      </c>
      <c r="AO39" s="1" t="s">
        <v>170</v>
      </c>
      <c r="AU39" s="1" t="s">
        <v>127</v>
      </c>
      <c r="AV39" s="1" t="s">
        <v>122</v>
      </c>
      <c r="AW39" s="30" t="s">
        <v>169</v>
      </c>
      <c r="AX39" s="1" t="s">
        <v>170</v>
      </c>
      <c r="AY39" s="1">
        <v>9</v>
      </c>
      <c r="AZ39" s="81">
        <v>13</v>
      </c>
      <c r="BA39" s="1">
        <v>22</v>
      </c>
      <c r="BB39" s="1">
        <v>22</v>
      </c>
    </row>
    <row r="40" spans="4:54" ht="14.25" customHeight="1">
      <c r="D40" s="1">
        <v>2.2999999999999998</v>
      </c>
      <c r="AK40" s="1" t="s">
        <v>147</v>
      </c>
      <c r="AL40" s="1" t="s">
        <v>122</v>
      </c>
      <c r="AM40" s="224">
        <v>1</v>
      </c>
      <c r="AN40" s="30" t="s">
        <v>175</v>
      </c>
      <c r="AO40" s="1" t="s">
        <v>176</v>
      </c>
      <c r="AU40" s="1" t="s">
        <v>147</v>
      </c>
      <c r="AV40" s="1" t="s">
        <v>122</v>
      </c>
      <c r="AW40" s="30" t="s">
        <v>175</v>
      </c>
      <c r="AX40" s="1" t="s">
        <v>176</v>
      </c>
      <c r="AY40" s="81">
        <v>45</v>
      </c>
      <c r="AZ40" s="81">
        <v>13</v>
      </c>
      <c r="BA40" s="1">
        <v>58</v>
      </c>
      <c r="BB40" s="1">
        <v>58</v>
      </c>
    </row>
    <row r="41" spans="4:54" ht="14.25" customHeight="1">
      <c r="D41" s="1">
        <v>2.4</v>
      </c>
      <c r="AK41" s="1" t="s">
        <v>127</v>
      </c>
      <c r="AL41" s="1" t="s">
        <v>152</v>
      </c>
      <c r="AM41" s="224">
        <v>1</v>
      </c>
      <c r="AN41" s="30" t="s">
        <v>190</v>
      </c>
      <c r="AO41" s="1" t="s">
        <v>191</v>
      </c>
      <c r="AU41" s="1" t="s">
        <v>127</v>
      </c>
      <c r="AV41" s="1" t="s">
        <v>152</v>
      </c>
      <c r="AW41" s="30" t="s">
        <v>190</v>
      </c>
      <c r="AX41" s="1" t="s">
        <v>191</v>
      </c>
      <c r="AY41" s="1">
        <v>6</v>
      </c>
      <c r="AZ41" s="1">
        <v>10</v>
      </c>
      <c r="BA41" s="1">
        <v>16</v>
      </c>
      <c r="BB41" s="1">
        <v>16</v>
      </c>
    </row>
    <row r="42" spans="4:54" ht="14.25" customHeight="1">
      <c r="D42" s="1">
        <v>2.5</v>
      </c>
      <c r="AK42" s="1" t="s">
        <v>132</v>
      </c>
      <c r="AL42" s="1" t="s">
        <v>133</v>
      </c>
      <c r="AM42" s="224">
        <v>1</v>
      </c>
      <c r="AN42" s="30" t="s">
        <v>134</v>
      </c>
      <c r="AO42" s="1" t="s">
        <v>137</v>
      </c>
      <c r="AU42" s="1" t="s">
        <v>132</v>
      </c>
      <c r="AV42" s="1" t="s">
        <v>133</v>
      </c>
      <c r="AW42" s="30" t="s">
        <v>134</v>
      </c>
      <c r="AX42" s="1" t="s">
        <v>137</v>
      </c>
      <c r="AY42" s="81">
        <v>40</v>
      </c>
      <c r="AZ42" s="1">
        <v>9</v>
      </c>
      <c r="BA42" s="1">
        <v>49</v>
      </c>
      <c r="BB42" s="1">
        <v>49</v>
      </c>
    </row>
    <row r="43" spans="4:54" ht="14.25" customHeight="1">
      <c r="D43" s="1">
        <v>3.1</v>
      </c>
      <c r="AK43" s="1" t="s">
        <v>152</v>
      </c>
      <c r="AL43" s="1" t="s">
        <v>159</v>
      </c>
      <c r="AM43" s="224">
        <v>1</v>
      </c>
      <c r="AN43" s="30" t="s">
        <v>184</v>
      </c>
      <c r="AO43" s="1" t="s">
        <v>185</v>
      </c>
      <c r="AU43" s="1" t="s">
        <v>152</v>
      </c>
      <c r="AV43" s="1" t="s">
        <v>159</v>
      </c>
      <c r="AW43" s="30" t="s">
        <v>184</v>
      </c>
      <c r="AX43" s="1" t="s">
        <v>185</v>
      </c>
      <c r="AY43" s="1">
        <v>18</v>
      </c>
      <c r="AZ43" s="1">
        <v>7</v>
      </c>
      <c r="BA43" s="1">
        <v>25</v>
      </c>
      <c r="BB43" s="1">
        <v>25</v>
      </c>
    </row>
    <row r="44" spans="4:54" ht="14.25" customHeight="1">
      <c r="D44" s="1">
        <v>4.0999999999999996</v>
      </c>
      <c r="AK44" s="1" t="s">
        <v>152</v>
      </c>
      <c r="AL44" s="1" t="s">
        <v>132</v>
      </c>
      <c r="AM44" s="224">
        <v>1</v>
      </c>
      <c r="AN44" s="30" t="s">
        <v>208</v>
      </c>
      <c r="AO44" s="1" t="s">
        <v>211</v>
      </c>
      <c r="AU44" s="1" t="s">
        <v>152</v>
      </c>
      <c r="AV44" s="1" t="s">
        <v>132</v>
      </c>
      <c r="AW44" s="30" t="s">
        <v>208</v>
      </c>
      <c r="AX44" s="1" t="s">
        <v>211</v>
      </c>
      <c r="AY44" s="1">
        <v>14</v>
      </c>
      <c r="AZ44" s="1">
        <v>6</v>
      </c>
      <c r="BA44" s="1">
        <v>20</v>
      </c>
      <c r="BB44" s="1">
        <v>20</v>
      </c>
    </row>
    <row r="45" spans="4:54" ht="14.25" customHeight="1">
      <c r="D45" s="1">
        <v>4.0999999999999996</v>
      </c>
      <c r="AK45" s="1" t="s">
        <v>138</v>
      </c>
      <c r="AL45" s="1" t="s">
        <v>132</v>
      </c>
      <c r="AM45" s="224">
        <v>1</v>
      </c>
      <c r="AN45" s="30" t="s">
        <v>139</v>
      </c>
      <c r="AO45" s="1" t="s">
        <v>140</v>
      </c>
      <c r="AU45" s="1" t="s">
        <v>138</v>
      </c>
      <c r="AV45" s="1" t="s">
        <v>132</v>
      </c>
      <c r="AW45" s="30" t="s">
        <v>139</v>
      </c>
      <c r="AX45" s="1" t="s">
        <v>140</v>
      </c>
      <c r="AY45" s="81">
        <v>30</v>
      </c>
      <c r="AZ45" s="1">
        <v>4</v>
      </c>
      <c r="BA45" s="1">
        <v>34</v>
      </c>
      <c r="BB45" s="1">
        <v>34</v>
      </c>
    </row>
    <row r="46" spans="4:54" ht="14.25" customHeight="1">
      <c r="D46" s="1">
        <v>4.0999999999999996</v>
      </c>
      <c r="AK46" s="1" t="s">
        <v>132</v>
      </c>
      <c r="AL46" s="1" t="s">
        <v>148</v>
      </c>
      <c r="AM46" s="224">
        <v>1</v>
      </c>
      <c r="AN46" s="30" t="s">
        <v>181</v>
      </c>
      <c r="AO46" s="1" t="s">
        <v>182</v>
      </c>
      <c r="AU46" s="1" t="s">
        <v>132</v>
      </c>
      <c r="AV46" s="1" t="s">
        <v>148</v>
      </c>
      <c r="AW46" s="30" t="s">
        <v>181</v>
      </c>
      <c r="AX46" s="1" t="s">
        <v>182</v>
      </c>
      <c r="AY46" s="81">
        <v>42</v>
      </c>
      <c r="AZ46" s="1">
        <v>3</v>
      </c>
      <c r="BA46" s="1">
        <v>45</v>
      </c>
      <c r="BB46" s="1">
        <v>45</v>
      </c>
    </row>
    <row r="47" spans="4:54" ht="14.25" customHeight="1">
      <c r="D47" s="1">
        <v>4.2</v>
      </c>
      <c r="AK47" s="1" t="s">
        <v>127</v>
      </c>
      <c r="AL47" s="1" t="s">
        <v>122</v>
      </c>
      <c r="AM47" s="224">
        <v>1</v>
      </c>
      <c r="AN47" s="30" t="s">
        <v>128</v>
      </c>
      <c r="AO47" s="1" t="s">
        <v>131</v>
      </c>
      <c r="AU47" s="1" t="s">
        <v>127</v>
      </c>
      <c r="AV47" s="1" t="s">
        <v>122</v>
      </c>
      <c r="AW47" s="30" t="s">
        <v>128</v>
      </c>
      <c r="AX47" s="1" t="s">
        <v>131</v>
      </c>
      <c r="AY47" s="1">
        <v>9</v>
      </c>
      <c r="AZ47" s="1">
        <v>3</v>
      </c>
      <c r="BA47" s="1">
        <v>12</v>
      </c>
      <c r="BB47" s="1">
        <v>12</v>
      </c>
    </row>
    <row r="48" spans="4:54" ht="14.25" customHeight="1">
      <c r="D48" s="1">
        <v>4.2</v>
      </c>
      <c r="AK48" s="1" t="s">
        <v>142</v>
      </c>
      <c r="AL48" s="1" t="s">
        <v>143</v>
      </c>
      <c r="AM48" s="224">
        <v>1</v>
      </c>
      <c r="AN48" s="30" t="s">
        <v>144</v>
      </c>
      <c r="AO48" s="1" t="s">
        <v>145</v>
      </c>
      <c r="AU48" s="1" t="s">
        <v>142</v>
      </c>
      <c r="AV48" s="1" t="s">
        <v>143</v>
      </c>
      <c r="AW48" s="30" t="s">
        <v>144</v>
      </c>
      <c r="AX48" s="1" t="s">
        <v>145</v>
      </c>
      <c r="AY48" s="1">
        <v>12</v>
      </c>
      <c r="AZ48" s="1">
        <v>3</v>
      </c>
      <c r="BA48" s="1">
        <v>15</v>
      </c>
      <c r="BB48" s="1">
        <v>15</v>
      </c>
    </row>
    <row r="49" spans="4:54" ht="14.25" customHeight="1">
      <c r="D49" s="1">
        <v>4.2</v>
      </c>
      <c r="AK49" s="1" t="s">
        <v>148</v>
      </c>
      <c r="AL49" s="1" t="s">
        <v>127</v>
      </c>
      <c r="AM49" s="224">
        <v>1</v>
      </c>
      <c r="AN49" s="30" t="s">
        <v>178</v>
      </c>
      <c r="AO49" s="1" t="s">
        <v>179</v>
      </c>
      <c r="AU49" s="1" t="s">
        <v>148</v>
      </c>
      <c r="AV49" s="1" t="s">
        <v>127</v>
      </c>
      <c r="AW49" s="30" t="s">
        <v>178</v>
      </c>
      <c r="AX49" s="1" t="s">
        <v>179</v>
      </c>
      <c r="AY49" s="81">
        <v>32</v>
      </c>
      <c r="AZ49" s="1">
        <v>3</v>
      </c>
      <c r="BA49" s="1">
        <v>35</v>
      </c>
      <c r="BB49" s="1">
        <v>35</v>
      </c>
    </row>
    <row r="50" spans="4:54" ht="14.25" customHeight="1">
      <c r="D50" s="1">
        <v>5.0999999999999996</v>
      </c>
      <c r="AK50" s="1" t="s">
        <v>127</v>
      </c>
      <c r="AL50" s="1" t="s">
        <v>123</v>
      </c>
      <c r="AM50" s="224">
        <v>1</v>
      </c>
      <c r="AN50" s="30" t="s">
        <v>163</v>
      </c>
      <c r="AO50" s="1" t="s">
        <v>164</v>
      </c>
      <c r="AU50" s="1" t="s">
        <v>127</v>
      </c>
      <c r="AV50" s="1" t="s">
        <v>123</v>
      </c>
      <c r="AW50" s="30" t="s">
        <v>163</v>
      </c>
      <c r="AX50" s="1" t="s">
        <v>164</v>
      </c>
      <c r="AY50" s="1">
        <v>14</v>
      </c>
      <c r="AZ50" s="1">
        <v>3</v>
      </c>
      <c r="BA50" s="1">
        <v>17</v>
      </c>
      <c r="BB50" s="1">
        <v>17</v>
      </c>
    </row>
    <row r="51" spans="4:54" ht="14.25" customHeight="1">
      <c r="D51" s="1">
        <v>8.1</v>
      </c>
      <c r="AK51" s="1" t="s">
        <v>122</v>
      </c>
      <c r="AL51" s="1" t="s">
        <v>159</v>
      </c>
      <c r="AM51" s="224">
        <v>1</v>
      </c>
      <c r="AN51" s="30" t="s">
        <v>160</v>
      </c>
      <c r="AO51" s="1" t="s">
        <v>161</v>
      </c>
      <c r="AU51" s="1" t="s">
        <v>122</v>
      </c>
      <c r="AV51" s="1" t="s">
        <v>159</v>
      </c>
      <c r="AW51" s="30" t="s">
        <v>160</v>
      </c>
      <c r="AX51" s="1" t="s">
        <v>161</v>
      </c>
      <c r="AY51" s="1">
        <v>10</v>
      </c>
      <c r="AZ51" s="1">
        <v>2</v>
      </c>
      <c r="BA51" s="1">
        <v>12</v>
      </c>
      <c r="BB51" s="1">
        <v>12</v>
      </c>
    </row>
    <row r="52" spans="4:54" ht="14.25" customHeight="1">
      <c r="D52" s="1">
        <v>8.1999999999999993</v>
      </c>
      <c r="AK52" s="1" t="s">
        <v>193</v>
      </c>
      <c r="AL52" s="1" t="s">
        <v>194</v>
      </c>
      <c r="AM52" s="224">
        <v>1</v>
      </c>
      <c r="AN52" s="30" t="s">
        <v>195</v>
      </c>
      <c r="AO52" s="1" t="s">
        <v>196</v>
      </c>
      <c r="AU52" s="1" t="s">
        <v>193</v>
      </c>
      <c r="AV52" s="1" t="s">
        <v>194</v>
      </c>
      <c r="AW52" s="30" t="s">
        <v>195</v>
      </c>
      <c r="AX52" s="1" t="s">
        <v>196</v>
      </c>
      <c r="AY52" s="1">
        <v>16</v>
      </c>
      <c r="AZ52" s="1">
        <v>2</v>
      </c>
      <c r="BA52" s="1">
        <v>18</v>
      </c>
      <c r="BB52" s="1">
        <v>18</v>
      </c>
    </row>
    <row r="53" spans="4:54" ht="14.25" customHeight="1">
      <c r="D53" s="1">
        <v>8.3000000000000007</v>
      </c>
      <c r="AK53" s="1" t="s">
        <v>138</v>
      </c>
      <c r="AL53" s="1" t="s">
        <v>133</v>
      </c>
      <c r="AM53" s="224">
        <v>0</v>
      </c>
      <c r="AN53" s="30" t="s">
        <v>187</v>
      </c>
      <c r="AO53" s="1" t="s">
        <v>188</v>
      </c>
      <c r="AU53" s="225" t="s">
        <v>138</v>
      </c>
      <c r="AV53" s="225" t="s">
        <v>133</v>
      </c>
      <c r="AW53" s="250" t="s">
        <v>187</v>
      </c>
      <c r="AX53" s="225" t="s">
        <v>188</v>
      </c>
      <c r="AY53" s="225">
        <v>8</v>
      </c>
      <c r="AZ53" s="225">
        <v>0</v>
      </c>
      <c r="BA53" s="225">
        <v>8</v>
      </c>
      <c r="BB53" s="225">
        <v>8</v>
      </c>
    </row>
    <row r="54" spans="4:54" ht="14.25" customHeight="1">
      <c r="D54" s="1">
        <v>8.3000000000000007</v>
      </c>
      <c r="AK54" s="1" t="s">
        <v>127</v>
      </c>
      <c r="AL54" s="1" t="s">
        <v>138</v>
      </c>
      <c r="AM54" s="224">
        <v>1</v>
      </c>
      <c r="AN54" s="30" t="s">
        <v>218</v>
      </c>
      <c r="AO54" s="1" t="s">
        <v>220</v>
      </c>
      <c r="AU54" s="1" t="s">
        <v>127</v>
      </c>
      <c r="AV54" s="1" t="s">
        <v>138</v>
      </c>
      <c r="AW54" s="30" t="s">
        <v>218</v>
      </c>
      <c r="AX54" s="1" t="s">
        <v>220</v>
      </c>
      <c r="AY54" s="1">
        <v>0</v>
      </c>
      <c r="AZ54" s="1">
        <v>0</v>
      </c>
      <c r="BA54" s="1">
        <v>0</v>
      </c>
      <c r="BB54" s="1">
        <v>0</v>
      </c>
    </row>
    <row r="55" spans="4:54" ht="14.25" customHeight="1">
      <c r="D55" s="1">
        <v>9.4</v>
      </c>
      <c r="AK55" s="1" t="s">
        <v>122</v>
      </c>
      <c r="AL55" s="1" t="s">
        <v>127</v>
      </c>
      <c r="AM55" s="224">
        <v>1</v>
      </c>
      <c r="AN55" s="30" t="s">
        <v>172</v>
      </c>
      <c r="AO55" s="1" t="s">
        <v>173</v>
      </c>
      <c r="AU55" s="1" t="s">
        <v>122</v>
      </c>
      <c r="AV55" s="1" t="s">
        <v>127</v>
      </c>
      <c r="AW55" s="30" t="s">
        <v>172</v>
      </c>
      <c r="AX55" s="1" t="s">
        <v>173</v>
      </c>
      <c r="AY55" s="1">
        <v>2</v>
      </c>
      <c r="AZ55" s="1">
        <v>0</v>
      </c>
      <c r="BA55" s="1">
        <v>2</v>
      </c>
      <c r="BB55" s="1">
        <v>2</v>
      </c>
    </row>
    <row r="56" spans="4:54" ht="14.25" customHeight="1"/>
    <row r="57" spans="4:54" ht="14.25" customHeight="1"/>
    <row r="58" spans="4:54" ht="14.25" customHeight="1"/>
    <row r="59" spans="4:54" ht="14.25" customHeight="1"/>
    <row r="60" spans="4:54" ht="14.25" customHeight="1"/>
    <row r="61" spans="4:54" ht="14.25" customHeight="1"/>
    <row r="62" spans="4:54" ht="14.25" customHeight="1"/>
    <row r="63" spans="4:54" ht="14.25" customHeight="1"/>
    <row r="64" spans="4:5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autoFilter ref="A6:BT28" xr:uid="{00000000-0009-0000-0000-00000F000000}">
    <sortState xmlns:xlrd2="http://schemas.microsoft.com/office/spreadsheetml/2017/richdata2" ref="A6:BT28">
      <sortCondition descending="1" ref="BA6:BA28"/>
    </sortState>
  </autoFilter>
  <mergeCells count="8">
    <mergeCell ref="AV1:AY1"/>
    <mergeCell ref="BC1:BL1"/>
    <mergeCell ref="BM1:BT1"/>
    <mergeCell ref="F1:P1"/>
    <mergeCell ref="Q1:Y1"/>
    <mergeCell ref="AA1:AI1"/>
    <mergeCell ref="AJ1:AM1"/>
    <mergeCell ref="AO1:AT1"/>
  </mergeCells>
  <conditionalFormatting sqref="F1:F2 Q1:Y2 AA1:AZ2 A2:E2 G2:P2 Z2 BA2:BB2 C7:O28 Q7:R28 V7:Y28 AA7:AH28 AJ7:AZ28 AM34:AO55 AW34:AY55">
    <cfRule type="cellIs" dxfId="46" priority="1" operator="equal">
      <formula>1</formula>
    </cfRule>
    <cfRule type="cellIs" dxfId="45" priority="2" operator="equal">
      <formula>2</formula>
    </cfRule>
    <cfRule type="cellIs" dxfId="44" priority="3" operator="equal">
      <formula>0</formula>
    </cfRule>
  </conditionalFormatting>
  <conditionalFormatting sqref="BC1:BL2 BC7:BK28">
    <cfRule type="cellIs" dxfId="43" priority="4" operator="equal">
      <formula>1</formula>
    </cfRule>
    <cfRule type="cellIs" dxfId="42" priority="5" operator="equal">
      <formula>2</formula>
    </cfRule>
    <cfRule type="cellIs" dxfId="41" priority="6" operator="equal">
      <formula>0</formula>
    </cfRule>
  </conditionalFormatting>
  <conditionalFormatting sqref="BM7:BS28">
    <cfRule type="cellIs" dxfId="40" priority="7" operator="equal">
      <formula>2</formula>
    </cfRule>
    <cfRule type="cellIs" dxfId="39" priority="8" operator="equal">
      <formula>1</formula>
    </cfRule>
    <cfRule type="cellIs" dxfId="38" priority="9" operator="equal">
      <formula>0</formula>
    </cfRule>
  </conditionalFormatting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002"/>
  <sheetViews>
    <sheetView workbookViewId="0"/>
  </sheetViews>
  <sheetFormatPr defaultColWidth="14.44140625" defaultRowHeight="15" customHeight="1"/>
  <cols>
    <col min="1" max="1" width="12.109375" customWidth="1"/>
    <col min="2" max="2" width="10.88671875" customWidth="1"/>
    <col min="3" max="3" width="4" customWidth="1"/>
    <col min="4" max="4" width="4.33203125" customWidth="1"/>
    <col min="5" max="15" width="3.5546875" customWidth="1"/>
    <col min="16" max="28" width="8.6640625" customWidth="1"/>
  </cols>
  <sheetData>
    <row r="1" spans="1:15" ht="14.25" customHeight="1">
      <c r="A1" s="22"/>
      <c r="B1" s="22"/>
      <c r="C1" s="22"/>
      <c r="D1" s="22"/>
      <c r="E1" s="265" t="s">
        <v>52</v>
      </c>
      <c r="F1" s="262"/>
      <c r="G1" s="262"/>
      <c r="H1" s="262"/>
      <c r="I1" s="262"/>
      <c r="J1" s="262"/>
      <c r="K1" s="262"/>
      <c r="L1" s="262"/>
      <c r="M1" s="262"/>
      <c r="N1" s="262"/>
      <c r="O1" s="263"/>
    </row>
    <row r="2" spans="1:15" ht="126.75" customHeight="1">
      <c r="A2" s="22" t="s">
        <v>114</v>
      </c>
      <c r="B2" s="22" t="s">
        <v>115</v>
      </c>
      <c r="C2" s="19" t="s">
        <v>65</v>
      </c>
      <c r="D2" s="19" t="s">
        <v>66</v>
      </c>
      <c r="E2" s="19" t="s">
        <v>0</v>
      </c>
      <c r="F2" s="19" t="s">
        <v>1</v>
      </c>
      <c r="G2" s="19" t="s">
        <v>2</v>
      </c>
      <c r="H2" s="19" t="s">
        <v>3</v>
      </c>
      <c r="I2" s="19" t="s">
        <v>4</v>
      </c>
      <c r="J2" s="19" t="s">
        <v>5</v>
      </c>
      <c r="K2" s="19" t="s">
        <v>7</v>
      </c>
      <c r="L2" s="19" t="s">
        <v>8</v>
      </c>
      <c r="M2" s="19" t="s">
        <v>9</v>
      </c>
      <c r="N2" s="19" t="s">
        <v>10</v>
      </c>
      <c r="O2" s="19" t="s">
        <v>29</v>
      </c>
    </row>
    <row r="3" spans="1:15" ht="14.25" customHeight="1">
      <c r="A3" s="22"/>
      <c r="B3" s="22"/>
      <c r="C3" s="22"/>
      <c r="D3" s="22"/>
      <c r="E3" s="22" t="s">
        <v>16</v>
      </c>
      <c r="F3" s="22" t="s">
        <v>17</v>
      </c>
      <c r="G3" s="22" t="s">
        <v>18</v>
      </c>
      <c r="H3" s="22" t="s">
        <v>19</v>
      </c>
      <c r="I3" s="22" t="s">
        <v>20</v>
      </c>
      <c r="J3" s="22" t="s">
        <v>21</v>
      </c>
      <c r="K3" s="22" t="s">
        <v>22</v>
      </c>
      <c r="L3" s="22" t="s">
        <v>23</v>
      </c>
      <c r="M3" s="22" t="s">
        <v>24</v>
      </c>
      <c r="N3" s="22" t="s">
        <v>31</v>
      </c>
      <c r="O3" s="22" t="s">
        <v>381</v>
      </c>
    </row>
    <row r="4" spans="1:15" ht="14.2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ht="14.25" customHeight="1">
      <c r="A5" s="22" t="s">
        <v>122</v>
      </c>
      <c r="B5" s="22" t="s">
        <v>123</v>
      </c>
      <c r="C5" s="30" t="s">
        <v>124</v>
      </c>
      <c r="D5" s="105" t="s">
        <v>125</v>
      </c>
      <c r="E5" s="176">
        <v>2</v>
      </c>
      <c r="F5" s="176">
        <v>2</v>
      </c>
      <c r="G5" s="176">
        <v>2</v>
      </c>
      <c r="H5" s="176">
        <v>2</v>
      </c>
      <c r="I5" s="176">
        <v>2</v>
      </c>
      <c r="J5" s="176">
        <v>2</v>
      </c>
      <c r="K5" s="176">
        <v>2</v>
      </c>
      <c r="L5" s="176">
        <v>2</v>
      </c>
      <c r="M5" s="176">
        <v>2</v>
      </c>
      <c r="N5" s="251">
        <v>0</v>
      </c>
      <c r="O5" s="22">
        <f t="shared" ref="O5:O26" si="0">SUM(E5:N5)</f>
        <v>18</v>
      </c>
    </row>
    <row r="6" spans="1:15" ht="14.25" customHeight="1">
      <c r="A6" s="22" t="s">
        <v>127</v>
      </c>
      <c r="B6" s="22" t="s">
        <v>122</v>
      </c>
      <c r="C6" s="30" t="s">
        <v>128</v>
      </c>
      <c r="D6" s="105" t="s">
        <v>131</v>
      </c>
      <c r="E6" s="176">
        <v>2</v>
      </c>
      <c r="F6" s="176">
        <v>2</v>
      </c>
      <c r="G6" s="61">
        <v>1</v>
      </c>
      <c r="H6" s="61">
        <v>1</v>
      </c>
      <c r="I6" s="61">
        <v>1</v>
      </c>
      <c r="J6" s="61">
        <v>1</v>
      </c>
      <c r="K6" s="251">
        <v>0</v>
      </c>
      <c r="L6" s="251">
        <v>0</v>
      </c>
      <c r="M6" s="251">
        <v>0</v>
      </c>
      <c r="N6" s="61">
        <v>1</v>
      </c>
      <c r="O6" s="22">
        <f t="shared" si="0"/>
        <v>9</v>
      </c>
    </row>
    <row r="7" spans="1:15" ht="14.25" customHeight="1">
      <c r="A7" s="22" t="s">
        <v>132</v>
      </c>
      <c r="B7" s="22" t="s">
        <v>133</v>
      </c>
      <c r="C7" s="30" t="s">
        <v>134</v>
      </c>
      <c r="D7" s="105" t="s">
        <v>137</v>
      </c>
      <c r="E7" s="176">
        <v>2</v>
      </c>
      <c r="F7" s="176">
        <v>2</v>
      </c>
      <c r="G7" s="176">
        <v>2</v>
      </c>
      <c r="H7" s="176">
        <v>2</v>
      </c>
      <c r="I7" s="176">
        <v>2</v>
      </c>
      <c r="J7" s="176">
        <v>2</v>
      </c>
      <c r="K7" s="176">
        <v>2</v>
      </c>
      <c r="L7" s="176">
        <v>2</v>
      </c>
      <c r="M7" s="176">
        <v>2</v>
      </c>
      <c r="N7" s="176">
        <v>2</v>
      </c>
      <c r="O7" s="22">
        <f t="shared" si="0"/>
        <v>20</v>
      </c>
    </row>
    <row r="8" spans="1:15" ht="14.25" customHeight="1">
      <c r="A8" s="22" t="s">
        <v>138</v>
      </c>
      <c r="B8" s="22" t="s">
        <v>132</v>
      </c>
      <c r="C8" s="30" t="s">
        <v>139</v>
      </c>
      <c r="D8" s="105" t="s">
        <v>140</v>
      </c>
      <c r="E8" s="176">
        <v>2</v>
      </c>
      <c r="F8" s="176">
        <v>2</v>
      </c>
      <c r="G8" s="176">
        <v>2</v>
      </c>
      <c r="H8" s="61">
        <v>1</v>
      </c>
      <c r="I8" s="61">
        <v>1</v>
      </c>
      <c r="J8" s="176">
        <v>2</v>
      </c>
      <c r="K8" s="61">
        <v>1</v>
      </c>
      <c r="L8" s="61">
        <v>1</v>
      </c>
      <c r="M8" s="176">
        <v>2</v>
      </c>
      <c r="N8" s="61">
        <v>1</v>
      </c>
      <c r="O8" s="22">
        <f t="shared" si="0"/>
        <v>15</v>
      </c>
    </row>
    <row r="9" spans="1:15" ht="14.25" customHeight="1">
      <c r="A9" s="22" t="s">
        <v>152</v>
      </c>
      <c r="B9" s="22" t="s">
        <v>132</v>
      </c>
      <c r="C9" s="30" t="s">
        <v>208</v>
      </c>
      <c r="D9" s="105" t="s">
        <v>211</v>
      </c>
      <c r="E9" s="61">
        <v>1</v>
      </c>
      <c r="F9" s="176">
        <v>2</v>
      </c>
      <c r="G9" s="176">
        <v>2</v>
      </c>
      <c r="H9" s="61">
        <v>1</v>
      </c>
      <c r="I9" s="176">
        <v>2</v>
      </c>
      <c r="J9" s="176">
        <v>2</v>
      </c>
      <c r="K9" s="251">
        <v>0</v>
      </c>
      <c r="L9" s="251">
        <v>0</v>
      </c>
      <c r="M9" s="176">
        <v>2</v>
      </c>
      <c r="N9" s="176">
        <v>2</v>
      </c>
      <c r="O9" s="22">
        <f t="shared" si="0"/>
        <v>14</v>
      </c>
    </row>
    <row r="10" spans="1:15" ht="14.25" customHeight="1">
      <c r="A10" s="1" t="s">
        <v>142</v>
      </c>
      <c r="B10" s="1" t="s">
        <v>143</v>
      </c>
      <c r="C10" s="252" t="s">
        <v>144</v>
      </c>
      <c r="D10" s="105" t="s">
        <v>145</v>
      </c>
      <c r="E10" s="253">
        <v>2</v>
      </c>
      <c r="F10" s="253">
        <v>2</v>
      </c>
      <c r="G10" s="254">
        <v>1</v>
      </c>
      <c r="H10" s="253">
        <v>2</v>
      </c>
      <c r="I10" s="253">
        <v>2</v>
      </c>
      <c r="J10" s="254">
        <v>1</v>
      </c>
      <c r="K10" s="255">
        <v>0</v>
      </c>
      <c r="L10" s="254">
        <v>1</v>
      </c>
      <c r="M10" s="255">
        <v>0</v>
      </c>
      <c r="N10" s="254">
        <v>1</v>
      </c>
      <c r="O10" s="1">
        <f t="shared" si="0"/>
        <v>12</v>
      </c>
    </row>
    <row r="11" spans="1:15" ht="14.25" customHeight="1">
      <c r="A11" s="1" t="s">
        <v>147</v>
      </c>
      <c r="B11" s="1" t="s">
        <v>148</v>
      </c>
      <c r="C11" s="252" t="s">
        <v>149</v>
      </c>
      <c r="D11" s="105" t="s">
        <v>150</v>
      </c>
      <c r="E11" s="32">
        <v>2</v>
      </c>
      <c r="F11" s="32">
        <v>2</v>
      </c>
      <c r="G11" s="36">
        <v>1</v>
      </c>
      <c r="H11" s="33">
        <v>0</v>
      </c>
      <c r="I11" s="33">
        <v>0</v>
      </c>
      <c r="J11" s="36">
        <v>1</v>
      </c>
      <c r="K11" s="33">
        <v>0</v>
      </c>
      <c r="L11" s="33">
        <v>0</v>
      </c>
      <c r="M11" s="32">
        <v>2</v>
      </c>
      <c r="N11" s="36">
        <v>1</v>
      </c>
      <c r="O11" s="1">
        <f t="shared" si="0"/>
        <v>9</v>
      </c>
    </row>
    <row r="12" spans="1:15" ht="14.25" customHeight="1">
      <c r="A12" s="1" t="s">
        <v>127</v>
      </c>
      <c r="B12" s="1" t="s">
        <v>152</v>
      </c>
      <c r="C12" s="252" t="s">
        <v>153</v>
      </c>
      <c r="D12" s="105" t="s">
        <v>154</v>
      </c>
      <c r="E12" s="32">
        <v>2</v>
      </c>
      <c r="F12" s="32">
        <v>2</v>
      </c>
      <c r="G12" s="32">
        <v>2</v>
      </c>
      <c r="H12" s="32">
        <v>2</v>
      </c>
      <c r="I12" s="32">
        <v>2</v>
      </c>
      <c r="J12" s="32">
        <v>2</v>
      </c>
      <c r="K12" s="36">
        <v>1</v>
      </c>
      <c r="L12" s="32">
        <v>2</v>
      </c>
      <c r="M12" s="32">
        <v>2</v>
      </c>
      <c r="N12" s="32">
        <v>2</v>
      </c>
      <c r="O12" s="1">
        <f t="shared" si="0"/>
        <v>19</v>
      </c>
    </row>
    <row r="13" spans="1:15" ht="14.25" customHeight="1">
      <c r="A13" s="1" t="s">
        <v>142</v>
      </c>
      <c r="B13" s="1" t="s">
        <v>143</v>
      </c>
      <c r="C13" s="252" t="s">
        <v>156</v>
      </c>
      <c r="D13" s="105" t="s">
        <v>157</v>
      </c>
      <c r="E13" s="32">
        <v>2</v>
      </c>
      <c r="F13" s="33">
        <v>0</v>
      </c>
      <c r="G13" s="32">
        <v>2</v>
      </c>
      <c r="H13" s="33">
        <v>0</v>
      </c>
      <c r="I13" s="32">
        <v>2</v>
      </c>
      <c r="J13" s="36">
        <v>1</v>
      </c>
      <c r="K13" s="32">
        <v>2</v>
      </c>
      <c r="L13" s="36">
        <v>1</v>
      </c>
      <c r="M13" s="33">
        <v>0</v>
      </c>
      <c r="N13" s="36">
        <v>1</v>
      </c>
      <c r="O13" s="1">
        <f t="shared" si="0"/>
        <v>11</v>
      </c>
    </row>
    <row r="14" spans="1:15" ht="14.25" customHeight="1">
      <c r="A14" s="1" t="s">
        <v>122</v>
      </c>
      <c r="B14" s="1" t="s">
        <v>159</v>
      </c>
      <c r="C14" s="252" t="s">
        <v>160</v>
      </c>
      <c r="D14" s="105" t="s">
        <v>161</v>
      </c>
      <c r="E14" s="32">
        <v>2</v>
      </c>
      <c r="F14" s="32">
        <v>2</v>
      </c>
      <c r="G14" s="32">
        <v>2</v>
      </c>
      <c r="H14" s="36">
        <v>1</v>
      </c>
      <c r="I14" s="33">
        <v>0</v>
      </c>
      <c r="J14" s="36">
        <v>1</v>
      </c>
      <c r="K14" s="36">
        <v>1</v>
      </c>
      <c r="L14" s="36">
        <v>1</v>
      </c>
      <c r="M14" s="33">
        <v>0</v>
      </c>
      <c r="N14" s="33">
        <v>0</v>
      </c>
      <c r="O14" s="1">
        <f t="shared" si="0"/>
        <v>10</v>
      </c>
    </row>
    <row r="15" spans="1:15" ht="14.25" customHeight="1">
      <c r="A15" s="1" t="s">
        <v>127</v>
      </c>
      <c r="B15" s="1" t="s">
        <v>138</v>
      </c>
      <c r="C15" s="252" t="s">
        <v>218</v>
      </c>
      <c r="D15" s="105" t="s">
        <v>220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1">
        <f t="shared" si="0"/>
        <v>0</v>
      </c>
    </row>
    <row r="16" spans="1:15" ht="14.25" customHeight="1">
      <c r="A16" s="1" t="s">
        <v>127</v>
      </c>
      <c r="B16" s="1" t="s">
        <v>123</v>
      </c>
      <c r="C16" s="252" t="s">
        <v>163</v>
      </c>
      <c r="D16" s="105" t="s">
        <v>164</v>
      </c>
      <c r="E16" s="32">
        <v>2</v>
      </c>
      <c r="F16" s="32">
        <v>2</v>
      </c>
      <c r="G16" s="32">
        <v>2</v>
      </c>
      <c r="H16" s="32">
        <v>2</v>
      </c>
      <c r="I16" s="32">
        <v>2</v>
      </c>
      <c r="J16" s="33">
        <v>0</v>
      </c>
      <c r="K16" s="33">
        <v>0</v>
      </c>
      <c r="L16" s="32">
        <v>2</v>
      </c>
      <c r="M16" s="33">
        <v>0</v>
      </c>
      <c r="N16" s="32">
        <v>2</v>
      </c>
      <c r="O16" s="1">
        <f t="shared" si="0"/>
        <v>14</v>
      </c>
    </row>
    <row r="17" spans="1:15" ht="14.25" customHeight="1">
      <c r="A17" s="1" t="s">
        <v>148</v>
      </c>
      <c r="B17" s="1" t="s">
        <v>143</v>
      </c>
      <c r="C17" s="252" t="s">
        <v>166</v>
      </c>
      <c r="D17" s="105" t="s">
        <v>167</v>
      </c>
      <c r="E17" s="32">
        <v>2</v>
      </c>
      <c r="F17" s="32">
        <v>2</v>
      </c>
      <c r="G17" s="32">
        <v>2</v>
      </c>
      <c r="H17" s="33">
        <v>0</v>
      </c>
      <c r="I17" s="33">
        <v>0</v>
      </c>
      <c r="J17" s="33">
        <v>0</v>
      </c>
      <c r="K17" s="32">
        <v>2</v>
      </c>
      <c r="L17" s="32">
        <v>2</v>
      </c>
      <c r="M17" s="33">
        <v>0</v>
      </c>
      <c r="N17" s="32">
        <v>2</v>
      </c>
      <c r="O17" s="1">
        <f t="shared" si="0"/>
        <v>12</v>
      </c>
    </row>
    <row r="18" spans="1:15" ht="14.25" customHeight="1">
      <c r="A18" s="1" t="s">
        <v>127</v>
      </c>
      <c r="B18" s="1" t="s">
        <v>122</v>
      </c>
      <c r="C18" s="252" t="s">
        <v>169</v>
      </c>
      <c r="D18" s="105" t="s">
        <v>170</v>
      </c>
      <c r="E18" s="32">
        <v>2</v>
      </c>
      <c r="F18" s="32">
        <v>2</v>
      </c>
      <c r="G18" s="36">
        <v>1</v>
      </c>
      <c r="H18" s="36">
        <v>1</v>
      </c>
      <c r="I18" s="33">
        <v>0</v>
      </c>
      <c r="J18" s="33">
        <v>0</v>
      </c>
      <c r="K18" s="36">
        <v>1</v>
      </c>
      <c r="L18" s="36">
        <v>1</v>
      </c>
      <c r="M18" s="36">
        <v>1</v>
      </c>
      <c r="N18" s="33">
        <v>0</v>
      </c>
      <c r="O18" s="1">
        <f t="shared" si="0"/>
        <v>9</v>
      </c>
    </row>
    <row r="19" spans="1:15" ht="14.25" customHeight="1">
      <c r="A19" s="1" t="s">
        <v>122</v>
      </c>
      <c r="B19" s="1" t="s">
        <v>127</v>
      </c>
      <c r="C19" s="252" t="s">
        <v>172</v>
      </c>
      <c r="D19" s="105" t="s">
        <v>173</v>
      </c>
      <c r="E19" s="36">
        <v>1</v>
      </c>
      <c r="F19" s="36">
        <v>1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1">
        <f t="shared" si="0"/>
        <v>2</v>
      </c>
    </row>
    <row r="20" spans="1:15" ht="14.25" customHeight="1">
      <c r="A20" s="1" t="s">
        <v>147</v>
      </c>
      <c r="B20" s="1" t="s">
        <v>122</v>
      </c>
      <c r="C20" s="252" t="s">
        <v>175</v>
      </c>
      <c r="D20" s="105" t="s">
        <v>176</v>
      </c>
      <c r="E20" s="32">
        <v>2</v>
      </c>
      <c r="F20" s="32">
        <v>2</v>
      </c>
      <c r="G20" s="36">
        <v>1</v>
      </c>
      <c r="H20" s="32">
        <v>2</v>
      </c>
      <c r="I20" s="32">
        <v>2</v>
      </c>
      <c r="J20" s="36">
        <v>1</v>
      </c>
      <c r="K20" s="36">
        <v>1</v>
      </c>
      <c r="L20" s="32">
        <v>2</v>
      </c>
      <c r="M20" s="32">
        <v>2</v>
      </c>
      <c r="N20" s="33">
        <v>0</v>
      </c>
      <c r="O20" s="1">
        <f t="shared" si="0"/>
        <v>15</v>
      </c>
    </row>
    <row r="21" spans="1:15" ht="14.25" customHeight="1">
      <c r="A21" s="1" t="s">
        <v>148</v>
      </c>
      <c r="B21" s="1" t="s">
        <v>127</v>
      </c>
      <c r="C21" s="252" t="s">
        <v>178</v>
      </c>
      <c r="D21" s="105" t="s">
        <v>179</v>
      </c>
      <c r="E21" s="32">
        <v>2</v>
      </c>
      <c r="F21" s="32">
        <v>2</v>
      </c>
      <c r="G21" s="32">
        <v>2</v>
      </c>
      <c r="H21" s="36">
        <v>1</v>
      </c>
      <c r="I21" s="32">
        <v>2</v>
      </c>
      <c r="J21" s="32">
        <v>2</v>
      </c>
      <c r="K21" s="36">
        <v>1</v>
      </c>
      <c r="L21" s="32">
        <v>2</v>
      </c>
      <c r="M21" s="32">
        <v>2</v>
      </c>
      <c r="N21" s="33">
        <v>0</v>
      </c>
      <c r="O21" s="1">
        <f t="shared" si="0"/>
        <v>16</v>
      </c>
    </row>
    <row r="22" spans="1:15" ht="14.25" customHeight="1">
      <c r="A22" s="1" t="s">
        <v>132</v>
      </c>
      <c r="B22" s="1" t="s">
        <v>148</v>
      </c>
      <c r="C22" s="252" t="s">
        <v>181</v>
      </c>
      <c r="D22" s="105" t="s">
        <v>182</v>
      </c>
      <c r="E22" s="32">
        <v>2</v>
      </c>
      <c r="F22" s="32">
        <v>2</v>
      </c>
      <c r="G22" s="33">
        <v>0</v>
      </c>
      <c r="H22" s="32">
        <v>2</v>
      </c>
      <c r="I22" s="32">
        <v>2</v>
      </c>
      <c r="J22" s="32">
        <v>2</v>
      </c>
      <c r="K22" s="33">
        <v>0</v>
      </c>
      <c r="L22" s="33">
        <v>0</v>
      </c>
      <c r="M22" s="32">
        <v>2</v>
      </c>
      <c r="N22" s="32">
        <v>2</v>
      </c>
      <c r="O22" s="1">
        <f t="shared" si="0"/>
        <v>14</v>
      </c>
    </row>
    <row r="23" spans="1:15" ht="14.25" customHeight="1">
      <c r="A23" s="1" t="s">
        <v>152</v>
      </c>
      <c r="B23" s="1" t="s">
        <v>159</v>
      </c>
      <c r="C23" s="252" t="s">
        <v>184</v>
      </c>
      <c r="D23" s="105" t="s">
        <v>185</v>
      </c>
      <c r="E23" s="32">
        <v>2</v>
      </c>
      <c r="F23" s="36">
        <v>1</v>
      </c>
      <c r="G23" s="32">
        <v>2</v>
      </c>
      <c r="H23" s="36">
        <v>1</v>
      </c>
      <c r="I23" s="33">
        <v>0</v>
      </c>
      <c r="J23" s="33">
        <v>0</v>
      </c>
      <c r="K23" s="36">
        <v>1</v>
      </c>
      <c r="L23" s="33">
        <v>0</v>
      </c>
      <c r="M23" s="32">
        <v>2</v>
      </c>
      <c r="N23" s="33">
        <v>0</v>
      </c>
      <c r="O23" s="1">
        <f t="shared" si="0"/>
        <v>9</v>
      </c>
    </row>
    <row r="24" spans="1:15" ht="14.25" customHeight="1">
      <c r="A24" s="1" t="s">
        <v>138</v>
      </c>
      <c r="B24" s="1" t="s">
        <v>133</v>
      </c>
      <c r="C24" s="252" t="s">
        <v>187</v>
      </c>
      <c r="D24" s="105" t="s">
        <v>188</v>
      </c>
      <c r="E24" s="32">
        <v>2</v>
      </c>
      <c r="F24" s="36">
        <v>1</v>
      </c>
      <c r="G24" s="32">
        <v>2</v>
      </c>
      <c r="H24" s="33">
        <v>0</v>
      </c>
      <c r="I24" s="36">
        <v>1</v>
      </c>
      <c r="J24" s="33">
        <v>0</v>
      </c>
      <c r="K24" s="33">
        <v>0</v>
      </c>
      <c r="L24" s="32">
        <v>2</v>
      </c>
      <c r="M24" s="33">
        <v>0</v>
      </c>
      <c r="N24" s="33">
        <v>0</v>
      </c>
      <c r="O24" s="1">
        <f t="shared" si="0"/>
        <v>8</v>
      </c>
    </row>
    <row r="25" spans="1:15" ht="14.25" customHeight="1">
      <c r="A25" s="1" t="s">
        <v>127</v>
      </c>
      <c r="B25" s="1" t="s">
        <v>152</v>
      </c>
      <c r="C25" s="252" t="s">
        <v>190</v>
      </c>
      <c r="D25" s="105" t="s">
        <v>191</v>
      </c>
      <c r="E25" s="32">
        <v>2</v>
      </c>
      <c r="F25" s="36">
        <v>1</v>
      </c>
      <c r="G25" s="33">
        <v>0</v>
      </c>
      <c r="H25" s="33">
        <v>0</v>
      </c>
      <c r="I25" s="36">
        <v>1</v>
      </c>
      <c r="J25" s="33">
        <v>0</v>
      </c>
      <c r="K25" s="33">
        <v>0</v>
      </c>
      <c r="L25" s="32">
        <v>2</v>
      </c>
      <c r="M25" s="33">
        <v>0</v>
      </c>
      <c r="N25" s="33">
        <v>0</v>
      </c>
      <c r="O25" s="1">
        <f t="shared" si="0"/>
        <v>6</v>
      </c>
    </row>
    <row r="26" spans="1:15" ht="14.25" customHeight="1">
      <c r="A26" s="1" t="s">
        <v>193</v>
      </c>
      <c r="B26" s="1" t="s">
        <v>194</v>
      </c>
      <c r="C26" s="252" t="s">
        <v>195</v>
      </c>
      <c r="D26" s="105" t="s">
        <v>196</v>
      </c>
      <c r="E26" s="32">
        <v>2</v>
      </c>
      <c r="F26" s="32">
        <v>2</v>
      </c>
      <c r="G26" s="32">
        <v>2</v>
      </c>
      <c r="H26" s="32">
        <v>2</v>
      </c>
      <c r="I26" s="32">
        <v>2</v>
      </c>
      <c r="J26" s="32">
        <v>2</v>
      </c>
      <c r="K26" s="33">
        <v>0</v>
      </c>
      <c r="L26" s="32">
        <v>2</v>
      </c>
      <c r="M26" s="33">
        <v>0</v>
      </c>
      <c r="N26" s="43">
        <v>2</v>
      </c>
      <c r="O26" s="1">
        <f t="shared" si="0"/>
        <v>16</v>
      </c>
    </row>
    <row r="27" spans="1:15" ht="14.25" customHeight="1"/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autoFilter ref="A4:AB26" xr:uid="{00000000-0009-0000-0000-000010000000}">
    <sortState xmlns:xlrd2="http://schemas.microsoft.com/office/spreadsheetml/2017/richdata2" ref="A4:AB26">
      <sortCondition ref="C4:C26"/>
      <sortCondition descending="1" ref="O4:O26"/>
    </sortState>
  </autoFilter>
  <mergeCells count="1">
    <mergeCell ref="E1:O1"/>
  </mergeCells>
  <conditionalFormatting sqref="E1:E2 C2:D2 F2:O2 C5:N26">
    <cfRule type="cellIs" dxfId="37" priority="1" operator="equal">
      <formula>1</formula>
    </cfRule>
    <cfRule type="cellIs" dxfId="36" priority="2" operator="equal">
      <formula>2</formula>
    </cfRule>
    <cfRule type="cellIs" dxfId="35" priority="3" operator="equal">
      <formula>0</formula>
    </cfRule>
  </conditionalFormatting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00"/>
  <sheetViews>
    <sheetView workbookViewId="0"/>
  </sheetViews>
  <sheetFormatPr defaultColWidth="14.44140625" defaultRowHeight="15" customHeight="1"/>
  <cols>
    <col min="1" max="1" width="9.5546875" customWidth="1"/>
    <col min="2" max="2" width="4.33203125" customWidth="1"/>
    <col min="3" max="6" width="3.5546875" customWidth="1"/>
    <col min="7" max="9" width="6.33203125" customWidth="1"/>
    <col min="10" max="11" width="8.88671875" customWidth="1"/>
    <col min="12" max="12" width="3.5546875" customWidth="1"/>
    <col min="13" max="26" width="8.6640625" customWidth="1"/>
  </cols>
  <sheetData>
    <row r="1" spans="1:12" ht="72" customHeight="1">
      <c r="C1" s="265" t="s">
        <v>62</v>
      </c>
      <c r="D1" s="262"/>
      <c r="E1" s="262"/>
      <c r="F1" s="262"/>
      <c r="G1" s="262"/>
      <c r="H1" s="262"/>
      <c r="I1" s="262"/>
      <c r="J1" s="262"/>
      <c r="K1" s="262"/>
      <c r="L1" s="263"/>
    </row>
    <row r="2" spans="1:12" ht="138" customHeight="1">
      <c r="A2" s="19" t="s">
        <v>65</v>
      </c>
      <c r="B2" s="20" t="s">
        <v>66</v>
      </c>
      <c r="C2" s="19" t="s">
        <v>6</v>
      </c>
      <c r="D2" s="19" t="s">
        <v>99</v>
      </c>
      <c r="E2" s="19" t="s">
        <v>100</v>
      </c>
      <c r="F2" s="19" t="s">
        <v>101</v>
      </c>
      <c r="G2" s="19" t="s">
        <v>102</v>
      </c>
      <c r="H2" s="19" t="s">
        <v>103</v>
      </c>
      <c r="I2" s="19" t="s">
        <v>104</v>
      </c>
      <c r="J2" s="19" t="s">
        <v>105</v>
      </c>
      <c r="K2" s="19" t="s">
        <v>106</v>
      </c>
      <c r="L2" s="19" t="s">
        <v>29</v>
      </c>
    </row>
    <row r="3" spans="1:12" ht="14.25" customHeight="1">
      <c r="A3" s="30" t="s">
        <v>184</v>
      </c>
      <c r="B3" s="1" t="s">
        <v>185</v>
      </c>
      <c r="C3" s="1">
        <v>2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f t="shared" ref="L3:L24" si="0">SUM(C3:K3)</f>
        <v>4</v>
      </c>
    </row>
    <row r="4" spans="1:12" ht="14.25" customHeight="1">
      <c r="A4" s="30" t="s">
        <v>190</v>
      </c>
      <c r="B4" s="1" t="s">
        <v>191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0</v>
      </c>
    </row>
    <row r="5" spans="1:12" ht="14.25" customHeight="1">
      <c r="A5" s="30" t="s">
        <v>187</v>
      </c>
      <c r="B5" s="1" t="s">
        <v>188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0</v>
      </c>
    </row>
    <row r="6" spans="1:12" ht="14.25" customHeight="1">
      <c r="A6" s="30" t="s">
        <v>160</v>
      </c>
      <c r="B6" s="1" t="s">
        <v>161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1</v>
      </c>
    </row>
    <row r="7" spans="1:12" ht="14.25" customHeight="1">
      <c r="A7" s="30" t="s">
        <v>181</v>
      </c>
      <c r="B7" s="1" t="s">
        <v>182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0</v>
      </c>
    </row>
    <row r="8" spans="1:12" ht="14.25" customHeight="1">
      <c r="A8" s="30" t="s">
        <v>153</v>
      </c>
      <c r="B8" s="1" t="s">
        <v>154</v>
      </c>
      <c r="C8" s="1">
        <v>2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f t="shared" si="0"/>
        <v>4</v>
      </c>
    </row>
    <row r="9" spans="1:12" ht="14.25" customHeight="1">
      <c r="A9" s="30" t="s">
        <v>218</v>
      </c>
      <c r="B9" s="1" t="s">
        <v>220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</row>
    <row r="10" spans="1:12" ht="14.25" customHeight="1">
      <c r="A10" s="30" t="s">
        <v>156</v>
      </c>
      <c r="B10" s="1" t="s">
        <v>157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f t="shared" si="0"/>
        <v>1</v>
      </c>
    </row>
    <row r="11" spans="1:12" ht="14.25" customHeight="1">
      <c r="A11" s="30" t="s">
        <v>166</v>
      </c>
      <c r="B11" s="1" t="s">
        <v>167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f t="shared" si="0"/>
        <v>2</v>
      </c>
    </row>
    <row r="12" spans="1:12" ht="14.25" customHeight="1">
      <c r="A12" s="30" t="s">
        <v>172</v>
      </c>
      <c r="B12" s="1" t="s">
        <v>173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</row>
    <row r="13" spans="1:12" ht="14.25" customHeight="1">
      <c r="A13" s="30" t="s">
        <v>169</v>
      </c>
      <c r="B13" s="1" t="s">
        <v>170</v>
      </c>
      <c r="C13" s="1">
        <v>2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f t="shared" si="0"/>
        <v>6</v>
      </c>
    </row>
    <row r="14" spans="1:12" ht="14.25" customHeight="1">
      <c r="A14" s="30" t="s">
        <v>139</v>
      </c>
      <c r="B14" s="1" t="s">
        <v>140</v>
      </c>
      <c r="C14" s="1">
        <v>1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f t="shared" si="0"/>
        <v>3</v>
      </c>
    </row>
    <row r="15" spans="1:12" ht="14.25" customHeight="1">
      <c r="A15" s="30" t="s">
        <v>124</v>
      </c>
      <c r="B15" s="1" t="s">
        <v>125</v>
      </c>
      <c r="C15" s="1">
        <v>2</v>
      </c>
      <c r="D15" s="1">
        <v>0</v>
      </c>
      <c r="E15" s="1">
        <v>0</v>
      </c>
      <c r="F15" s="1">
        <v>1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f t="shared" si="0"/>
        <v>7</v>
      </c>
    </row>
    <row r="16" spans="1:12" ht="14.25" customHeight="1">
      <c r="A16" s="30" t="s">
        <v>134</v>
      </c>
      <c r="B16" s="1" t="s">
        <v>137</v>
      </c>
      <c r="C16" s="1">
        <v>2</v>
      </c>
      <c r="D16" s="1">
        <v>1</v>
      </c>
      <c r="E16" s="1">
        <v>1</v>
      </c>
      <c r="F16" s="1">
        <v>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7</v>
      </c>
    </row>
    <row r="17" spans="1:12" ht="14.25" customHeight="1">
      <c r="A17" s="30" t="s">
        <v>149</v>
      </c>
      <c r="B17" s="1" t="s">
        <v>150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f t="shared" si="0"/>
        <v>2</v>
      </c>
    </row>
    <row r="18" spans="1:12" ht="14.25" customHeight="1">
      <c r="A18" s="30" t="s">
        <v>128</v>
      </c>
      <c r="B18" s="1" t="s">
        <v>131</v>
      </c>
      <c r="C18" s="1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2</v>
      </c>
    </row>
    <row r="19" spans="1:12" ht="14.25" customHeight="1">
      <c r="A19" s="30" t="s">
        <v>144</v>
      </c>
      <c r="B19" s="1" t="s">
        <v>145</v>
      </c>
      <c r="C19" s="1">
        <v>2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f t="shared" si="0"/>
        <v>4</v>
      </c>
    </row>
    <row r="20" spans="1:12" ht="14.25" customHeight="1">
      <c r="A20" s="30" t="s">
        <v>178</v>
      </c>
      <c r="B20" s="1" t="s">
        <v>179</v>
      </c>
      <c r="C20" s="1">
        <v>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f t="shared" si="0"/>
        <v>3</v>
      </c>
    </row>
    <row r="21" spans="1:12" ht="14.25" customHeight="1">
      <c r="A21" s="30" t="s">
        <v>195</v>
      </c>
      <c r="B21" s="1" t="s">
        <v>196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</row>
    <row r="22" spans="1:12" ht="14.25" customHeight="1">
      <c r="A22" s="30" t="s">
        <v>175</v>
      </c>
      <c r="B22" s="1" t="s">
        <v>176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2</v>
      </c>
    </row>
    <row r="23" spans="1:12" ht="14.25" customHeight="1">
      <c r="A23" s="30" t="s">
        <v>208</v>
      </c>
      <c r="B23" s="1" t="s">
        <v>211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1</v>
      </c>
    </row>
    <row r="24" spans="1:12" ht="14.25" customHeight="1">
      <c r="A24" s="30" t="s">
        <v>163</v>
      </c>
      <c r="B24" s="1" t="s">
        <v>164</v>
      </c>
      <c r="C24" s="1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2</v>
      </c>
    </row>
    <row r="25" spans="1:12" ht="14.25" customHeight="1"/>
    <row r="26" spans="1:12" ht="14.25" customHeight="1"/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1:L1"/>
  </mergeCells>
  <conditionalFormatting sqref="C1:L1 A2:L2 A3:K24">
    <cfRule type="cellIs" dxfId="34" priority="1" operator="equal">
      <formula>1</formula>
    </cfRule>
    <cfRule type="cellIs" dxfId="33" priority="2" operator="equal">
      <formula>2</formula>
    </cfRule>
    <cfRule type="cellIs" dxfId="32" priority="3" operator="equal">
      <formula>0</formula>
    </cfRule>
  </conditionalFormatting>
  <pageMargins left="0.7" right="0.7" top="0.75" bottom="0.75" header="0" footer="0"/>
  <pageSetup orientation="landscape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000"/>
  <sheetViews>
    <sheetView workbookViewId="0"/>
  </sheetViews>
  <sheetFormatPr defaultColWidth="14.44140625" defaultRowHeight="15" customHeight="1"/>
  <cols>
    <col min="1" max="1" width="4" customWidth="1"/>
    <col min="2" max="2" width="4.33203125" customWidth="1"/>
    <col min="3" max="6" width="3.5546875" customWidth="1"/>
    <col min="7" max="7" width="6.109375" customWidth="1"/>
    <col min="8" max="8" width="6.33203125" customWidth="1"/>
    <col min="9" max="26" width="8.6640625" customWidth="1"/>
  </cols>
  <sheetData>
    <row r="1" spans="1:8" ht="14.25" customHeight="1">
      <c r="C1" s="270" t="s">
        <v>53</v>
      </c>
      <c r="D1" s="262"/>
      <c r="E1" s="262"/>
      <c r="F1" s="262"/>
      <c r="G1" s="262"/>
      <c r="H1" s="263"/>
    </row>
    <row r="2" spans="1:8" ht="130.5" customHeight="1">
      <c r="A2" s="20" t="s">
        <v>65</v>
      </c>
      <c r="B2" s="19" t="s">
        <v>66</v>
      </c>
      <c r="C2" s="19" t="s">
        <v>11</v>
      </c>
      <c r="D2" s="19" t="s">
        <v>12</v>
      </c>
      <c r="E2" s="19" t="s">
        <v>69</v>
      </c>
      <c r="F2" s="19" t="s">
        <v>70</v>
      </c>
      <c r="G2" s="19" t="s">
        <v>71</v>
      </c>
      <c r="H2" s="19" t="s">
        <v>72</v>
      </c>
    </row>
    <row r="3" spans="1:8" ht="14.25" customHeight="1">
      <c r="A3" s="252" t="s">
        <v>184</v>
      </c>
      <c r="B3" s="105" t="s">
        <v>185</v>
      </c>
      <c r="C3" s="249">
        <v>1</v>
      </c>
      <c r="D3" s="33">
        <v>0</v>
      </c>
      <c r="E3" s="36">
        <v>1</v>
      </c>
      <c r="F3" s="33">
        <v>0</v>
      </c>
      <c r="G3" s="33">
        <v>0</v>
      </c>
      <c r="H3" s="33">
        <v>0</v>
      </c>
    </row>
    <row r="4" spans="1:8" ht="14.25" customHeight="1">
      <c r="A4" s="252" t="s">
        <v>190</v>
      </c>
      <c r="B4" s="105" t="s">
        <v>191</v>
      </c>
      <c r="C4" s="38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</row>
    <row r="5" spans="1:8" ht="14.25" customHeight="1">
      <c r="A5" s="252" t="s">
        <v>187</v>
      </c>
      <c r="B5" s="105" t="s">
        <v>188</v>
      </c>
      <c r="C5" s="38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</row>
    <row r="6" spans="1:8" ht="14.25" customHeight="1">
      <c r="A6" s="252" t="s">
        <v>160</v>
      </c>
      <c r="B6" s="105" t="s">
        <v>161</v>
      </c>
      <c r="C6" s="38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</row>
    <row r="7" spans="1:8" ht="14.25" customHeight="1">
      <c r="A7" s="252" t="s">
        <v>181</v>
      </c>
      <c r="B7" s="105" t="s">
        <v>182</v>
      </c>
      <c r="C7" s="38">
        <v>0</v>
      </c>
      <c r="D7" s="32">
        <v>2</v>
      </c>
      <c r="E7" s="33">
        <v>0</v>
      </c>
      <c r="F7" s="33">
        <v>0</v>
      </c>
      <c r="G7" s="33">
        <v>0</v>
      </c>
      <c r="H7" s="33">
        <v>0</v>
      </c>
    </row>
    <row r="8" spans="1:8" ht="14.25" customHeight="1">
      <c r="A8" s="252" t="s">
        <v>153</v>
      </c>
      <c r="B8" s="105" t="s">
        <v>154</v>
      </c>
      <c r="C8" s="38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</row>
    <row r="9" spans="1:8" ht="14.25" customHeight="1">
      <c r="A9" s="252" t="s">
        <v>218</v>
      </c>
      <c r="B9" s="105" t="s">
        <v>220</v>
      </c>
      <c r="C9" s="38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</row>
    <row r="10" spans="1:8" ht="14.25" customHeight="1">
      <c r="A10" s="252" t="s">
        <v>156</v>
      </c>
      <c r="B10" s="105" t="s">
        <v>157</v>
      </c>
      <c r="C10" s="38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</row>
    <row r="11" spans="1:8" ht="14.25" customHeight="1">
      <c r="A11" s="252" t="s">
        <v>166</v>
      </c>
      <c r="B11" s="105" t="s">
        <v>167</v>
      </c>
      <c r="C11" s="39">
        <v>1</v>
      </c>
      <c r="D11" s="33">
        <v>0</v>
      </c>
      <c r="E11" s="36">
        <v>1</v>
      </c>
      <c r="F11" s="33">
        <v>0</v>
      </c>
      <c r="G11" s="33">
        <v>0</v>
      </c>
      <c r="H11" s="33">
        <v>0</v>
      </c>
    </row>
    <row r="12" spans="1:8" ht="14.25" customHeight="1">
      <c r="A12" s="252" t="s">
        <v>172</v>
      </c>
      <c r="B12" s="105" t="s">
        <v>173</v>
      </c>
      <c r="C12" s="38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</row>
    <row r="13" spans="1:8" ht="14.25" customHeight="1">
      <c r="A13" s="252" t="s">
        <v>169</v>
      </c>
      <c r="B13" s="105" t="s">
        <v>170</v>
      </c>
      <c r="C13" s="38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</row>
    <row r="14" spans="1:8" ht="14.25" customHeight="1">
      <c r="A14" s="252" t="s">
        <v>139</v>
      </c>
      <c r="B14" s="105" t="s">
        <v>140</v>
      </c>
      <c r="C14" s="38">
        <v>0</v>
      </c>
      <c r="D14" s="36">
        <v>1</v>
      </c>
      <c r="E14" s="33">
        <v>0</v>
      </c>
      <c r="F14" s="33">
        <v>0</v>
      </c>
      <c r="G14" s="33">
        <v>0</v>
      </c>
      <c r="H14" s="33">
        <v>0</v>
      </c>
    </row>
    <row r="15" spans="1:8" ht="14.25" customHeight="1">
      <c r="A15" s="252" t="s">
        <v>124</v>
      </c>
      <c r="B15" s="105" t="s">
        <v>125</v>
      </c>
      <c r="C15" s="38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</row>
    <row r="16" spans="1:8" ht="14.25" customHeight="1">
      <c r="A16" s="252" t="s">
        <v>134</v>
      </c>
      <c r="B16" s="105" t="s">
        <v>137</v>
      </c>
      <c r="C16" s="39">
        <v>1</v>
      </c>
      <c r="D16" s="33">
        <v>0</v>
      </c>
      <c r="E16" s="32">
        <v>2</v>
      </c>
      <c r="F16" s="33">
        <v>0</v>
      </c>
      <c r="G16" s="33">
        <v>0</v>
      </c>
      <c r="H16" s="33">
        <v>0</v>
      </c>
    </row>
    <row r="17" spans="1:8" ht="14.25" customHeight="1">
      <c r="A17" s="252" t="s">
        <v>149</v>
      </c>
      <c r="B17" s="105" t="s">
        <v>150</v>
      </c>
      <c r="C17" s="38">
        <v>0</v>
      </c>
      <c r="D17" s="36">
        <v>1</v>
      </c>
      <c r="E17" s="33">
        <v>0</v>
      </c>
      <c r="F17" s="33">
        <v>0</v>
      </c>
      <c r="G17" s="33">
        <v>0</v>
      </c>
      <c r="H17" s="33">
        <v>0</v>
      </c>
    </row>
    <row r="18" spans="1:8" ht="14.25" customHeight="1">
      <c r="A18" s="252" t="s">
        <v>128</v>
      </c>
      <c r="B18" s="105" t="s">
        <v>131</v>
      </c>
      <c r="C18" s="38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</row>
    <row r="19" spans="1:8" ht="14.25" customHeight="1">
      <c r="A19" s="252" t="s">
        <v>144</v>
      </c>
      <c r="B19" s="105" t="s">
        <v>145</v>
      </c>
      <c r="C19" s="38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</row>
    <row r="20" spans="1:8" ht="14.25" customHeight="1">
      <c r="A20" s="252" t="s">
        <v>178</v>
      </c>
      <c r="B20" s="105" t="s">
        <v>179</v>
      </c>
      <c r="C20" s="39">
        <v>1</v>
      </c>
      <c r="D20" s="33">
        <v>0</v>
      </c>
      <c r="E20" s="36">
        <v>1</v>
      </c>
      <c r="F20" s="33">
        <v>0</v>
      </c>
      <c r="G20" s="33">
        <v>0</v>
      </c>
      <c r="H20" s="33">
        <v>0</v>
      </c>
    </row>
    <row r="21" spans="1:8" ht="14.25" customHeight="1">
      <c r="A21" s="252" t="s">
        <v>195</v>
      </c>
      <c r="B21" s="105" t="s">
        <v>196</v>
      </c>
      <c r="C21" s="38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</row>
    <row r="22" spans="1:8" ht="14.25" customHeight="1">
      <c r="A22" s="252" t="s">
        <v>175</v>
      </c>
      <c r="B22" s="105" t="s">
        <v>176</v>
      </c>
      <c r="C22" s="39">
        <v>1</v>
      </c>
      <c r="D22" s="36">
        <v>1</v>
      </c>
      <c r="E22" s="33">
        <v>0</v>
      </c>
      <c r="F22" s="33">
        <v>0</v>
      </c>
      <c r="G22" s="33">
        <v>0</v>
      </c>
      <c r="H22" s="33">
        <v>0</v>
      </c>
    </row>
    <row r="23" spans="1:8" ht="14.25" customHeight="1">
      <c r="A23" s="252" t="s">
        <v>208</v>
      </c>
      <c r="B23" s="105" t="s">
        <v>211</v>
      </c>
      <c r="C23" s="38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</row>
    <row r="24" spans="1:8" ht="14.25" customHeight="1">
      <c r="A24" s="252" t="s">
        <v>163</v>
      </c>
      <c r="B24" s="105" t="s">
        <v>164</v>
      </c>
      <c r="C24" s="38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</row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1:H1"/>
  </mergeCells>
  <conditionalFormatting sqref="A2:B24">
    <cfRule type="cellIs" dxfId="31" priority="1" operator="equal">
      <formula>1</formula>
    </cfRule>
    <cfRule type="cellIs" dxfId="30" priority="2" operator="equal">
      <formula>2</formula>
    </cfRule>
    <cfRule type="cellIs" dxfId="29" priority="3" operator="equal">
      <formula>0</formula>
    </cfRule>
  </conditionalFormatting>
  <conditionalFormatting sqref="C1:H24">
    <cfRule type="cellIs" dxfId="28" priority="4" operator="equal">
      <formula>1</formula>
    </cfRule>
    <cfRule type="cellIs" dxfId="27" priority="5" operator="equal">
      <formula>2</formula>
    </cfRule>
    <cfRule type="cellIs" dxfId="26" priority="6" operator="equal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958"/>
  <sheetViews>
    <sheetView topLeftCell="A2" workbookViewId="0">
      <pane xSplit="14" topLeftCell="O1" activePane="topRight" state="frozen"/>
      <selection pane="topRight" activeCell="D25" sqref="D25"/>
    </sheetView>
  </sheetViews>
  <sheetFormatPr defaultColWidth="14.44140625" defaultRowHeight="15" customHeight="1"/>
  <cols>
    <col min="1" max="2" width="12.109375" customWidth="1"/>
    <col min="3" max="4" width="12" customWidth="1"/>
    <col min="5" max="5" width="5.33203125" customWidth="1"/>
    <col min="6" max="6" width="6.33203125" customWidth="1"/>
    <col min="7" max="7" width="5" customWidth="1"/>
    <col min="8" max="8" width="20.88671875" customWidth="1"/>
    <col min="9" max="9" width="5.109375" customWidth="1"/>
    <col min="10" max="11" width="7.109375" customWidth="1"/>
    <col min="12" max="14" width="5.33203125" customWidth="1"/>
    <col min="15" max="15" width="7.33203125" customWidth="1"/>
    <col min="16" max="16" width="6.33203125" customWidth="1"/>
    <col min="17" max="33" width="5.33203125" customWidth="1"/>
    <col min="34" max="34" width="6.109375" customWidth="1"/>
    <col min="35" max="35" width="7" customWidth="1"/>
    <col min="36" max="80" width="5.33203125" customWidth="1"/>
  </cols>
  <sheetData>
    <row r="1" spans="1:80" ht="140.25" customHeight="1">
      <c r="H1" s="1"/>
      <c r="O1" s="267" t="s">
        <v>52</v>
      </c>
      <c r="P1" s="268"/>
      <c r="Q1" s="268"/>
      <c r="R1" s="268"/>
      <c r="S1" s="268"/>
      <c r="T1" s="268"/>
      <c r="U1" s="268"/>
      <c r="V1" s="268"/>
      <c r="W1" s="268"/>
      <c r="X1" s="268"/>
      <c r="Y1" s="269"/>
      <c r="Z1" s="270" t="s">
        <v>53</v>
      </c>
      <c r="AA1" s="262"/>
      <c r="AB1" s="262"/>
      <c r="AC1" s="262"/>
      <c r="AD1" s="262"/>
      <c r="AE1" s="262"/>
      <c r="AF1" s="262"/>
      <c r="AG1" s="262"/>
      <c r="AH1" s="263"/>
      <c r="AI1" s="1"/>
      <c r="AJ1" s="266" t="s">
        <v>54</v>
      </c>
      <c r="AK1" s="262"/>
      <c r="AL1" s="262"/>
      <c r="AM1" s="262"/>
      <c r="AN1" s="262"/>
      <c r="AO1" s="262"/>
      <c r="AP1" s="262"/>
      <c r="AQ1" s="262"/>
      <c r="AR1" s="263"/>
      <c r="AS1" s="271" t="s">
        <v>55</v>
      </c>
      <c r="AT1" s="262"/>
      <c r="AU1" s="262"/>
      <c r="AV1" s="263"/>
      <c r="AW1" s="13" t="s">
        <v>56</v>
      </c>
      <c r="AX1" s="272" t="s">
        <v>57</v>
      </c>
      <c r="AY1" s="262"/>
      <c r="AZ1" s="262"/>
      <c r="BA1" s="262"/>
      <c r="BB1" s="262"/>
      <c r="BC1" s="263"/>
      <c r="BD1" s="14" t="s">
        <v>58</v>
      </c>
      <c r="BE1" s="264" t="s">
        <v>59</v>
      </c>
      <c r="BF1" s="262"/>
      <c r="BG1" s="262"/>
      <c r="BH1" s="263"/>
      <c r="BI1" s="15" t="s">
        <v>60</v>
      </c>
      <c r="BJ1" s="16" t="s">
        <v>61</v>
      </c>
      <c r="BK1" s="265" t="s">
        <v>62</v>
      </c>
      <c r="BL1" s="262"/>
      <c r="BM1" s="262"/>
      <c r="BN1" s="262"/>
      <c r="BO1" s="262"/>
      <c r="BP1" s="262"/>
      <c r="BQ1" s="262"/>
      <c r="BR1" s="262"/>
      <c r="BS1" s="262"/>
      <c r="BT1" s="263"/>
      <c r="BU1" s="266" t="s">
        <v>63</v>
      </c>
      <c r="BV1" s="262"/>
      <c r="BW1" s="262"/>
      <c r="BX1" s="262"/>
      <c r="BY1" s="262"/>
      <c r="BZ1" s="262"/>
      <c r="CA1" s="262"/>
      <c r="CB1" s="263"/>
    </row>
    <row r="2" spans="1:80" ht="126.75" customHeight="1">
      <c r="A2" s="17"/>
      <c r="B2" s="17"/>
      <c r="C2" s="17"/>
      <c r="D2" s="17"/>
      <c r="E2" s="17"/>
      <c r="F2" s="17"/>
      <c r="G2" s="17"/>
      <c r="H2" s="18"/>
      <c r="I2" s="17"/>
      <c r="J2" s="17"/>
      <c r="K2" s="17"/>
      <c r="L2" s="17" t="s">
        <v>64</v>
      </c>
      <c r="M2" s="19" t="s">
        <v>65</v>
      </c>
      <c r="N2" s="20" t="s">
        <v>66</v>
      </c>
      <c r="O2" s="19" t="s">
        <v>0</v>
      </c>
      <c r="P2" s="19" t="s">
        <v>1</v>
      </c>
      <c r="Q2" s="19" t="s">
        <v>2</v>
      </c>
      <c r="R2" s="19" t="s">
        <v>3</v>
      </c>
      <c r="S2" s="19" t="s">
        <v>4</v>
      </c>
      <c r="T2" s="19" t="s">
        <v>5</v>
      </c>
      <c r="U2" s="19" t="s">
        <v>7</v>
      </c>
      <c r="V2" s="19" t="s">
        <v>8</v>
      </c>
      <c r="W2" s="19" t="s">
        <v>9</v>
      </c>
      <c r="X2" s="19" t="s">
        <v>10</v>
      </c>
      <c r="Y2" s="19" t="s">
        <v>29</v>
      </c>
      <c r="Z2" s="19" t="s">
        <v>11</v>
      </c>
      <c r="AA2" s="19" t="s">
        <v>12</v>
      </c>
      <c r="AB2" s="19" t="s">
        <v>67</v>
      </c>
      <c r="AC2" s="19" t="s">
        <v>68</v>
      </c>
      <c r="AD2" s="19" t="s">
        <v>29</v>
      </c>
      <c r="AE2" s="19" t="s">
        <v>69</v>
      </c>
      <c r="AF2" s="19" t="s">
        <v>70</v>
      </c>
      <c r="AG2" s="19" t="s">
        <v>71</v>
      </c>
      <c r="AH2" s="19" t="s">
        <v>72</v>
      </c>
      <c r="AI2" s="19" t="s">
        <v>73</v>
      </c>
      <c r="AJ2" s="19" t="s">
        <v>74</v>
      </c>
      <c r="AK2" s="19" t="s">
        <v>75</v>
      </c>
      <c r="AL2" s="19" t="s">
        <v>76</v>
      </c>
      <c r="AM2" s="19" t="s">
        <v>77</v>
      </c>
      <c r="AN2" s="19" t="s">
        <v>78</v>
      </c>
      <c r="AO2" s="19" t="s">
        <v>79</v>
      </c>
      <c r="AP2" s="19" t="s">
        <v>80</v>
      </c>
      <c r="AQ2" s="19" t="s">
        <v>81</v>
      </c>
      <c r="AR2" s="19" t="s">
        <v>29</v>
      </c>
      <c r="AS2" s="19" t="s">
        <v>82</v>
      </c>
      <c r="AT2" s="19" t="s">
        <v>83</v>
      </c>
      <c r="AU2" s="19" t="s">
        <v>84</v>
      </c>
      <c r="AV2" s="19" t="s">
        <v>85</v>
      </c>
      <c r="AW2" s="19" t="s">
        <v>86</v>
      </c>
      <c r="AX2" s="19" t="s">
        <v>87</v>
      </c>
      <c r="AY2" s="19" t="s">
        <v>88</v>
      </c>
      <c r="AZ2" s="19" t="s">
        <v>89</v>
      </c>
      <c r="BA2" s="19" t="s">
        <v>90</v>
      </c>
      <c r="BB2" s="19" t="s">
        <v>91</v>
      </c>
      <c r="BC2" s="19" t="s">
        <v>92</v>
      </c>
      <c r="BD2" s="19" t="s">
        <v>93</v>
      </c>
      <c r="BE2" s="19" t="s">
        <v>94</v>
      </c>
      <c r="BF2" s="19" t="s">
        <v>95</v>
      </c>
      <c r="BG2" s="19" t="s">
        <v>96</v>
      </c>
      <c r="BH2" s="19" t="s">
        <v>97</v>
      </c>
      <c r="BI2" s="19" t="s">
        <v>60</v>
      </c>
      <c r="BJ2" s="21" t="s">
        <v>98</v>
      </c>
      <c r="BK2" s="19" t="s">
        <v>6</v>
      </c>
      <c r="BL2" s="19" t="s">
        <v>99</v>
      </c>
      <c r="BM2" s="19" t="s">
        <v>100</v>
      </c>
      <c r="BN2" s="19" t="s">
        <v>101</v>
      </c>
      <c r="BO2" s="19" t="s">
        <v>102</v>
      </c>
      <c r="BP2" s="19" t="s">
        <v>103</v>
      </c>
      <c r="BQ2" s="19" t="s">
        <v>104</v>
      </c>
      <c r="BR2" s="19" t="s">
        <v>105</v>
      </c>
      <c r="BS2" s="19" t="s">
        <v>106</v>
      </c>
      <c r="BT2" s="19" t="s">
        <v>29</v>
      </c>
      <c r="BU2" s="19" t="s">
        <v>107</v>
      </c>
      <c r="BV2" s="19" t="s">
        <v>108</v>
      </c>
      <c r="BW2" s="19" t="s">
        <v>109</v>
      </c>
      <c r="BX2" s="19" t="s">
        <v>110</v>
      </c>
      <c r="BY2" s="19" t="s">
        <v>111</v>
      </c>
      <c r="BZ2" s="19" t="s">
        <v>112</v>
      </c>
      <c r="CA2" s="19" t="s">
        <v>113</v>
      </c>
      <c r="CB2" s="19" t="s">
        <v>29</v>
      </c>
    </row>
    <row r="3" spans="1:80" ht="14.25" customHeight="1">
      <c r="A3" s="1"/>
      <c r="B3" s="22" t="s">
        <v>114</v>
      </c>
      <c r="C3" s="22" t="s">
        <v>115</v>
      </c>
      <c r="D3" s="22" t="s">
        <v>116</v>
      </c>
      <c r="E3" s="23" t="s">
        <v>65</v>
      </c>
      <c r="F3" s="23" t="s">
        <v>117</v>
      </c>
      <c r="G3" s="23" t="s">
        <v>118</v>
      </c>
      <c r="H3" s="24" t="s">
        <v>119</v>
      </c>
      <c r="I3" s="23" t="s">
        <v>15</v>
      </c>
      <c r="J3" s="23" t="s">
        <v>120</v>
      </c>
      <c r="K3" s="23" t="s">
        <v>121</v>
      </c>
      <c r="L3" s="22">
        <f>SUM($L$5:$L$24)</f>
        <v>20</v>
      </c>
      <c r="M3" s="22"/>
      <c r="N3" s="22"/>
      <c r="O3" s="25">
        <f t="shared" ref="O3:AH3" si="0">SUM(O$4:O$24)/$L$3</f>
        <v>2</v>
      </c>
      <c r="P3" s="25">
        <f t="shared" si="0"/>
        <v>1.9</v>
      </c>
      <c r="Q3" s="25">
        <f t="shared" si="0"/>
        <v>1.6</v>
      </c>
      <c r="R3" s="25">
        <f t="shared" si="0"/>
        <v>1.3</v>
      </c>
      <c r="S3" s="25">
        <f t="shared" si="0"/>
        <v>1.3</v>
      </c>
      <c r="T3" s="25">
        <f t="shared" si="0"/>
        <v>1</v>
      </c>
      <c r="U3" s="25">
        <f t="shared" si="0"/>
        <v>0.7</v>
      </c>
      <c r="V3" s="25">
        <f t="shared" si="0"/>
        <v>1.3</v>
      </c>
      <c r="W3" s="25">
        <f t="shared" si="0"/>
        <v>1</v>
      </c>
      <c r="X3" s="25">
        <f t="shared" si="0"/>
        <v>0.7</v>
      </c>
      <c r="Y3" s="25">
        <f t="shared" si="0"/>
        <v>12.8</v>
      </c>
      <c r="Z3" s="25">
        <f t="shared" si="0"/>
        <v>0.1</v>
      </c>
      <c r="AA3" s="25">
        <f t="shared" si="0"/>
        <v>0.1</v>
      </c>
      <c r="AB3" s="25">
        <f t="shared" si="0"/>
        <v>1.8</v>
      </c>
      <c r="AC3" s="25">
        <f t="shared" si="0"/>
        <v>1.4</v>
      </c>
      <c r="AD3" s="25">
        <f t="shared" si="0"/>
        <v>3.2</v>
      </c>
      <c r="AE3" s="25">
        <f t="shared" si="0"/>
        <v>0.1</v>
      </c>
      <c r="AF3" s="25">
        <f t="shared" si="0"/>
        <v>0</v>
      </c>
      <c r="AG3" s="25">
        <f t="shared" si="0"/>
        <v>0</v>
      </c>
      <c r="AH3" s="25">
        <f t="shared" si="0"/>
        <v>0</v>
      </c>
      <c r="AI3" s="25"/>
      <c r="AJ3" s="25">
        <f t="shared" ref="AJ3:CB3" si="1">SUM(AJ$4:AJ$24)/$L$3</f>
        <v>0.7</v>
      </c>
      <c r="AK3" s="25">
        <f t="shared" si="1"/>
        <v>0.4</v>
      </c>
      <c r="AL3" s="25">
        <f t="shared" si="1"/>
        <v>0.4</v>
      </c>
      <c r="AM3" s="25">
        <f t="shared" si="1"/>
        <v>0.6</v>
      </c>
      <c r="AN3" s="25">
        <f t="shared" si="1"/>
        <v>0.5</v>
      </c>
      <c r="AO3" s="25">
        <f t="shared" si="1"/>
        <v>0.3</v>
      </c>
      <c r="AP3" s="25">
        <f t="shared" si="1"/>
        <v>0.4</v>
      </c>
      <c r="AQ3" s="25">
        <f t="shared" si="1"/>
        <v>0.2</v>
      </c>
      <c r="AR3" s="25">
        <f t="shared" si="1"/>
        <v>3.5</v>
      </c>
      <c r="AS3" s="25">
        <f t="shared" si="1"/>
        <v>0.1</v>
      </c>
      <c r="AT3" s="25">
        <f t="shared" si="1"/>
        <v>0.2</v>
      </c>
      <c r="AU3" s="25">
        <f t="shared" si="1"/>
        <v>0</v>
      </c>
      <c r="AV3" s="25">
        <f t="shared" si="1"/>
        <v>0.2</v>
      </c>
      <c r="AW3" s="25">
        <f t="shared" si="1"/>
        <v>0</v>
      </c>
      <c r="AX3" s="25">
        <f t="shared" si="1"/>
        <v>0.1</v>
      </c>
      <c r="AY3" s="25">
        <f t="shared" si="1"/>
        <v>0.3</v>
      </c>
      <c r="AZ3" s="25">
        <f t="shared" si="1"/>
        <v>0</v>
      </c>
      <c r="BA3" s="25">
        <f t="shared" si="1"/>
        <v>0.5</v>
      </c>
      <c r="BB3" s="25">
        <f t="shared" si="1"/>
        <v>0.3</v>
      </c>
      <c r="BC3" s="25">
        <f t="shared" si="1"/>
        <v>0.4</v>
      </c>
      <c r="BD3" s="25">
        <f t="shared" si="1"/>
        <v>0.3</v>
      </c>
      <c r="BE3" s="25">
        <f t="shared" si="1"/>
        <v>0</v>
      </c>
      <c r="BF3" s="25">
        <f t="shared" si="1"/>
        <v>0.1</v>
      </c>
      <c r="BG3" s="25">
        <f t="shared" si="1"/>
        <v>0.2</v>
      </c>
      <c r="BH3" s="25">
        <f t="shared" si="1"/>
        <v>0</v>
      </c>
      <c r="BI3" s="25">
        <f t="shared" si="1"/>
        <v>0.4</v>
      </c>
      <c r="BJ3" s="25">
        <f t="shared" si="1"/>
        <v>6.6</v>
      </c>
      <c r="BK3" s="25">
        <f t="shared" si="1"/>
        <v>1</v>
      </c>
      <c r="BL3" s="25">
        <f t="shared" si="1"/>
        <v>0</v>
      </c>
      <c r="BM3" s="25">
        <f t="shared" si="1"/>
        <v>0</v>
      </c>
      <c r="BN3" s="25">
        <f t="shared" si="1"/>
        <v>0.2</v>
      </c>
      <c r="BO3" s="25">
        <f t="shared" si="1"/>
        <v>0.3</v>
      </c>
      <c r="BP3" s="25">
        <f t="shared" si="1"/>
        <v>0.3</v>
      </c>
      <c r="BQ3" s="25">
        <f t="shared" si="1"/>
        <v>0.2</v>
      </c>
      <c r="BR3" s="25">
        <f t="shared" si="1"/>
        <v>0</v>
      </c>
      <c r="BS3" s="25">
        <f t="shared" si="1"/>
        <v>0</v>
      </c>
      <c r="BT3" s="25">
        <f t="shared" si="1"/>
        <v>2</v>
      </c>
      <c r="BU3" s="25">
        <f t="shared" si="1"/>
        <v>0.2</v>
      </c>
      <c r="BV3" s="25">
        <f t="shared" si="1"/>
        <v>0.4</v>
      </c>
      <c r="BW3" s="25">
        <f t="shared" si="1"/>
        <v>0.4</v>
      </c>
      <c r="BX3" s="25">
        <f t="shared" si="1"/>
        <v>0.6</v>
      </c>
      <c r="BY3" s="25">
        <f t="shared" si="1"/>
        <v>0.3</v>
      </c>
      <c r="BZ3" s="25">
        <f t="shared" si="1"/>
        <v>0.2</v>
      </c>
      <c r="CA3" s="25">
        <f t="shared" si="1"/>
        <v>0.3</v>
      </c>
      <c r="CB3" s="25">
        <f t="shared" si="1"/>
        <v>2.4</v>
      </c>
    </row>
    <row r="4" spans="1:80" ht="14.25" customHeight="1">
      <c r="A4" s="1"/>
      <c r="B4" s="22"/>
      <c r="C4" s="22"/>
      <c r="D4" s="22"/>
      <c r="E4" s="23"/>
      <c r="F4" s="23"/>
      <c r="G4" s="23"/>
      <c r="H4" s="24"/>
      <c r="I4" s="23"/>
      <c r="J4" s="23"/>
      <c r="K4" s="23"/>
      <c r="L4" s="22"/>
      <c r="M4" s="22"/>
      <c r="N4" s="22"/>
      <c r="O4" s="1"/>
      <c r="P4" s="1"/>
      <c r="Q4" s="1"/>
      <c r="R4" s="1"/>
      <c r="S4" s="1"/>
      <c r="T4" s="1"/>
      <c r="U4" s="1"/>
      <c r="V4" s="1"/>
      <c r="W4" s="1"/>
      <c r="X4" s="1"/>
      <c r="Z4" s="1"/>
      <c r="AA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80" ht="14.25" customHeight="1">
      <c r="A5" s="1"/>
      <c r="B5" s="22" t="s">
        <v>122</v>
      </c>
      <c r="C5" s="22" t="s">
        <v>123</v>
      </c>
      <c r="D5" s="22"/>
      <c r="E5" s="26" t="s">
        <v>124</v>
      </c>
      <c r="F5" s="26" t="s">
        <v>125</v>
      </c>
      <c r="G5" s="26">
        <v>2020</v>
      </c>
      <c r="H5" s="27" t="s">
        <v>126</v>
      </c>
      <c r="I5" s="28" t="s">
        <v>31</v>
      </c>
      <c r="J5" s="28">
        <v>912</v>
      </c>
      <c r="K5" s="29">
        <v>17</v>
      </c>
      <c r="L5" s="30">
        <v>1</v>
      </c>
      <c r="M5" s="30" t="s">
        <v>124</v>
      </c>
      <c r="N5" s="22" t="s">
        <v>125</v>
      </c>
      <c r="O5" s="31">
        <v>2</v>
      </c>
      <c r="P5" s="32">
        <v>2</v>
      </c>
      <c r="Q5" s="32">
        <v>2</v>
      </c>
      <c r="R5" s="32">
        <v>2</v>
      </c>
      <c r="S5" s="32">
        <v>2</v>
      </c>
      <c r="T5" s="32">
        <v>2</v>
      </c>
      <c r="U5" s="32">
        <v>2</v>
      </c>
      <c r="V5" s="32">
        <v>2</v>
      </c>
      <c r="W5" s="32">
        <v>2</v>
      </c>
      <c r="X5" s="33">
        <v>0</v>
      </c>
      <c r="Y5" s="1">
        <f t="shared" ref="Y5:Y24" si="2">SUM(O5:X5)</f>
        <v>18</v>
      </c>
      <c r="Z5" s="34">
        <v>0</v>
      </c>
      <c r="AA5" s="33">
        <v>0</v>
      </c>
      <c r="AB5" s="1">
        <f t="shared" ref="AB5:AB24" si="3">Y5*Z5</f>
        <v>0</v>
      </c>
      <c r="AC5" s="1">
        <f t="shared" ref="AC5:AC24" si="4">Y5*AA5</f>
        <v>0</v>
      </c>
      <c r="AD5" s="1">
        <f t="shared" ref="AD5:AD24" si="5">Y5*(Z5+AA5)</f>
        <v>0</v>
      </c>
      <c r="AE5" s="33">
        <v>0</v>
      </c>
      <c r="AF5" s="33">
        <v>0</v>
      </c>
      <c r="AG5" s="33">
        <v>0</v>
      </c>
      <c r="AH5" s="33">
        <v>0</v>
      </c>
      <c r="AI5" s="1">
        <f t="shared" ref="AI5:AI24" si="6">Y5+AB5+AC5</f>
        <v>18</v>
      </c>
      <c r="AJ5" s="35">
        <v>2</v>
      </c>
      <c r="AK5" s="36">
        <v>0</v>
      </c>
      <c r="AL5" s="32">
        <v>2</v>
      </c>
      <c r="AM5" s="32">
        <v>2</v>
      </c>
      <c r="AN5" s="32">
        <v>2</v>
      </c>
      <c r="AO5" s="32">
        <v>2</v>
      </c>
      <c r="AP5" s="32">
        <v>2</v>
      </c>
      <c r="AQ5" s="33">
        <v>0</v>
      </c>
      <c r="AR5" s="1">
        <f t="shared" ref="AR5:AR24" si="7">SUM(AJ5:AQ5)</f>
        <v>12</v>
      </c>
      <c r="AS5" s="33">
        <v>0</v>
      </c>
      <c r="AT5" s="36">
        <v>0</v>
      </c>
      <c r="AU5" s="33">
        <v>0</v>
      </c>
      <c r="AV5" s="32">
        <v>2</v>
      </c>
      <c r="AW5" s="33">
        <v>0</v>
      </c>
      <c r="AX5" s="33">
        <v>0</v>
      </c>
      <c r="AY5" s="33">
        <v>0</v>
      </c>
      <c r="AZ5" s="33">
        <v>0</v>
      </c>
      <c r="BA5" s="32">
        <v>2</v>
      </c>
      <c r="BB5" s="33">
        <v>0</v>
      </c>
      <c r="BC5" s="36">
        <v>0</v>
      </c>
      <c r="BD5" s="33">
        <v>0</v>
      </c>
      <c r="BE5" s="33">
        <v>0</v>
      </c>
      <c r="BF5" s="33">
        <v>0</v>
      </c>
      <c r="BG5" s="33">
        <v>0</v>
      </c>
      <c r="BH5" s="33">
        <v>0</v>
      </c>
      <c r="BI5" s="33">
        <v>0</v>
      </c>
      <c r="BJ5" s="1">
        <f t="shared" ref="BJ5:BJ24" si="8">SUM(AJ5:AQ5,AS5:BI5)</f>
        <v>16</v>
      </c>
      <c r="BK5" s="1">
        <v>2</v>
      </c>
      <c r="BL5" s="1">
        <v>0</v>
      </c>
      <c r="BM5" s="1">
        <v>0</v>
      </c>
      <c r="BN5" s="1">
        <v>0</v>
      </c>
      <c r="BO5" s="1">
        <v>0</v>
      </c>
      <c r="BP5" s="1">
        <v>2</v>
      </c>
      <c r="BQ5" s="1">
        <v>2</v>
      </c>
      <c r="BR5" s="1">
        <v>0</v>
      </c>
      <c r="BS5" s="1">
        <v>0</v>
      </c>
      <c r="BT5" s="1">
        <f t="shared" ref="BT5:BT24" si="9">SUM(BK5:BS5)</f>
        <v>6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f t="shared" ref="CB5:CB24" si="10">SUM(BU5:CA5)</f>
        <v>0</v>
      </c>
    </row>
    <row r="6" spans="1:80" ht="14.25" customHeight="1">
      <c r="A6" s="1"/>
      <c r="B6" s="22" t="s">
        <v>127</v>
      </c>
      <c r="C6" s="22" t="s">
        <v>122</v>
      </c>
      <c r="D6" s="22"/>
      <c r="E6" s="26" t="s">
        <v>128</v>
      </c>
      <c r="F6" s="26" t="s">
        <v>129</v>
      </c>
      <c r="G6" s="26">
        <v>2019</v>
      </c>
      <c r="H6" s="27" t="s">
        <v>130</v>
      </c>
      <c r="I6" s="28" t="s">
        <v>31</v>
      </c>
      <c r="J6" s="28">
        <v>841</v>
      </c>
      <c r="K6" s="37">
        <v>19</v>
      </c>
      <c r="L6" s="30">
        <v>1</v>
      </c>
      <c r="M6" s="30" t="s">
        <v>128</v>
      </c>
      <c r="N6" s="22" t="s">
        <v>131</v>
      </c>
      <c r="O6" s="31">
        <v>2</v>
      </c>
      <c r="P6" s="32">
        <v>2</v>
      </c>
      <c r="Q6" s="36">
        <v>2</v>
      </c>
      <c r="R6" s="36">
        <v>2</v>
      </c>
      <c r="S6" s="36">
        <v>2</v>
      </c>
      <c r="T6" s="36">
        <v>2</v>
      </c>
      <c r="U6" s="33">
        <v>0</v>
      </c>
      <c r="V6" s="33">
        <v>0</v>
      </c>
      <c r="W6" s="33">
        <v>0</v>
      </c>
      <c r="X6" s="36">
        <v>2</v>
      </c>
      <c r="Y6" s="1">
        <f t="shared" si="2"/>
        <v>14</v>
      </c>
      <c r="Z6" s="38">
        <v>0</v>
      </c>
      <c r="AA6" s="33">
        <v>0</v>
      </c>
      <c r="AB6" s="1">
        <f t="shared" si="3"/>
        <v>0</v>
      </c>
      <c r="AC6" s="1">
        <f t="shared" si="4"/>
        <v>0</v>
      </c>
      <c r="AD6" s="1">
        <f t="shared" si="5"/>
        <v>0</v>
      </c>
      <c r="AE6" s="33">
        <v>0</v>
      </c>
      <c r="AF6" s="33">
        <v>0</v>
      </c>
      <c r="AG6" s="33">
        <v>0</v>
      </c>
      <c r="AH6" s="33">
        <v>0</v>
      </c>
      <c r="AI6" s="1">
        <f t="shared" si="6"/>
        <v>14</v>
      </c>
      <c r="AJ6" s="38">
        <v>0</v>
      </c>
      <c r="AK6" s="33">
        <v>0</v>
      </c>
      <c r="AL6" s="33">
        <v>0</v>
      </c>
      <c r="AM6" s="33">
        <v>0</v>
      </c>
      <c r="AN6" s="33">
        <v>0</v>
      </c>
      <c r="AO6" s="33">
        <v>0</v>
      </c>
      <c r="AP6" s="33">
        <v>0</v>
      </c>
      <c r="AQ6" s="33">
        <v>0</v>
      </c>
      <c r="AR6" s="1">
        <f t="shared" si="7"/>
        <v>0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3">
        <v>0</v>
      </c>
      <c r="AY6" s="33">
        <v>0</v>
      </c>
      <c r="AZ6" s="33">
        <v>0</v>
      </c>
      <c r="BA6" s="33">
        <v>0</v>
      </c>
      <c r="BB6" s="33">
        <v>0</v>
      </c>
      <c r="BC6" s="33">
        <v>0</v>
      </c>
      <c r="BD6" s="33">
        <v>0</v>
      </c>
      <c r="BE6" s="33">
        <v>0</v>
      </c>
      <c r="BF6" s="33">
        <v>0</v>
      </c>
      <c r="BG6" s="33">
        <v>0</v>
      </c>
      <c r="BH6" s="33">
        <v>0</v>
      </c>
      <c r="BI6" s="33">
        <v>2</v>
      </c>
      <c r="BJ6" s="1">
        <f t="shared" si="8"/>
        <v>2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f t="shared" si="9"/>
        <v>0</v>
      </c>
      <c r="BU6" s="1">
        <v>0</v>
      </c>
      <c r="BV6" s="1">
        <v>0</v>
      </c>
      <c r="BW6" s="1">
        <v>0</v>
      </c>
      <c r="BX6" s="1">
        <v>2</v>
      </c>
      <c r="BY6" s="1">
        <v>0</v>
      </c>
      <c r="BZ6" s="1">
        <v>0</v>
      </c>
      <c r="CA6" s="1">
        <v>0</v>
      </c>
      <c r="CB6" s="1">
        <f t="shared" si="10"/>
        <v>2</v>
      </c>
    </row>
    <row r="7" spans="1:80" ht="14.25" customHeight="1">
      <c r="A7" s="1"/>
      <c r="B7" s="22" t="s">
        <v>132</v>
      </c>
      <c r="C7" s="22" t="s">
        <v>133</v>
      </c>
      <c r="D7" s="22"/>
      <c r="E7" s="26" t="s">
        <v>134</v>
      </c>
      <c r="F7" s="26" t="s">
        <v>135</v>
      </c>
      <c r="G7" s="26">
        <v>2020</v>
      </c>
      <c r="H7" s="27" t="s">
        <v>136</v>
      </c>
      <c r="I7" s="28" t="s">
        <v>31</v>
      </c>
      <c r="J7" s="28">
        <v>434</v>
      </c>
      <c r="K7" s="29">
        <v>40</v>
      </c>
      <c r="L7" s="30">
        <v>1</v>
      </c>
      <c r="M7" s="30" t="s">
        <v>134</v>
      </c>
      <c r="N7" s="22" t="s">
        <v>137</v>
      </c>
      <c r="O7" s="31">
        <v>2</v>
      </c>
      <c r="P7" s="32">
        <v>2</v>
      </c>
      <c r="Q7" s="32">
        <v>2</v>
      </c>
      <c r="R7" s="32">
        <v>2</v>
      </c>
      <c r="S7" s="32">
        <v>2</v>
      </c>
      <c r="T7" s="32">
        <v>2</v>
      </c>
      <c r="U7" s="32">
        <v>2</v>
      </c>
      <c r="V7" s="32">
        <v>2</v>
      </c>
      <c r="W7" s="32">
        <v>2</v>
      </c>
      <c r="X7" s="32">
        <v>2</v>
      </c>
      <c r="Y7" s="1">
        <f t="shared" si="2"/>
        <v>20</v>
      </c>
      <c r="Z7" s="39">
        <v>0</v>
      </c>
      <c r="AA7" s="33">
        <v>0</v>
      </c>
      <c r="AB7" s="1">
        <f t="shared" si="3"/>
        <v>0</v>
      </c>
      <c r="AC7" s="1">
        <f t="shared" si="4"/>
        <v>0</v>
      </c>
      <c r="AD7" s="1">
        <f t="shared" si="5"/>
        <v>0</v>
      </c>
      <c r="AE7" s="32">
        <v>2</v>
      </c>
      <c r="AF7" s="33">
        <v>0</v>
      </c>
      <c r="AG7" s="33">
        <v>0</v>
      </c>
      <c r="AH7" s="33">
        <v>0</v>
      </c>
      <c r="AI7" s="1">
        <f t="shared" si="6"/>
        <v>20</v>
      </c>
      <c r="AJ7" s="39">
        <v>0</v>
      </c>
      <c r="AK7" s="36">
        <v>0</v>
      </c>
      <c r="AL7" s="33">
        <v>0</v>
      </c>
      <c r="AM7" s="32">
        <v>2</v>
      </c>
      <c r="AN7" s="32">
        <v>2</v>
      </c>
      <c r="AO7" s="32">
        <v>2</v>
      </c>
      <c r="AP7" s="36">
        <v>0</v>
      </c>
      <c r="AQ7" s="33">
        <v>0</v>
      </c>
      <c r="AR7" s="1">
        <f t="shared" si="7"/>
        <v>6</v>
      </c>
      <c r="AS7" s="33">
        <v>0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3">
        <v>0</v>
      </c>
      <c r="BB7" s="33">
        <v>0</v>
      </c>
      <c r="BC7" s="33">
        <v>0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1">
        <f t="shared" si="8"/>
        <v>6</v>
      </c>
      <c r="BK7" s="1">
        <v>2</v>
      </c>
      <c r="BL7" s="1">
        <v>0</v>
      </c>
      <c r="BM7" s="1">
        <v>0</v>
      </c>
      <c r="BN7" s="1">
        <v>2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f t="shared" si="9"/>
        <v>4</v>
      </c>
      <c r="BU7" s="1">
        <v>0</v>
      </c>
      <c r="BV7" s="1">
        <v>2</v>
      </c>
      <c r="BW7" s="1">
        <v>2</v>
      </c>
      <c r="BX7" s="1">
        <v>2</v>
      </c>
      <c r="BY7" s="1">
        <v>0</v>
      </c>
      <c r="BZ7" s="1">
        <v>0</v>
      </c>
      <c r="CA7" s="1">
        <v>0</v>
      </c>
      <c r="CB7" s="1">
        <f t="shared" si="10"/>
        <v>6</v>
      </c>
    </row>
    <row r="8" spans="1:80" ht="14.25" customHeight="1">
      <c r="A8" s="1"/>
      <c r="B8" s="22" t="s">
        <v>138</v>
      </c>
      <c r="C8" s="22" t="s">
        <v>132</v>
      </c>
      <c r="D8" s="22"/>
      <c r="E8" s="26" t="s">
        <v>139</v>
      </c>
      <c r="F8" s="26" t="s">
        <v>140</v>
      </c>
      <c r="G8" s="26">
        <v>2020</v>
      </c>
      <c r="H8" s="27" t="s">
        <v>141</v>
      </c>
      <c r="I8" s="28" t="s">
        <v>31</v>
      </c>
      <c r="J8" s="28">
        <v>432</v>
      </c>
      <c r="K8" s="37">
        <v>25</v>
      </c>
      <c r="L8" s="30">
        <v>1</v>
      </c>
      <c r="M8" s="30" t="s">
        <v>139</v>
      </c>
      <c r="N8" s="22" t="s">
        <v>140</v>
      </c>
      <c r="O8" s="31">
        <v>2</v>
      </c>
      <c r="P8" s="32">
        <v>2</v>
      </c>
      <c r="Q8" s="32">
        <v>2</v>
      </c>
      <c r="R8" s="36">
        <v>2</v>
      </c>
      <c r="S8" s="36">
        <v>2</v>
      </c>
      <c r="T8" s="32">
        <v>2</v>
      </c>
      <c r="U8" s="36">
        <v>0</v>
      </c>
      <c r="V8" s="36">
        <v>2</v>
      </c>
      <c r="W8" s="32">
        <v>2</v>
      </c>
      <c r="X8" s="36">
        <v>0</v>
      </c>
      <c r="Y8" s="1">
        <f t="shared" si="2"/>
        <v>16</v>
      </c>
      <c r="Z8" s="38">
        <v>0</v>
      </c>
      <c r="AA8" s="36">
        <v>0</v>
      </c>
      <c r="AB8" s="1">
        <f t="shared" si="3"/>
        <v>0</v>
      </c>
      <c r="AC8" s="1">
        <f t="shared" si="4"/>
        <v>0</v>
      </c>
      <c r="AD8" s="1">
        <f t="shared" si="5"/>
        <v>0</v>
      </c>
      <c r="AE8" s="33">
        <v>0</v>
      </c>
      <c r="AF8" s="33">
        <v>0</v>
      </c>
      <c r="AG8" s="33">
        <v>0</v>
      </c>
      <c r="AH8" s="33">
        <v>0</v>
      </c>
      <c r="AI8" s="1">
        <f t="shared" si="6"/>
        <v>16</v>
      </c>
      <c r="AJ8" s="38">
        <v>0</v>
      </c>
      <c r="AK8" s="33">
        <v>0</v>
      </c>
      <c r="AL8" s="33">
        <v>0</v>
      </c>
      <c r="AM8" s="33">
        <v>0</v>
      </c>
      <c r="AN8" s="33">
        <v>0</v>
      </c>
      <c r="AO8" s="33">
        <v>0</v>
      </c>
      <c r="AP8" s="36">
        <v>0</v>
      </c>
      <c r="AQ8" s="33">
        <v>0</v>
      </c>
      <c r="AR8" s="1">
        <f t="shared" si="7"/>
        <v>0</v>
      </c>
      <c r="AS8" s="33">
        <v>2</v>
      </c>
      <c r="AT8" s="36">
        <v>0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36">
        <v>0</v>
      </c>
      <c r="BB8" s="33">
        <v>0</v>
      </c>
      <c r="BC8" s="33">
        <v>0</v>
      </c>
      <c r="BD8" s="33">
        <v>0</v>
      </c>
      <c r="BE8" s="33">
        <v>0</v>
      </c>
      <c r="BF8" s="33">
        <v>0</v>
      </c>
      <c r="BG8" s="33">
        <v>0</v>
      </c>
      <c r="BH8" s="33">
        <v>0</v>
      </c>
      <c r="BI8" s="33">
        <v>0</v>
      </c>
      <c r="BJ8" s="1">
        <f t="shared" si="8"/>
        <v>2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f t="shared" si="9"/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f t="shared" si="10"/>
        <v>0</v>
      </c>
    </row>
    <row r="9" spans="1:80" ht="14.25" customHeight="1">
      <c r="A9" s="1"/>
      <c r="B9" s="22" t="s">
        <v>142</v>
      </c>
      <c r="C9" s="22" t="s">
        <v>143</v>
      </c>
      <c r="D9" s="22"/>
      <c r="E9" s="26" t="s">
        <v>144</v>
      </c>
      <c r="F9" s="26" t="s">
        <v>145</v>
      </c>
      <c r="G9" s="26">
        <v>2021</v>
      </c>
      <c r="H9" s="27" t="s">
        <v>146</v>
      </c>
      <c r="I9" s="28" t="s">
        <v>31</v>
      </c>
      <c r="J9" s="28">
        <v>267</v>
      </c>
      <c r="K9" s="29">
        <v>23</v>
      </c>
      <c r="L9" s="30">
        <v>1</v>
      </c>
      <c r="M9" s="30" t="s">
        <v>144</v>
      </c>
      <c r="N9" s="22" t="s">
        <v>145</v>
      </c>
      <c r="O9" s="31">
        <v>2</v>
      </c>
      <c r="P9" s="32">
        <v>2</v>
      </c>
      <c r="Q9" s="36">
        <v>2</v>
      </c>
      <c r="R9" s="32">
        <v>2</v>
      </c>
      <c r="S9" s="32">
        <v>2</v>
      </c>
      <c r="T9" s="36">
        <v>2</v>
      </c>
      <c r="U9" s="33">
        <v>0</v>
      </c>
      <c r="V9" s="36">
        <v>2</v>
      </c>
      <c r="W9" s="33">
        <v>0</v>
      </c>
      <c r="X9" s="36">
        <v>0</v>
      </c>
      <c r="Y9" s="1">
        <f t="shared" si="2"/>
        <v>14</v>
      </c>
      <c r="Z9" s="38">
        <v>0</v>
      </c>
      <c r="AA9" s="33">
        <v>0</v>
      </c>
      <c r="AB9" s="1">
        <f t="shared" si="3"/>
        <v>0</v>
      </c>
      <c r="AC9" s="1">
        <f t="shared" si="4"/>
        <v>0</v>
      </c>
      <c r="AD9" s="1">
        <f t="shared" si="5"/>
        <v>0</v>
      </c>
      <c r="AE9" s="33">
        <v>0</v>
      </c>
      <c r="AF9" s="33">
        <v>0</v>
      </c>
      <c r="AG9" s="33">
        <v>0</v>
      </c>
      <c r="AH9" s="33">
        <v>0</v>
      </c>
      <c r="AI9" s="1">
        <f t="shared" si="6"/>
        <v>14</v>
      </c>
      <c r="AJ9" s="38">
        <v>0</v>
      </c>
      <c r="AK9" s="33">
        <v>0</v>
      </c>
      <c r="AL9" s="33">
        <v>0</v>
      </c>
      <c r="AM9" s="33">
        <v>0</v>
      </c>
      <c r="AN9" s="33">
        <v>0</v>
      </c>
      <c r="AO9" s="33">
        <v>0</v>
      </c>
      <c r="AP9" s="33">
        <v>0</v>
      </c>
      <c r="AQ9" s="33">
        <v>0</v>
      </c>
      <c r="AR9" s="1">
        <f t="shared" si="7"/>
        <v>0</v>
      </c>
      <c r="AS9" s="33">
        <v>0</v>
      </c>
      <c r="AT9" s="33">
        <v>0</v>
      </c>
      <c r="AU9" s="33">
        <v>0</v>
      </c>
      <c r="AV9" s="33">
        <v>0</v>
      </c>
      <c r="AW9" s="33">
        <v>0</v>
      </c>
      <c r="AX9" s="33">
        <v>0</v>
      </c>
      <c r="AY9" s="33">
        <v>0</v>
      </c>
      <c r="AZ9" s="33">
        <v>0</v>
      </c>
      <c r="BA9" s="36">
        <v>0</v>
      </c>
      <c r="BB9" s="36">
        <v>0</v>
      </c>
      <c r="BC9" s="36">
        <v>0</v>
      </c>
      <c r="BD9" s="33">
        <v>0</v>
      </c>
      <c r="BE9" s="33">
        <v>0</v>
      </c>
      <c r="BF9" s="33">
        <v>0</v>
      </c>
      <c r="BG9" s="33">
        <v>0</v>
      </c>
      <c r="BH9" s="33">
        <v>0</v>
      </c>
      <c r="BI9" s="33">
        <v>0</v>
      </c>
      <c r="BJ9" s="1">
        <f t="shared" si="8"/>
        <v>0</v>
      </c>
      <c r="BK9" s="1">
        <v>2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f t="shared" si="9"/>
        <v>2</v>
      </c>
      <c r="BU9" s="1">
        <v>0</v>
      </c>
      <c r="BV9" s="1">
        <v>0</v>
      </c>
      <c r="BW9" s="1">
        <v>2</v>
      </c>
      <c r="BX9" s="1">
        <v>2</v>
      </c>
      <c r="BY9" s="1">
        <v>2</v>
      </c>
      <c r="BZ9" s="1">
        <v>0</v>
      </c>
      <c r="CA9" s="1">
        <v>2</v>
      </c>
      <c r="CB9" s="1">
        <f t="shared" si="10"/>
        <v>8</v>
      </c>
    </row>
    <row r="10" spans="1:80" ht="14.25" customHeight="1">
      <c r="A10" s="1"/>
      <c r="B10" s="22" t="s">
        <v>147</v>
      </c>
      <c r="C10" s="22" t="s">
        <v>148</v>
      </c>
      <c r="D10" s="22"/>
      <c r="E10" s="26" t="s">
        <v>149</v>
      </c>
      <c r="F10" s="26" t="s">
        <v>150</v>
      </c>
      <c r="G10" s="26">
        <v>2020</v>
      </c>
      <c r="H10" s="27" t="s">
        <v>151</v>
      </c>
      <c r="I10" s="28" t="s">
        <v>31</v>
      </c>
      <c r="J10" s="28">
        <v>92</v>
      </c>
      <c r="K10" s="37">
        <v>28</v>
      </c>
      <c r="L10" s="30">
        <v>1</v>
      </c>
      <c r="M10" s="30" t="s">
        <v>149</v>
      </c>
      <c r="N10" s="22" t="s">
        <v>150</v>
      </c>
      <c r="O10" s="31">
        <v>2</v>
      </c>
      <c r="P10" s="32">
        <v>2</v>
      </c>
      <c r="Q10" s="36">
        <v>0</v>
      </c>
      <c r="R10" s="33">
        <v>0</v>
      </c>
      <c r="S10" s="33">
        <v>0</v>
      </c>
      <c r="T10" s="36">
        <v>0</v>
      </c>
      <c r="U10" s="33">
        <v>0</v>
      </c>
      <c r="V10" s="33">
        <v>0</v>
      </c>
      <c r="W10" s="32">
        <v>2</v>
      </c>
      <c r="X10" s="36">
        <v>0</v>
      </c>
      <c r="Y10" s="1">
        <f t="shared" si="2"/>
        <v>6</v>
      </c>
      <c r="Z10" s="38">
        <v>0</v>
      </c>
      <c r="AA10" s="36">
        <v>0</v>
      </c>
      <c r="AB10" s="1">
        <f t="shared" si="3"/>
        <v>0</v>
      </c>
      <c r="AC10" s="1">
        <f t="shared" si="4"/>
        <v>0</v>
      </c>
      <c r="AD10" s="1">
        <f t="shared" si="5"/>
        <v>0</v>
      </c>
      <c r="AE10" s="33">
        <v>0</v>
      </c>
      <c r="AF10" s="33">
        <v>0</v>
      </c>
      <c r="AG10" s="33">
        <v>0</v>
      </c>
      <c r="AH10" s="33">
        <v>0</v>
      </c>
      <c r="AI10" s="1">
        <f t="shared" si="6"/>
        <v>6</v>
      </c>
      <c r="AJ10" s="40">
        <v>2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1">
        <f t="shared" si="7"/>
        <v>2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6">
        <v>0</v>
      </c>
      <c r="AY10" s="36">
        <v>0</v>
      </c>
      <c r="AZ10" s="36">
        <v>0</v>
      </c>
      <c r="BA10" s="32">
        <v>2</v>
      </c>
      <c r="BB10" s="36">
        <v>0</v>
      </c>
      <c r="BC10" s="36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6">
        <v>0</v>
      </c>
      <c r="BJ10" s="1">
        <f t="shared" si="8"/>
        <v>4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f t="shared" si="9"/>
        <v>0</v>
      </c>
      <c r="BU10" s="1">
        <v>0</v>
      </c>
      <c r="BV10" s="1">
        <v>0</v>
      </c>
      <c r="BW10" s="1">
        <v>0</v>
      </c>
      <c r="BX10" s="1">
        <v>2</v>
      </c>
      <c r="BY10" s="1">
        <v>0</v>
      </c>
      <c r="BZ10" s="1">
        <v>0</v>
      </c>
      <c r="CA10" s="1">
        <v>0</v>
      </c>
      <c r="CB10" s="1">
        <f t="shared" si="10"/>
        <v>2</v>
      </c>
    </row>
    <row r="11" spans="1:80" ht="14.25" customHeight="1">
      <c r="A11" s="1"/>
      <c r="B11" s="22" t="s">
        <v>127</v>
      </c>
      <c r="C11" s="22" t="s">
        <v>152</v>
      </c>
      <c r="D11" s="22"/>
      <c r="E11" s="26" t="s">
        <v>153</v>
      </c>
      <c r="F11" s="26" t="s">
        <v>154</v>
      </c>
      <c r="G11" s="26">
        <v>2022</v>
      </c>
      <c r="H11" s="27" t="s">
        <v>155</v>
      </c>
      <c r="I11" s="28" t="s">
        <v>31</v>
      </c>
      <c r="J11" s="28">
        <v>54</v>
      </c>
      <c r="K11" s="29">
        <v>28</v>
      </c>
      <c r="L11" s="30">
        <v>1</v>
      </c>
      <c r="M11" s="30" t="s">
        <v>153</v>
      </c>
      <c r="N11" s="22" t="s">
        <v>154</v>
      </c>
      <c r="O11" s="31">
        <v>2</v>
      </c>
      <c r="P11" s="32">
        <v>2</v>
      </c>
      <c r="Q11" s="32">
        <v>2</v>
      </c>
      <c r="R11" s="32">
        <v>2</v>
      </c>
      <c r="S11" s="32">
        <v>2</v>
      </c>
      <c r="T11" s="32">
        <v>2</v>
      </c>
      <c r="U11" s="36">
        <v>0</v>
      </c>
      <c r="V11" s="32">
        <v>2</v>
      </c>
      <c r="W11" s="32">
        <v>2</v>
      </c>
      <c r="X11" s="32">
        <v>2</v>
      </c>
      <c r="Y11" s="1">
        <f t="shared" si="2"/>
        <v>18</v>
      </c>
      <c r="Z11" s="38">
        <v>0</v>
      </c>
      <c r="AA11" s="33">
        <v>0</v>
      </c>
      <c r="AB11" s="1">
        <f t="shared" si="3"/>
        <v>0</v>
      </c>
      <c r="AC11" s="1">
        <f t="shared" si="4"/>
        <v>0</v>
      </c>
      <c r="AD11" s="1">
        <f t="shared" si="5"/>
        <v>0</v>
      </c>
      <c r="AE11" s="33">
        <v>0</v>
      </c>
      <c r="AF11" s="33">
        <v>0</v>
      </c>
      <c r="AG11" s="33">
        <v>0</v>
      </c>
      <c r="AH11" s="33">
        <v>0</v>
      </c>
      <c r="AI11" s="1">
        <f t="shared" si="6"/>
        <v>18</v>
      </c>
      <c r="AJ11" s="40">
        <v>2</v>
      </c>
      <c r="AK11" s="33">
        <v>0</v>
      </c>
      <c r="AL11" s="33">
        <v>2</v>
      </c>
      <c r="AM11" s="36">
        <v>2</v>
      </c>
      <c r="AN11" s="32">
        <v>2</v>
      </c>
      <c r="AO11" s="36">
        <v>0</v>
      </c>
      <c r="AP11" s="32">
        <v>2</v>
      </c>
      <c r="AQ11" s="36">
        <v>2</v>
      </c>
      <c r="AR11" s="1">
        <f t="shared" si="7"/>
        <v>12</v>
      </c>
      <c r="AS11" s="33">
        <v>0</v>
      </c>
      <c r="AT11" s="32">
        <v>2</v>
      </c>
      <c r="AU11" s="33">
        <v>0</v>
      </c>
      <c r="AV11" s="33">
        <v>2</v>
      </c>
      <c r="AW11" s="33">
        <v>0</v>
      </c>
      <c r="AX11" s="33">
        <v>0</v>
      </c>
      <c r="AY11" s="33">
        <v>0</v>
      </c>
      <c r="AZ11" s="33">
        <v>0</v>
      </c>
      <c r="BA11" s="33">
        <v>0</v>
      </c>
      <c r="BB11" s="33">
        <v>0</v>
      </c>
      <c r="BC11" s="36">
        <v>2</v>
      </c>
      <c r="BD11" s="36">
        <v>2</v>
      </c>
      <c r="BE11" s="33">
        <v>0</v>
      </c>
      <c r="BF11" s="33">
        <v>0</v>
      </c>
      <c r="BG11" s="33">
        <v>0</v>
      </c>
      <c r="BH11" s="33">
        <v>0</v>
      </c>
      <c r="BI11" s="33">
        <v>0</v>
      </c>
      <c r="BJ11" s="1">
        <f t="shared" si="8"/>
        <v>20</v>
      </c>
      <c r="BK11" s="1">
        <v>2</v>
      </c>
      <c r="BL11" s="1">
        <v>0</v>
      </c>
      <c r="BM11" s="1">
        <v>0</v>
      </c>
      <c r="BN11" s="1">
        <v>0</v>
      </c>
      <c r="BO11" s="1">
        <v>0</v>
      </c>
      <c r="BP11" s="1">
        <v>2</v>
      </c>
      <c r="BQ11" s="1">
        <v>2</v>
      </c>
      <c r="BR11" s="1">
        <v>0</v>
      </c>
      <c r="BS11" s="1">
        <v>0</v>
      </c>
      <c r="BT11" s="1">
        <f t="shared" si="9"/>
        <v>6</v>
      </c>
      <c r="BU11" s="1">
        <v>2</v>
      </c>
      <c r="BV11" s="1">
        <v>2</v>
      </c>
      <c r="BW11" s="1">
        <v>0</v>
      </c>
      <c r="BX11" s="1">
        <v>0</v>
      </c>
      <c r="BY11" s="1">
        <v>0</v>
      </c>
      <c r="BZ11" s="1">
        <v>0</v>
      </c>
      <c r="CA11" s="1">
        <v>2</v>
      </c>
      <c r="CB11" s="1">
        <f t="shared" si="10"/>
        <v>6</v>
      </c>
    </row>
    <row r="12" spans="1:80" ht="14.25" customHeight="1">
      <c r="A12" s="1"/>
      <c r="B12" s="22" t="s">
        <v>142</v>
      </c>
      <c r="C12" s="22" t="s">
        <v>143</v>
      </c>
      <c r="D12" s="22"/>
      <c r="E12" s="26" t="s">
        <v>156</v>
      </c>
      <c r="F12" s="26" t="s">
        <v>157</v>
      </c>
      <c r="G12" s="26">
        <v>2022</v>
      </c>
      <c r="H12" s="27" t="s">
        <v>158</v>
      </c>
      <c r="I12" s="28" t="s">
        <v>31</v>
      </c>
      <c r="J12" s="28">
        <v>53</v>
      </c>
      <c r="K12" s="37">
        <v>32</v>
      </c>
      <c r="L12" s="30">
        <v>1</v>
      </c>
      <c r="M12" s="30" t="s">
        <v>156</v>
      </c>
      <c r="N12" s="22" t="s">
        <v>157</v>
      </c>
      <c r="O12" s="31">
        <v>2</v>
      </c>
      <c r="P12" s="33">
        <v>0</v>
      </c>
      <c r="Q12" s="32">
        <v>2</v>
      </c>
      <c r="R12" s="33">
        <v>0</v>
      </c>
      <c r="S12" s="32">
        <v>2</v>
      </c>
      <c r="T12" s="36">
        <v>0</v>
      </c>
      <c r="U12" s="32">
        <v>2</v>
      </c>
      <c r="V12" s="36">
        <v>0</v>
      </c>
      <c r="W12" s="33">
        <v>0</v>
      </c>
      <c r="X12" s="36">
        <v>0</v>
      </c>
      <c r="Y12" s="1">
        <f t="shared" si="2"/>
        <v>8</v>
      </c>
      <c r="Z12" s="38">
        <v>0</v>
      </c>
      <c r="AA12" s="33">
        <v>0</v>
      </c>
      <c r="AB12" s="1">
        <f t="shared" si="3"/>
        <v>0</v>
      </c>
      <c r="AC12" s="1">
        <f t="shared" si="4"/>
        <v>0</v>
      </c>
      <c r="AD12" s="1">
        <f t="shared" si="5"/>
        <v>0</v>
      </c>
      <c r="AE12" s="33">
        <v>0</v>
      </c>
      <c r="AF12" s="33">
        <v>0</v>
      </c>
      <c r="AG12" s="33">
        <v>0</v>
      </c>
      <c r="AH12" s="33">
        <v>0</v>
      </c>
      <c r="AI12" s="1">
        <f t="shared" si="6"/>
        <v>8</v>
      </c>
      <c r="AJ12" s="38">
        <v>2</v>
      </c>
      <c r="AK12" s="33">
        <v>2</v>
      </c>
      <c r="AL12" s="33">
        <v>2</v>
      </c>
      <c r="AM12" s="33">
        <v>2</v>
      </c>
      <c r="AN12" s="33">
        <v>0</v>
      </c>
      <c r="AO12" s="33">
        <v>2</v>
      </c>
      <c r="AP12" s="33">
        <v>0</v>
      </c>
      <c r="AQ12" s="33">
        <v>0</v>
      </c>
      <c r="AR12" s="1">
        <f t="shared" si="7"/>
        <v>10</v>
      </c>
      <c r="AS12" s="33">
        <v>0</v>
      </c>
      <c r="AT12" s="33">
        <v>0</v>
      </c>
      <c r="AU12" s="33">
        <v>0</v>
      </c>
      <c r="AV12" s="33">
        <v>0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3">
        <v>0</v>
      </c>
      <c r="BD12" s="33">
        <v>0</v>
      </c>
      <c r="BE12" s="33">
        <v>0</v>
      </c>
      <c r="BF12" s="33">
        <v>0</v>
      </c>
      <c r="BG12" s="33">
        <v>2</v>
      </c>
      <c r="BH12" s="33">
        <v>0</v>
      </c>
      <c r="BI12" s="33">
        <v>2</v>
      </c>
      <c r="BJ12" s="1">
        <f t="shared" si="8"/>
        <v>14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f t="shared" si="9"/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f t="shared" si="10"/>
        <v>0</v>
      </c>
    </row>
    <row r="13" spans="1:80" ht="14.25" customHeight="1">
      <c r="A13" s="1"/>
      <c r="B13" s="22" t="s">
        <v>122</v>
      </c>
      <c r="C13" s="22" t="s">
        <v>159</v>
      </c>
      <c r="D13" s="22"/>
      <c r="E13" s="26" t="s">
        <v>160</v>
      </c>
      <c r="F13" s="26" t="s">
        <v>161</v>
      </c>
      <c r="G13" s="26">
        <v>2022</v>
      </c>
      <c r="H13" s="27" t="s">
        <v>162</v>
      </c>
      <c r="I13" s="28" t="s">
        <v>31</v>
      </c>
      <c r="J13" s="28">
        <v>43</v>
      </c>
      <c r="K13" s="29">
        <v>16</v>
      </c>
      <c r="L13" s="30">
        <v>1</v>
      </c>
      <c r="M13" s="30" t="s">
        <v>160</v>
      </c>
      <c r="N13" s="22" t="s">
        <v>161</v>
      </c>
      <c r="O13" s="31">
        <v>2</v>
      </c>
      <c r="P13" s="32">
        <v>2</v>
      </c>
      <c r="Q13" s="32">
        <v>2</v>
      </c>
      <c r="R13" s="36">
        <v>2</v>
      </c>
      <c r="S13" s="33">
        <v>0</v>
      </c>
      <c r="T13" s="36">
        <v>0</v>
      </c>
      <c r="U13" s="36">
        <v>0</v>
      </c>
      <c r="V13" s="36">
        <v>0</v>
      </c>
      <c r="W13" s="33">
        <v>0</v>
      </c>
      <c r="X13" s="33">
        <v>0</v>
      </c>
      <c r="Y13" s="1">
        <f t="shared" si="2"/>
        <v>8</v>
      </c>
      <c r="Z13" s="38">
        <v>0</v>
      </c>
      <c r="AA13" s="33">
        <v>0</v>
      </c>
      <c r="AB13" s="1">
        <f t="shared" si="3"/>
        <v>0</v>
      </c>
      <c r="AC13" s="1">
        <f t="shared" si="4"/>
        <v>0</v>
      </c>
      <c r="AD13" s="1">
        <f t="shared" si="5"/>
        <v>0</v>
      </c>
      <c r="AE13" s="33">
        <v>0</v>
      </c>
      <c r="AF13" s="33">
        <v>0</v>
      </c>
      <c r="AG13" s="33">
        <v>0</v>
      </c>
      <c r="AH13" s="33">
        <v>0</v>
      </c>
      <c r="AI13" s="1">
        <f t="shared" si="6"/>
        <v>8</v>
      </c>
      <c r="AJ13" s="39">
        <v>0</v>
      </c>
      <c r="AK13" s="33">
        <v>0</v>
      </c>
      <c r="AL13" s="33">
        <v>0</v>
      </c>
      <c r="AM13" s="33">
        <v>0</v>
      </c>
      <c r="AN13" s="33">
        <v>0</v>
      </c>
      <c r="AO13" s="33">
        <v>0</v>
      </c>
      <c r="AP13" s="33">
        <v>0</v>
      </c>
      <c r="AQ13" s="33">
        <v>0</v>
      </c>
      <c r="AR13" s="1">
        <f t="shared" si="7"/>
        <v>0</v>
      </c>
      <c r="AS13" s="33">
        <v>0</v>
      </c>
      <c r="AT13" s="33">
        <v>0</v>
      </c>
      <c r="AU13" s="33">
        <v>0</v>
      </c>
      <c r="AV13" s="33">
        <v>0</v>
      </c>
      <c r="AW13" s="33">
        <v>0</v>
      </c>
      <c r="AX13" s="33">
        <v>0</v>
      </c>
      <c r="AY13" s="36">
        <v>2</v>
      </c>
      <c r="AZ13" s="33">
        <v>0</v>
      </c>
      <c r="BA13" s="33">
        <v>0</v>
      </c>
      <c r="BB13" s="33">
        <v>0</v>
      </c>
      <c r="BC13" s="33">
        <v>0</v>
      </c>
      <c r="BD13" s="33">
        <v>0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1">
        <f t="shared" si="8"/>
        <v>2</v>
      </c>
      <c r="BK13" s="1">
        <v>0</v>
      </c>
      <c r="BL13" s="1">
        <v>0</v>
      </c>
      <c r="BM13" s="1">
        <v>0</v>
      </c>
      <c r="BN13" s="1">
        <v>0</v>
      </c>
      <c r="BO13" s="1">
        <v>2</v>
      </c>
      <c r="BP13" s="1">
        <v>0</v>
      </c>
      <c r="BQ13" s="1">
        <v>0</v>
      </c>
      <c r="BR13" s="1">
        <v>0</v>
      </c>
      <c r="BS13" s="1">
        <v>0</v>
      </c>
      <c r="BT13" s="1">
        <f t="shared" si="9"/>
        <v>2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f t="shared" si="10"/>
        <v>0</v>
      </c>
    </row>
    <row r="14" spans="1:80" ht="14.25" customHeight="1">
      <c r="A14" s="1"/>
      <c r="B14" s="22" t="s">
        <v>127</v>
      </c>
      <c r="C14" s="22" t="s">
        <v>123</v>
      </c>
      <c r="D14" s="22"/>
      <c r="E14" s="26" t="s">
        <v>163</v>
      </c>
      <c r="F14" s="26" t="s">
        <v>164</v>
      </c>
      <c r="G14" s="26">
        <v>2023</v>
      </c>
      <c r="H14" s="27" t="s">
        <v>165</v>
      </c>
      <c r="I14" s="28" t="s">
        <v>18</v>
      </c>
      <c r="J14" s="28">
        <v>18</v>
      </c>
      <c r="K14" s="37">
        <v>12</v>
      </c>
      <c r="L14" s="30">
        <v>1</v>
      </c>
      <c r="M14" s="30" t="s">
        <v>163</v>
      </c>
      <c r="N14" s="22" t="s">
        <v>164</v>
      </c>
      <c r="O14" s="31">
        <v>2</v>
      </c>
      <c r="P14" s="32">
        <v>2</v>
      </c>
      <c r="Q14" s="32">
        <v>2</v>
      </c>
      <c r="R14" s="32">
        <v>2</v>
      </c>
      <c r="S14" s="32">
        <v>2</v>
      </c>
      <c r="T14" s="33">
        <v>0</v>
      </c>
      <c r="U14" s="33">
        <v>0</v>
      </c>
      <c r="V14" s="32">
        <v>2</v>
      </c>
      <c r="W14" s="33">
        <v>0</v>
      </c>
      <c r="X14" s="32">
        <v>2</v>
      </c>
      <c r="Y14" s="1">
        <f t="shared" si="2"/>
        <v>14</v>
      </c>
      <c r="Z14" s="38">
        <v>0</v>
      </c>
      <c r="AA14" s="33">
        <v>0</v>
      </c>
      <c r="AB14" s="1">
        <f t="shared" si="3"/>
        <v>0</v>
      </c>
      <c r="AC14" s="1">
        <f t="shared" si="4"/>
        <v>0</v>
      </c>
      <c r="AD14" s="1">
        <f t="shared" si="5"/>
        <v>0</v>
      </c>
      <c r="AE14" s="33">
        <v>0</v>
      </c>
      <c r="AF14" s="33">
        <v>0</v>
      </c>
      <c r="AG14" s="33">
        <v>0</v>
      </c>
      <c r="AH14" s="33">
        <v>0</v>
      </c>
      <c r="AI14" s="1">
        <f t="shared" si="6"/>
        <v>14</v>
      </c>
      <c r="AJ14" s="39">
        <v>0</v>
      </c>
      <c r="AK14" s="33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1">
        <f t="shared" si="7"/>
        <v>0</v>
      </c>
      <c r="AS14" s="33">
        <v>0</v>
      </c>
      <c r="AT14" s="33">
        <v>0</v>
      </c>
      <c r="AU14" s="33">
        <v>0</v>
      </c>
      <c r="AV14" s="33">
        <v>0</v>
      </c>
      <c r="AW14" s="33">
        <v>0</v>
      </c>
      <c r="AX14" s="33">
        <v>0</v>
      </c>
      <c r="AY14" s="33">
        <v>0</v>
      </c>
      <c r="AZ14" s="33">
        <v>0</v>
      </c>
      <c r="BA14" s="33">
        <v>0</v>
      </c>
      <c r="BB14" s="33">
        <v>0</v>
      </c>
      <c r="BC14" s="36">
        <v>2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6">
        <v>2</v>
      </c>
      <c r="BJ14" s="1">
        <f t="shared" si="8"/>
        <v>4</v>
      </c>
      <c r="BK14" s="1">
        <v>2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f t="shared" si="9"/>
        <v>2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f t="shared" si="10"/>
        <v>0</v>
      </c>
    </row>
    <row r="15" spans="1:80" ht="14.25" customHeight="1">
      <c r="A15" s="1"/>
      <c r="B15" s="22" t="s">
        <v>148</v>
      </c>
      <c r="C15" s="22" t="s">
        <v>143</v>
      </c>
      <c r="D15" s="22"/>
      <c r="E15" s="26" t="s">
        <v>166</v>
      </c>
      <c r="F15" s="26" t="s">
        <v>167</v>
      </c>
      <c r="G15" s="26">
        <v>2021</v>
      </c>
      <c r="H15" s="27" t="s">
        <v>168</v>
      </c>
      <c r="I15" s="28" t="s">
        <v>31</v>
      </c>
      <c r="J15" s="28">
        <v>14</v>
      </c>
      <c r="K15" s="29">
        <v>19</v>
      </c>
      <c r="L15" s="30">
        <v>1</v>
      </c>
      <c r="M15" s="30" t="s">
        <v>166</v>
      </c>
      <c r="N15" s="22" t="s">
        <v>167</v>
      </c>
      <c r="O15" s="31">
        <v>2</v>
      </c>
      <c r="P15" s="32">
        <v>2</v>
      </c>
      <c r="Q15" s="32">
        <v>2</v>
      </c>
      <c r="R15" s="33">
        <v>0</v>
      </c>
      <c r="S15" s="33">
        <v>0</v>
      </c>
      <c r="T15" s="33">
        <v>0</v>
      </c>
      <c r="U15" s="32">
        <v>2</v>
      </c>
      <c r="V15" s="32">
        <v>2</v>
      </c>
      <c r="W15" s="33">
        <v>0</v>
      </c>
      <c r="X15" s="32">
        <v>2</v>
      </c>
      <c r="Y15" s="1">
        <f t="shared" si="2"/>
        <v>12</v>
      </c>
      <c r="Z15" s="38">
        <v>0</v>
      </c>
      <c r="AA15" s="33">
        <v>0</v>
      </c>
      <c r="AB15" s="1">
        <f t="shared" si="3"/>
        <v>0</v>
      </c>
      <c r="AC15" s="1">
        <f t="shared" si="4"/>
        <v>0</v>
      </c>
      <c r="AD15" s="1">
        <f t="shared" si="5"/>
        <v>0</v>
      </c>
      <c r="AE15" s="36">
        <v>0</v>
      </c>
      <c r="AF15" s="33">
        <v>0</v>
      </c>
      <c r="AG15" s="33">
        <v>0</v>
      </c>
      <c r="AH15" s="33">
        <v>0</v>
      </c>
      <c r="AI15" s="1">
        <f t="shared" si="6"/>
        <v>12</v>
      </c>
      <c r="AJ15" s="40">
        <v>2</v>
      </c>
      <c r="AK15" s="32">
        <v>2</v>
      </c>
      <c r="AL15" s="33">
        <v>0</v>
      </c>
      <c r="AM15" s="32">
        <v>2</v>
      </c>
      <c r="AN15" s="32">
        <v>2</v>
      </c>
      <c r="AO15" s="33">
        <v>0</v>
      </c>
      <c r="AP15" s="32">
        <v>2</v>
      </c>
      <c r="AQ15" s="32">
        <v>2</v>
      </c>
      <c r="AR15" s="1">
        <f t="shared" si="7"/>
        <v>12</v>
      </c>
      <c r="AS15" s="33">
        <v>0</v>
      </c>
      <c r="AT15" s="32">
        <v>2</v>
      </c>
      <c r="AU15" s="36">
        <v>0</v>
      </c>
      <c r="AV15" s="36">
        <v>0</v>
      </c>
      <c r="AW15" s="36">
        <v>0</v>
      </c>
      <c r="AX15" s="33">
        <v>0</v>
      </c>
      <c r="AY15" s="33">
        <v>0</v>
      </c>
      <c r="AZ15" s="33">
        <v>0</v>
      </c>
      <c r="BA15" s="32">
        <v>2</v>
      </c>
      <c r="BB15" s="32">
        <v>2</v>
      </c>
      <c r="BC15" s="33"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2">
        <v>2</v>
      </c>
      <c r="BJ15" s="1">
        <f t="shared" si="8"/>
        <v>20</v>
      </c>
      <c r="BK15" s="1">
        <v>2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f t="shared" si="9"/>
        <v>2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2</v>
      </c>
      <c r="CA15" s="1">
        <v>0</v>
      </c>
      <c r="CB15" s="1">
        <f t="shared" si="10"/>
        <v>2</v>
      </c>
    </row>
    <row r="16" spans="1:80" ht="14.25" customHeight="1">
      <c r="A16" s="1"/>
      <c r="B16" s="22" t="s">
        <v>127</v>
      </c>
      <c r="C16" s="22" t="s">
        <v>122</v>
      </c>
      <c r="D16" s="22"/>
      <c r="E16" s="26" t="s">
        <v>169</v>
      </c>
      <c r="F16" s="26" t="s">
        <v>170</v>
      </c>
      <c r="G16" s="26">
        <v>2021</v>
      </c>
      <c r="H16" s="27" t="s">
        <v>171</v>
      </c>
      <c r="I16" s="28" t="s">
        <v>42</v>
      </c>
      <c r="J16" s="28">
        <v>3</v>
      </c>
      <c r="K16" s="37">
        <v>7</v>
      </c>
      <c r="L16" s="30">
        <v>1</v>
      </c>
      <c r="M16" s="30" t="s">
        <v>169</v>
      </c>
      <c r="N16" s="22" t="s">
        <v>170</v>
      </c>
      <c r="O16" s="31">
        <v>2</v>
      </c>
      <c r="P16" s="32">
        <v>2</v>
      </c>
      <c r="Q16" s="36">
        <v>2</v>
      </c>
      <c r="R16" s="36">
        <v>2</v>
      </c>
      <c r="S16" s="33">
        <v>0</v>
      </c>
      <c r="T16" s="33">
        <v>0</v>
      </c>
      <c r="U16" s="36">
        <v>2</v>
      </c>
      <c r="V16" s="36">
        <v>2</v>
      </c>
      <c r="W16" s="36">
        <v>2</v>
      </c>
      <c r="X16" s="33">
        <v>0</v>
      </c>
      <c r="Y16" s="1">
        <f t="shared" si="2"/>
        <v>14</v>
      </c>
      <c r="Z16" s="38">
        <v>0</v>
      </c>
      <c r="AA16" s="33">
        <v>0</v>
      </c>
      <c r="AB16" s="1">
        <f t="shared" si="3"/>
        <v>0</v>
      </c>
      <c r="AC16" s="1">
        <f t="shared" si="4"/>
        <v>0</v>
      </c>
      <c r="AD16" s="1">
        <f t="shared" si="5"/>
        <v>0</v>
      </c>
      <c r="AE16" s="33">
        <v>0</v>
      </c>
      <c r="AF16" s="33">
        <v>0</v>
      </c>
      <c r="AG16" s="33">
        <v>0</v>
      </c>
      <c r="AH16" s="33">
        <v>0</v>
      </c>
      <c r="AI16" s="1">
        <f t="shared" si="6"/>
        <v>14</v>
      </c>
      <c r="AJ16" s="40">
        <v>2</v>
      </c>
      <c r="AK16" s="33">
        <v>0</v>
      </c>
      <c r="AL16" s="36">
        <v>2</v>
      </c>
      <c r="AM16" s="36">
        <v>2</v>
      </c>
      <c r="AN16" s="36">
        <v>2</v>
      </c>
      <c r="AO16" s="33">
        <v>0</v>
      </c>
      <c r="AP16" s="33">
        <v>0</v>
      </c>
      <c r="AQ16" s="33">
        <v>0</v>
      </c>
      <c r="AR16" s="1">
        <f t="shared" si="7"/>
        <v>8</v>
      </c>
      <c r="AS16" s="33">
        <v>0</v>
      </c>
      <c r="AT16" s="33">
        <v>0</v>
      </c>
      <c r="AU16" s="33">
        <v>0</v>
      </c>
      <c r="AV16" s="33">
        <v>0</v>
      </c>
      <c r="AW16" s="33">
        <v>0</v>
      </c>
      <c r="AX16" s="36">
        <v>0</v>
      </c>
      <c r="AY16" s="36">
        <v>0</v>
      </c>
      <c r="AZ16" s="36">
        <v>0</v>
      </c>
      <c r="BA16" s="36">
        <v>0</v>
      </c>
      <c r="BB16" s="36">
        <v>0</v>
      </c>
      <c r="BC16" s="33">
        <v>0</v>
      </c>
      <c r="BD16" s="36">
        <v>2</v>
      </c>
      <c r="BE16" s="33">
        <v>0</v>
      </c>
      <c r="BF16" s="32">
        <v>2</v>
      </c>
      <c r="BG16" s="36">
        <v>2</v>
      </c>
      <c r="BH16" s="33">
        <v>0</v>
      </c>
      <c r="BI16" s="33">
        <v>0</v>
      </c>
      <c r="BJ16" s="1">
        <f t="shared" si="8"/>
        <v>14</v>
      </c>
      <c r="BK16" s="1">
        <v>2</v>
      </c>
      <c r="BL16" s="1">
        <v>0</v>
      </c>
      <c r="BM16" s="1">
        <v>0</v>
      </c>
      <c r="BN16" s="1">
        <v>2</v>
      </c>
      <c r="BO16" s="1">
        <v>2</v>
      </c>
      <c r="BP16" s="1">
        <v>2</v>
      </c>
      <c r="BQ16" s="1">
        <v>0</v>
      </c>
      <c r="BR16" s="1">
        <v>0</v>
      </c>
      <c r="BS16" s="1">
        <v>0</v>
      </c>
      <c r="BT16" s="1">
        <f t="shared" si="9"/>
        <v>8</v>
      </c>
      <c r="BU16" s="1">
        <v>0</v>
      </c>
      <c r="BV16" s="1">
        <v>2</v>
      </c>
      <c r="BW16" s="1">
        <v>2</v>
      </c>
      <c r="BX16" s="1">
        <v>0</v>
      </c>
      <c r="BY16" s="1">
        <v>0</v>
      </c>
      <c r="BZ16" s="1">
        <v>0</v>
      </c>
      <c r="CA16" s="1">
        <v>0</v>
      </c>
      <c r="CB16" s="1">
        <f t="shared" si="10"/>
        <v>4</v>
      </c>
    </row>
    <row r="17" spans="1:80" ht="14.25" customHeight="1">
      <c r="A17" s="1"/>
      <c r="B17" s="22" t="s">
        <v>122</v>
      </c>
      <c r="C17" s="22" t="s">
        <v>127</v>
      </c>
      <c r="D17" s="22"/>
      <c r="E17" s="26" t="s">
        <v>172</v>
      </c>
      <c r="F17" s="26" t="s">
        <v>173</v>
      </c>
      <c r="G17" s="26">
        <v>2021</v>
      </c>
      <c r="H17" s="27" t="s">
        <v>174</v>
      </c>
      <c r="I17" s="28" t="s">
        <v>42</v>
      </c>
      <c r="J17" s="28">
        <v>7</v>
      </c>
      <c r="K17" s="29">
        <v>8</v>
      </c>
      <c r="L17" s="30">
        <v>1</v>
      </c>
      <c r="M17" s="30" t="s">
        <v>172</v>
      </c>
      <c r="N17" s="22" t="s">
        <v>173</v>
      </c>
      <c r="O17" s="41">
        <v>2</v>
      </c>
      <c r="P17" s="36">
        <v>2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1">
        <f t="shared" si="2"/>
        <v>4</v>
      </c>
      <c r="Z17" s="38">
        <v>0</v>
      </c>
      <c r="AA17" s="33">
        <v>0</v>
      </c>
      <c r="AB17" s="1">
        <f t="shared" si="3"/>
        <v>0</v>
      </c>
      <c r="AC17" s="1">
        <f t="shared" si="4"/>
        <v>0</v>
      </c>
      <c r="AD17" s="1">
        <f t="shared" si="5"/>
        <v>0</v>
      </c>
      <c r="AE17" s="33">
        <v>0</v>
      </c>
      <c r="AF17" s="33">
        <v>0</v>
      </c>
      <c r="AG17" s="33">
        <v>0</v>
      </c>
      <c r="AH17" s="33">
        <v>0</v>
      </c>
      <c r="AI17" s="1">
        <f t="shared" si="6"/>
        <v>4</v>
      </c>
      <c r="AJ17" s="38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1">
        <f t="shared" si="7"/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  <c r="BJ17" s="1">
        <f t="shared" si="8"/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f t="shared" si="9"/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f t="shared" si="10"/>
        <v>0</v>
      </c>
    </row>
    <row r="18" spans="1:80" ht="14.25" customHeight="1">
      <c r="A18" s="1"/>
      <c r="B18" s="22" t="s">
        <v>147</v>
      </c>
      <c r="C18" s="22" t="s">
        <v>122</v>
      </c>
      <c r="D18" s="22"/>
      <c r="E18" s="26" t="s">
        <v>175</v>
      </c>
      <c r="F18" s="26" t="s">
        <v>176</v>
      </c>
      <c r="G18" s="26">
        <v>2024</v>
      </c>
      <c r="H18" s="27" t="s">
        <v>177</v>
      </c>
      <c r="I18" s="28" t="s">
        <v>31</v>
      </c>
      <c r="J18" s="28">
        <v>4</v>
      </c>
      <c r="K18" s="37">
        <v>37</v>
      </c>
      <c r="L18" s="30">
        <v>1</v>
      </c>
      <c r="M18" s="30" t="s">
        <v>175</v>
      </c>
      <c r="N18" s="22" t="s">
        <v>176</v>
      </c>
      <c r="O18" s="31">
        <v>2</v>
      </c>
      <c r="P18" s="32">
        <v>2</v>
      </c>
      <c r="Q18" s="36">
        <v>2</v>
      </c>
      <c r="R18" s="32">
        <v>2</v>
      </c>
      <c r="S18" s="32">
        <v>2</v>
      </c>
      <c r="T18" s="36">
        <v>2</v>
      </c>
      <c r="U18" s="36">
        <v>2</v>
      </c>
      <c r="V18" s="32">
        <v>2</v>
      </c>
      <c r="W18" s="32">
        <v>2</v>
      </c>
      <c r="X18" s="33">
        <v>0</v>
      </c>
      <c r="Y18" s="1">
        <f t="shared" si="2"/>
        <v>18</v>
      </c>
      <c r="Z18" s="39">
        <v>2</v>
      </c>
      <c r="AA18" s="36">
        <v>0</v>
      </c>
      <c r="AB18" s="1">
        <f t="shared" si="3"/>
        <v>36</v>
      </c>
      <c r="AC18" s="1">
        <f t="shared" si="4"/>
        <v>0</v>
      </c>
      <c r="AD18" s="1">
        <f t="shared" si="5"/>
        <v>36</v>
      </c>
      <c r="AE18" s="33">
        <v>0</v>
      </c>
      <c r="AF18" s="33">
        <v>0</v>
      </c>
      <c r="AG18" s="33">
        <v>0</v>
      </c>
      <c r="AH18" s="33">
        <v>0</v>
      </c>
      <c r="AI18" s="1">
        <f t="shared" si="6"/>
        <v>54</v>
      </c>
      <c r="AJ18" s="40">
        <v>2</v>
      </c>
      <c r="AK18" s="32">
        <v>2</v>
      </c>
      <c r="AL18" s="36">
        <v>0</v>
      </c>
      <c r="AM18" s="36">
        <v>0</v>
      </c>
      <c r="AN18" s="33">
        <v>0</v>
      </c>
      <c r="AO18" s="33">
        <v>0</v>
      </c>
      <c r="AP18" s="33">
        <v>0</v>
      </c>
      <c r="AQ18" s="33">
        <v>0</v>
      </c>
      <c r="AR18" s="1">
        <f t="shared" si="7"/>
        <v>4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6">
        <v>0</v>
      </c>
      <c r="AY18" s="36">
        <v>2</v>
      </c>
      <c r="AZ18" s="33">
        <v>0</v>
      </c>
      <c r="BA18" s="36">
        <v>2</v>
      </c>
      <c r="BB18" s="36">
        <v>2</v>
      </c>
      <c r="BC18" s="36">
        <v>2</v>
      </c>
      <c r="BD18" s="32">
        <v>2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1">
        <f t="shared" si="8"/>
        <v>14</v>
      </c>
      <c r="BK18" s="1">
        <v>2</v>
      </c>
      <c r="BL18" s="1">
        <v>0</v>
      </c>
      <c r="BM18" s="1">
        <v>0</v>
      </c>
      <c r="BN18" s="1">
        <v>0</v>
      </c>
      <c r="BO18" s="1">
        <v>2</v>
      </c>
      <c r="BP18" s="1">
        <v>0</v>
      </c>
      <c r="BQ18" s="1">
        <v>0</v>
      </c>
      <c r="BR18" s="1">
        <v>0</v>
      </c>
      <c r="BS18" s="1">
        <v>0</v>
      </c>
      <c r="BT18" s="1">
        <f t="shared" si="9"/>
        <v>4</v>
      </c>
      <c r="BU18" s="1">
        <v>0</v>
      </c>
      <c r="BV18" s="1">
        <v>0</v>
      </c>
      <c r="BW18" s="1">
        <v>0</v>
      </c>
      <c r="BX18" s="1">
        <v>2</v>
      </c>
      <c r="BY18" s="1">
        <v>0</v>
      </c>
      <c r="BZ18" s="1">
        <v>0</v>
      </c>
      <c r="CA18" s="1">
        <v>0</v>
      </c>
      <c r="CB18" s="1">
        <f t="shared" si="10"/>
        <v>2</v>
      </c>
    </row>
    <row r="19" spans="1:80" ht="14.25" customHeight="1">
      <c r="A19" s="1"/>
      <c r="B19" s="22" t="s">
        <v>148</v>
      </c>
      <c r="C19" s="22" t="s">
        <v>127</v>
      </c>
      <c r="D19" s="22"/>
      <c r="E19" s="26" t="s">
        <v>178</v>
      </c>
      <c r="F19" s="26" t="s">
        <v>179</v>
      </c>
      <c r="G19" s="26">
        <v>2023</v>
      </c>
      <c r="H19" s="27" t="s">
        <v>180</v>
      </c>
      <c r="I19" s="28" t="s">
        <v>18</v>
      </c>
      <c r="J19" s="28">
        <v>3</v>
      </c>
      <c r="K19" s="29">
        <v>10</v>
      </c>
      <c r="L19" s="30">
        <v>1</v>
      </c>
      <c r="M19" s="30" t="s">
        <v>178</v>
      </c>
      <c r="N19" s="22" t="s">
        <v>179</v>
      </c>
      <c r="O19" s="31">
        <v>2</v>
      </c>
      <c r="P19" s="32">
        <v>2</v>
      </c>
      <c r="Q19" s="32">
        <v>2</v>
      </c>
      <c r="R19" s="36">
        <v>0</v>
      </c>
      <c r="S19" s="32">
        <v>2</v>
      </c>
      <c r="T19" s="32">
        <v>2</v>
      </c>
      <c r="U19" s="36">
        <v>2</v>
      </c>
      <c r="V19" s="32">
        <v>2</v>
      </c>
      <c r="W19" s="32">
        <v>2</v>
      </c>
      <c r="X19" s="33">
        <v>0</v>
      </c>
      <c r="Y19" s="1">
        <f t="shared" si="2"/>
        <v>16</v>
      </c>
      <c r="Z19" s="39">
        <v>0</v>
      </c>
      <c r="AA19" s="33">
        <v>0</v>
      </c>
      <c r="AB19" s="1">
        <f t="shared" si="3"/>
        <v>0</v>
      </c>
      <c r="AC19" s="1">
        <f t="shared" si="4"/>
        <v>0</v>
      </c>
      <c r="AD19" s="1">
        <f t="shared" si="5"/>
        <v>0</v>
      </c>
      <c r="AE19" s="36">
        <v>0</v>
      </c>
      <c r="AF19" s="33">
        <v>0</v>
      </c>
      <c r="AG19" s="33">
        <v>0</v>
      </c>
      <c r="AH19" s="33">
        <v>0</v>
      </c>
      <c r="AI19" s="1">
        <f t="shared" si="6"/>
        <v>16</v>
      </c>
      <c r="AJ19" s="38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1">
        <f t="shared" si="7"/>
        <v>0</v>
      </c>
      <c r="AS19" s="33">
        <v>0</v>
      </c>
      <c r="AT19" s="33">
        <v>0</v>
      </c>
      <c r="AU19" s="33">
        <v>0</v>
      </c>
      <c r="AV19" s="33">
        <v>0</v>
      </c>
      <c r="AW19" s="33">
        <v>0</v>
      </c>
      <c r="AX19" s="33">
        <v>0</v>
      </c>
      <c r="AY19" s="33">
        <v>0</v>
      </c>
      <c r="AZ19" s="33">
        <v>0</v>
      </c>
      <c r="BA19" s="36">
        <v>0</v>
      </c>
      <c r="BB19" s="36">
        <v>0</v>
      </c>
      <c r="BC19" s="33">
        <v>0</v>
      </c>
      <c r="BD19" s="33">
        <v>0</v>
      </c>
      <c r="BE19" s="33">
        <v>0</v>
      </c>
      <c r="BF19" s="33">
        <v>0</v>
      </c>
      <c r="BG19" s="33">
        <v>0</v>
      </c>
      <c r="BH19" s="33">
        <v>0</v>
      </c>
      <c r="BI19" s="36">
        <v>0</v>
      </c>
      <c r="BJ19" s="1">
        <f t="shared" si="8"/>
        <v>0</v>
      </c>
      <c r="BK19" s="1">
        <v>2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f t="shared" si="9"/>
        <v>2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f t="shared" si="10"/>
        <v>0</v>
      </c>
    </row>
    <row r="20" spans="1:80" ht="14.25" customHeight="1">
      <c r="A20" s="1"/>
      <c r="B20" s="22" t="s">
        <v>132</v>
      </c>
      <c r="C20" s="22" t="s">
        <v>148</v>
      </c>
      <c r="D20" s="22"/>
      <c r="E20" s="26" t="s">
        <v>181</v>
      </c>
      <c r="F20" s="26" t="s">
        <v>182</v>
      </c>
      <c r="G20" s="26">
        <v>2022</v>
      </c>
      <c r="H20" s="27" t="s">
        <v>183</v>
      </c>
      <c r="I20" s="28" t="s">
        <v>18</v>
      </c>
      <c r="J20" s="28">
        <v>2</v>
      </c>
      <c r="K20" s="37">
        <v>18</v>
      </c>
      <c r="L20" s="30">
        <v>1</v>
      </c>
      <c r="M20" s="30" t="s">
        <v>181</v>
      </c>
      <c r="N20" s="22" t="s">
        <v>182</v>
      </c>
      <c r="O20" s="31">
        <v>2</v>
      </c>
      <c r="P20" s="32">
        <v>2</v>
      </c>
      <c r="Q20" s="33">
        <v>0</v>
      </c>
      <c r="R20" s="32">
        <v>2</v>
      </c>
      <c r="S20" s="32">
        <v>2</v>
      </c>
      <c r="T20" s="32">
        <v>2</v>
      </c>
      <c r="U20" s="33">
        <v>0</v>
      </c>
      <c r="V20" s="33">
        <v>0</v>
      </c>
      <c r="W20" s="32">
        <v>2</v>
      </c>
      <c r="X20" s="32">
        <v>2</v>
      </c>
      <c r="Y20" s="1">
        <f t="shared" si="2"/>
        <v>14</v>
      </c>
      <c r="Z20" s="38">
        <v>0</v>
      </c>
      <c r="AA20" s="32">
        <v>2</v>
      </c>
      <c r="AB20" s="1">
        <f t="shared" si="3"/>
        <v>0</v>
      </c>
      <c r="AC20" s="1">
        <f t="shared" si="4"/>
        <v>28</v>
      </c>
      <c r="AD20" s="1">
        <f t="shared" si="5"/>
        <v>28</v>
      </c>
      <c r="AE20" s="33">
        <v>0</v>
      </c>
      <c r="AF20" s="33">
        <v>0</v>
      </c>
      <c r="AG20" s="33">
        <v>0</v>
      </c>
      <c r="AH20" s="33">
        <v>0</v>
      </c>
      <c r="AI20" s="1">
        <f t="shared" si="6"/>
        <v>42</v>
      </c>
      <c r="AJ20" s="38">
        <v>0</v>
      </c>
      <c r="AK20" s="32">
        <v>2</v>
      </c>
      <c r="AL20" s="33">
        <v>0</v>
      </c>
      <c r="AM20" s="33">
        <v>0</v>
      </c>
      <c r="AN20" s="33">
        <v>0</v>
      </c>
      <c r="AO20" s="33">
        <v>0</v>
      </c>
      <c r="AP20" s="36">
        <v>2</v>
      </c>
      <c r="AQ20" s="33">
        <v>0</v>
      </c>
      <c r="AR20" s="1">
        <f t="shared" si="7"/>
        <v>4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3">
        <v>0</v>
      </c>
      <c r="AY20" s="33">
        <v>0</v>
      </c>
      <c r="AZ20" s="33">
        <v>0</v>
      </c>
      <c r="BA20" s="33">
        <v>0</v>
      </c>
      <c r="BB20" s="33">
        <v>0</v>
      </c>
      <c r="BC20" s="33">
        <v>0</v>
      </c>
      <c r="BD20" s="33">
        <v>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1">
        <f t="shared" si="8"/>
        <v>4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f t="shared" si="9"/>
        <v>0</v>
      </c>
      <c r="BU20" s="1">
        <v>0</v>
      </c>
      <c r="BV20" s="1">
        <v>0</v>
      </c>
      <c r="BW20" s="1">
        <v>0</v>
      </c>
      <c r="BX20" s="1">
        <v>2</v>
      </c>
      <c r="BY20" s="1">
        <v>2</v>
      </c>
      <c r="BZ20" s="1">
        <v>2</v>
      </c>
      <c r="CA20" s="1">
        <v>2</v>
      </c>
      <c r="CB20" s="1">
        <f t="shared" si="10"/>
        <v>8</v>
      </c>
    </row>
    <row r="21" spans="1:80" ht="14.25" customHeight="1">
      <c r="A21" s="1"/>
      <c r="B21" s="22" t="s">
        <v>152</v>
      </c>
      <c r="C21" s="22" t="s">
        <v>159</v>
      </c>
      <c r="D21" s="22"/>
      <c r="E21" s="26" t="s">
        <v>184</v>
      </c>
      <c r="F21" s="26" t="s">
        <v>185</v>
      </c>
      <c r="G21" s="26">
        <v>2024</v>
      </c>
      <c r="H21" s="27" t="s">
        <v>186</v>
      </c>
      <c r="I21" s="28" t="s">
        <v>31</v>
      </c>
      <c r="J21" s="28">
        <v>1</v>
      </c>
      <c r="K21" s="29">
        <v>16</v>
      </c>
      <c r="L21" s="30">
        <v>1</v>
      </c>
      <c r="M21" s="30" t="s">
        <v>184</v>
      </c>
      <c r="N21" s="22" t="s">
        <v>185</v>
      </c>
      <c r="O21" s="31">
        <v>2</v>
      </c>
      <c r="P21" s="36">
        <v>2</v>
      </c>
      <c r="Q21" s="32">
        <v>2</v>
      </c>
      <c r="R21" s="36">
        <v>2</v>
      </c>
      <c r="S21" s="33">
        <v>0</v>
      </c>
      <c r="T21" s="33">
        <v>0</v>
      </c>
      <c r="U21" s="36">
        <v>0</v>
      </c>
      <c r="V21" s="33">
        <v>0</v>
      </c>
      <c r="W21" s="32">
        <v>2</v>
      </c>
      <c r="X21" s="33">
        <v>0</v>
      </c>
      <c r="Y21" s="1">
        <f t="shared" si="2"/>
        <v>10</v>
      </c>
      <c r="Z21" s="39">
        <v>0</v>
      </c>
      <c r="AA21" s="33">
        <v>0</v>
      </c>
      <c r="AB21" s="1">
        <f t="shared" si="3"/>
        <v>0</v>
      </c>
      <c r="AC21" s="1">
        <f t="shared" si="4"/>
        <v>0</v>
      </c>
      <c r="AD21" s="1">
        <f t="shared" si="5"/>
        <v>0</v>
      </c>
      <c r="AE21" s="36">
        <v>0</v>
      </c>
      <c r="AF21" s="33">
        <v>0</v>
      </c>
      <c r="AG21" s="33">
        <v>0</v>
      </c>
      <c r="AH21" s="33">
        <v>0</v>
      </c>
      <c r="AI21" s="1">
        <f t="shared" si="6"/>
        <v>10</v>
      </c>
      <c r="AJ21" s="38">
        <v>0</v>
      </c>
      <c r="AK21" s="36">
        <v>0</v>
      </c>
      <c r="AL21" s="33">
        <v>0</v>
      </c>
      <c r="AM21" s="36">
        <v>0</v>
      </c>
      <c r="AN21" s="36">
        <v>0</v>
      </c>
      <c r="AO21" s="36">
        <v>0</v>
      </c>
      <c r="AP21" s="36">
        <v>0</v>
      </c>
      <c r="AQ21" s="33">
        <v>0</v>
      </c>
      <c r="AR21" s="1">
        <f t="shared" si="7"/>
        <v>0</v>
      </c>
      <c r="AS21" s="33">
        <v>0</v>
      </c>
      <c r="AT21" s="36">
        <v>0</v>
      </c>
      <c r="AU21" s="33">
        <v>0</v>
      </c>
      <c r="AV21" s="36">
        <v>0</v>
      </c>
      <c r="AW21" s="33">
        <v>0</v>
      </c>
      <c r="AX21" s="33">
        <v>0</v>
      </c>
      <c r="AY21" s="33">
        <v>0</v>
      </c>
      <c r="AZ21" s="33">
        <v>0</v>
      </c>
      <c r="BA21" s="33">
        <v>0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3">
        <v>0</v>
      </c>
      <c r="BJ21" s="1">
        <f t="shared" si="8"/>
        <v>0</v>
      </c>
      <c r="BK21" s="1">
        <v>2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f t="shared" si="9"/>
        <v>2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f t="shared" si="10"/>
        <v>0</v>
      </c>
    </row>
    <row r="22" spans="1:80" ht="14.25" customHeight="1">
      <c r="A22" s="1"/>
      <c r="B22" s="22" t="s">
        <v>138</v>
      </c>
      <c r="C22" s="22" t="s">
        <v>133</v>
      </c>
      <c r="D22" s="22"/>
      <c r="E22" s="30" t="s">
        <v>187</v>
      </c>
      <c r="F22" s="26" t="s">
        <v>188</v>
      </c>
      <c r="G22" s="26">
        <v>2023</v>
      </c>
      <c r="H22" s="27" t="s">
        <v>189</v>
      </c>
      <c r="I22" s="28" t="s">
        <v>42</v>
      </c>
      <c r="J22" s="28">
        <v>1</v>
      </c>
      <c r="K22" s="42">
        <v>8</v>
      </c>
      <c r="L22" s="30">
        <v>1</v>
      </c>
      <c r="M22" s="30" t="s">
        <v>187</v>
      </c>
      <c r="N22" s="22" t="s">
        <v>188</v>
      </c>
      <c r="O22" s="31">
        <v>2</v>
      </c>
      <c r="P22" s="36">
        <v>2</v>
      </c>
      <c r="Q22" s="32">
        <v>2</v>
      </c>
      <c r="R22" s="33">
        <v>0</v>
      </c>
      <c r="S22" s="36">
        <v>0</v>
      </c>
      <c r="T22" s="33">
        <v>0</v>
      </c>
      <c r="U22" s="33">
        <v>0</v>
      </c>
      <c r="V22" s="32">
        <v>2</v>
      </c>
      <c r="W22" s="33">
        <v>0</v>
      </c>
      <c r="X22" s="33">
        <v>0</v>
      </c>
      <c r="Y22" s="1">
        <f t="shared" si="2"/>
        <v>8</v>
      </c>
      <c r="Z22" s="38">
        <v>0</v>
      </c>
      <c r="AA22" s="33">
        <v>0</v>
      </c>
      <c r="AB22" s="1">
        <f t="shared" si="3"/>
        <v>0</v>
      </c>
      <c r="AC22" s="1">
        <f t="shared" si="4"/>
        <v>0</v>
      </c>
      <c r="AD22" s="1">
        <f t="shared" si="5"/>
        <v>0</v>
      </c>
      <c r="AE22" s="33">
        <v>0</v>
      </c>
      <c r="AF22" s="33">
        <v>0</v>
      </c>
      <c r="AG22" s="33">
        <v>0</v>
      </c>
      <c r="AH22" s="33">
        <v>0</v>
      </c>
      <c r="AI22" s="1">
        <f t="shared" si="6"/>
        <v>8</v>
      </c>
      <c r="AJ22" s="38">
        <v>0</v>
      </c>
      <c r="AK22" s="33">
        <v>0</v>
      </c>
      <c r="AL22" s="33">
        <v>0</v>
      </c>
      <c r="AM22" s="33">
        <v>0</v>
      </c>
      <c r="AN22" s="33">
        <v>0</v>
      </c>
      <c r="AO22" s="33">
        <v>0</v>
      </c>
      <c r="AP22" s="33">
        <v>0</v>
      </c>
      <c r="AQ22" s="33">
        <v>0</v>
      </c>
      <c r="AR22" s="1">
        <f t="shared" si="7"/>
        <v>0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1">
        <f t="shared" si="8"/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f t="shared" si="9"/>
        <v>0</v>
      </c>
      <c r="BU22" s="1">
        <v>0</v>
      </c>
      <c r="BV22" s="1">
        <v>2</v>
      </c>
      <c r="BW22" s="1">
        <v>2</v>
      </c>
      <c r="BX22" s="1">
        <v>0</v>
      </c>
      <c r="BY22" s="1">
        <v>0</v>
      </c>
      <c r="BZ22" s="1">
        <v>0</v>
      </c>
      <c r="CA22" s="1">
        <v>0</v>
      </c>
      <c r="CB22" s="1">
        <f t="shared" si="10"/>
        <v>4</v>
      </c>
    </row>
    <row r="23" spans="1:80" ht="14.25" customHeight="1">
      <c r="A23" s="1"/>
      <c r="B23" s="22" t="s">
        <v>127</v>
      </c>
      <c r="C23" s="22" t="s">
        <v>152</v>
      </c>
      <c r="D23" s="22"/>
      <c r="E23" s="26" t="s">
        <v>190</v>
      </c>
      <c r="F23" s="26" t="s">
        <v>191</v>
      </c>
      <c r="G23" s="26">
        <v>2024</v>
      </c>
      <c r="H23" s="27" t="s">
        <v>192</v>
      </c>
      <c r="I23" s="28" t="s">
        <v>31</v>
      </c>
      <c r="J23" s="28">
        <v>0</v>
      </c>
      <c r="K23" s="29">
        <v>28</v>
      </c>
      <c r="L23" s="30">
        <v>1</v>
      </c>
      <c r="M23" s="30" t="s">
        <v>190</v>
      </c>
      <c r="N23" s="22" t="s">
        <v>191</v>
      </c>
      <c r="O23" s="31">
        <v>2</v>
      </c>
      <c r="P23" s="36">
        <v>2</v>
      </c>
      <c r="Q23" s="33">
        <v>0</v>
      </c>
      <c r="R23" s="33">
        <v>0</v>
      </c>
      <c r="S23" s="36">
        <v>2</v>
      </c>
      <c r="T23" s="33">
        <v>0</v>
      </c>
      <c r="U23" s="33">
        <v>0</v>
      </c>
      <c r="V23" s="32">
        <v>2</v>
      </c>
      <c r="W23" s="33">
        <v>0</v>
      </c>
      <c r="X23" s="33">
        <v>0</v>
      </c>
      <c r="Y23" s="1">
        <f t="shared" si="2"/>
        <v>8</v>
      </c>
      <c r="Z23" s="38">
        <v>0</v>
      </c>
      <c r="AA23" s="33">
        <v>0</v>
      </c>
      <c r="AB23" s="1">
        <f t="shared" si="3"/>
        <v>0</v>
      </c>
      <c r="AC23" s="1">
        <f t="shared" si="4"/>
        <v>0</v>
      </c>
      <c r="AD23" s="1">
        <f t="shared" si="5"/>
        <v>0</v>
      </c>
      <c r="AE23" s="33">
        <v>0</v>
      </c>
      <c r="AF23" s="33">
        <v>0</v>
      </c>
      <c r="AG23" s="33">
        <v>0</v>
      </c>
      <c r="AH23" s="33">
        <v>0</v>
      </c>
      <c r="AI23" s="1">
        <f t="shared" si="6"/>
        <v>8</v>
      </c>
      <c r="AJ23" s="38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1">
        <f t="shared" si="7"/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32">
        <v>2</v>
      </c>
      <c r="AY23" s="36">
        <v>2</v>
      </c>
      <c r="AZ23" s="33">
        <v>0</v>
      </c>
      <c r="BA23" s="32">
        <v>2</v>
      </c>
      <c r="BB23" s="32">
        <v>2</v>
      </c>
      <c r="BC23" s="32">
        <v>2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6">
        <v>0</v>
      </c>
      <c r="BJ23" s="1">
        <f t="shared" si="8"/>
        <v>10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f t="shared" si="9"/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f t="shared" si="10"/>
        <v>0</v>
      </c>
    </row>
    <row r="24" spans="1:80" ht="14.25" customHeight="1">
      <c r="A24" s="1"/>
      <c r="B24" s="22" t="s">
        <v>193</v>
      </c>
      <c r="C24" s="22" t="s">
        <v>194</v>
      </c>
      <c r="D24" s="22"/>
      <c r="E24" s="26" t="s">
        <v>195</v>
      </c>
      <c r="F24" s="26" t="s">
        <v>196</v>
      </c>
      <c r="G24" s="26">
        <v>2024</v>
      </c>
      <c r="H24" s="27" t="s">
        <v>197</v>
      </c>
      <c r="I24" s="28" t="s">
        <v>31</v>
      </c>
      <c r="J24" s="28">
        <v>0</v>
      </c>
      <c r="K24" s="37">
        <v>62</v>
      </c>
      <c r="L24" s="30">
        <v>1</v>
      </c>
      <c r="M24" s="30" t="s">
        <v>195</v>
      </c>
      <c r="N24" s="22" t="s">
        <v>196</v>
      </c>
      <c r="O24" s="31">
        <v>2</v>
      </c>
      <c r="P24" s="32">
        <v>2</v>
      </c>
      <c r="Q24" s="32">
        <v>2</v>
      </c>
      <c r="R24" s="32">
        <v>2</v>
      </c>
      <c r="S24" s="32">
        <v>2</v>
      </c>
      <c r="T24" s="32">
        <v>2</v>
      </c>
      <c r="U24" s="33">
        <v>0</v>
      </c>
      <c r="V24" s="32">
        <v>2</v>
      </c>
      <c r="W24" s="33">
        <v>0</v>
      </c>
      <c r="X24" s="43">
        <v>2</v>
      </c>
      <c r="Y24" s="1">
        <f t="shared" si="2"/>
        <v>16</v>
      </c>
      <c r="Z24" s="38">
        <v>0</v>
      </c>
      <c r="AA24" s="33">
        <v>0</v>
      </c>
      <c r="AB24" s="1">
        <f t="shared" si="3"/>
        <v>0</v>
      </c>
      <c r="AC24" s="1">
        <f t="shared" si="4"/>
        <v>0</v>
      </c>
      <c r="AD24" s="1">
        <f t="shared" si="5"/>
        <v>0</v>
      </c>
      <c r="AE24" s="33">
        <v>0</v>
      </c>
      <c r="AF24" s="33">
        <v>0</v>
      </c>
      <c r="AG24" s="33">
        <v>0</v>
      </c>
      <c r="AH24" s="33">
        <v>0</v>
      </c>
      <c r="AI24" s="1">
        <f t="shared" si="6"/>
        <v>16</v>
      </c>
      <c r="AJ24" s="39">
        <v>0</v>
      </c>
      <c r="AK24" s="36">
        <v>0</v>
      </c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1">
        <f t="shared" si="7"/>
        <v>0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33">
        <v>0</v>
      </c>
      <c r="AY24" s="33">
        <v>0</v>
      </c>
      <c r="AZ24" s="33">
        <v>0</v>
      </c>
      <c r="BA24" s="33">
        <v>0</v>
      </c>
      <c r="BB24" s="33">
        <v>0</v>
      </c>
      <c r="BC24" s="33">
        <v>0</v>
      </c>
      <c r="BD24" s="33">
        <v>0</v>
      </c>
      <c r="BE24" s="33">
        <v>0</v>
      </c>
      <c r="BF24" s="33">
        <v>0</v>
      </c>
      <c r="BG24" s="33">
        <v>0</v>
      </c>
      <c r="BH24" s="33">
        <v>0</v>
      </c>
      <c r="BI24" s="33">
        <v>0</v>
      </c>
      <c r="BJ24" s="1">
        <f t="shared" si="8"/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f t="shared" si="9"/>
        <v>0</v>
      </c>
      <c r="BU24" s="1">
        <v>2</v>
      </c>
      <c r="BV24" s="1">
        <v>0</v>
      </c>
      <c r="BW24" s="1">
        <v>0</v>
      </c>
      <c r="BX24" s="1">
        <v>0</v>
      </c>
      <c r="BY24" s="1">
        <v>2</v>
      </c>
      <c r="BZ24" s="1">
        <v>0</v>
      </c>
      <c r="CA24" s="1">
        <v>0</v>
      </c>
      <c r="CB24" s="1">
        <f t="shared" si="10"/>
        <v>4</v>
      </c>
    </row>
    <row r="25" spans="1:80" ht="14.25" customHeight="1">
      <c r="H25" s="1"/>
      <c r="O25" s="1">
        <f t="shared" ref="O25:X25" si="11">COUNTIF(O5:O24,"&gt;0")</f>
        <v>20</v>
      </c>
      <c r="P25" s="1">
        <f t="shared" si="11"/>
        <v>19</v>
      </c>
      <c r="Q25" s="1">
        <f t="shared" si="11"/>
        <v>16</v>
      </c>
      <c r="R25" s="1">
        <f t="shared" si="11"/>
        <v>13</v>
      </c>
      <c r="S25" s="1">
        <f t="shared" si="11"/>
        <v>13</v>
      </c>
      <c r="T25" s="1">
        <f t="shared" si="11"/>
        <v>10</v>
      </c>
      <c r="U25" s="1">
        <f t="shared" si="11"/>
        <v>7</v>
      </c>
      <c r="V25" s="1">
        <f t="shared" si="11"/>
        <v>13</v>
      </c>
      <c r="W25" s="1">
        <f t="shared" si="11"/>
        <v>10</v>
      </c>
      <c r="X25" s="1">
        <f t="shared" si="11"/>
        <v>7</v>
      </c>
      <c r="Z25" s="1">
        <f t="shared" ref="Z25:AA25" si="12">COUNTIF(Z5:Z24,"&gt;0")</f>
        <v>1</v>
      </c>
      <c r="AA25" s="1">
        <f t="shared" si="12"/>
        <v>1</v>
      </c>
      <c r="AE25" s="1">
        <f t="shared" ref="AE25:AH25" si="13">COUNTIF(AE5:AE24,"&gt;0")</f>
        <v>1</v>
      </c>
      <c r="AF25" s="1">
        <f t="shared" si="13"/>
        <v>0</v>
      </c>
      <c r="AG25" s="1">
        <f t="shared" si="13"/>
        <v>0</v>
      </c>
      <c r="AH25" s="1">
        <f t="shared" si="13"/>
        <v>0</v>
      </c>
      <c r="AJ25" s="1">
        <f t="shared" ref="AJ25:AQ25" si="14">COUNTIF(AJ5:AJ24,"&gt;0")</f>
        <v>7</v>
      </c>
      <c r="AK25" s="1">
        <f t="shared" si="14"/>
        <v>4</v>
      </c>
      <c r="AL25" s="1">
        <f t="shared" si="14"/>
        <v>4</v>
      </c>
      <c r="AM25" s="1">
        <f t="shared" si="14"/>
        <v>6</v>
      </c>
      <c r="AN25" s="1">
        <f t="shared" si="14"/>
        <v>5</v>
      </c>
      <c r="AO25" s="1">
        <f t="shared" si="14"/>
        <v>3</v>
      </c>
      <c r="AP25" s="1">
        <f t="shared" si="14"/>
        <v>4</v>
      </c>
      <c r="AQ25" s="1">
        <f t="shared" si="14"/>
        <v>2</v>
      </c>
      <c r="AS25" s="1">
        <f t="shared" ref="AS25:BI25" si="15">COUNTIF(AS5:AS24,"&gt;0")</f>
        <v>1</v>
      </c>
      <c r="AT25" s="1">
        <f t="shared" si="15"/>
        <v>2</v>
      </c>
      <c r="AU25" s="1">
        <f t="shared" si="15"/>
        <v>0</v>
      </c>
      <c r="AV25" s="1">
        <f t="shared" si="15"/>
        <v>2</v>
      </c>
      <c r="AW25" s="1">
        <f t="shared" si="15"/>
        <v>0</v>
      </c>
      <c r="AX25" s="1">
        <f t="shared" si="15"/>
        <v>1</v>
      </c>
      <c r="AY25" s="1">
        <f t="shared" si="15"/>
        <v>3</v>
      </c>
      <c r="AZ25" s="1">
        <f t="shared" si="15"/>
        <v>0</v>
      </c>
      <c r="BA25" s="1">
        <f t="shared" si="15"/>
        <v>5</v>
      </c>
      <c r="BB25" s="1">
        <f t="shared" si="15"/>
        <v>3</v>
      </c>
      <c r="BC25" s="1">
        <f t="shared" si="15"/>
        <v>4</v>
      </c>
      <c r="BD25" s="1">
        <f t="shared" si="15"/>
        <v>3</v>
      </c>
      <c r="BE25" s="1">
        <f t="shared" si="15"/>
        <v>0</v>
      </c>
      <c r="BF25" s="1">
        <f t="shared" si="15"/>
        <v>1</v>
      </c>
      <c r="BG25" s="1">
        <f t="shared" si="15"/>
        <v>2</v>
      </c>
      <c r="BH25" s="1">
        <f t="shared" si="15"/>
        <v>0</v>
      </c>
      <c r="BI25" s="1">
        <f t="shared" si="15"/>
        <v>4</v>
      </c>
      <c r="BK25" s="1">
        <f t="shared" ref="BK25:BS25" si="16">COUNTIF(BK5:BK24,"&gt;0")</f>
        <v>10</v>
      </c>
      <c r="BL25" s="1">
        <f t="shared" si="16"/>
        <v>0</v>
      </c>
      <c r="BM25" s="1">
        <f t="shared" si="16"/>
        <v>0</v>
      </c>
      <c r="BN25" s="1">
        <f t="shared" si="16"/>
        <v>2</v>
      </c>
      <c r="BO25" s="1">
        <f t="shared" si="16"/>
        <v>3</v>
      </c>
      <c r="BP25" s="1">
        <f t="shared" si="16"/>
        <v>3</v>
      </c>
      <c r="BQ25" s="1">
        <f t="shared" si="16"/>
        <v>2</v>
      </c>
      <c r="BR25" s="1">
        <f t="shared" si="16"/>
        <v>0</v>
      </c>
      <c r="BS25" s="1">
        <f t="shared" si="16"/>
        <v>0</v>
      </c>
      <c r="BU25" s="1">
        <f t="shared" ref="BU25:CA25" si="17">COUNTIF(BU5:BU24,"&gt;0")</f>
        <v>2</v>
      </c>
      <c r="BV25" s="1">
        <f t="shared" si="17"/>
        <v>4</v>
      </c>
      <c r="BW25" s="1">
        <f t="shared" si="17"/>
        <v>4</v>
      </c>
      <c r="BX25" s="1">
        <f t="shared" si="17"/>
        <v>6</v>
      </c>
      <c r="BY25" s="1">
        <f t="shared" si="17"/>
        <v>3</v>
      </c>
      <c r="BZ25" s="1">
        <f t="shared" si="17"/>
        <v>2</v>
      </c>
      <c r="CA25" s="1">
        <f t="shared" si="17"/>
        <v>3</v>
      </c>
    </row>
    <row r="26" spans="1:80" ht="14.25" customHeight="1">
      <c r="H26" s="1">
        <f>COUNTA(H5:H24)</f>
        <v>20</v>
      </c>
      <c r="I26" s="1"/>
      <c r="J26" s="1"/>
      <c r="K26" s="1"/>
      <c r="L26" s="1"/>
      <c r="M26" s="1"/>
      <c r="N26" s="1"/>
      <c r="O26" s="11">
        <f>COUNTIF(O5:O24,"&gt;0")/H26</f>
        <v>1</v>
      </c>
      <c r="P26" s="11">
        <f t="shared" ref="P26:X26" si="18">COUNTIF(P5:P24,"&gt;0")/$H$26</f>
        <v>0.95</v>
      </c>
      <c r="Q26" s="11">
        <f t="shared" si="18"/>
        <v>0.8</v>
      </c>
      <c r="R26" s="11">
        <f t="shared" si="18"/>
        <v>0.65</v>
      </c>
      <c r="S26" s="11">
        <f t="shared" si="18"/>
        <v>0.65</v>
      </c>
      <c r="T26" s="11">
        <f t="shared" si="18"/>
        <v>0.5</v>
      </c>
      <c r="U26" s="11">
        <f t="shared" si="18"/>
        <v>0.35</v>
      </c>
      <c r="V26" s="11">
        <f t="shared" si="18"/>
        <v>0.65</v>
      </c>
      <c r="W26" s="11">
        <f t="shared" si="18"/>
        <v>0.5</v>
      </c>
      <c r="X26" s="11">
        <f t="shared" si="18"/>
        <v>0.35</v>
      </c>
      <c r="Y26" s="11"/>
      <c r="Z26" s="11">
        <f t="shared" ref="Z26:AA26" si="19">COUNTIF(Z5:Z24,"&gt;0")/$H$26</f>
        <v>0.05</v>
      </c>
      <c r="AA26" s="11">
        <f t="shared" si="19"/>
        <v>0.05</v>
      </c>
      <c r="AB26" s="11"/>
      <c r="AC26" s="11"/>
      <c r="AD26" s="11"/>
      <c r="AE26" s="11">
        <f t="shared" ref="AE26:AH26" si="20">COUNTIF(AE5:AE24,"&gt;0")/$H$26</f>
        <v>0.05</v>
      </c>
      <c r="AF26" s="11">
        <f t="shared" si="20"/>
        <v>0</v>
      </c>
      <c r="AG26" s="11">
        <f t="shared" si="20"/>
        <v>0</v>
      </c>
      <c r="AH26" s="11">
        <f t="shared" si="20"/>
        <v>0</v>
      </c>
      <c r="AI26" s="11"/>
      <c r="AJ26" s="11">
        <f t="shared" ref="AJ26:AQ26" si="21">COUNTIF(AJ5:AJ24,"&gt;0")/$H$26</f>
        <v>0.35</v>
      </c>
      <c r="AK26" s="11">
        <f t="shared" si="21"/>
        <v>0.2</v>
      </c>
      <c r="AL26" s="11">
        <f t="shared" si="21"/>
        <v>0.2</v>
      </c>
      <c r="AM26" s="11">
        <f t="shared" si="21"/>
        <v>0.3</v>
      </c>
      <c r="AN26" s="11">
        <f t="shared" si="21"/>
        <v>0.25</v>
      </c>
      <c r="AO26" s="11">
        <f t="shared" si="21"/>
        <v>0.15</v>
      </c>
      <c r="AP26" s="11">
        <f t="shared" si="21"/>
        <v>0.2</v>
      </c>
      <c r="AQ26" s="11">
        <f t="shared" si="21"/>
        <v>0.1</v>
      </c>
      <c r="AR26" s="11"/>
      <c r="AS26" s="11">
        <f t="shared" ref="AS26:BI26" si="22">COUNTIF(AS5:AS24,"&gt;0")/$H$26</f>
        <v>0.05</v>
      </c>
      <c r="AT26" s="11">
        <f t="shared" si="22"/>
        <v>0.1</v>
      </c>
      <c r="AU26" s="11">
        <f t="shared" si="22"/>
        <v>0</v>
      </c>
      <c r="AV26" s="11">
        <f t="shared" si="22"/>
        <v>0.1</v>
      </c>
      <c r="AW26" s="11">
        <f t="shared" si="22"/>
        <v>0</v>
      </c>
      <c r="AX26" s="11">
        <f t="shared" si="22"/>
        <v>0.05</v>
      </c>
      <c r="AY26" s="11">
        <f t="shared" si="22"/>
        <v>0.15</v>
      </c>
      <c r="AZ26" s="11">
        <f t="shared" si="22"/>
        <v>0</v>
      </c>
      <c r="BA26" s="11">
        <f t="shared" si="22"/>
        <v>0.25</v>
      </c>
      <c r="BB26" s="11">
        <f t="shared" si="22"/>
        <v>0.15</v>
      </c>
      <c r="BC26" s="11">
        <f t="shared" si="22"/>
        <v>0.2</v>
      </c>
      <c r="BD26" s="11">
        <f t="shared" si="22"/>
        <v>0.15</v>
      </c>
      <c r="BE26" s="11">
        <f t="shared" si="22"/>
        <v>0</v>
      </c>
      <c r="BF26" s="11">
        <f t="shared" si="22"/>
        <v>0.05</v>
      </c>
      <c r="BG26" s="11">
        <f t="shared" si="22"/>
        <v>0.1</v>
      </c>
      <c r="BH26" s="11">
        <f t="shared" si="22"/>
        <v>0</v>
      </c>
      <c r="BI26" s="11">
        <f t="shared" si="22"/>
        <v>0.2</v>
      </c>
      <c r="BJ26" s="11"/>
      <c r="BK26" s="11">
        <f t="shared" ref="BK26:BS26" si="23">COUNTIF(BK5:BK24,"&gt;0")/$H$26</f>
        <v>0.5</v>
      </c>
      <c r="BL26" s="11">
        <f t="shared" si="23"/>
        <v>0</v>
      </c>
      <c r="BM26" s="11">
        <f t="shared" si="23"/>
        <v>0</v>
      </c>
      <c r="BN26" s="11">
        <f t="shared" si="23"/>
        <v>0.1</v>
      </c>
      <c r="BO26" s="11">
        <f t="shared" si="23"/>
        <v>0.15</v>
      </c>
      <c r="BP26" s="11">
        <f t="shared" si="23"/>
        <v>0.15</v>
      </c>
      <c r="BQ26" s="11">
        <f t="shared" si="23"/>
        <v>0.1</v>
      </c>
      <c r="BR26" s="11">
        <f t="shared" si="23"/>
        <v>0</v>
      </c>
      <c r="BS26" s="11">
        <f t="shared" si="23"/>
        <v>0</v>
      </c>
      <c r="BT26" s="11"/>
      <c r="BU26" s="11">
        <f t="shared" ref="BU26:CA26" si="24">COUNTIF(BU5:BU24,"&gt;0")/$H$26</f>
        <v>0.1</v>
      </c>
      <c r="BV26" s="11">
        <f t="shared" si="24"/>
        <v>0.2</v>
      </c>
      <c r="BW26" s="11">
        <f t="shared" si="24"/>
        <v>0.2</v>
      </c>
      <c r="BX26" s="11">
        <f t="shared" si="24"/>
        <v>0.3</v>
      </c>
      <c r="BY26" s="11">
        <f t="shared" si="24"/>
        <v>0.15</v>
      </c>
      <c r="BZ26" s="11">
        <f t="shared" si="24"/>
        <v>0.1</v>
      </c>
      <c r="CA26" s="11">
        <f t="shared" si="24"/>
        <v>0.15</v>
      </c>
      <c r="CB26" s="44"/>
    </row>
    <row r="27" spans="1:80" ht="14.25" customHeight="1">
      <c r="H27" s="1"/>
    </row>
    <row r="28" spans="1:80" ht="14.25" customHeight="1">
      <c r="H28" s="1"/>
    </row>
    <row r="29" spans="1:80" ht="14.25" customHeight="1">
      <c r="H29" s="1"/>
    </row>
    <row r="30" spans="1:80" ht="14.25" customHeight="1">
      <c r="H30" s="1"/>
    </row>
    <row r="31" spans="1:80" ht="14.25" customHeight="1">
      <c r="H31" s="1"/>
    </row>
    <row r="32" spans="1:80" ht="14.25" customHeight="1">
      <c r="B32" s="1" t="s">
        <v>0</v>
      </c>
      <c r="D32" s="11">
        <f>O26</f>
        <v>1</v>
      </c>
      <c r="H32" s="1"/>
    </row>
    <row r="33" spans="2:8" ht="14.25" customHeight="1">
      <c r="B33" s="1" t="s">
        <v>1</v>
      </c>
      <c r="D33" s="11">
        <f>P26</f>
        <v>0.95</v>
      </c>
      <c r="H33" s="1"/>
    </row>
    <row r="34" spans="2:8" ht="14.25" customHeight="1">
      <c r="B34" s="1" t="s">
        <v>2</v>
      </c>
      <c r="D34" s="11">
        <f>Q26</f>
        <v>0.8</v>
      </c>
      <c r="H34" s="1"/>
    </row>
    <row r="35" spans="2:8" ht="14.25" customHeight="1">
      <c r="B35" s="1" t="s">
        <v>3</v>
      </c>
      <c r="D35" s="11">
        <f>R26</f>
        <v>0.65</v>
      </c>
      <c r="H35" s="1"/>
    </row>
    <row r="36" spans="2:8" ht="14.25" customHeight="1">
      <c r="B36" s="1" t="s">
        <v>4</v>
      </c>
      <c r="D36" s="11">
        <f>S26</f>
        <v>0.65</v>
      </c>
      <c r="H36" s="1"/>
    </row>
    <row r="37" spans="2:8" ht="14.25" customHeight="1">
      <c r="B37" s="1" t="s">
        <v>5</v>
      </c>
      <c r="D37" s="11">
        <f>T26</f>
        <v>0.5</v>
      </c>
      <c r="H37" s="1"/>
    </row>
    <row r="38" spans="2:8" ht="14.25" customHeight="1">
      <c r="B38" s="1" t="s">
        <v>6</v>
      </c>
      <c r="D38" s="11">
        <f>BK26</f>
        <v>0.5</v>
      </c>
      <c r="H38" s="1"/>
    </row>
    <row r="39" spans="2:8" ht="14.25" customHeight="1">
      <c r="B39" s="1" t="s">
        <v>7</v>
      </c>
      <c r="D39" s="11">
        <f>U26</f>
        <v>0.35</v>
      </c>
      <c r="H39" s="1"/>
    </row>
    <row r="40" spans="2:8" ht="14.25" customHeight="1">
      <c r="B40" s="1" t="s">
        <v>8</v>
      </c>
      <c r="D40" s="11">
        <f>V26</f>
        <v>0.65</v>
      </c>
      <c r="H40" s="1"/>
    </row>
    <row r="41" spans="2:8" ht="14.25" customHeight="1">
      <c r="B41" s="1" t="s">
        <v>9</v>
      </c>
      <c r="D41" s="11">
        <f>W26</f>
        <v>0.5</v>
      </c>
      <c r="H41" s="1"/>
    </row>
    <row r="42" spans="2:8" ht="14.25" customHeight="1">
      <c r="B42" s="1" t="s">
        <v>10</v>
      </c>
      <c r="D42" s="11">
        <f>X26</f>
        <v>0.35</v>
      </c>
      <c r="H42" s="1"/>
    </row>
    <row r="43" spans="2:8" ht="14.25" customHeight="1">
      <c r="B43" s="1" t="s">
        <v>11</v>
      </c>
      <c r="D43" s="11">
        <f>Z26</f>
        <v>0.05</v>
      </c>
      <c r="H43" s="1"/>
    </row>
    <row r="44" spans="2:8" ht="14.25" customHeight="1">
      <c r="B44" s="1" t="s">
        <v>12</v>
      </c>
      <c r="D44" s="11">
        <f>AA26</f>
        <v>0.05</v>
      </c>
      <c r="H44" s="1"/>
    </row>
    <row r="45" spans="2:8" ht="14.25" customHeight="1">
      <c r="H45" s="1"/>
    </row>
    <row r="46" spans="2:8" ht="14.25" customHeight="1">
      <c r="H46" s="1"/>
    </row>
    <row r="47" spans="2:8" ht="14.25" customHeight="1">
      <c r="H47" s="1"/>
    </row>
    <row r="48" spans="2:8" ht="14.25" customHeight="1">
      <c r="H48" s="1"/>
    </row>
    <row r="49" spans="8:8" ht="14.25" customHeight="1">
      <c r="H49" s="1"/>
    </row>
    <row r="50" spans="8:8" ht="14.25" customHeight="1">
      <c r="H50" s="1"/>
    </row>
    <row r="51" spans="8:8" ht="14.25" customHeight="1">
      <c r="H51" s="1"/>
    </row>
    <row r="52" spans="8:8" ht="14.25" customHeight="1">
      <c r="H52" s="1"/>
    </row>
    <row r="53" spans="8:8" ht="14.25" customHeight="1">
      <c r="H53" s="1"/>
    </row>
    <row r="54" spans="8:8" ht="14.25" customHeight="1">
      <c r="H54" s="1"/>
    </row>
    <row r="55" spans="8:8" ht="14.25" customHeight="1">
      <c r="H55" s="1"/>
    </row>
    <row r="56" spans="8:8" ht="14.25" customHeight="1">
      <c r="H56" s="1"/>
    </row>
    <row r="57" spans="8:8" ht="14.25" customHeight="1">
      <c r="H57" s="1"/>
    </row>
    <row r="58" spans="8:8" ht="14.25" customHeight="1">
      <c r="H58" s="1"/>
    </row>
    <row r="59" spans="8:8" ht="14.25" customHeight="1">
      <c r="H59" s="1"/>
    </row>
    <row r="60" spans="8:8" ht="14.25" customHeight="1">
      <c r="H60" s="1"/>
    </row>
    <row r="61" spans="8:8" ht="14.25" customHeight="1">
      <c r="H61" s="1"/>
    </row>
    <row r="62" spans="8:8" ht="14.25" customHeight="1">
      <c r="H62" s="1"/>
    </row>
    <row r="63" spans="8:8" ht="14.25" customHeight="1">
      <c r="H63" s="1"/>
    </row>
    <row r="64" spans="8:8" ht="14.25" customHeight="1">
      <c r="H64" s="1"/>
    </row>
    <row r="65" spans="8:8" ht="14.25" customHeight="1">
      <c r="H65" s="1"/>
    </row>
    <row r="66" spans="8:8" ht="14.25" customHeight="1">
      <c r="H66" s="1"/>
    </row>
    <row r="67" spans="8:8" ht="14.25" customHeight="1">
      <c r="H67" s="1"/>
    </row>
    <row r="68" spans="8:8" ht="14.25" customHeight="1">
      <c r="H68" s="1"/>
    </row>
    <row r="69" spans="8:8" ht="14.25" customHeight="1">
      <c r="H69" s="1"/>
    </row>
    <row r="70" spans="8:8" ht="14.25" customHeight="1">
      <c r="H70" s="1"/>
    </row>
    <row r="71" spans="8:8" ht="14.25" customHeight="1">
      <c r="H71" s="1"/>
    </row>
    <row r="72" spans="8:8" ht="14.25" customHeight="1">
      <c r="H72" s="1"/>
    </row>
    <row r="73" spans="8:8" ht="14.25" customHeight="1">
      <c r="H73" s="1"/>
    </row>
    <row r="74" spans="8:8" ht="14.25" customHeight="1">
      <c r="H74" s="1"/>
    </row>
    <row r="75" spans="8:8" ht="14.25" customHeight="1">
      <c r="H75" s="1"/>
    </row>
    <row r="76" spans="8:8" ht="14.25" customHeight="1">
      <c r="H76" s="1"/>
    </row>
    <row r="77" spans="8:8" ht="14.25" customHeight="1">
      <c r="H77" s="1"/>
    </row>
    <row r="78" spans="8:8" ht="14.25" customHeight="1">
      <c r="H78" s="1"/>
    </row>
    <row r="79" spans="8:8" ht="14.25" customHeight="1">
      <c r="H79" s="1"/>
    </row>
    <row r="80" spans="8:8" ht="14.25" customHeight="1">
      <c r="H80" s="1"/>
    </row>
    <row r="81" spans="8:8" ht="14.25" customHeight="1">
      <c r="H81" s="1"/>
    </row>
    <row r="82" spans="8:8" ht="14.25" customHeight="1">
      <c r="H82" s="1"/>
    </row>
    <row r="83" spans="8:8" ht="14.25" customHeight="1">
      <c r="H83" s="1"/>
    </row>
    <row r="84" spans="8:8" ht="14.25" customHeight="1">
      <c r="H84" s="1"/>
    </row>
    <row r="85" spans="8:8" ht="14.25" customHeight="1">
      <c r="H85" s="1"/>
    </row>
    <row r="86" spans="8:8" ht="14.25" customHeight="1">
      <c r="H86" s="1"/>
    </row>
    <row r="87" spans="8:8" ht="14.25" customHeight="1">
      <c r="H87" s="1"/>
    </row>
    <row r="88" spans="8:8" ht="14.25" customHeight="1">
      <c r="H88" s="1"/>
    </row>
    <row r="89" spans="8:8" ht="14.25" customHeight="1">
      <c r="H89" s="1"/>
    </row>
    <row r="90" spans="8:8" ht="14.25" customHeight="1">
      <c r="H90" s="1"/>
    </row>
    <row r="91" spans="8:8" ht="14.25" customHeight="1">
      <c r="H91" s="1"/>
    </row>
    <row r="92" spans="8:8" ht="14.25" customHeight="1">
      <c r="H92" s="1"/>
    </row>
    <row r="93" spans="8:8" ht="14.25" customHeight="1">
      <c r="H93" s="1"/>
    </row>
    <row r="94" spans="8:8" ht="14.25" customHeight="1">
      <c r="H94" s="1"/>
    </row>
    <row r="95" spans="8:8" ht="14.25" customHeight="1">
      <c r="H95" s="1"/>
    </row>
    <row r="96" spans="8:8" ht="14.25" customHeight="1">
      <c r="H96" s="1"/>
    </row>
    <row r="97" spans="8:8" ht="14.25" customHeight="1">
      <c r="H97" s="1"/>
    </row>
    <row r="98" spans="8:8" ht="14.25" customHeight="1">
      <c r="H98" s="1"/>
    </row>
    <row r="99" spans="8:8" ht="14.25" customHeight="1">
      <c r="H99" s="1"/>
    </row>
    <row r="100" spans="8:8" ht="14.25" customHeight="1">
      <c r="H100" s="1"/>
    </row>
    <row r="101" spans="8:8" ht="14.25" customHeight="1">
      <c r="H101" s="1"/>
    </row>
    <row r="102" spans="8:8" ht="14.25" customHeight="1">
      <c r="H102" s="1"/>
    </row>
    <row r="103" spans="8:8" ht="14.25" customHeight="1">
      <c r="H103" s="1"/>
    </row>
    <row r="104" spans="8:8" ht="14.25" customHeight="1">
      <c r="H104" s="1"/>
    </row>
    <row r="105" spans="8:8" ht="14.25" customHeight="1">
      <c r="H105" s="1"/>
    </row>
    <row r="106" spans="8:8" ht="14.25" customHeight="1">
      <c r="H106" s="1"/>
    </row>
    <row r="107" spans="8:8" ht="14.25" customHeight="1">
      <c r="H107" s="1"/>
    </row>
    <row r="108" spans="8:8" ht="14.25" customHeight="1">
      <c r="H108" s="1"/>
    </row>
    <row r="109" spans="8:8" ht="14.25" customHeight="1">
      <c r="H109" s="1"/>
    </row>
    <row r="110" spans="8:8" ht="14.25" customHeight="1">
      <c r="H110" s="1"/>
    </row>
    <row r="111" spans="8:8" ht="14.25" customHeight="1">
      <c r="H111" s="1"/>
    </row>
    <row r="112" spans="8:8" ht="14.25" customHeight="1">
      <c r="H112" s="1"/>
    </row>
    <row r="113" spans="8:8" ht="14.25" customHeight="1">
      <c r="H113" s="1"/>
    </row>
    <row r="114" spans="8:8" ht="14.25" customHeight="1">
      <c r="H114" s="1"/>
    </row>
    <row r="115" spans="8:8" ht="14.25" customHeight="1">
      <c r="H115" s="1"/>
    </row>
    <row r="116" spans="8:8" ht="14.25" customHeight="1">
      <c r="H116" s="1"/>
    </row>
    <row r="117" spans="8:8" ht="14.25" customHeight="1">
      <c r="H117" s="1"/>
    </row>
    <row r="118" spans="8:8" ht="14.25" customHeight="1">
      <c r="H118" s="1"/>
    </row>
    <row r="119" spans="8:8" ht="14.25" customHeight="1">
      <c r="H119" s="1"/>
    </row>
    <row r="120" spans="8:8" ht="14.25" customHeight="1">
      <c r="H120" s="1"/>
    </row>
    <row r="121" spans="8:8" ht="14.25" customHeight="1">
      <c r="H121" s="1"/>
    </row>
    <row r="122" spans="8:8" ht="14.25" customHeight="1">
      <c r="H122" s="1"/>
    </row>
    <row r="123" spans="8:8" ht="14.25" customHeight="1">
      <c r="H123" s="1"/>
    </row>
    <row r="124" spans="8:8" ht="14.25" customHeight="1">
      <c r="H124" s="1"/>
    </row>
    <row r="125" spans="8:8" ht="14.25" customHeight="1">
      <c r="H125" s="1"/>
    </row>
    <row r="126" spans="8:8" ht="14.25" customHeight="1">
      <c r="H126" s="1"/>
    </row>
    <row r="127" spans="8:8" ht="14.25" customHeight="1">
      <c r="H127" s="1"/>
    </row>
    <row r="128" spans="8:8" ht="14.25" customHeight="1">
      <c r="H128" s="1"/>
    </row>
    <row r="129" spans="8:8" ht="14.25" customHeight="1">
      <c r="H129" s="1"/>
    </row>
    <row r="130" spans="8:8" ht="14.25" customHeight="1">
      <c r="H130" s="1"/>
    </row>
    <row r="131" spans="8:8" ht="14.25" customHeight="1">
      <c r="H131" s="1"/>
    </row>
    <row r="132" spans="8:8" ht="14.25" customHeight="1">
      <c r="H132" s="1"/>
    </row>
    <row r="133" spans="8:8" ht="14.25" customHeight="1">
      <c r="H133" s="1"/>
    </row>
    <row r="134" spans="8:8" ht="14.25" customHeight="1">
      <c r="H134" s="1"/>
    </row>
    <row r="135" spans="8:8" ht="14.25" customHeight="1">
      <c r="H135" s="1"/>
    </row>
    <row r="136" spans="8:8" ht="14.25" customHeight="1">
      <c r="H136" s="1"/>
    </row>
    <row r="137" spans="8:8" ht="14.25" customHeight="1">
      <c r="H137" s="1"/>
    </row>
    <row r="138" spans="8:8" ht="14.25" customHeight="1">
      <c r="H138" s="1"/>
    </row>
    <row r="139" spans="8:8" ht="14.25" customHeight="1">
      <c r="H139" s="1"/>
    </row>
    <row r="140" spans="8:8" ht="14.25" customHeight="1">
      <c r="H140" s="1"/>
    </row>
    <row r="141" spans="8:8" ht="14.25" customHeight="1">
      <c r="H141" s="1"/>
    </row>
    <row r="142" spans="8:8" ht="14.25" customHeight="1">
      <c r="H142" s="1"/>
    </row>
    <row r="143" spans="8:8" ht="14.25" customHeight="1">
      <c r="H143" s="1"/>
    </row>
    <row r="144" spans="8:8" ht="14.25" customHeight="1">
      <c r="H144" s="1"/>
    </row>
    <row r="145" spans="8:8" ht="14.25" customHeight="1">
      <c r="H145" s="1"/>
    </row>
    <row r="146" spans="8:8" ht="14.25" customHeight="1">
      <c r="H146" s="1"/>
    </row>
    <row r="147" spans="8:8" ht="14.25" customHeight="1">
      <c r="H147" s="1"/>
    </row>
    <row r="148" spans="8:8" ht="14.25" customHeight="1">
      <c r="H148" s="1"/>
    </row>
    <row r="149" spans="8:8" ht="14.25" customHeight="1">
      <c r="H149" s="1"/>
    </row>
    <row r="150" spans="8:8" ht="14.25" customHeight="1">
      <c r="H150" s="1"/>
    </row>
    <row r="151" spans="8:8" ht="14.25" customHeight="1">
      <c r="H151" s="1"/>
    </row>
    <row r="152" spans="8:8" ht="14.25" customHeight="1">
      <c r="H152" s="1"/>
    </row>
    <row r="153" spans="8:8" ht="14.25" customHeight="1">
      <c r="H153" s="1"/>
    </row>
    <row r="154" spans="8:8" ht="14.25" customHeight="1">
      <c r="H154" s="1"/>
    </row>
    <row r="155" spans="8:8" ht="14.25" customHeight="1">
      <c r="H155" s="1"/>
    </row>
    <row r="156" spans="8:8" ht="14.25" customHeight="1">
      <c r="H156" s="1"/>
    </row>
    <row r="157" spans="8:8" ht="14.25" customHeight="1">
      <c r="H157" s="1"/>
    </row>
    <row r="158" spans="8:8" ht="14.25" customHeight="1">
      <c r="H158" s="1"/>
    </row>
    <row r="159" spans="8:8" ht="14.25" customHeight="1">
      <c r="H159" s="1"/>
    </row>
    <row r="160" spans="8:8" ht="14.25" customHeight="1">
      <c r="H160" s="1"/>
    </row>
    <row r="161" spans="8:8" ht="14.25" customHeight="1">
      <c r="H161" s="1"/>
    </row>
    <row r="162" spans="8:8" ht="14.25" customHeight="1">
      <c r="H162" s="1"/>
    </row>
    <row r="163" spans="8:8" ht="14.25" customHeight="1">
      <c r="H163" s="1"/>
    </row>
    <row r="164" spans="8:8" ht="14.25" customHeight="1">
      <c r="H164" s="1"/>
    </row>
    <row r="165" spans="8:8" ht="14.25" customHeight="1">
      <c r="H165" s="1"/>
    </row>
    <row r="166" spans="8:8" ht="14.25" customHeight="1">
      <c r="H166" s="1"/>
    </row>
    <row r="167" spans="8:8" ht="14.25" customHeight="1">
      <c r="H167" s="1"/>
    </row>
    <row r="168" spans="8:8" ht="14.25" customHeight="1">
      <c r="H168" s="1"/>
    </row>
    <row r="169" spans="8:8" ht="14.25" customHeight="1">
      <c r="H169" s="1"/>
    </row>
    <row r="170" spans="8:8" ht="14.25" customHeight="1">
      <c r="H170" s="1"/>
    </row>
    <row r="171" spans="8:8" ht="14.25" customHeight="1">
      <c r="H171" s="1"/>
    </row>
    <row r="172" spans="8:8" ht="14.25" customHeight="1">
      <c r="H172" s="1"/>
    </row>
    <row r="173" spans="8:8" ht="14.25" customHeight="1">
      <c r="H173" s="1"/>
    </row>
    <row r="174" spans="8:8" ht="14.25" customHeight="1">
      <c r="H174" s="1"/>
    </row>
    <row r="175" spans="8:8" ht="14.25" customHeight="1">
      <c r="H175" s="1"/>
    </row>
    <row r="176" spans="8:8" ht="14.25" customHeight="1">
      <c r="H176" s="1"/>
    </row>
    <row r="177" spans="8:8" ht="14.25" customHeight="1">
      <c r="H177" s="1"/>
    </row>
    <row r="178" spans="8:8" ht="14.25" customHeight="1">
      <c r="H178" s="1"/>
    </row>
    <row r="179" spans="8:8" ht="14.25" customHeight="1">
      <c r="H179" s="1"/>
    </row>
    <row r="180" spans="8:8" ht="14.25" customHeight="1">
      <c r="H180" s="1"/>
    </row>
    <row r="181" spans="8:8" ht="14.25" customHeight="1">
      <c r="H181" s="1"/>
    </row>
    <row r="182" spans="8:8" ht="14.25" customHeight="1">
      <c r="H182" s="1"/>
    </row>
    <row r="183" spans="8:8" ht="14.25" customHeight="1">
      <c r="H183" s="1"/>
    </row>
    <row r="184" spans="8:8" ht="14.25" customHeight="1">
      <c r="H184" s="1"/>
    </row>
    <row r="185" spans="8:8" ht="14.25" customHeight="1">
      <c r="H185" s="1"/>
    </row>
    <row r="186" spans="8:8" ht="14.25" customHeight="1">
      <c r="H186" s="1"/>
    </row>
    <row r="187" spans="8:8" ht="14.25" customHeight="1">
      <c r="H187" s="1"/>
    </row>
    <row r="188" spans="8:8" ht="14.25" customHeight="1">
      <c r="H188" s="1"/>
    </row>
    <row r="189" spans="8:8" ht="14.25" customHeight="1">
      <c r="H189" s="1"/>
    </row>
    <row r="190" spans="8:8" ht="14.25" customHeight="1">
      <c r="H190" s="1"/>
    </row>
    <row r="191" spans="8:8" ht="14.25" customHeight="1">
      <c r="H191" s="1"/>
    </row>
    <row r="192" spans="8:8" ht="14.25" customHeight="1">
      <c r="H192" s="1"/>
    </row>
    <row r="193" spans="8:8" ht="14.25" customHeight="1">
      <c r="H193" s="1"/>
    </row>
    <row r="194" spans="8:8" ht="14.25" customHeight="1">
      <c r="H194" s="1"/>
    </row>
    <row r="195" spans="8:8" ht="14.25" customHeight="1">
      <c r="H195" s="1"/>
    </row>
    <row r="196" spans="8:8" ht="14.25" customHeight="1">
      <c r="H196" s="1"/>
    </row>
    <row r="197" spans="8:8" ht="14.25" customHeight="1">
      <c r="H197" s="1"/>
    </row>
    <row r="198" spans="8:8" ht="14.25" customHeight="1">
      <c r="H198" s="1"/>
    </row>
    <row r="199" spans="8:8" ht="14.25" customHeight="1">
      <c r="H199" s="1"/>
    </row>
    <row r="200" spans="8:8" ht="14.25" customHeight="1">
      <c r="H200" s="1"/>
    </row>
    <row r="201" spans="8:8" ht="14.25" customHeight="1">
      <c r="H201" s="1"/>
    </row>
    <row r="202" spans="8:8" ht="14.25" customHeight="1">
      <c r="H202" s="1"/>
    </row>
    <row r="203" spans="8:8" ht="14.25" customHeight="1">
      <c r="H203" s="1"/>
    </row>
    <row r="204" spans="8:8" ht="14.25" customHeight="1">
      <c r="H204" s="1"/>
    </row>
    <row r="205" spans="8:8" ht="14.25" customHeight="1">
      <c r="H205" s="1"/>
    </row>
    <row r="206" spans="8:8" ht="14.25" customHeight="1">
      <c r="H206" s="1"/>
    </row>
    <row r="207" spans="8:8" ht="14.25" customHeight="1">
      <c r="H207" s="1"/>
    </row>
    <row r="208" spans="8:8" ht="14.25" customHeight="1">
      <c r="H208" s="1"/>
    </row>
    <row r="209" spans="8:8" ht="14.25" customHeight="1">
      <c r="H209" s="1"/>
    </row>
    <row r="210" spans="8:8" ht="14.25" customHeight="1">
      <c r="H210" s="1"/>
    </row>
    <row r="211" spans="8:8" ht="14.25" customHeight="1">
      <c r="H211" s="1"/>
    </row>
    <row r="212" spans="8:8" ht="14.25" customHeight="1">
      <c r="H212" s="1"/>
    </row>
    <row r="213" spans="8:8" ht="14.25" customHeight="1">
      <c r="H213" s="1"/>
    </row>
    <row r="214" spans="8:8" ht="14.25" customHeight="1">
      <c r="H214" s="1"/>
    </row>
    <row r="215" spans="8:8" ht="14.25" customHeight="1">
      <c r="H215" s="1"/>
    </row>
    <row r="216" spans="8:8" ht="14.25" customHeight="1">
      <c r="H216" s="1"/>
    </row>
    <row r="217" spans="8:8" ht="14.25" customHeight="1">
      <c r="H217" s="1"/>
    </row>
    <row r="218" spans="8:8" ht="14.25" customHeight="1">
      <c r="H218" s="1"/>
    </row>
    <row r="219" spans="8:8" ht="14.25" customHeight="1">
      <c r="H219" s="1"/>
    </row>
    <row r="220" spans="8:8" ht="14.25" customHeight="1">
      <c r="H220" s="1"/>
    </row>
    <row r="221" spans="8:8" ht="14.25" customHeight="1">
      <c r="H221" s="1"/>
    </row>
    <row r="222" spans="8:8" ht="14.25" customHeight="1">
      <c r="H222" s="1"/>
    </row>
    <row r="223" spans="8:8" ht="14.25" customHeight="1">
      <c r="H223" s="1"/>
    </row>
    <row r="224" spans="8:8" ht="14.25" customHeight="1">
      <c r="H224" s="1"/>
    </row>
    <row r="225" spans="8:8" ht="14.25" customHeight="1">
      <c r="H225" s="1"/>
    </row>
    <row r="226" spans="8:8" ht="14.25" customHeight="1">
      <c r="H226" s="1"/>
    </row>
    <row r="227" spans="8:8" ht="14.25" customHeight="1">
      <c r="H227" s="1"/>
    </row>
    <row r="228" spans="8:8" ht="14.25" customHeight="1">
      <c r="H228" s="1"/>
    </row>
    <row r="229" spans="8:8" ht="14.25" customHeight="1">
      <c r="H229" s="1"/>
    </row>
    <row r="230" spans="8:8" ht="14.25" customHeight="1">
      <c r="H230" s="1"/>
    </row>
    <row r="231" spans="8:8" ht="14.25" customHeight="1">
      <c r="H231" s="1"/>
    </row>
    <row r="232" spans="8:8" ht="14.25" customHeight="1">
      <c r="H232" s="1"/>
    </row>
    <row r="233" spans="8:8" ht="14.25" customHeight="1">
      <c r="H233" s="1"/>
    </row>
    <row r="234" spans="8:8" ht="14.25" customHeight="1">
      <c r="H234" s="1"/>
    </row>
    <row r="235" spans="8:8" ht="14.25" customHeight="1">
      <c r="H235" s="1"/>
    </row>
    <row r="236" spans="8:8" ht="14.25" customHeight="1">
      <c r="H236" s="1"/>
    </row>
    <row r="237" spans="8:8" ht="14.25" customHeight="1">
      <c r="H237" s="1"/>
    </row>
    <row r="238" spans="8:8" ht="14.25" customHeight="1">
      <c r="H238" s="1"/>
    </row>
    <row r="239" spans="8:8" ht="14.25" customHeight="1">
      <c r="H239" s="1"/>
    </row>
    <row r="240" spans="8:8" ht="14.25" customHeight="1">
      <c r="H240" s="1"/>
    </row>
    <row r="241" spans="8:8" ht="14.25" customHeight="1">
      <c r="H241" s="1"/>
    </row>
    <row r="242" spans="8:8" ht="14.25" customHeight="1">
      <c r="H242" s="1"/>
    </row>
    <row r="243" spans="8:8" ht="14.25" customHeight="1">
      <c r="H243" s="1"/>
    </row>
    <row r="244" spans="8:8" ht="14.25" customHeight="1">
      <c r="H244" s="1"/>
    </row>
    <row r="245" spans="8:8" ht="14.25" customHeight="1">
      <c r="H245" s="1"/>
    </row>
    <row r="246" spans="8:8" ht="14.25" customHeight="1">
      <c r="H246" s="1"/>
    </row>
    <row r="247" spans="8:8" ht="14.25" customHeight="1">
      <c r="H247" s="1"/>
    </row>
    <row r="248" spans="8:8" ht="14.25" customHeight="1">
      <c r="H248" s="1"/>
    </row>
    <row r="249" spans="8:8" ht="14.25" customHeight="1">
      <c r="H249" s="1"/>
    </row>
    <row r="250" spans="8:8" ht="14.25" customHeight="1">
      <c r="H250" s="1"/>
    </row>
    <row r="251" spans="8:8" ht="14.25" customHeight="1">
      <c r="H251" s="1"/>
    </row>
    <row r="252" spans="8:8" ht="14.25" customHeight="1">
      <c r="H252" s="1"/>
    </row>
    <row r="253" spans="8:8" ht="14.25" customHeight="1">
      <c r="H253" s="1"/>
    </row>
    <row r="254" spans="8:8" ht="14.25" customHeight="1">
      <c r="H254" s="1"/>
    </row>
    <row r="255" spans="8:8" ht="14.25" customHeight="1">
      <c r="H255" s="1"/>
    </row>
    <row r="256" spans="8:8" ht="14.25" customHeight="1">
      <c r="H256" s="1"/>
    </row>
    <row r="257" spans="8:8" ht="14.25" customHeight="1">
      <c r="H257" s="1"/>
    </row>
    <row r="258" spans="8:8" ht="14.25" customHeight="1">
      <c r="H258" s="1"/>
    </row>
    <row r="259" spans="8:8" ht="14.25" customHeight="1">
      <c r="H259" s="1"/>
    </row>
    <row r="260" spans="8:8" ht="14.25" customHeight="1">
      <c r="H260" s="1"/>
    </row>
    <row r="261" spans="8:8" ht="14.25" customHeight="1">
      <c r="H261" s="1"/>
    </row>
    <row r="262" spans="8:8" ht="14.25" customHeight="1">
      <c r="H262" s="1"/>
    </row>
    <row r="263" spans="8:8" ht="14.25" customHeight="1">
      <c r="H263" s="1"/>
    </row>
    <row r="264" spans="8:8" ht="14.25" customHeight="1">
      <c r="H264" s="1"/>
    </row>
    <row r="265" spans="8:8" ht="14.25" customHeight="1">
      <c r="H265" s="1"/>
    </row>
    <row r="266" spans="8:8" ht="14.25" customHeight="1">
      <c r="H266" s="1"/>
    </row>
    <row r="267" spans="8:8" ht="14.25" customHeight="1">
      <c r="H267" s="1"/>
    </row>
    <row r="268" spans="8:8" ht="14.25" customHeight="1">
      <c r="H268" s="1"/>
    </row>
    <row r="269" spans="8:8" ht="14.25" customHeight="1">
      <c r="H269" s="1"/>
    </row>
    <row r="270" spans="8:8" ht="14.25" customHeight="1">
      <c r="H270" s="1"/>
    </row>
    <row r="271" spans="8:8" ht="14.25" customHeight="1">
      <c r="H271" s="1"/>
    </row>
    <row r="272" spans="8:8" ht="14.25" customHeight="1">
      <c r="H272" s="1"/>
    </row>
    <row r="273" spans="8:8" ht="14.25" customHeight="1">
      <c r="H273" s="1"/>
    </row>
    <row r="274" spans="8:8" ht="14.25" customHeight="1">
      <c r="H274" s="1"/>
    </row>
    <row r="275" spans="8:8" ht="14.25" customHeight="1">
      <c r="H275" s="1"/>
    </row>
    <row r="276" spans="8:8" ht="14.25" customHeight="1">
      <c r="H276" s="1"/>
    </row>
    <row r="277" spans="8:8" ht="14.25" customHeight="1">
      <c r="H277" s="1"/>
    </row>
    <row r="278" spans="8:8" ht="14.25" customHeight="1">
      <c r="H278" s="1"/>
    </row>
    <row r="279" spans="8:8" ht="14.25" customHeight="1">
      <c r="H279" s="1"/>
    </row>
    <row r="280" spans="8:8" ht="14.25" customHeight="1">
      <c r="H280" s="1"/>
    </row>
    <row r="281" spans="8:8" ht="14.25" customHeight="1">
      <c r="H281" s="1"/>
    </row>
    <row r="282" spans="8:8" ht="14.25" customHeight="1">
      <c r="H282" s="1"/>
    </row>
    <row r="283" spans="8:8" ht="14.25" customHeight="1">
      <c r="H283" s="1"/>
    </row>
    <row r="284" spans="8:8" ht="14.25" customHeight="1">
      <c r="H284" s="1"/>
    </row>
    <row r="285" spans="8:8" ht="14.25" customHeight="1">
      <c r="H285" s="1"/>
    </row>
    <row r="286" spans="8:8" ht="14.25" customHeight="1">
      <c r="H286" s="1"/>
    </row>
    <row r="287" spans="8:8" ht="14.25" customHeight="1">
      <c r="H287" s="1"/>
    </row>
    <row r="288" spans="8:8" ht="14.25" customHeight="1">
      <c r="H288" s="1"/>
    </row>
    <row r="289" spans="8:8" ht="14.25" customHeight="1">
      <c r="H289" s="1"/>
    </row>
    <row r="290" spans="8:8" ht="14.25" customHeight="1">
      <c r="H290" s="1"/>
    </row>
    <row r="291" spans="8:8" ht="14.25" customHeight="1">
      <c r="H291" s="1"/>
    </row>
    <row r="292" spans="8:8" ht="14.25" customHeight="1">
      <c r="H292" s="1"/>
    </row>
    <row r="293" spans="8:8" ht="14.25" customHeight="1">
      <c r="H293" s="1"/>
    </row>
    <row r="294" spans="8:8" ht="14.25" customHeight="1">
      <c r="H294" s="1"/>
    </row>
    <row r="295" spans="8:8" ht="14.25" customHeight="1">
      <c r="H295" s="1"/>
    </row>
    <row r="296" spans="8:8" ht="14.25" customHeight="1">
      <c r="H296" s="1"/>
    </row>
    <row r="297" spans="8:8" ht="14.25" customHeight="1">
      <c r="H297" s="1"/>
    </row>
    <row r="298" spans="8:8" ht="14.25" customHeight="1">
      <c r="H298" s="1"/>
    </row>
    <row r="299" spans="8:8" ht="14.25" customHeight="1">
      <c r="H299" s="1"/>
    </row>
    <row r="300" spans="8:8" ht="14.25" customHeight="1">
      <c r="H300" s="1"/>
    </row>
    <row r="301" spans="8:8" ht="14.25" customHeight="1">
      <c r="H301" s="1"/>
    </row>
    <row r="302" spans="8:8" ht="14.25" customHeight="1">
      <c r="H302" s="1"/>
    </row>
    <row r="303" spans="8:8" ht="14.25" customHeight="1">
      <c r="H303" s="1"/>
    </row>
    <row r="304" spans="8:8" ht="14.25" customHeight="1">
      <c r="H304" s="1"/>
    </row>
    <row r="305" spans="8:8" ht="14.25" customHeight="1">
      <c r="H305" s="1"/>
    </row>
    <row r="306" spans="8:8" ht="14.25" customHeight="1">
      <c r="H306" s="1"/>
    </row>
    <row r="307" spans="8:8" ht="14.25" customHeight="1">
      <c r="H307" s="1"/>
    </row>
    <row r="308" spans="8:8" ht="14.25" customHeight="1">
      <c r="H308" s="1"/>
    </row>
    <row r="309" spans="8:8" ht="14.25" customHeight="1">
      <c r="H309" s="1"/>
    </row>
    <row r="310" spans="8:8" ht="14.25" customHeight="1">
      <c r="H310" s="1"/>
    </row>
    <row r="311" spans="8:8" ht="14.25" customHeight="1">
      <c r="H311" s="1"/>
    </row>
    <row r="312" spans="8:8" ht="14.25" customHeight="1">
      <c r="H312" s="1"/>
    </row>
    <row r="313" spans="8:8" ht="14.25" customHeight="1">
      <c r="H313" s="1"/>
    </row>
    <row r="314" spans="8:8" ht="14.25" customHeight="1">
      <c r="H314" s="1"/>
    </row>
    <row r="315" spans="8:8" ht="14.25" customHeight="1">
      <c r="H315" s="1"/>
    </row>
    <row r="316" spans="8:8" ht="14.25" customHeight="1">
      <c r="H316" s="1"/>
    </row>
    <row r="317" spans="8:8" ht="14.25" customHeight="1">
      <c r="H317" s="1"/>
    </row>
    <row r="318" spans="8:8" ht="14.25" customHeight="1">
      <c r="H318" s="1"/>
    </row>
    <row r="319" spans="8:8" ht="14.25" customHeight="1">
      <c r="H319" s="1"/>
    </row>
    <row r="320" spans="8:8" ht="14.25" customHeight="1">
      <c r="H320" s="1"/>
    </row>
    <row r="321" spans="8:8" ht="14.25" customHeight="1">
      <c r="H321" s="1"/>
    </row>
    <row r="322" spans="8:8" ht="14.25" customHeight="1">
      <c r="H322" s="1"/>
    </row>
    <row r="323" spans="8:8" ht="14.25" customHeight="1">
      <c r="H323" s="1"/>
    </row>
    <row r="324" spans="8:8" ht="14.25" customHeight="1">
      <c r="H324" s="1"/>
    </row>
    <row r="325" spans="8:8" ht="14.25" customHeight="1">
      <c r="H325" s="1"/>
    </row>
    <row r="326" spans="8:8" ht="14.25" customHeight="1">
      <c r="H326" s="1"/>
    </row>
    <row r="327" spans="8:8" ht="14.25" customHeight="1">
      <c r="H327" s="1"/>
    </row>
    <row r="328" spans="8:8" ht="14.25" customHeight="1">
      <c r="H328" s="1"/>
    </row>
    <row r="329" spans="8:8" ht="14.25" customHeight="1">
      <c r="H329" s="1"/>
    </row>
    <row r="330" spans="8:8" ht="14.25" customHeight="1">
      <c r="H330" s="1"/>
    </row>
    <row r="331" spans="8:8" ht="14.25" customHeight="1">
      <c r="H331" s="1"/>
    </row>
    <row r="332" spans="8:8" ht="14.25" customHeight="1">
      <c r="H332" s="1"/>
    </row>
    <row r="333" spans="8:8" ht="14.25" customHeight="1">
      <c r="H333" s="1"/>
    </row>
    <row r="334" spans="8:8" ht="14.25" customHeight="1">
      <c r="H334" s="1"/>
    </row>
    <row r="335" spans="8:8" ht="14.25" customHeight="1">
      <c r="H335" s="1"/>
    </row>
    <row r="336" spans="8:8" ht="14.25" customHeight="1">
      <c r="H336" s="1"/>
    </row>
    <row r="337" spans="8:8" ht="14.25" customHeight="1">
      <c r="H337" s="1"/>
    </row>
    <row r="338" spans="8:8" ht="14.25" customHeight="1">
      <c r="H338" s="1"/>
    </row>
    <row r="339" spans="8:8" ht="14.25" customHeight="1">
      <c r="H339" s="1"/>
    </row>
    <row r="340" spans="8:8" ht="14.25" customHeight="1">
      <c r="H340" s="1"/>
    </row>
    <row r="341" spans="8:8" ht="14.25" customHeight="1">
      <c r="H341" s="1"/>
    </row>
    <row r="342" spans="8:8" ht="14.25" customHeight="1">
      <c r="H342" s="1"/>
    </row>
    <row r="343" spans="8:8" ht="14.25" customHeight="1">
      <c r="H343" s="1"/>
    </row>
    <row r="344" spans="8:8" ht="14.25" customHeight="1">
      <c r="H344" s="1"/>
    </row>
    <row r="345" spans="8:8" ht="14.25" customHeight="1">
      <c r="H345" s="1"/>
    </row>
    <row r="346" spans="8:8" ht="14.25" customHeight="1">
      <c r="H346" s="1"/>
    </row>
    <row r="347" spans="8:8" ht="14.25" customHeight="1">
      <c r="H347" s="1"/>
    </row>
    <row r="348" spans="8:8" ht="14.25" customHeight="1">
      <c r="H348" s="1"/>
    </row>
    <row r="349" spans="8:8" ht="14.25" customHeight="1">
      <c r="H349" s="1"/>
    </row>
    <row r="350" spans="8:8" ht="14.25" customHeight="1">
      <c r="H350" s="1"/>
    </row>
    <row r="351" spans="8:8" ht="14.25" customHeight="1">
      <c r="H351" s="1"/>
    </row>
    <row r="352" spans="8:8" ht="14.25" customHeight="1">
      <c r="H352" s="1"/>
    </row>
    <row r="353" spans="8:8" ht="14.25" customHeight="1">
      <c r="H353" s="1"/>
    </row>
    <row r="354" spans="8:8" ht="14.25" customHeight="1">
      <c r="H354" s="1"/>
    </row>
    <row r="355" spans="8:8" ht="14.25" customHeight="1">
      <c r="H355" s="1"/>
    </row>
    <row r="356" spans="8:8" ht="14.25" customHeight="1">
      <c r="H356" s="1"/>
    </row>
    <row r="357" spans="8:8" ht="14.25" customHeight="1">
      <c r="H357" s="1"/>
    </row>
    <row r="358" spans="8:8" ht="14.25" customHeight="1">
      <c r="H358" s="1"/>
    </row>
    <row r="359" spans="8:8" ht="14.25" customHeight="1">
      <c r="H359" s="1"/>
    </row>
    <row r="360" spans="8:8" ht="14.25" customHeight="1">
      <c r="H360" s="1"/>
    </row>
    <row r="361" spans="8:8" ht="14.25" customHeight="1">
      <c r="H361" s="1"/>
    </row>
    <row r="362" spans="8:8" ht="14.25" customHeight="1">
      <c r="H362" s="1"/>
    </row>
    <row r="363" spans="8:8" ht="14.25" customHeight="1">
      <c r="H363" s="1"/>
    </row>
    <row r="364" spans="8:8" ht="14.25" customHeight="1">
      <c r="H364" s="1"/>
    </row>
    <row r="365" spans="8:8" ht="14.25" customHeight="1">
      <c r="H365" s="1"/>
    </row>
    <row r="366" spans="8:8" ht="14.25" customHeight="1">
      <c r="H366" s="1"/>
    </row>
    <row r="367" spans="8:8" ht="14.25" customHeight="1">
      <c r="H367" s="1"/>
    </row>
    <row r="368" spans="8:8" ht="14.25" customHeight="1">
      <c r="H368" s="1"/>
    </row>
    <row r="369" spans="8:8" ht="14.25" customHeight="1">
      <c r="H369" s="1"/>
    </row>
    <row r="370" spans="8:8" ht="14.25" customHeight="1">
      <c r="H370" s="1"/>
    </row>
    <row r="371" spans="8:8" ht="14.25" customHeight="1">
      <c r="H371" s="1"/>
    </row>
    <row r="372" spans="8:8" ht="14.25" customHeight="1">
      <c r="H372" s="1"/>
    </row>
    <row r="373" spans="8:8" ht="14.25" customHeight="1">
      <c r="H373" s="1"/>
    </row>
    <row r="374" spans="8:8" ht="14.25" customHeight="1">
      <c r="H374" s="1"/>
    </row>
    <row r="375" spans="8:8" ht="14.25" customHeight="1">
      <c r="H375" s="1"/>
    </row>
    <row r="376" spans="8:8" ht="14.25" customHeight="1">
      <c r="H376" s="1"/>
    </row>
    <row r="377" spans="8:8" ht="14.25" customHeight="1">
      <c r="H377" s="1"/>
    </row>
    <row r="378" spans="8:8" ht="14.25" customHeight="1">
      <c r="H378" s="1"/>
    </row>
    <row r="379" spans="8:8" ht="14.25" customHeight="1">
      <c r="H379" s="1"/>
    </row>
    <row r="380" spans="8:8" ht="14.25" customHeight="1">
      <c r="H380" s="1"/>
    </row>
    <row r="381" spans="8:8" ht="14.25" customHeight="1">
      <c r="H381" s="1"/>
    </row>
    <row r="382" spans="8:8" ht="14.25" customHeight="1">
      <c r="H382" s="1"/>
    </row>
    <row r="383" spans="8:8" ht="14.25" customHeight="1">
      <c r="H383" s="1"/>
    </row>
    <row r="384" spans="8:8" ht="14.25" customHeight="1">
      <c r="H384" s="1"/>
    </row>
    <row r="385" spans="8:8" ht="14.25" customHeight="1">
      <c r="H385" s="1"/>
    </row>
    <row r="386" spans="8:8" ht="14.25" customHeight="1">
      <c r="H386" s="1"/>
    </row>
    <row r="387" spans="8:8" ht="14.25" customHeight="1">
      <c r="H387" s="1"/>
    </row>
    <row r="388" spans="8:8" ht="14.25" customHeight="1">
      <c r="H388" s="1"/>
    </row>
    <row r="389" spans="8:8" ht="14.25" customHeight="1">
      <c r="H389" s="1"/>
    </row>
    <row r="390" spans="8:8" ht="14.25" customHeight="1">
      <c r="H390" s="1"/>
    </row>
    <row r="391" spans="8:8" ht="14.25" customHeight="1">
      <c r="H391" s="1"/>
    </row>
    <row r="392" spans="8:8" ht="14.25" customHeight="1">
      <c r="H392" s="1"/>
    </row>
    <row r="393" spans="8:8" ht="14.25" customHeight="1">
      <c r="H393" s="1"/>
    </row>
    <row r="394" spans="8:8" ht="14.25" customHeight="1">
      <c r="H394" s="1"/>
    </row>
    <row r="395" spans="8:8" ht="14.25" customHeight="1">
      <c r="H395" s="1"/>
    </row>
    <row r="396" spans="8:8" ht="14.25" customHeight="1">
      <c r="H396" s="1"/>
    </row>
    <row r="397" spans="8:8" ht="14.25" customHeight="1">
      <c r="H397" s="1"/>
    </row>
    <row r="398" spans="8:8" ht="14.25" customHeight="1">
      <c r="H398" s="1"/>
    </row>
    <row r="399" spans="8:8" ht="14.25" customHeight="1">
      <c r="H399" s="1"/>
    </row>
    <row r="400" spans="8:8" ht="14.25" customHeight="1">
      <c r="H400" s="1"/>
    </row>
    <row r="401" spans="8:8" ht="14.25" customHeight="1">
      <c r="H401" s="1"/>
    </row>
    <row r="402" spans="8:8" ht="14.25" customHeight="1">
      <c r="H402" s="1"/>
    </row>
    <row r="403" spans="8:8" ht="14.25" customHeight="1">
      <c r="H403" s="1"/>
    </row>
    <row r="404" spans="8:8" ht="14.25" customHeight="1">
      <c r="H404" s="1"/>
    </row>
    <row r="405" spans="8:8" ht="14.25" customHeight="1">
      <c r="H405" s="1"/>
    </row>
    <row r="406" spans="8:8" ht="14.25" customHeight="1">
      <c r="H406" s="1"/>
    </row>
    <row r="407" spans="8:8" ht="14.25" customHeight="1">
      <c r="H407" s="1"/>
    </row>
    <row r="408" spans="8:8" ht="14.25" customHeight="1">
      <c r="H408" s="1"/>
    </row>
    <row r="409" spans="8:8" ht="14.25" customHeight="1">
      <c r="H409" s="1"/>
    </row>
    <row r="410" spans="8:8" ht="14.25" customHeight="1">
      <c r="H410" s="1"/>
    </row>
    <row r="411" spans="8:8" ht="14.25" customHeight="1">
      <c r="H411" s="1"/>
    </row>
    <row r="412" spans="8:8" ht="14.25" customHeight="1">
      <c r="H412" s="1"/>
    </row>
    <row r="413" spans="8:8" ht="14.25" customHeight="1">
      <c r="H413" s="1"/>
    </row>
    <row r="414" spans="8:8" ht="14.25" customHeight="1">
      <c r="H414" s="1"/>
    </row>
    <row r="415" spans="8:8" ht="14.25" customHeight="1">
      <c r="H415" s="1"/>
    </row>
    <row r="416" spans="8:8" ht="14.25" customHeight="1">
      <c r="H416" s="1"/>
    </row>
    <row r="417" spans="8:8" ht="14.25" customHeight="1">
      <c r="H417" s="1"/>
    </row>
    <row r="418" spans="8:8" ht="14.25" customHeight="1">
      <c r="H418" s="1"/>
    </row>
    <row r="419" spans="8:8" ht="14.25" customHeight="1">
      <c r="H419" s="1"/>
    </row>
    <row r="420" spans="8:8" ht="14.25" customHeight="1">
      <c r="H420" s="1"/>
    </row>
    <row r="421" spans="8:8" ht="14.25" customHeight="1">
      <c r="H421" s="1"/>
    </row>
    <row r="422" spans="8:8" ht="14.25" customHeight="1">
      <c r="H422" s="1"/>
    </row>
    <row r="423" spans="8:8" ht="14.25" customHeight="1">
      <c r="H423" s="1"/>
    </row>
    <row r="424" spans="8:8" ht="14.25" customHeight="1">
      <c r="H424" s="1"/>
    </row>
    <row r="425" spans="8:8" ht="14.25" customHeight="1">
      <c r="H425" s="1"/>
    </row>
    <row r="426" spans="8:8" ht="14.25" customHeight="1">
      <c r="H426" s="1"/>
    </row>
    <row r="427" spans="8:8" ht="14.25" customHeight="1">
      <c r="H427" s="1"/>
    </row>
    <row r="428" spans="8:8" ht="14.25" customHeight="1">
      <c r="H428" s="1"/>
    </row>
    <row r="429" spans="8:8" ht="14.25" customHeight="1">
      <c r="H429" s="1"/>
    </row>
    <row r="430" spans="8:8" ht="14.25" customHeight="1">
      <c r="H430" s="1"/>
    </row>
    <row r="431" spans="8:8" ht="14.25" customHeight="1">
      <c r="H431" s="1"/>
    </row>
    <row r="432" spans="8:8" ht="14.25" customHeight="1">
      <c r="H432" s="1"/>
    </row>
    <row r="433" spans="8:8" ht="14.25" customHeight="1">
      <c r="H433" s="1"/>
    </row>
    <row r="434" spans="8:8" ht="14.25" customHeight="1">
      <c r="H434" s="1"/>
    </row>
    <row r="435" spans="8:8" ht="14.25" customHeight="1">
      <c r="H435" s="1"/>
    </row>
    <row r="436" spans="8:8" ht="14.25" customHeight="1">
      <c r="H436" s="1"/>
    </row>
    <row r="437" spans="8:8" ht="14.25" customHeight="1">
      <c r="H437" s="1"/>
    </row>
    <row r="438" spans="8:8" ht="14.25" customHeight="1">
      <c r="H438" s="1"/>
    </row>
    <row r="439" spans="8:8" ht="14.25" customHeight="1">
      <c r="H439" s="1"/>
    </row>
    <row r="440" spans="8:8" ht="14.25" customHeight="1">
      <c r="H440" s="1"/>
    </row>
    <row r="441" spans="8:8" ht="14.25" customHeight="1">
      <c r="H441" s="1"/>
    </row>
    <row r="442" spans="8:8" ht="14.25" customHeight="1">
      <c r="H442" s="1"/>
    </row>
    <row r="443" spans="8:8" ht="14.25" customHeight="1">
      <c r="H443" s="1"/>
    </row>
    <row r="444" spans="8:8" ht="14.25" customHeight="1">
      <c r="H444" s="1"/>
    </row>
    <row r="445" spans="8:8" ht="14.25" customHeight="1">
      <c r="H445" s="1"/>
    </row>
    <row r="446" spans="8:8" ht="14.25" customHeight="1">
      <c r="H446" s="1"/>
    </row>
    <row r="447" spans="8:8" ht="14.25" customHeight="1">
      <c r="H447" s="1"/>
    </row>
    <row r="448" spans="8:8" ht="14.25" customHeight="1">
      <c r="H448" s="1"/>
    </row>
    <row r="449" spans="8:8" ht="14.25" customHeight="1">
      <c r="H449" s="1"/>
    </row>
    <row r="450" spans="8:8" ht="14.25" customHeight="1">
      <c r="H450" s="1"/>
    </row>
    <row r="451" spans="8:8" ht="14.25" customHeight="1">
      <c r="H451" s="1"/>
    </row>
    <row r="452" spans="8:8" ht="14.25" customHeight="1">
      <c r="H452" s="1"/>
    </row>
    <row r="453" spans="8:8" ht="14.25" customHeight="1">
      <c r="H453" s="1"/>
    </row>
    <row r="454" spans="8:8" ht="14.25" customHeight="1">
      <c r="H454" s="1"/>
    </row>
    <row r="455" spans="8:8" ht="14.25" customHeight="1">
      <c r="H455" s="1"/>
    </row>
    <row r="456" spans="8:8" ht="14.25" customHeight="1">
      <c r="H456" s="1"/>
    </row>
    <row r="457" spans="8:8" ht="14.25" customHeight="1">
      <c r="H457" s="1"/>
    </row>
    <row r="458" spans="8:8" ht="14.25" customHeight="1">
      <c r="H458" s="1"/>
    </row>
    <row r="459" spans="8:8" ht="14.25" customHeight="1">
      <c r="H459" s="1"/>
    </row>
    <row r="460" spans="8:8" ht="14.25" customHeight="1">
      <c r="H460" s="1"/>
    </row>
    <row r="461" spans="8:8" ht="14.25" customHeight="1">
      <c r="H461" s="1"/>
    </row>
    <row r="462" spans="8:8" ht="14.25" customHeight="1">
      <c r="H462" s="1"/>
    </row>
    <row r="463" spans="8:8" ht="14.25" customHeight="1">
      <c r="H463" s="1"/>
    </row>
    <row r="464" spans="8:8" ht="14.25" customHeight="1">
      <c r="H464" s="1"/>
    </row>
    <row r="465" spans="8:8" ht="14.25" customHeight="1">
      <c r="H465" s="1"/>
    </row>
    <row r="466" spans="8:8" ht="14.25" customHeight="1">
      <c r="H466" s="1"/>
    </row>
    <row r="467" spans="8:8" ht="14.25" customHeight="1">
      <c r="H467" s="1"/>
    </row>
    <row r="468" spans="8:8" ht="14.25" customHeight="1">
      <c r="H468" s="1"/>
    </row>
    <row r="469" spans="8:8" ht="14.25" customHeight="1">
      <c r="H469" s="1"/>
    </row>
    <row r="470" spans="8:8" ht="14.25" customHeight="1">
      <c r="H470" s="1"/>
    </row>
    <row r="471" spans="8:8" ht="14.25" customHeight="1">
      <c r="H471" s="1"/>
    </row>
    <row r="472" spans="8:8" ht="14.25" customHeight="1">
      <c r="H472" s="1"/>
    </row>
    <row r="473" spans="8:8" ht="14.25" customHeight="1">
      <c r="H473" s="1"/>
    </row>
    <row r="474" spans="8:8" ht="14.25" customHeight="1">
      <c r="H474" s="1"/>
    </row>
    <row r="475" spans="8:8" ht="14.25" customHeight="1">
      <c r="H475" s="1"/>
    </row>
    <row r="476" spans="8:8" ht="14.25" customHeight="1">
      <c r="H476" s="1"/>
    </row>
    <row r="477" spans="8:8" ht="14.25" customHeight="1">
      <c r="H477" s="1"/>
    </row>
    <row r="478" spans="8:8" ht="14.25" customHeight="1">
      <c r="H478" s="1"/>
    </row>
    <row r="479" spans="8:8" ht="14.25" customHeight="1">
      <c r="H479" s="1"/>
    </row>
    <row r="480" spans="8:8" ht="14.25" customHeight="1">
      <c r="H480" s="1"/>
    </row>
    <row r="481" spans="8:8" ht="14.25" customHeight="1">
      <c r="H481" s="1"/>
    </row>
    <row r="482" spans="8:8" ht="14.25" customHeight="1">
      <c r="H482" s="1"/>
    </row>
    <row r="483" spans="8:8" ht="14.25" customHeight="1">
      <c r="H483" s="1"/>
    </row>
    <row r="484" spans="8:8" ht="14.25" customHeight="1">
      <c r="H484" s="1"/>
    </row>
    <row r="485" spans="8:8" ht="14.25" customHeight="1">
      <c r="H485" s="1"/>
    </row>
    <row r="486" spans="8:8" ht="14.25" customHeight="1">
      <c r="H486" s="1"/>
    </row>
    <row r="487" spans="8:8" ht="14.25" customHeight="1">
      <c r="H487" s="1"/>
    </row>
    <row r="488" spans="8:8" ht="14.25" customHeight="1">
      <c r="H488" s="1"/>
    </row>
    <row r="489" spans="8:8" ht="14.25" customHeight="1">
      <c r="H489" s="1"/>
    </row>
    <row r="490" spans="8:8" ht="14.25" customHeight="1">
      <c r="H490" s="1"/>
    </row>
    <row r="491" spans="8:8" ht="14.25" customHeight="1">
      <c r="H491" s="1"/>
    </row>
    <row r="492" spans="8:8" ht="14.25" customHeight="1">
      <c r="H492" s="1"/>
    </row>
    <row r="493" spans="8:8" ht="14.25" customHeight="1">
      <c r="H493" s="1"/>
    </row>
    <row r="494" spans="8:8" ht="14.25" customHeight="1">
      <c r="H494" s="1"/>
    </row>
    <row r="495" spans="8:8" ht="14.25" customHeight="1">
      <c r="H495" s="1"/>
    </row>
    <row r="496" spans="8:8" ht="14.25" customHeight="1">
      <c r="H496" s="1"/>
    </row>
    <row r="497" spans="8:8" ht="14.25" customHeight="1">
      <c r="H497" s="1"/>
    </row>
    <row r="498" spans="8:8" ht="14.25" customHeight="1">
      <c r="H498" s="1"/>
    </row>
    <row r="499" spans="8:8" ht="14.25" customHeight="1">
      <c r="H499" s="1"/>
    </row>
    <row r="500" spans="8:8" ht="14.25" customHeight="1">
      <c r="H500" s="1"/>
    </row>
    <row r="501" spans="8:8" ht="14.25" customHeight="1">
      <c r="H501" s="1"/>
    </row>
    <row r="502" spans="8:8" ht="14.25" customHeight="1">
      <c r="H502" s="1"/>
    </row>
    <row r="503" spans="8:8" ht="14.25" customHeight="1">
      <c r="H503" s="1"/>
    </row>
    <row r="504" spans="8:8" ht="14.25" customHeight="1">
      <c r="H504" s="1"/>
    </row>
    <row r="505" spans="8:8" ht="14.25" customHeight="1">
      <c r="H505" s="1"/>
    </row>
    <row r="506" spans="8:8" ht="14.25" customHeight="1">
      <c r="H506" s="1"/>
    </row>
    <row r="507" spans="8:8" ht="14.25" customHeight="1">
      <c r="H507" s="1"/>
    </row>
    <row r="508" spans="8:8" ht="14.25" customHeight="1">
      <c r="H508" s="1"/>
    </row>
    <row r="509" spans="8:8" ht="14.25" customHeight="1">
      <c r="H509" s="1"/>
    </row>
    <row r="510" spans="8:8" ht="14.25" customHeight="1">
      <c r="H510" s="1"/>
    </row>
    <row r="511" spans="8:8" ht="14.25" customHeight="1">
      <c r="H511" s="1"/>
    </row>
    <row r="512" spans="8:8" ht="14.25" customHeight="1">
      <c r="H512" s="1"/>
    </row>
    <row r="513" spans="8:8" ht="14.25" customHeight="1">
      <c r="H513" s="1"/>
    </row>
    <row r="514" spans="8:8" ht="14.25" customHeight="1">
      <c r="H514" s="1"/>
    </row>
    <row r="515" spans="8:8" ht="14.25" customHeight="1">
      <c r="H515" s="1"/>
    </row>
    <row r="516" spans="8:8" ht="14.25" customHeight="1">
      <c r="H516" s="1"/>
    </row>
    <row r="517" spans="8:8" ht="14.25" customHeight="1">
      <c r="H517" s="1"/>
    </row>
    <row r="518" spans="8:8" ht="14.25" customHeight="1">
      <c r="H518" s="1"/>
    </row>
    <row r="519" spans="8:8" ht="14.25" customHeight="1">
      <c r="H519" s="1"/>
    </row>
    <row r="520" spans="8:8" ht="14.25" customHeight="1">
      <c r="H520" s="1"/>
    </row>
    <row r="521" spans="8:8" ht="14.25" customHeight="1">
      <c r="H521" s="1"/>
    </row>
    <row r="522" spans="8:8" ht="14.25" customHeight="1">
      <c r="H522" s="1"/>
    </row>
    <row r="523" spans="8:8" ht="14.25" customHeight="1">
      <c r="H523" s="1"/>
    </row>
    <row r="524" spans="8:8" ht="14.25" customHeight="1">
      <c r="H524" s="1"/>
    </row>
    <row r="525" spans="8:8" ht="14.25" customHeight="1">
      <c r="H525" s="1"/>
    </row>
    <row r="526" spans="8:8" ht="14.25" customHeight="1">
      <c r="H526" s="1"/>
    </row>
    <row r="527" spans="8:8" ht="14.25" customHeight="1">
      <c r="H527" s="1"/>
    </row>
    <row r="528" spans="8:8" ht="14.25" customHeight="1">
      <c r="H528" s="1"/>
    </row>
    <row r="529" spans="8:8" ht="14.25" customHeight="1">
      <c r="H529" s="1"/>
    </row>
    <row r="530" spans="8:8" ht="14.25" customHeight="1">
      <c r="H530" s="1"/>
    </row>
    <row r="531" spans="8:8" ht="14.25" customHeight="1">
      <c r="H531" s="1"/>
    </row>
    <row r="532" spans="8:8" ht="14.25" customHeight="1">
      <c r="H532" s="1"/>
    </row>
    <row r="533" spans="8:8" ht="14.25" customHeight="1">
      <c r="H533" s="1"/>
    </row>
    <row r="534" spans="8:8" ht="14.25" customHeight="1">
      <c r="H534" s="1"/>
    </row>
    <row r="535" spans="8:8" ht="14.25" customHeight="1">
      <c r="H535" s="1"/>
    </row>
    <row r="536" spans="8:8" ht="14.25" customHeight="1">
      <c r="H536" s="1"/>
    </row>
    <row r="537" spans="8:8" ht="14.25" customHeight="1">
      <c r="H537" s="1"/>
    </row>
    <row r="538" spans="8:8" ht="14.25" customHeight="1">
      <c r="H538" s="1"/>
    </row>
    <row r="539" spans="8:8" ht="14.25" customHeight="1">
      <c r="H539" s="1"/>
    </row>
    <row r="540" spans="8:8" ht="14.25" customHeight="1">
      <c r="H540" s="1"/>
    </row>
    <row r="541" spans="8:8" ht="14.25" customHeight="1">
      <c r="H541" s="1"/>
    </row>
    <row r="542" spans="8:8" ht="14.25" customHeight="1">
      <c r="H542" s="1"/>
    </row>
    <row r="543" spans="8:8" ht="14.25" customHeight="1">
      <c r="H543" s="1"/>
    </row>
    <row r="544" spans="8:8" ht="14.25" customHeight="1">
      <c r="H544" s="1"/>
    </row>
    <row r="545" spans="8:8" ht="14.25" customHeight="1">
      <c r="H545" s="1"/>
    </row>
    <row r="546" spans="8:8" ht="14.25" customHeight="1">
      <c r="H546" s="1"/>
    </row>
    <row r="547" spans="8:8" ht="14.25" customHeight="1">
      <c r="H547" s="1"/>
    </row>
    <row r="548" spans="8:8" ht="14.25" customHeight="1">
      <c r="H548" s="1"/>
    </row>
    <row r="549" spans="8:8" ht="14.25" customHeight="1">
      <c r="H549" s="1"/>
    </row>
    <row r="550" spans="8:8" ht="14.25" customHeight="1">
      <c r="H550" s="1"/>
    </row>
    <row r="551" spans="8:8" ht="14.25" customHeight="1">
      <c r="H551" s="1"/>
    </row>
    <row r="552" spans="8:8" ht="14.25" customHeight="1">
      <c r="H552" s="1"/>
    </row>
    <row r="553" spans="8:8" ht="14.25" customHeight="1">
      <c r="H553" s="1"/>
    </row>
    <row r="554" spans="8:8" ht="14.25" customHeight="1">
      <c r="H554" s="1"/>
    </row>
    <row r="555" spans="8:8" ht="14.25" customHeight="1">
      <c r="H555" s="1"/>
    </row>
    <row r="556" spans="8:8" ht="14.25" customHeight="1">
      <c r="H556" s="1"/>
    </row>
    <row r="557" spans="8:8" ht="14.25" customHeight="1">
      <c r="H557" s="1"/>
    </row>
    <row r="558" spans="8:8" ht="14.25" customHeight="1">
      <c r="H558" s="1"/>
    </row>
    <row r="559" spans="8:8" ht="14.25" customHeight="1">
      <c r="H559" s="1"/>
    </row>
    <row r="560" spans="8:8" ht="14.25" customHeight="1">
      <c r="H560" s="1"/>
    </row>
    <row r="561" spans="8:8" ht="14.25" customHeight="1">
      <c r="H561" s="1"/>
    </row>
    <row r="562" spans="8:8" ht="14.25" customHeight="1">
      <c r="H562" s="1"/>
    </row>
    <row r="563" spans="8:8" ht="14.25" customHeight="1">
      <c r="H563" s="1"/>
    </row>
    <row r="564" spans="8:8" ht="14.25" customHeight="1">
      <c r="H564" s="1"/>
    </row>
    <row r="565" spans="8:8" ht="14.25" customHeight="1">
      <c r="H565" s="1"/>
    </row>
    <row r="566" spans="8:8" ht="14.25" customHeight="1">
      <c r="H566" s="1"/>
    </row>
    <row r="567" spans="8:8" ht="14.25" customHeight="1">
      <c r="H567" s="1"/>
    </row>
    <row r="568" spans="8:8" ht="14.25" customHeight="1">
      <c r="H568" s="1"/>
    </row>
    <row r="569" spans="8:8" ht="14.25" customHeight="1">
      <c r="H569" s="1"/>
    </row>
    <row r="570" spans="8:8" ht="14.25" customHeight="1">
      <c r="H570" s="1"/>
    </row>
    <row r="571" spans="8:8" ht="14.25" customHeight="1">
      <c r="H571" s="1"/>
    </row>
    <row r="572" spans="8:8" ht="14.25" customHeight="1">
      <c r="H572" s="1"/>
    </row>
    <row r="573" spans="8:8" ht="14.25" customHeight="1">
      <c r="H573" s="1"/>
    </row>
    <row r="574" spans="8:8" ht="14.25" customHeight="1">
      <c r="H574" s="1"/>
    </row>
    <row r="575" spans="8:8" ht="14.25" customHeight="1">
      <c r="H575" s="1"/>
    </row>
    <row r="576" spans="8:8" ht="14.25" customHeight="1">
      <c r="H576" s="1"/>
    </row>
    <row r="577" spans="8:8" ht="14.25" customHeight="1">
      <c r="H577" s="1"/>
    </row>
    <row r="578" spans="8:8" ht="14.25" customHeight="1">
      <c r="H578" s="1"/>
    </row>
    <row r="579" spans="8:8" ht="14.25" customHeight="1">
      <c r="H579" s="1"/>
    </row>
    <row r="580" spans="8:8" ht="14.25" customHeight="1">
      <c r="H580" s="1"/>
    </row>
    <row r="581" spans="8:8" ht="14.25" customHeight="1">
      <c r="H581" s="1"/>
    </row>
    <row r="582" spans="8:8" ht="14.25" customHeight="1">
      <c r="H582" s="1"/>
    </row>
    <row r="583" spans="8:8" ht="14.25" customHeight="1">
      <c r="H583" s="1"/>
    </row>
    <row r="584" spans="8:8" ht="14.25" customHeight="1">
      <c r="H584" s="1"/>
    </row>
    <row r="585" spans="8:8" ht="14.25" customHeight="1">
      <c r="H585" s="1"/>
    </row>
    <row r="586" spans="8:8" ht="14.25" customHeight="1">
      <c r="H586" s="1"/>
    </row>
    <row r="587" spans="8:8" ht="14.25" customHeight="1">
      <c r="H587" s="1"/>
    </row>
    <row r="588" spans="8:8" ht="14.25" customHeight="1">
      <c r="H588" s="1"/>
    </row>
    <row r="589" spans="8:8" ht="14.25" customHeight="1">
      <c r="H589" s="1"/>
    </row>
    <row r="590" spans="8:8" ht="14.25" customHeight="1">
      <c r="H590" s="1"/>
    </row>
    <row r="591" spans="8:8" ht="14.25" customHeight="1">
      <c r="H591" s="1"/>
    </row>
    <row r="592" spans="8:8" ht="14.25" customHeight="1">
      <c r="H592" s="1"/>
    </row>
    <row r="593" spans="8:8" ht="14.25" customHeight="1">
      <c r="H593" s="1"/>
    </row>
    <row r="594" spans="8:8" ht="14.25" customHeight="1">
      <c r="H594" s="1"/>
    </row>
    <row r="595" spans="8:8" ht="14.25" customHeight="1">
      <c r="H595" s="1"/>
    </row>
    <row r="596" spans="8:8" ht="14.25" customHeight="1">
      <c r="H596" s="1"/>
    </row>
    <row r="597" spans="8:8" ht="14.25" customHeight="1">
      <c r="H597" s="1"/>
    </row>
    <row r="598" spans="8:8" ht="14.25" customHeight="1">
      <c r="H598" s="1"/>
    </row>
    <row r="599" spans="8:8" ht="14.25" customHeight="1">
      <c r="H599" s="1"/>
    </row>
    <row r="600" spans="8:8" ht="14.25" customHeight="1">
      <c r="H600" s="1"/>
    </row>
    <row r="601" spans="8:8" ht="14.25" customHeight="1">
      <c r="H601" s="1"/>
    </row>
    <row r="602" spans="8:8" ht="14.25" customHeight="1">
      <c r="H602" s="1"/>
    </row>
    <row r="603" spans="8:8" ht="14.25" customHeight="1">
      <c r="H603" s="1"/>
    </row>
    <row r="604" spans="8:8" ht="14.25" customHeight="1">
      <c r="H604" s="1"/>
    </row>
    <row r="605" spans="8:8" ht="14.25" customHeight="1">
      <c r="H605" s="1"/>
    </row>
    <row r="606" spans="8:8" ht="14.25" customHeight="1">
      <c r="H606" s="1"/>
    </row>
    <row r="607" spans="8:8" ht="14.25" customHeight="1">
      <c r="H607" s="1"/>
    </row>
    <row r="608" spans="8:8" ht="14.25" customHeight="1">
      <c r="H608" s="1"/>
    </row>
    <row r="609" spans="8:8" ht="14.25" customHeight="1">
      <c r="H609" s="1"/>
    </row>
    <row r="610" spans="8:8" ht="14.25" customHeight="1">
      <c r="H610" s="1"/>
    </row>
    <row r="611" spans="8:8" ht="14.25" customHeight="1">
      <c r="H611" s="1"/>
    </row>
    <row r="612" spans="8:8" ht="14.25" customHeight="1">
      <c r="H612" s="1"/>
    </row>
    <row r="613" spans="8:8" ht="14.25" customHeight="1">
      <c r="H613" s="1"/>
    </row>
    <row r="614" spans="8:8" ht="14.25" customHeight="1">
      <c r="H614" s="1"/>
    </row>
    <row r="615" spans="8:8" ht="14.25" customHeight="1">
      <c r="H615" s="1"/>
    </row>
    <row r="616" spans="8:8" ht="14.25" customHeight="1">
      <c r="H616" s="1"/>
    </row>
    <row r="617" spans="8:8" ht="14.25" customHeight="1">
      <c r="H617" s="1"/>
    </row>
    <row r="618" spans="8:8" ht="14.25" customHeight="1">
      <c r="H618" s="1"/>
    </row>
    <row r="619" spans="8:8" ht="14.25" customHeight="1">
      <c r="H619" s="1"/>
    </row>
    <row r="620" spans="8:8" ht="14.25" customHeight="1">
      <c r="H620" s="1"/>
    </row>
    <row r="621" spans="8:8" ht="14.25" customHeight="1">
      <c r="H621" s="1"/>
    </row>
    <row r="622" spans="8:8" ht="14.25" customHeight="1">
      <c r="H622" s="1"/>
    </row>
    <row r="623" spans="8:8" ht="14.25" customHeight="1">
      <c r="H623" s="1"/>
    </row>
    <row r="624" spans="8:8" ht="14.25" customHeight="1">
      <c r="H624" s="1"/>
    </row>
    <row r="625" spans="8:8" ht="14.25" customHeight="1">
      <c r="H625" s="1"/>
    </row>
    <row r="626" spans="8:8" ht="14.25" customHeight="1">
      <c r="H626" s="1"/>
    </row>
    <row r="627" spans="8:8" ht="14.25" customHeight="1">
      <c r="H627" s="1"/>
    </row>
    <row r="628" spans="8:8" ht="14.25" customHeight="1">
      <c r="H628" s="1"/>
    </row>
    <row r="629" spans="8:8" ht="14.25" customHeight="1">
      <c r="H629" s="1"/>
    </row>
    <row r="630" spans="8:8" ht="14.25" customHeight="1">
      <c r="H630" s="1"/>
    </row>
    <row r="631" spans="8:8" ht="14.25" customHeight="1">
      <c r="H631" s="1"/>
    </row>
    <row r="632" spans="8:8" ht="14.25" customHeight="1">
      <c r="H632" s="1"/>
    </row>
    <row r="633" spans="8:8" ht="14.25" customHeight="1">
      <c r="H633" s="1"/>
    </row>
    <row r="634" spans="8:8" ht="14.25" customHeight="1">
      <c r="H634" s="1"/>
    </row>
    <row r="635" spans="8:8" ht="14.25" customHeight="1">
      <c r="H635" s="1"/>
    </row>
    <row r="636" spans="8:8" ht="14.25" customHeight="1">
      <c r="H636" s="1"/>
    </row>
    <row r="637" spans="8:8" ht="14.25" customHeight="1">
      <c r="H637" s="1"/>
    </row>
    <row r="638" spans="8:8" ht="14.25" customHeight="1">
      <c r="H638" s="1"/>
    </row>
    <row r="639" spans="8:8" ht="14.25" customHeight="1">
      <c r="H639" s="1"/>
    </row>
    <row r="640" spans="8:8" ht="14.25" customHeight="1">
      <c r="H640" s="1"/>
    </row>
    <row r="641" spans="8:8" ht="14.25" customHeight="1">
      <c r="H641" s="1"/>
    </row>
    <row r="642" spans="8:8" ht="14.25" customHeight="1">
      <c r="H642" s="1"/>
    </row>
    <row r="643" spans="8:8" ht="14.25" customHeight="1">
      <c r="H643" s="1"/>
    </row>
    <row r="644" spans="8:8" ht="14.25" customHeight="1">
      <c r="H644" s="1"/>
    </row>
    <row r="645" spans="8:8" ht="14.25" customHeight="1">
      <c r="H645" s="1"/>
    </row>
    <row r="646" spans="8:8" ht="14.25" customHeight="1">
      <c r="H646" s="1"/>
    </row>
    <row r="647" spans="8:8" ht="14.25" customHeight="1">
      <c r="H647" s="1"/>
    </row>
    <row r="648" spans="8:8" ht="14.25" customHeight="1">
      <c r="H648" s="1"/>
    </row>
    <row r="649" spans="8:8" ht="14.25" customHeight="1">
      <c r="H649" s="1"/>
    </row>
    <row r="650" spans="8:8" ht="14.25" customHeight="1">
      <c r="H650" s="1"/>
    </row>
    <row r="651" spans="8:8" ht="14.25" customHeight="1">
      <c r="H651" s="1"/>
    </row>
    <row r="652" spans="8:8" ht="14.25" customHeight="1">
      <c r="H652" s="1"/>
    </row>
    <row r="653" spans="8:8" ht="14.25" customHeight="1">
      <c r="H653" s="1"/>
    </row>
    <row r="654" spans="8:8" ht="14.25" customHeight="1">
      <c r="H654" s="1"/>
    </row>
    <row r="655" spans="8:8" ht="14.25" customHeight="1">
      <c r="H655" s="1"/>
    </row>
    <row r="656" spans="8:8" ht="14.25" customHeight="1">
      <c r="H656" s="1"/>
    </row>
    <row r="657" spans="8:8" ht="14.25" customHeight="1">
      <c r="H657" s="1"/>
    </row>
    <row r="658" spans="8:8" ht="14.25" customHeight="1">
      <c r="H658" s="1"/>
    </row>
    <row r="659" spans="8:8" ht="14.25" customHeight="1">
      <c r="H659" s="1"/>
    </row>
    <row r="660" spans="8:8" ht="14.25" customHeight="1">
      <c r="H660" s="1"/>
    </row>
    <row r="661" spans="8:8" ht="14.25" customHeight="1">
      <c r="H661" s="1"/>
    </row>
    <row r="662" spans="8:8" ht="14.25" customHeight="1">
      <c r="H662" s="1"/>
    </row>
    <row r="663" spans="8:8" ht="14.25" customHeight="1">
      <c r="H663" s="1"/>
    </row>
    <row r="664" spans="8:8" ht="14.25" customHeight="1">
      <c r="H664" s="1"/>
    </row>
    <row r="665" spans="8:8" ht="14.25" customHeight="1">
      <c r="H665" s="1"/>
    </row>
    <row r="666" spans="8:8" ht="14.25" customHeight="1">
      <c r="H666" s="1"/>
    </row>
    <row r="667" spans="8:8" ht="14.25" customHeight="1">
      <c r="H667" s="1"/>
    </row>
    <row r="668" spans="8:8" ht="14.25" customHeight="1">
      <c r="H668" s="1"/>
    </row>
    <row r="669" spans="8:8" ht="14.25" customHeight="1">
      <c r="H669" s="1"/>
    </row>
    <row r="670" spans="8:8" ht="14.25" customHeight="1">
      <c r="H670" s="1"/>
    </row>
    <row r="671" spans="8:8" ht="14.25" customHeight="1">
      <c r="H671" s="1"/>
    </row>
    <row r="672" spans="8:8" ht="14.25" customHeight="1">
      <c r="H672" s="1"/>
    </row>
    <row r="673" spans="8:8" ht="14.25" customHeight="1">
      <c r="H673" s="1"/>
    </row>
    <row r="674" spans="8:8" ht="14.25" customHeight="1">
      <c r="H674" s="1"/>
    </row>
    <row r="675" spans="8:8" ht="14.25" customHeight="1">
      <c r="H675" s="1"/>
    </row>
    <row r="676" spans="8:8" ht="14.25" customHeight="1">
      <c r="H676" s="1"/>
    </row>
    <row r="677" spans="8:8" ht="14.25" customHeight="1">
      <c r="H677" s="1"/>
    </row>
    <row r="678" spans="8:8" ht="14.25" customHeight="1">
      <c r="H678" s="1"/>
    </row>
    <row r="679" spans="8:8" ht="14.25" customHeight="1">
      <c r="H679" s="1"/>
    </row>
    <row r="680" spans="8:8" ht="14.25" customHeight="1">
      <c r="H680" s="1"/>
    </row>
    <row r="681" spans="8:8" ht="14.25" customHeight="1">
      <c r="H681" s="1"/>
    </row>
    <row r="682" spans="8:8" ht="14.25" customHeight="1">
      <c r="H682" s="1"/>
    </row>
    <row r="683" spans="8:8" ht="14.25" customHeight="1">
      <c r="H683" s="1"/>
    </row>
    <row r="684" spans="8:8" ht="14.25" customHeight="1">
      <c r="H684" s="1"/>
    </row>
    <row r="685" spans="8:8" ht="14.25" customHeight="1">
      <c r="H685" s="1"/>
    </row>
    <row r="686" spans="8:8" ht="14.25" customHeight="1">
      <c r="H686" s="1"/>
    </row>
    <row r="687" spans="8:8" ht="14.25" customHeight="1">
      <c r="H687" s="1"/>
    </row>
    <row r="688" spans="8:8" ht="14.25" customHeight="1">
      <c r="H688" s="1"/>
    </row>
    <row r="689" spans="8:8" ht="14.25" customHeight="1">
      <c r="H689" s="1"/>
    </row>
    <row r="690" spans="8:8" ht="14.25" customHeight="1">
      <c r="H690" s="1"/>
    </row>
    <row r="691" spans="8:8" ht="14.25" customHeight="1">
      <c r="H691" s="1"/>
    </row>
    <row r="692" spans="8:8" ht="14.25" customHeight="1">
      <c r="H692" s="1"/>
    </row>
    <row r="693" spans="8:8" ht="14.25" customHeight="1">
      <c r="H693" s="1"/>
    </row>
    <row r="694" spans="8:8" ht="14.25" customHeight="1">
      <c r="H694" s="1"/>
    </row>
    <row r="695" spans="8:8" ht="14.25" customHeight="1">
      <c r="H695" s="1"/>
    </row>
    <row r="696" spans="8:8" ht="14.25" customHeight="1">
      <c r="H696" s="1"/>
    </row>
    <row r="697" spans="8:8" ht="14.25" customHeight="1">
      <c r="H697" s="1"/>
    </row>
    <row r="698" spans="8:8" ht="14.25" customHeight="1">
      <c r="H698" s="1"/>
    </row>
    <row r="699" spans="8:8" ht="14.25" customHeight="1">
      <c r="H699" s="1"/>
    </row>
    <row r="700" spans="8:8" ht="14.25" customHeight="1">
      <c r="H700" s="1"/>
    </row>
    <row r="701" spans="8:8" ht="14.25" customHeight="1">
      <c r="H701" s="1"/>
    </row>
    <row r="702" spans="8:8" ht="14.25" customHeight="1">
      <c r="H702" s="1"/>
    </row>
    <row r="703" spans="8:8" ht="14.25" customHeight="1">
      <c r="H703" s="1"/>
    </row>
    <row r="704" spans="8:8" ht="14.25" customHeight="1">
      <c r="H704" s="1"/>
    </row>
    <row r="705" spans="8:8" ht="14.25" customHeight="1">
      <c r="H705" s="1"/>
    </row>
    <row r="706" spans="8:8" ht="14.25" customHeight="1">
      <c r="H706" s="1"/>
    </row>
    <row r="707" spans="8:8" ht="14.25" customHeight="1">
      <c r="H707" s="1"/>
    </row>
    <row r="708" spans="8:8" ht="14.25" customHeight="1">
      <c r="H708" s="1"/>
    </row>
    <row r="709" spans="8:8" ht="14.25" customHeight="1">
      <c r="H709" s="1"/>
    </row>
    <row r="710" spans="8:8" ht="14.25" customHeight="1">
      <c r="H710" s="1"/>
    </row>
    <row r="711" spans="8:8" ht="14.25" customHeight="1">
      <c r="H711" s="1"/>
    </row>
    <row r="712" spans="8:8" ht="14.25" customHeight="1">
      <c r="H712" s="1"/>
    </row>
    <row r="713" spans="8:8" ht="14.25" customHeight="1">
      <c r="H713" s="1"/>
    </row>
    <row r="714" spans="8:8" ht="14.25" customHeight="1">
      <c r="H714" s="1"/>
    </row>
    <row r="715" spans="8:8" ht="14.25" customHeight="1">
      <c r="H715" s="1"/>
    </row>
    <row r="716" spans="8:8" ht="14.25" customHeight="1">
      <c r="H716" s="1"/>
    </row>
    <row r="717" spans="8:8" ht="14.25" customHeight="1">
      <c r="H717" s="1"/>
    </row>
    <row r="718" spans="8:8" ht="14.25" customHeight="1">
      <c r="H718" s="1"/>
    </row>
    <row r="719" spans="8:8" ht="14.25" customHeight="1">
      <c r="H719" s="1"/>
    </row>
    <row r="720" spans="8:8" ht="14.25" customHeight="1">
      <c r="H720" s="1"/>
    </row>
    <row r="721" spans="8:8" ht="14.25" customHeight="1">
      <c r="H721" s="1"/>
    </row>
    <row r="722" spans="8:8" ht="14.25" customHeight="1">
      <c r="H722" s="1"/>
    </row>
    <row r="723" spans="8:8" ht="14.25" customHeight="1">
      <c r="H723" s="1"/>
    </row>
    <row r="724" spans="8:8" ht="14.25" customHeight="1">
      <c r="H724" s="1"/>
    </row>
    <row r="725" spans="8:8" ht="14.25" customHeight="1">
      <c r="H725" s="1"/>
    </row>
    <row r="726" spans="8:8" ht="14.25" customHeight="1">
      <c r="H726" s="1"/>
    </row>
    <row r="727" spans="8:8" ht="14.25" customHeight="1">
      <c r="H727" s="1"/>
    </row>
    <row r="728" spans="8:8" ht="14.25" customHeight="1">
      <c r="H728" s="1"/>
    </row>
    <row r="729" spans="8:8" ht="14.25" customHeight="1">
      <c r="H729" s="1"/>
    </row>
    <row r="730" spans="8:8" ht="14.25" customHeight="1">
      <c r="H730" s="1"/>
    </row>
    <row r="731" spans="8:8" ht="14.25" customHeight="1">
      <c r="H731" s="1"/>
    </row>
    <row r="732" spans="8:8" ht="14.25" customHeight="1">
      <c r="H732" s="1"/>
    </row>
    <row r="733" spans="8:8" ht="14.25" customHeight="1">
      <c r="H733" s="1"/>
    </row>
    <row r="734" spans="8:8" ht="14.25" customHeight="1">
      <c r="H734" s="1"/>
    </row>
    <row r="735" spans="8:8" ht="14.25" customHeight="1">
      <c r="H735" s="1"/>
    </row>
    <row r="736" spans="8:8" ht="14.25" customHeight="1">
      <c r="H736" s="1"/>
    </row>
    <row r="737" spans="8:8" ht="14.25" customHeight="1">
      <c r="H737" s="1"/>
    </row>
    <row r="738" spans="8:8" ht="14.25" customHeight="1">
      <c r="H738" s="1"/>
    </row>
    <row r="739" spans="8:8" ht="14.25" customHeight="1">
      <c r="H739" s="1"/>
    </row>
    <row r="740" spans="8:8" ht="14.25" customHeight="1">
      <c r="H740" s="1"/>
    </row>
    <row r="741" spans="8:8" ht="14.25" customHeight="1">
      <c r="H741" s="1"/>
    </row>
    <row r="742" spans="8:8" ht="14.25" customHeight="1">
      <c r="H742" s="1"/>
    </row>
    <row r="743" spans="8:8" ht="14.25" customHeight="1">
      <c r="H743" s="1"/>
    </row>
    <row r="744" spans="8:8" ht="14.25" customHeight="1">
      <c r="H744" s="1"/>
    </row>
    <row r="745" spans="8:8" ht="14.25" customHeight="1">
      <c r="H745" s="1"/>
    </row>
    <row r="746" spans="8:8" ht="14.25" customHeight="1">
      <c r="H746" s="1"/>
    </row>
    <row r="747" spans="8:8" ht="14.25" customHeight="1">
      <c r="H747" s="1"/>
    </row>
    <row r="748" spans="8:8" ht="14.25" customHeight="1">
      <c r="H748" s="1"/>
    </row>
    <row r="749" spans="8:8" ht="14.25" customHeight="1">
      <c r="H749" s="1"/>
    </row>
    <row r="750" spans="8:8" ht="14.25" customHeight="1">
      <c r="H750" s="1"/>
    </row>
    <row r="751" spans="8:8" ht="14.25" customHeight="1">
      <c r="H751" s="1"/>
    </row>
    <row r="752" spans="8:8" ht="14.25" customHeight="1">
      <c r="H752" s="1"/>
    </row>
    <row r="753" spans="8:8" ht="14.25" customHeight="1">
      <c r="H753" s="1"/>
    </row>
    <row r="754" spans="8:8" ht="14.25" customHeight="1">
      <c r="H754" s="1"/>
    </row>
    <row r="755" spans="8:8" ht="14.25" customHeight="1">
      <c r="H755" s="1"/>
    </row>
    <row r="756" spans="8:8" ht="14.25" customHeight="1">
      <c r="H756" s="1"/>
    </row>
    <row r="757" spans="8:8" ht="14.25" customHeight="1">
      <c r="H757" s="1"/>
    </row>
    <row r="758" spans="8:8" ht="14.25" customHeight="1">
      <c r="H758" s="1"/>
    </row>
    <row r="759" spans="8:8" ht="14.25" customHeight="1">
      <c r="H759" s="1"/>
    </row>
    <row r="760" spans="8:8" ht="14.25" customHeight="1">
      <c r="H760" s="1"/>
    </row>
    <row r="761" spans="8:8" ht="14.25" customHeight="1">
      <c r="H761" s="1"/>
    </row>
    <row r="762" spans="8:8" ht="14.25" customHeight="1">
      <c r="H762" s="1"/>
    </row>
    <row r="763" spans="8:8" ht="14.25" customHeight="1">
      <c r="H763" s="1"/>
    </row>
    <row r="764" spans="8:8" ht="14.25" customHeight="1">
      <c r="H764" s="1"/>
    </row>
    <row r="765" spans="8:8" ht="14.25" customHeight="1">
      <c r="H765" s="1"/>
    </row>
    <row r="766" spans="8:8" ht="14.25" customHeight="1">
      <c r="H766" s="1"/>
    </row>
    <row r="767" spans="8:8" ht="14.25" customHeight="1">
      <c r="H767" s="1"/>
    </row>
    <row r="768" spans="8:8" ht="14.25" customHeight="1">
      <c r="H768" s="1"/>
    </row>
    <row r="769" spans="8:8" ht="14.25" customHeight="1">
      <c r="H769" s="1"/>
    </row>
    <row r="770" spans="8:8" ht="14.25" customHeight="1">
      <c r="H770" s="1"/>
    </row>
    <row r="771" spans="8:8" ht="14.25" customHeight="1">
      <c r="H771" s="1"/>
    </row>
    <row r="772" spans="8:8" ht="14.25" customHeight="1">
      <c r="H772" s="1"/>
    </row>
    <row r="773" spans="8:8" ht="14.25" customHeight="1">
      <c r="H773" s="1"/>
    </row>
    <row r="774" spans="8:8" ht="14.25" customHeight="1">
      <c r="H774" s="1"/>
    </row>
    <row r="775" spans="8:8" ht="14.25" customHeight="1">
      <c r="H775" s="1"/>
    </row>
    <row r="776" spans="8:8" ht="14.25" customHeight="1">
      <c r="H776" s="1"/>
    </row>
    <row r="777" spans="8:8" ht="14.25" customHeight="1">
      <c r="H777" s="1"/>
    </row>
    <row r="778" spans="8:8" ht="14.25" customHeight="1">
      <c r="H778" s="1"/>
    </row>
    <row r="779" spans="8:8" ht="14.25" customHeight="1">
      <c r="H779" s="1"/>
    </row>
    <row r="780" spans="8:8" ht="14.25" customHeight="1">
      <c r="H780" s="1"/>
    </row>
    <row r="781" spans="8:8" ht="14.25" customHeight="1">
      <c r="H781" s="1"/>
    </row>
    <row r="782" spans="8:8" ht="14.25" customHeight="1">
      <c r="H782" s="1"/>
    </row>
    <row r="783" spans="8:8" ht="14.25" customHeight="1">
      <c r="H783" s="1"/>
    </row>
    <row r="784" spans="8:8" ht="14.25" customHeight="1">
      <c r="H784" s="1"/>
    </row>
    <row r="785" spans="8:8" ht="14.25" customHeight="1">
      <c r="H785" s="1"/>
    </row>
    <row r="786" spans="8:8" ht="14.25" customHeight="1">
      <c r="H786" s="1"/>
    </row>
    <row r="787" spans="8:8" ht="14.25" customHeight="1">
      <c r="H787" s="1"/>
    </row>
    <row r="788" spans="8:8" ht="14.25" customHeight="1">
      <c r="H788" s="1"/>
    </row>
    <row r="789" spans="8:8" ht="14.25" customHeight="1">
      <c r="H789" s="1"/>
    </row>
    <row r="790" spans="8:8" ht="14.25" customHeight="1">
      <c r="H790" s="1"/>
    </row>
    <row r="791" spans="8:8" ht="14.25" customHeight="1">
      <c r="H791" s="1"/>
    </row>
    <row r="792" spans="8:8" ht="14.25" customHeight="1">
      <c r="H792" s="1"/>
    </row>
    <row r="793" spans="8:8" ht="14.25" customHeight="1">
      <c r="H793" s="1"/>
    </row>
    <row r="794" spans="8:8" ht="14.25" customHeight="1">
      <c r="H794" s="1"/>
    </row>
    <row r="795" spans="8:8" ht="14.25" customHeight="1">
      <c r="H795" s="1"/>
    </row>
    <row r="796" spans="8:8" ht="14.25" customHeight="1">
      <c r="H796" s="1"/>
    </row>
    <row r="797" spans="8:8" ht="14.25" customHeight="1">
      <c r="H797" s="1"/>
    </row>
    <row r="798" spans="8:8" ht="14.25" customHeight="1">
      <c r="H798" s="1"/>
    </row>
    <row r="799" spans="8:8" ht="14.25" customHeight="1">
      <c r="H799" s="1"/>
    </row>
    <row r="800" spans="8:8" ht="14.25" customHeight="1">
      <c r="H800" s="1"/>
    </row>
    <row r="801" spans="8:8" ht="14.25" customHeight="1">
      <c r="H801" s="1"/>
    </row>
    <row r="802" spans="8:8" ht="14.25" customHeight="1">
      <c r="H802" s="1"/>
    </row>
    <row r="803" spans="8:8" ht="14.25" customHeight="1">
      <c r="H803" s="1"/>
    </row>
    <row r="804" spans="8:8" ht="14.25" customHeight="1">
      <c r="H804" s="1"/>
    </row>
    <row r="805" spans="8:8" ht="14.25" customHeight="1">
      <c r="H805" s="1"/>
    </row>
    <row r="806" spans="8:8" ht="14.25" customHeight="1">
      <c r="H806" s="1"/>
    </row>
    <row r="807" spans="8:8" ht="14.25" customHeight="1">
      <c r="H807" s="1"/>
    </row>
    <row r="808" spans="8:8" ht="14.25" customHeight="1">
      <c r="H808" s="1"/>
    </row>
    <row r="809" spans="8:8" ht="14.25" customHeight="1">
      <c r="H809" s="1"/>
    </row>
    <row r="810" spans="8:8" ht="14.25" customHeight="1">
      <c r="H810" s="1"/>
    </row>
    <row r="811" spans="8:8" ht="14.25" customHeight="1">
      <c r="H811" s="1"/>
    </row>
    <row r="812" spans="8:8" ht="14.25" customHeight="1">
      <c r="H812" s="1"/>
    </row>
    <row r="813" spans="8:8" ht="14.25" customHeight="1">
      <c r="H813" s="1"/>
    </row>
    <row r="814" spans="8:8" ht="14.25" customHeight="1">
      <c r="H814" s="1"/>
    </row>
    <row r="815" spans="8:8" ht="14.25" customHeight="1">
      <c r="H815" s="1"/>
    </row>
    <row r="816" spans="8:8" ht="14.25" customHeight="1">
      <c r="H816" s="1"/>
    </row>
    <row r="817" spans="8:8" ht="14.25" customHeight="1">
      <c r="H817" s="1"/>
    </row>
    <row r="818" spans="8:8" ht="14.25" customHeight="1">
      <c r="H818" s="1"/>
    </row>
    <row r="819" spans="8:8" ht="14.25" customHeight="1">
      <c r="H819" s="1"/>
    </row>
    <row r="820" spans="8:8" ht="14.25" customHeight="1">
      <c r="H820" s="1"/>
    </row>
    <row r="821" spans="8:8" ht="14.25" customHeight="1">
      <c r="H821" s="1"/>
    </row>
    <row r="822" spans="8:8" ht="14.25" customHeight="1">
      <c r="H822" s="1"/>
    </row>
    <row r="823" spans="8:8" ht="14.25" customHeight="1">
      <c r="H823" s="1"/>
    </row>
    <row r="824" spans="8:8" ht="14.25" customHeight="1">
      <c r="H824" s="1"/>
    </row>
    <row r="825" spans="8:8" ht="14.25" customHeight="1">
      <c r="H825" s="1"/>
    </row>
    <row r="826" spans="8:8" ht="14.25" customHeight="1">
      <c r="H826" s="1"/>
    </row>
    <row r="827" spans="8:8" ht="14.25" customHeight="1">
      <c r="H827" s="1"/>
    </row>
    <row r="828" spans="8:8" ht="14.25" customHeight="1">
      <c r="H828" s="1"/>
    </row>
    <row r="829" spans="8:8" ht="14.25" customHeight="1">
      <c r="H829" s="1"/>
    </row>
    <row r="830" spans="8:8" ht="14.25" customHeight="1">
      <c r="H830" s="1"/>
    </row>
    <row r="831" spans="8:8" ht="14.25" customHeight="1">
      <c r="H831" s="1"/>
    </row>
    <row r="832" spans="8:8" ht="14.25" customHeight="1">
      <c r="H832" s="1"/>
    </row>
    <row r="833" spans="8:8" ht="14.25" customHeight="1">
      <c r="H833" s="1"/>
    </row>
    <row r="834" spans="8:8" ht="14.25" customHeight="1">
      <c r="H834" s="1"/>
    </row>
    <row r="835" spans="8:8" ht="14.25" customHeight="1">
      <c r="H835" s="1"/>
    </row>
    <row r="836" spans="8:8" ht="14.25" customHeight="1">
      <c r="H836" s="1"/>
    </row>
    <row r="837" spans="8:8" ht="14.25" customHeight="1">
      <c r="H837" s="1"/>
    </row>
    <row r="838" spans="8:8" ht="14.25" customHeight="1">
      <c r="H838" s="1"/>
    </row>
    <row r="839" spans="8:8" ht="14.25" customHeight="1">
      <c r="H839" s="1"/>
    </row>
    <row r="840" spans="8:8" ht="14.25" customHeight="1">
      <c r="H840" s="1"/>
    </row>
    <row r="841" spans="8:8" ht="14.25" customHeight="1">
      <c r="H841" s="1"/>
    </row>
    <row r="842" spans="8:8" ht="14.25" customHeight="1">
      <c r="H842" s="1"/>
    </row>
    <row r="843" spans="8:8" ht="14.25" customHeight="1">
      <c r="H843" s="1"/>
    </row>
    <row r="844" spans="8:8" ht="14.25" customHeight="1">
      <c r="H844" s="1"/>
    </row>
    <row r="845" spans="8:8" ht="14.25" customHeight="1">
      <c r="H845" s="1"/>
    </row>
    <row r="846" spans="8:8" ht="14.25" customHeight="1">
      <c r="H846" s="1"/>
    </row>
    <row r="847" spans="8:8" ht="14.25" customHeight="1">
      <c r="H847" s="1"/>
    </row>
    <row r="848" spans="8:8" ht="14.25" customHeight="1">
      <c r="H848" s="1"/>
    </row>
    <row r="849" spans="8:8" ht="14.25" customHeight="1">
      <c r="H849" s="1"/>
    </row>
    <row r="850" spans="8:8" ht="14.25" customHeight="1">
      <c r="H850" s="1"/>
    </row>
    <row r="851" spans="8:8" ht="14.25" customHeight="1">
      <c r="H851" s="1"/>
    </row>
    <row r="852" spans="8:8" ht="14.25" customHeight="1">
      <c r="H852" s="1"/>
    </row>
    <row r="853" spans="8:8" ht="14.25" customHeight="1">
      <c r="H853" s="1"/>
    </row>
    <row r="854" spans="8:8" ht="14.25" customHeight="1">
      <c r="H854" s="1"/>
    </row>
    <row r="855" spans="8:8" ht="14.25" customHeight="1">
      <c r="H855" s="1"/>
    </row>
    <row r="856" spans="8:8" ht="14.25" customHeight="1">
      <c r="H856" s="1"/>
    </row>
    <row r="857" spans="8:8" ht="14.25" customHeight="1">
      <c r="H857" s="1"/>
    </row>
    <row r="858" spans="8:8" ht="14.25" customHeight="1">
      <c r="H858" s="1"/>
    </row>
    <row r="859" spans="8:8" ht="14.25" customHeight="1">
      <c r="H859" s="1"/>
    </row>
    <row r="860" spans="8:8" ht="14.25" customHeight="1">
      <c r="H860" s="1"/>
    </row>
    <row r="861" spans="8:8" ht="14.25" customHeight="1">
      <c r="H861" s="1"/>
    </row>
    <row r="862" spans="8:8" ht="14.25" customHeight="1">
      <c r="H862" s="1"/>
    </row>
    <row r="863" spans="8:8" ht="14.25" customHeight="1">
      <c r="H863" s="1"/>
    </row>
    <row r="864" spans="8:8" ht="14.25" customHeight="1">
      <c r="H864" s="1"/>
    </row>
    <row r="865" spans="8:8" ht="14.25" customHeight="1">
      <c r="H865" s="1"/>
    </row>
    <row r="866" spans="8:8" ht="14.25" customHeight="1">
      <c r="H866" s="1"/>
    </row>
    <row r="867" spans="8:8" ht="14.25" customHeight="1">
      <c r="H867" s="1"/>
    </row>
    <row r="868" spans="8:8" ht="14.25" customHeight="1">
      <c r="H868" s="1"/>
    </row>
    <row r="869" spans="8:8" ht="14.25" customHeight="1">
      <c r="H869" s="1"/>
    </row>
    <row r="870" spans="8:8" ht="14.25" customHeight="1">
      <c r="H870" s="1"/>
    </row>
    <row r="871" spans="8:8" ht="14.25" customHeight="1">
      <c r="H871" s="1"/>
    </row>
    <row r="872" spans="8:8" ht="14.25" customHeight="1">
      <c r="H872" s="1"/>
    </row>
    <row r="873" spans="8:8" ht="14.25" customHeight="1">
      <c r="H873" s="1"/>
    </row>
    <row r="874" spans="8:8" ht="14.25" customHeight="1">
      <c r="H874" s="1"/>
    </row>
    <row r="875" spans="8:8" ht="14.25" customHeight="1">
      <c r="H875" s="1"/>
    </row>
    <row r="876" spans="8:8" ht="14.25" customHeight="1">
      <c r="H876" s="1"/>
    </row>
    <row r="877" spans="8:8" ht="14.25" customHeight="1">
      <c r="H877" s="1"/>
    </row>
    <row r="878" spans="8:8" ht="14.25" customHeight="1">
      <c r="H878" s="1"/>
    </row>
    <row r="879" spans="8:8" ht="14.25" customHeight="1">
      <c r="H879" s="1"/>
    </row>
    <row r="880" spans="8:8" ht="14.25" customHeight="1">
      <c r="H880" s="1"/>
    </row>
    <row r="881" spans="8:8" ht="14.25" customHeight="1">
      <c r="H881" s="1"/>
    </row>
    <row r="882" spans="8:8" ht="14.25" customHeight="1">
      <c r="H882" s="1"/>
    </row>
    <row r="883" spans="8:8" ht="14.25" customHeight="1">
      <c r="H883" s="1"/>
    </row>
    <row r="884" spans="8:8" ht="14.25" customHeight="1">
      <c r="H884" s="1"/>
    </row>
    <row r="885" spans="8:8" ht="14.25" customHeight="1">
      <c r="H885" s="1"/>
    </row>
    <row r="886" spans="8:8" ht="14.25" customHeight="1">
      <c r="H886" s="1"/>
    </row>
    <row r="887" spans="8:8" ht="14.25" customHeight="1">
      <c r="H887" s="1"/>
    </row>
    <row r="888" spans="8:8" ht="14.25" customHeight="1">
      <c r="H888" s="1"/>
    </row>
    <row r="889" spans="8:8" ht="14.25" customHeight="1">
      <c r="H889" s="1"/>
    </row>
    <row r="890" spans="8:8" ht="14.25" customHeight="1">
      <c r="H890" s="1"/>
    </row>
    <row r="891" spans="8:8" ht="14.25" customHeight="1">
      <c r="H891" s="1"/>
    </row>
    <row r="892" spans="8:8" ht="14.25" customHeight="1">
      <c r="H892" s="1"/>
    </row>
    <row r="893" spans="8:8" ht="14.25" customHeight="1">
      <c r="H893" s="1"/>
    </row>
    <row r="894" spans="8:8" ht="14.25" customHeight="1">
      <c r="H894" s="1"/>
    </row>
    <row r="895" spans="8:8" ht="14.25" customHeight="1">
      <c r="H895" s="1"/>
    </row>
    <row r="896" spans="8:8" ht="14.25" customHeight="1">
      <c r="H896" s="1"/>
    </row>
    <row r="897" spans="8:8" ht="14.25" customHeight="1">
      <c r="H897" s="1"/>
    </row>
    <row r="898" spans="8:8" ht="14.25" customHeight="1">
      <c r="H898" s="1"/>
    </row>
    <row r="899" spans="8:8" ht="14.25" customHeight="1">
      <c r="H899" s="1"/>
    </row>
    <row r="900" spans="8:8" ht="14.25" customHeight="1">
      <c r="H900" s="1"/>
    </row>
    <row r="901" spans="8:8" ht="14.25" customHeight="1">
      <c r="H901" s="1"/>
    </row>
    <row r="902" spans="8:8" ht="14.25" customHeight="1">
      <c r="H902" s="1"/>
    </row>
    <row r="903" spans="8:8" ht="14.25" customHeight="1">
      <c r="H903" s="1"/>
    </row>
    <row r="904" spans="8:8" ht="14.25" customHeight="1">
      <c r="H904" s="1"/>
    </row>
    <row r="905" spans="8:8" ht="14.25" customHeight="1">
      <c r="H905" s="1"/>
    </row>
    <row r="906" spans="8:8" ht="14.25" customHeight="1">
      <c r="H906" s="1"/>
    </row>
    <row r="907" spans="8:8" ht="14.25" customHeight="1">
      <c r="H907" s="1"/>
    </row>
    <row r="908" spans="8:8" ht="14.25" customHeight="1">
      <c r="H908" s="1"/>
    </row>
    <row r="909" spans="8:8" ht="14.25" customHeight="1">
      <c r="H909" s="1"/>
    </row>
    <row r="910" spans="8:8" ht="14.25" customHeight="1">
      <c r="H910" s="1"/>
    </row>
    <row r="911" spans="8:8" ht="14.25" customHeight="1">
      <c r="H911" s="1"/>
    </row>
    <row r="912" spans="8:8" ht="14.25" customHeight="1">
      <c r="H912" s="1"/>
    </row>
    <row r="913" spans="8:8" ht="14.25" customHeight="1">
      <c r="H913" s="1"/>
    </row>
    <row r="914" spans="8:8" ht="14.25" customHeight="1">
      <c r="H914" s="1"/>
    </row>
    <row r="915" spans="8:8" ht="14.25" customHeight="1">
      <c r="H915" s="1"/>
    </row>
    <row r="916" spans="8:8" ht="14.25" customHeight="1">
      <c r="H916" s="1"/>
    </row>
    <row r="917" spans="8:8" ht="14.25" customHeight="1">
      <c r="H917" s="1"/>
    </row>
    <row r="918" spans="8:8" ht="14.25" customHeight="1">
      <c r="H918" s="1"/>
    </row>
    <row r="919" spans="8:8" ht="14.25" customHeight="1">
      <c r="H919" s="1"/>
    </row>
    <row r="920" spans="8:8" ht="14.25" customHeight="1">
      <c r="H920" s="1"/>
    </row>
    <row r="921" spans="8:8" ht="14.25" customHeight="1">
      <c r="H921" s="1"/>
    </row>
    <row r="922" spans="8:8" ht="14.25" customHeight="1">
      <c r="H922" s="1"/>
    </row>
    <row r="923" spans="8:8" ht="14.25" customHeight="1">
      <c r="H923" s="1"/>
    </row>
    <row r="924" spans="8:8" ht="14.25" customHeight="1">
      <c r="H924" s="1"/>
    </row>
    <row r="925" spans="8:8" ht="14.25" customHeight="1">
      <c r="H925" s="1"/>
    </row>
    <row r="926" spans="8:8" ht="14.25" customHeight="1">
      <c r="H926" s="1"/>
    </row>
    <row r="927" spans="8:8" ht="14.25" customHeight="1">
      <c r="H927" s="1"/>
    </row>
    <row r="928" spans="8:8" ht="14.25" customHeight="1">
      <c r="H928" s="1"/>
    </row>
    <row r="929" spans="8:8" ht="14.25" customHeight="1">
      <c r="H929" s="1"/>
    </row>
    <row r="930" spans="8:8" ht="14.25" customHeight="1">
      <c r="H930" s="1"/>
    </row>
    <row r="931" spans="8:8" ht="14.25" customHeight="1">
      <c r="H931" s="1"/>
    </row>
    <row r="932" spans="8:8" ht="14.25" customHeight="1">
      <c r="H932" s="1"/>
    </row>
    <row r="933" spans="8:8" ht="14.25" customHeight="1">
      <c r="H933" s="1"/>
    </row>
    <row r="934" spans="8:8" ht="14.25" customHeight="1">
      <c r="H934" s="1"/>
    </row>
    <row r="935" spans="8:8" ht="14.25" customHeight="1">
      <c r="H935" s="1"/>
    </row>
    <row r="936" spans="8:8" ht="14.25" customHeight="1">
      <c r="H936" s="1"/>
    </row>
    <row r="937" spans="8:8" ht="14.25" customHeight="1">
      <c r="H937" s="1"/>
    </row>
    <row r="938" spans="8:8" ht="14.25" customHeight="1">
      <c r="H938" s="1"/>
    </row>
    <row r="939" spans="8:8" ht="14.25" customHeight="1">
      <c r="H939" s="1"/>
    </row>
    <row r="940" spans="8:8" ht="14.25" customHeight="1">
      <c r="H940" s="1"/>
    </row>
    <row r="941" spans="8:8" ht="14.25" customHeight="1">
      <c r="H941" s="1"/>
    </row>
    <row r="942" spans="8:8" ht="14.25" customHeight="1">
      <c r="H942" s="1"/>
    </row>
    <row r="943" spans="8:8" ht="14.25" customHeight="1">
      <c r="H943" s="1"/>
    </row>
    <row r="944" spans="8:8" ht="14.25" customHeight="1">
      <c r="H944" s="1"/>
    </row>
    <row r="945" spans="8:8" ht="14.25" customHeight="1">
      <c r="H945" s="1"/>
    </row>
    <row r="946" spans="8:8" ht="14.25" customHeight="1">
      <c r="H946" s="1"/>
    </row>
    <row r="947" spans="8:8" ht="14.25" customHeight="1">
      <c r="H947" s="1"/>
    </row>
    <row r="948" spans="8:8" ht="14.25" customHeight="1">
      <c r="H948" s="1"/>
    </row>
    <row r="949" spans="8:8" ht="14.25" customHeight="1">
      <c r="H949" s="1"/>
    </row>
    <row r="950" spans="8:8" ht="14.25" customHeight="1">
      <c r="H950" s="1"/>
    </row>
    <row r="951" spans="8:8" ht="14.25" customHeight="1">
      <c r="H951" s="1"/>
    </row>
    <row r="952" spans="8:8" ht="14.25" customHeight="1">
      <c r="H952" s="1"/>
    </row>
    <row r="953" spans="8:8" ht="14.25" customHeight="1">
      <c r="H953" s="1"/>
    </row>
    <row r="954" spans="8:8" ht="14.25" customHeight="1">
      <c r="H954" s="1"/>
    </row>
    <row r="955" spans="8:8" ht="14.25" customHeight="1">
      <c r="H955" s="1"/>
    </row>
    <row r="956" spans="8:8" ht="14.25" customHeight="1">
      <c r="H956" s="1"/>
    </row>
    <row r="957" spans="8:8" ht="14.25" customHeight="1">
      <c r="H957" s="1"/>
    </row>
    <row r="958" spans="8:8" ht="14.25" customHeight="1">
      <c r="H958" s="1"/>
    </row>
  </sheetData>
  <autoFilter ref="B4:CB26" xr:uid="{00000000-0009-0000-0000-000001000000}">
    <sortState xmlns:xlrd2="http://schemas.microsoft.com/office/spreadsheetml/2017/richdata2" ref="B4:CB26">
      <sortCondition ref="E4:E26"/>
      <sortCondition ref="N4:N26"/>
      <sortCondition ref="M4:M26"/>
      <sortCondition descending="1" ref="BJ4:BJ26"/>
    </sortState>
  </autoFilter>
  <mergeCells count="8">
    <mergeCell ref="BE1:BH1"/>
    <mergeCell ref="BK1:BT1"/>
    <mergeCell ref="BU1:CB1"/>
    <mergeCell ref="O1:Y1"/>
    <mergeCell ref="Z1:AH1"/>
    <mergeCell ref="AJ1:AR1"/>
    <mergeCell ref="AS1:AV1"/>
    <mergeCell ref="AX1:BC1"/>
  </mergeCells>
  <conditionalFormatting sqref="O1:O2 Z1:AH2 AJ1:BI2 A2:N2 P2:Y2 AI2 BJ2 L5:X24 Z5:AA24 AE5:AH24 AJ5:AQ24 AS5:BI24 E23">
    <cfRule type="cellIs" dxfId="105" priority="1" operator="equal">
      <formula>1</formula>
    </cfRule>
    <cfRule type="cellIs" dxfId="104" priority="2" operator="equal">
      <formula>2</formula>
    </cfRule>
    <cfRule type="cellIs" dxfId="103" priority="3" operator="equal">
      <formula>0</formula>
    </cfRule>
  </conditionalFormatting>
  <conditionalFormatting sqref="BK1:BT2 BK5:BS24">
    <cfRule type="cellIs" dxfId="102" priority="4" operator="equal">
      <formula>1</formula>
    </cfRule>
    <cfRule type="cellIs" dxfId="101" priority="5" operator="equal">
      <formula>2</formula>
    </cfRule>
    <cfRule type="cellIs" dxfId="100" priority="6" operator="equal">
      <formula>0</formula>
    </cfRule>
  </conditionalFormatting>
  <conditionalFormatting sqref="BU5:CA24">
    <cfRule type="cellIs" dxfId="99" priority="7" operator="equal">
      <formula>2</formula>
    </cfRule>
    <cfRule type="cellIs" dxfId="98" priority="8" operator="equal">
      <formula>1</formula>
    </cfRule>
    <cfRule type="cellIs" dxfId="97" priority="9" operator="equal">
      <formula>0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1000"/>
  <sheetViews>
    <sheetView workbookViewId="0"/>
  </sheetViews>
  <sheetFormatPr defaultColWidth="14.44140625" defaultRowHeight="15" customHeight="1"/>
  <cols>
    <col min="1" max="1" width="7" customWidth="1"/>
    <col min="2" max="2" width="4.33203125" customWidth="1"/>
    <col min="3" max="23" width="3.5546875" customWidth="1"/>
    <col min="24" max="26" width="8.6640625" customWidth="1"/>
  </cols>
  <sheetData>
    <row r="1" spans="1:23" ht="14.25" customHeight="1">
      <c r="C1" s="267" t="s">
        <v>52</v>
      </c>
      <c r="D1" s="268"/>
      <c r="E1" s="268"/>
      <c r="F1" s="268"/>
      <c r="G1" s="268"/>
      <c r="H1" s="268"/>
      <c r="I1" s="268"/>
      <c r="J1" s="268"/>
      <c r="K1" s="268"/>
      <c r="L1" s="268"/>
      <c r="M1" s="269"/>
      <c r="N1" s="266" t="s">
        <v>54</v>
      </c>
      <c r="O1" s="262"/>
      <c r="P1" s="262"/>
      <c r="Q1" s="262"/>
      <c r="R1" s="262"/>
      <c r="S1" s="262"/>
      <c r="T1" s="262"/>
      <c r="U1" s="262"/>
      <c r="V1" s="263"/>
    </row>
    <row r="2" spans="1:23" ht="137.25" customHeight="1">
      <c r="A2" s="19" t="s">
        <v>65</v>
      </c>
      <c r="B2" s="20" t="s">
        <v>66</v>
      </c>
      <c r="C2" s="19" t="s">
        <v>0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19" t="s">
        <v>7</v>
      </c>
      <c r="J2" s="19" t="s">
        <v>8</v>
      </c>
      <c r="K2" s="19" t="s">
        <v>9</v>
      </c>
      <c r="L2" s="19" t="s">
        <v>10</v>
      </c>
      <c r="M2" s="19" t="s">
        <v>29</v>
      </c>
      <c r="N2" s="19" t="s">
        <v>74</v>
      </c>
      <c r="O2" s="19" t="s">
        <v>75</v>
      </c>
      <c r="P2" s="19" t="s">
        <v>76</v>
      </c>
      <c r="Q2" s="19" t="s">
        <v>77</v>
      </c>
      <c r="R2" s="19" t="s">
        <v>78</v>
      </c>
      <c r="S2" s="19" t="s">
        <v>79</v>
      </c>
      <c r="T2" s="19" t="s">
        <v>80</v>
      </c>
      <c r="U2" s="19" t="s">
        <v>81</v>
      </c>
      <c r="V2" s="19" t="s">
        <v>29</v>
      </c>
      <c r="W2" s="19" t="s">
        <v>382</v>
      </c>
    </row>
    <row r="3" spans="1:23" ht="14.25" customHeight="1">
      <c r="A3" s="252" t="s">
        <v>184</v>
      </c>
      <c r="B3" s="105" t="s">
        <v>185</v>
      </c>
      <c r="C3" s="32">
        <v>2</v>
      </c>
      <c r="D3" s="36">
        <v>1</v>
      </c>
      <c r="E3" s="32">
        <v>2</v>
      </c>
      <c r="F3" s="36">
        <v>1</v>
      </c>
      <c r="G3" s="33">
        <v>0</v>
      </c>
      <c r="H3" s="33">
        <v>0</v>
      </c>
      <c r="I3" s="36">
        <v>1</v>
      </c>
      <c r="J3" s="33">
        <v>0</v>
      </c>
      <c r="K3" s="32">
        <v>2</v>
      </c>
      <c r="L3" s="33">
        <v>0</v>
      </c>
      <c r="M3" s="1">
        <f t="shared" ref="M3:M24" si="0">SUM(C3:L3)</f>
        <v>9</v>
      </c>
      <c r="N3" s="34">
        <v>0</v>
      </c>
      <c r="O3" s="36">
        <v>1</v>
      </c>
      <c r="P3" s="33">
        <v>0</v>
      </c>
      <c r="Q3" s="36">
        <v>1</v>
      </c>
      <c r="R3" s="36">
        <v>1</v>
      </c>
      <c r="S3" s="36">
        <v>1</v>
      </c>
      <c r="T3" s="36">
        <v>1</v>
      </c>
      <c r="U3" s="33">
        <v>0</v>
      </c>
      <c r="V3" s="1">
        <f t="shared" ref="V3:V24" si="1">SUM(N3:U3)</f>
        <v>5</v>
      </c>
      <c r="W3" s="1">
        <f t="shared" ref="W3:W24" si="2">SUM(C3:L3,N3:U3)</f>
        <v>14</v>
      </c>
    </row>
    <row r="4" spans="1:23" ht="14.25" customHeight="1">
      <c r="A4" s="252" t="s">
        <v>190</v>
      </c>
      <c r="B4" s="105" t="s">
        <v>191</v>
      </c>
      <c r="C4" s="32">
        <v>2</v>
      </c>
      <c r="D4" s="36">
        <v>1</v>
      </c>
      <c r="E4" s="33">
        <v>0</v>
      </c>
      <c r="F4" s="33">
        <v>0</v>
      </c>
      <c r="G4" s="36">
        <v>1</v>
      </c>
      <c r="H4" s="33">
        <v>0</v>
      </c>
      <c r="I4" s="33">
        <v>0</v>
      </c>
      <c r="J4" s="32">
        <v>2</v>
      </c>
      <c r="K4" s="33">
        <v>0</v>
      </c>
      <c r="L4" s="33">
        <v>0</v>
      </c>
      <c r="M4" s="1">
        <f t="shared" si="0"/>
        <v>6</v>
      </c>
      <c r="N4" s="38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1">
        <f t="shared" si="1"/>
        <v>0</v>
      </c>
      <c r="W4" s="1">
        <f t="shared" si="2"/>
        <v>6</v>
      </c>
    </row>
    <row r="5" spans="1:23" ht="14.25" customHeight="1">
      <c r="A5" s="252" t="s">
        <v>187</v>
      </c>
      <c r="B5" s="105" t="s">
        <v>188</v>
      </c>
      <c r="C5" s="32">
        <v>2</v>
      </c>
      <c r="D5" s="36">
        <v>1</v>
      </c>
      <c r="E5" s="32">
        <v>2</v>
      </c>
      <c r="F5" s="33">
        <v>0</v>
      </c>
      <c r="G5" s="36">
        <v>1</v>
      </c>
      <c r="H5" s="33">
        <v>0</v>
      </c>
      <c r="I5" s="33">
        <v>0</v>
      </c>
      <c r="J5" s="32">
        <v>2</v>
      </c>
      <c r="K5" s="33">
        <v>0</v>
      </c>
      <c r="L5" s="33">
        <v>0</v>
      </c>
      <c r="M5" s="1">
        <f t="shared" si="0"/>
        <v>8</v>
      </c>
      <c r="N5" s="38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1">
        <f t="shared" si="1"/>
        <v>0</v>
      </c>
      <c r="W5" s="1">
        <f t="shared" si="2"/>
        <v>8</v>
      </c>
    </row>
    <row r="6" spans="1:23" ht="14.25" customHeight="1">
      <c r="A6" s="252" t="s">
        <v>160</v>
      </c>
      <c r="B6" s="105" t="s">
        <v>161</v>
      </c>
      <c r="C6" s="32">
        <v>2</v>
      </c>
      <c r="D6" s="32">
        <v>2</v>
      </c>
      <c r="E6" s="32">
        <v>2</v>
      </c>
      <c r="F6" s="36">
        <v>1</v>
      </c>
      <c r="G6" s="33">
        <v>0</v>
      </c>
      <c r="H6" s="36">
        <v>1</v>
      </c>
      <c r="I6" s="36">
        <v>1</v>
      </c>
      <c r="J6" s="36">
        <v>1</v>
      </c>
      <c r="K6" s="33">
        <v>0</v>
      </c>
      <c r="L6" s="33">
        <v>0</v>
      </c>
      <c r="M6" s="1">
        <f t="shared" si="0"/>
        <v>10</v>
      </c>
      <c r="N6" s="39">
        <v>1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1">
        <f t="shared" si="1"/>
        <v>1</v>
      </c>
      <c r="W6" s="1">
        <f t="shared" si="2"/>
        <v>11</v>
      </c>
    </row>
    <row r="7" spans="1:23" ht="14.25" customHeight="1">
      <c r="A7" s="252" t="s">
        <v>181</v>
      </c>
      <c r="B7" s="105" t="s">
        <v>182</v>
      </c>
      <c r="C7" s="32">
        <v>2</v>
      </c>
      <c r="D7" s="32">
        <v>2</v>
      </c>
      <c r="E7" s="33">
        <v>0</v>
      </c>
      <c r="F7" s="32">
        <v>2</v>
      </c>
      <c r="G7" s="32">
        <v>2</v>
      </c>
      <c r="H7" s="32">
        <v>2</v>
      </c>
      <c r="I7" s="33">
        <v>0</v>
      </c>
      <c r="J7" s="33">
        <v>0</v>
      </c>
      <c r="K7" s="32">
        <v>2</v>
      </c>
      <c r="L7" s="32">
        <v>2</v>
      </c>
      <c r="M7" s="1">
        <f t="shared" si="0"/>
        <v>14</v>
      </c>
      <c r="N7" s="38">
        <v>0</v>
      </c>
      <c r="O7" s="32">
        <v>2</v>
      </c>
      <c r="P7" s="33">
        <v>0</v>
      </c>
      <c r="Q7" s="33">
        <v>0</v>
      </c>
      <c r="R7" s="33">
        <v>0</v>
      </c>
      <c r="S7" s="33">
        <v>0</v>
      </c>
      <c r="T7" s="36">
        <v>1</v>
      </c>
      <c r="U7" s="33">
        <v>0</v>
      </c>
      <c r="V7" s="1">
        <f t="shared" si="1"/>
        <v>3</v>
      </c>
      <c r="W7" s="1">
        <f t="shared" si="2"/>
        <v>17</v>
      </c>
    </row>
    <row r="8" spans="1:23" ht="14.25" customHeight="1">
      <c r="A8" s="252" t="s">
        <v>153</v>
      </c>
      <c r="B8" s="105" t="s">
        <v>154</v>
      </c>
      <c r="C8" s="32">
        <v>2</v>
      </c>
      <c r="D8" s="32">
        <v>2</v>
      </c>
      <c r="E8" s="32">
        <v>2</v>
      </c>
      <c r="F8" s="32">
        <v>2</v>
      </c>
      <c r="G8" s="32">
        <v>2</v>
      </c>
      <c r="H8" s="32">
        <v>2</v>
      </c>
      <c r="I8" s="36">
        <v>1</v>
      </c>
      <c r="J8" s="32">
        <v>2</v>
      </c>
      <c r="K8" s="32">
        <v>2</v>
      </c>
      <c r="L8" s="32">
        <v>2</v>
      </c>
      <c r="M8" s="1">
        <f t="shared" si="0"/>
        <v>19</v>
      </c>
      <c r="N8" s="40">
        <v>2</v>
      </c>
      <c r="O8" s="33">
        <v>0</v>
      </c>
      <c r="P8" s="33">
        <v>1</v>
      </c>
      <c r="Q8" s="36">
        <v>1</v>
      </c>
      <c r="R8" s="32">
        <v>2</v>
      </c>
      <c r="S8" s="36">
        <v>1</v>
      </c>
      <c r="T8" s="32">
        <v>2</v>
      </c>
      <c r="U8" s="36">
        <v>1</v>
      </c>
      <c r="V8" s="1">
        <f t="shared" si="1"/>
        <v>10</v>
      </c>
      <c r="W8" s="1">
        <f t="shared" si="2"/>
        <v>29</v>
      </c>
    </row>
    <row r="9" spans="1:23" ht="14.25" customHeight="1">
      <c r="A9" s="252" t="s">
        <v>218</v>
      </c>
      <c r="B9" s="105" t="s">
        <v>220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1">
        <f t="shared" si="0"/>
        <v>0</v>
      </c>
      <c r="N9" s="38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1">
        <f t="shared" si="1"/>
        <v>0</v>
      </c>
      <c r="W9" s="1">
        <f t="shared" si="2"/>
        <v>0</v>
      </c>
    </row>
    <row r="10" spans="1:23" ht="14.25" customHeight="1">
      <c r="A10" s="252" t="s">
        <v>156</v>
      </c>
      <c r="B10" s="105" t="s">
        <v>157</v>
      </c>
      <c r="C10" s="32">
        <v>2</v>
      </c>
      <c r="D10" s="33">
        <v>0</v>
      </c>
      <c r="E10" s="32">
        <v>2</v>
      </c>
      <c r="F10" s="33">
        <v>0</v>
      </c>
      <c r="G10" s="32">
        <v>2</v>
      </c>
      <c r="H10" s="36">
        <v>1</v>
      </c>
      <c r="I10" s="32">
        <v>2</v>
      </c>
      <c r="J10" s="36">
        <v>1</v>
      </c>
      <c r="K10" s="33">
        <v>0</v>
      </c>
      <c r="L10" s="36">
        <v>1</v>
      </c>
      <c r="M10" s="1">
        <f t="shared" si="0"/>
        <v>11</v>
      </c>
      <c r="N10" s="38">
        <v>1</v>
      </c>
      <c r="O10" s="33">
        <v>1</v>
      </c>
      <c r="P10" s="33">
        <v>1</v>
      </c>
      <c r="Q10" s="33">
        <v>1</v>
      </c>
      <c r="R10" s="33">
        <v>0</v>
      </c>
      <c r="S10" s="33">
        <v>1</v>
      </c>
      <c r="T10" s="33">
        <v>0</v>
      </c>
      <c r="U10" s="33">
        <v>0</v>
      </c>
      <c r="V10" s="1">
        <f t="shared" si="1"/>
        <v>5</v>
      </c>
      <c r="W10" s="1">
        <f t="shared" si="2"/>
        <v>16</v>
      </c>
    </row>
    <row r="11" spans="1:23" ht="14.25" customHeight="1">
      <c r="A11" s="252" t="s">
        <v>166</v>
      </c>
      <c r="B11" s="105" t="s">
        <v>167</v>
      </c>
      <c r="C11" s="32">
        <v>2</v>
      </c>
      <c r="D11" s="32">
        <v>2</v>
      </c>
      <c r="E11" s="32">
        <v>2</v>
      </c>
      <c r="F11" s="33">
        <v>0</v>
      </c>
      <c r="G11" s="33">
        <v>0</v>
      </c>
      <c r="H11" s="33">
        <v>0</v>
      </c>
      <c r="I11" s="32">
        <v>2</v>
      </c>
      <c r="J11" s="32">
        <v>2</v>
      </c>
      <c r="K11" s="33">
        <v>0</v>
      </c>
      <c r="L11" s="32">
        <v>2</v>
      </c>
      <c r="M11" s="1">
        <f t="shared" si="0"/>
        <v>12</v>
      </c>
      <c r="N11" s="40">
        <v>2</v>
      </c>
      <c r="O11" s="32">
        <v>2</v>
      </c>
      <c r="P11" s="33">
        <v>0</v>
      </c>
      <c r="Q11" s="32">
        <v>2</v>
      </c>
      <c r="R11" s="32">
        <v>2</v>
      </c>
      <c r="S11" s="33">
        <v>0</v>
      </c>
      <c r="T11" s="32">
        <v>2</v>
      </c>
      <c r="U11" s="32">
        <v>2</v>
      </c>
      <c r="V11" s="1">
        <f t="shared" si="1"/>
        <v>12</v>
      </c>
      <c r="W11" s="1">
        <f t="shared" si="2"/>
        <v>24</v>
      </c>
    </row>
    <row r="12" spans="1:23" ht="14.25" customHeight="1">
      <c r="A12" s="252" t="s">
        <v>172</v>
      </c>
      <c r="B12" s="105" t="s">
        <v>173</v>
      </c>
      <c r="C12" s="36">
        <v>1</v>
      </c>
      <c r="D12" s="36">
        <v>1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1">
        <f t="shared" si="0"/>
        <v>2</v>
      </c>
      <c r="N12" s="38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1">
        <f t="shared" si="1"/>
        <v>0</v>
      </c>
      <c r="W12" s="1">
        <f t="shared" si="2"/>
        <v>2</v>
      </c>
    </row>
    <row r="13" spans="1:23" ht="14.25" customHeight="1">
      <c r="A13" s="252" t="s">
        <v>169</v>
      </c>
      <c r="B13" s="105" t="s">
        <v>170</v>
      </c>
      <c r="C13" s="32">
        <v>2</v>
      </c>
      <c r="D13" s="32">
        <v>2</v>
      </c>
      <c r="E13" s="36">
        <v>1</v>
      </c>
      <c r="F13" s="36">
        <v>1</v>
      </c>
      <c r="G13" s="33">
        <v>0</v>
      </c>
      <c r="H13" s="33">
        <v>0</v>
      </c>
      <c r="I13" s="36">
        <v>1</v>
      </c>
      <c r="J13" s="36">
        <v>1</v>
      </c>
      <c r="K13" s="36">
        <v>1</v>
      </c>
      <c r="L13" s="33">
        <v>0</v>
      </c>
      <c r="M13" s="1">
        <f t="shared" si="0"/>
        <v>9</v>
      </c>
      <c r="N13" s="40">
        <v>2</v>
      </c>
      <c r="O13" s="33">
        <v>0</v>
      </c>
      <c r="P13" s="36">
        <v>1</v>
      </c>
      <c r="Q13" s="36">
        <v>1</v>
      </c>
      <c r="R13" s="36">
        <v>1</v>
      </c>
      <c r="S13" s="33">
        <v>0</v>
      </c>
      <c r="T13" s="33">
        <v>0</v>
      </c>
      <c r="U13" s="33">
        <v>0</v>
      </c>
      <c r="V13" s="1">
        <f t="shared" si="1"/>
        <v>5</v>
      </c>
      <c r="W13" s="1">
        <f t="shared" si="2"/>
        <v>14</v>
      </c>
    </row>
    <row r="14" spans="1:23" ht="14.25" customHeight="1">
      <c r="A14" s="252" t="s">
        <v>139</v>
      </c>
      <c r="B14" s="105" t="s">
        <v>140</v>
      </c>
      <c r="C14" s="32">
        <v>2</v>
      </c>
      <c r="D14" s="32">
        <v>2</v>
      </c>
      <c r="E14" s="32">
        <v>2</v>
      </c>
      <c r="F14" s="36">
        <v>1</v>
      </c>
      <c r="G14" s="36">
        <v>1</v>
      </c>
      <c r="H14" s="32">
        <v>2</v>
      </c>
      <c r="I14" s="36">
        <v>1</v>
      </c>
      <c r="J14" s="36">
        <v>1</v>
      </c>
      <c r="K14" s="32">
        <v>2</v>
      </c>
      <c r="L14" s="36">
        <v>1</v>
      </c>
      <c r="M14" s="1">
        <f t="shared" si="0"/>
        <v>15</v>
      </c>
      <c r="N14" s="38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6">
        <v>1</v>
      </c>
      <c r="U14" s="33">
        <v>0</v>
      </c>
      <c r="V14" s="1">
        <f t="shared" si="1"/>
        <v>1</v>
      </c>
      <c r="W14" s="1">
        <f t="shared" si="2"/>
        <v>16</v>
      </c>
    </row>
    <row r="15" spans="1:23" ht="14.25" customHeight="1">
      <c r="A15" s="252" t="s">
        <v>124</v>
      </c>
      <c r="B15" s="105" t="s">
        <v>125</v>
      </c>
      <c r="C15" s="32">
        <v>2</v>
      </c>
      <c r="D15" s="32">
        <v>2</v>
      </c>
      <c r="E15" s="32">
        <v>2</v>
      </c>
      <c r="F15" s="32">
        <v>2</v>
      </c>
      <c r="G15" s="32">
        <v>2</v>
      </c>
      <c r="H15" s="32">
        <v>2</v>
      </c>
      <c r="I15" s="32">
        <v>2</v>
      </c>
      <c r="J15" s="32">
        <v>2</v>
      </c>
      <c r="K15" s="32">
        <v>2</v>
      </c>
      <c r="L15" s="33">
        <v>0</v>
      </c>
      <c r="M15" s="1">
        <f t="shared" si="0"/>
        <v>18</v>
      </c>
      <c r="N15" s="40">
        <v>2</v>
      </c>
      <c r="O15" s="36">
        <v>1</v>
      </c>
      <c r="P15" s="32">
        <v>2</v>
      </c>
      <c r="Q15" s="32">
        <v>2</v>
      </c>
      <c r="R15" s="32">
        <v>2</v>
      </c>
      <c r="S15" s="32">
        <v>2</v>
      </c>
      <c r="T15" s="32">
        <v>2</v>
      </c>
      <c r="U15" s="33">
        <v>0</v>
      </c>
      <c r="V15" s="1">
        <f t="shared" si="1"/>
        <v>13</v>
      </c>
      <c r="W15" s="1">
        <f t="shared" si="2"/>
        <v>31</v>
      </c>
    </row>
    <row r="16" spans="1:23" ht="14.25" customHeight="1">
      <c r="A16" s="252" t="s">
        <v>134</v>
      </c>
      <c r="B16" s="105" t="s">
        <v>137</v>
      </c>
      <c r="C16" s="32">
        <v>2</v>
      </c>
      <c r="D16" s="32">
        <v>2</v>
      </c>
      <c r="E16" s="32">
        <v>2</v>
      </c>
      <c r="F16" s="32">
        <v>2</v>
      </c>
      <c r="G16" s="32">
        <v>2</v>
      </c>
      <c r="H16" s="32">
        <v>2</v>
      </c>
      <c r="I16" s="32">
        <v>2</v>
      </c>
      <c r="J16" s="32">
        <v>2</v>
      </c>
      <c r="K16" s="32">
        <v>2</v>
      </c>
      <c r="L16" s="32">
        <v>2</v>
      </c>
      <c r="M16" s="1">
        <f t="shared" si="0"/>
        <v>20</v>
      </c>
      <c r="N16" s="39">
        <v>1</v>
      </c>
      <c r="O16" s="36">
        <v>1</v>
      </c>
      <c r="P16" s="33">
        <v>0</v>
      </c>
      <c r="Q16" s="32">
        <v>2</v>
      </c>
      <c r="R16" s="32">
        <v>2</v>
      </c>
      <c r="S16" s="32">
        <v>2</v>
      </c>
      <c r="T16" s="36">
        <v>1</v>
      </c>
      <c r="U16" s="33">
        <v>0</v>
      </c>
      <c r="V16" s="1">
        <f t="shared" si="1"/>
        <v>9</v>
      </c>
      <c r="W16" s="1">
        <f t="shared" si="2"/>
        <v>29</v>
      </c>
    </row>
    <row r="17" spans="1:23" ht="14.25" customHeight="1">
      <c r="A17" s="252" t="s">
        <v>149</v>
      </c>
      <c r="B17" s="105" t="s">
        <v>150</v>
      </c>
      <c r="C17" s="32">
        <v>2</v>
      </c>
      <c r="D17" s="32">
        <v>2</v>
      </c>
      <c r="E17" s="36">
        <v>1</v>
      </c>
      <c r="F17" s="33">
        <v>0</v>
      </c>
      <c r="G17" s="33">
        <v>0</v>
      </c>
      <c r="H17" s="36">
        <v>1</v>
      </c>
      <c r="I17" s="33">
        <v>0</v>
      </c>
      <c r="J17" s="33">
        <v>0</v>
      </c>
      <c r="K17" s="32">
        <v>2</v>
      </c>
      <c r="L17" s="36">
        <v>1</v>
      </c>
      <c r="M17" s="1">
        <f t="shared" si="0"/>
        <v>9</v>
      </c>
      <c r="N17" s="40">
        <v>2</v>
      </c>
      <c r="O17" s="36">
        <v>1</v>
      </c>
      <c r="P17" s="36">
        <v>1</v>
      </c>
      <c r="Q17" s="36">
        <v>1</v>
      </c>
      <c r="R17" s="36">
        <v>1</v>
      </c>
      <c r="S17" s="36">
        <v>1</v>
      </c>
      <c r="T17" s="36">
        <v>1</v>
      </c>
      <c r="U17" s="36">
        <v>1</v>
      </c>
      <c r="V17" s="1">
        <f t="shared" si="1"/>
        <v>9</v>
      </c>
      <c r="W17" s="1">
        <f t="shared" si="2"/>
        <v>18</v>
      </c>
    </row>
    <row r="18" spans="1:23" ht="14.25" customHeight="1">
      <c r="A18" s="252" t="s">
        <v>128</v>
      </c>
      <c r="B18" s="105" t="s">
        <v>131</v>
      </c>
      <c r="C18" s="32">
        <v>2</v>
      </c>
      <c r="D18" s="32">
        <v>2</v>
      </c>
      <c r="E18" s="36">
        <v>1</v>
      </c>
      <c r="F18" s="36">
        <v>1</v>
      </c>
      <c r="G18" s="36">
        <v>1</v>
      </c>
      <c r="H18" s="36">
        <v>1</v>
      </c>
      <c r="I18" s="33">
        <v>0</v>
      </c>
      <c r="J18" s="33">
        <v>0</v>
      </c>
      <c r="K18" s="33">
        <v>0</v>
      </c>
      <c r="L18" s="36">
        <v>1</v>
      </c>
      <c r="M18" s="1">
        <f t="shared" si="0"/>
        <v>9</v>
      </c>
      <c r="N18" s="38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1">
        <f t="shared" si="1"/>
        <v>0</v>
      </c>
      <c r="W18" s="1">
        <f t="shared" si="2"/>
        <v>9</v>
      </c>
    </row>
    <row r="19" spans="1:23" ht="14.25" customHeight="1">
      <c r="A19" s="252" t="s">
        <v>144</v>
      </c>
      <c r="B19" s="105" t="s">
        <v>145</v>
      </c>
      <c r="C19" s="32">
        <v>2</v>
      </c>
      <c r="D19" s="32">
        <v>2</v>
      </c>
      <c r="E19" s="36">
        <v>1</v>
      </c>
      <c r="F19" s="32">
        <v>2</v>
      </c>
      <c r="G19" s="32">
        <v>2</v>
      </c>
      <c r="H19" s="36">
        <v>1</v>
      </c>
      <c r="I19" s="33">
        <v>0</v>
      </c>
      <c r="J19" s="36">
        <v>1</v>
      </c>
      <c r="K19" s="33">
        <v>0</v>
      </c>
      <c r="L19" s="36">
        <v>1</v>
      </c>
      <c r="M19" s="1">
        <f t="shared" si="0"/>
        <v>12</v>
      </c>
      <c r="N19" s="38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1">
        <f t="shared" si="1"/>
        <v>0</v>
      </c>
      <c r="W19" s="1">
        <f t="shared" si="2"/>
        <v>12</v>
      </c>
    </row>
    <row r="20" spans="1:23" ht="14.25" customHeight="1">
      <c r="A20" s="252" t="s">
        <v>178</v>
      </c>
      <c r="B20" s="105" t="s">
        <v>179</v>
      </c>
      <c r="C20" s="32">
        <v>2</v>
      </c>
      <c r="D20" s="32">
        <v>2</v>
      </c>
      <c r="E20" s="32">
        <v>2</v>
      </c>
      <c r="F20" s="36">
        <v>1</v>
      </c>
      <c r="G20" s="32">
        <v>2</v>
      </c>
      <c r="H20" s="32">
        <v>2</v>
      </c>
      <c r="I20" s="36">
        <v>1</v>
      </c>
      <c r="J20" s="32">
        <v>2</v>
      </c>
      <c r="K20" s="32">
        <v>2</v>
      </c>
      <c r="L20" s="33">
        <v>0</v>
      </c>
      <c r="M20" s="1">
        <f t="shared" si="0"/>
        <v>16</v>
      </c>
      <c r="N20" s="38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1">
        <f t="shared" si="1"/>
        <v>0</v>
      </c>
      <c r="W20" s="1">
        <f t="shared" si="2"/>
        <v>16</v>
      </c>
    </row>
    <row r="21" spans="1:23" ht="14.25" customHeight="1">
      <c r="A21" s="252" t="s">
        <v>195</v>
      </c>
      <c r="B21" s="105" t="s">
        <v>196</v>
      </c>
      <c r="C21" s="32">
        <v>2</v>
      </c>
      <c r="D21" s="32">
        <v>2</v>
      </c>
      <c r="E21" s="32">
        <v>2</v>
      </c>
      <c r="F21" s="32">
        <v>2</v>
      </c>
      <c r="G21" s="32">
        <v>2</v>
      </c>
      <c r="H21" s="32">
        <v>2</v>
      </c>
      <c r="I21" s="33">
        <v>0</v>
      </c>
      <c r="J21" s="32">
        <v>2</v>
      </c>
      <c r="K21" s="33">
        <v>0</v>
      </c>
      <c r="L21" s="43">
        <v>2</v>
      </c>
      <c r="M21" s="1">
        <f t="shared" si="0"/>
        <v>16</v>
      </c>
      <c r="N21" s="39">
        <v>1</v>
      </c>
      <c r="O21" s="36">
        <v>1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1">
        <f t="shared" si="1"/>
        <v>2</v>
      </c>
      <c r="W21" s="1">
        <f t="shared" si="2"/>
        <v>18</v>
      </c>
    </row>
    <row r="22" spans="1:23" ht="14.25" customHeight="1">
      <c r="A22" s="252" t="s">
        <v>175</v>
      </c>
      <c r="B22" s="105" t="s">
        <v>176</v>
      </c>
      <c r="C22" s="32">
        <v>2</v>
      </c>
      <c r="D22" s="32">
        <v>2</v>
      </c>
      <c r="E22" s="36">
        <v>1</v>
      </c>
      <c r="F22" s="32">
        <v>2</v>
      </c>
      <c r="G22" s="32">
        <v>2</v>
      </c>
      <c r="H22" s="36">
        <v>1</v>
      </c>
      <c r="I22" s="36">
        <v>1</v>
      </c>
      <c r="J22" s="32">
        <v>2</v>
      </c>
      <c r="K22" s="32">
        <v>2</v>
      </c>
      <c r="L22" s="33">
        <v>0</v>
      </c>
      <c r="M22" s="1">
        <f t="shared" si="0"/>
        <v>15</v>
      </c>
      <c r="N22" s="40">
        <v>2</v>
      </c>
      <c r="O22" s="32">
        <v>2</v>
      </c>
      <c r="P22" s="36">
        <v>1</v>
      </c>
      <c r="Q22" s="36">
        <v>1</v>
      </c>
      <c r="R22" s="33">
        <v>0</v>
      </c>
      <c r="S22" s="33">
        <v>0</v>
      </c>
      <c r="T22" s="33">
        <v>0</v>
      </c>
      <c r="U22" s="33">
        <v>0</v>
      </c>
      <c r="V22" s="1">
        <f t="shared" si="1"/>
        <v>6</v>
      </c>
      <c r="W22" s="1">
        <f t="shared" si="2"/>
        <v>21</v>
      </c>
    </row>
    <row r="23" spans="1:23" ht="14.25" customHeight="1">
      <c r="A23" s="252" t="s">
        <v>208</v>
      </c>
      <c r="B23" s="105" t="s">
        <v>211</v>
      </c>
      <c r="C23" s="36">
        <v>1</v>
      </c>
      <c r="D23" s="32">
        <v>2</v>
      </c>
      <c r="E23" s="32">
        <v>2</v>
      </c>
      <c r="F23" s="36">
        <v>1</v>
      </c>
      <c r="G23" s="32">
        <v>2</v>
      </c>
      <c r="H23" s="32">
        <v>2</v>
      </c>
      <c r="I23" s="33">
        <v>0</v>
      </c>
      <c r="J23" s="33">
        <v>0</v>
      </c>
      <c r="K23" s="32">
        <v>2</v>
      </c>
      <c r="L23" s="32">
        <v>2</v>
      </c>
      <c r="M23" s="1">
        <f t="shared" si="0"/>
        <v>14</v>
      </c>
      <c r="N23" s="38">
        <v>0</v>
      </c>
      <c r="O23" s="33">
        <v>0</v>
      </c>
      <c r="P23" s="33">
        <v>0</v>
      </c>
      <c r="Q23" s="36">
        <v>1</v>
      </c>
      <c r="R23" s="36">
        <v>1</v>
      </c>
      <c r="S23" s="36">
        <v>1</v>
      </c>
      <c r="T23" s="36">
        <v>1</v>
      </c>
      <c r="U23" s="33">
        <v>0</v>
      </c>
      <c r="V23" s="1">
        <f t="shared" si="1"/>
        <v>4</v>
      </c>
      <c r="W23" s="1">
        <f t="shared" si="2"/>
        <v>18</v>
      </c>
    </row>
    <row r="24" spans="1:23" ht="14.25" customHeight="1">
      <c r="A24" s="252" t="s">
        <v>163</v>
      </c>
      <c r="B24" s="105" t="s">
        <v>164</v>
      </c>
      <c r="C24" s="32">
        <v>2</v>
      </c>
      <c r="D24" s="32">
        <v>2</v>
      </c>
      <c r="E24" s="32">
        <v>2</v>
      </c>
      <c r="F24" s="32">
        <v>2</v>
      </c>
      <c r="G24" s="32">
        <v>2</v>
      </c>
      <c r="H24" s="33">
        <v>0</v>
      </c>
      <c r="I24" s="33">
        <v>0</v>
      </c>
      <c r="J24" s="32">
        <v>2</v>
      </c>
      <c r="K24" s="33">
        <v>0</v>
      </c>
      <c r="L24" s="32">
        <v>2</v>
      </c>
      <c r="M24" s="1">
        <f t="shared" si="0"/>
        <v>14</v>
      </c>
      <c r="N24" s="39">
        <v>1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1">
        <f t="shared" si="1"/>
        <v>1</v>
      </c>
      <c r="W24" s="1">
        <f t="shared" si="2"/>
        <v>15</v>
      </c>
    </row>
    <row r="25" spans="1:23" ht="14.25" customHeight="1"/>
    <row r="26" spans="1:23" ht="14.25" customHeight="1"/>
    <row r="27" spans="1:23" ht="14.25" customHeight="1"/>
    <row r="28" spans="1:23" ht="14.25" customHeight="1"/>
    <row r="29" spans="1:23" ht="14.25" customHeight="1"/>
    <row r="30" spans="1:23" ht="14.25" customHeight="1"/>
    <row r="31" spans="1:23" ht="14.25" customHeight="1"/>
    <row r="32" spans="1:2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C1:M1"/>
    <mergeCell ref="N1:V1"/>
  </mergeCells>
  <conditionalFormatting sqref="C1 A2:M2 A3:L24">
    <cfRule type="cellIs" dxfId="25" priority="1" operator="equal">
      <formula>1</formula>
    </cfRule>
    <cfRule type="cellIs" dxfId="24" priority="2" operator="equal">
      <formula>2</formula>
    </cfRule>
    <cfRule type="cellIs" dxfId="23" priority="3" operator="equal">
      <formula>0</formula>
    </cfRule>
  </conditionalFormatting>
  <conditionalFormatting sqref="N1:V2 W2 N3:U24">
    <cfRule type="cellIs" dxfId="22" priority="4" operator="equal">
      <formula>1</formula>
    </cfRule>
    <cfRule type="cellIs" dxfId="21" priority="5" operator="equal">
      <formula>2</formula>
    </cfRule>
    <cfRule type="cellIs" dxfId="20" priority="6" operator="equal">
      <formula>0</formula>
    </cfRule>
  </conditionalFormatting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1000"/>
  <sheetViews>
    <sheetView workbookViewId="0"/>
  </sheetViews>
  <sheetFormatPr defaultColWidth="14.44140625" defaultRowHeight="15" customHeight="1"/>
  <cols>
    <col min="1" max="1" width="4" customWidth="1"/>
    <col min="2" max="2" width="4.6640625" customWidth="1"/>
    <col min="3" max="3" width="3.5546875" customWidth="1"/>
    <col min="4" max="8" width="6.33203125" customWidth="1"/>
    <col min="9" max="9" width="8.6640625" customWidth="1"/>
    <col min="10" max="10" width="3.5546875" customWidth="1"/>
    <col min="11" max="14" width="8.6640625" customWidth="1"/>
    <col min="15" max="15" width="46.6640625" customWidth="1"/>
    <col min="16" max="26" width="8.6640625" customWidth="1"/>
  </cols>
  <sheetData>
    <row r="1" spans="1:16" ht="48" customHeight="1">
      <c r="C1" s="266" t="s">
        <v>63</v>
      </c>
      <c r="D1" s="262"/>
      <c r="E1" s="262"/>
      <c r="F1" s="262"/>
      <c r="G1" s="262"/>
      <c r="H1" s="262"/>
      <c r="I1" s="262"/>
      <c r="J1" s="263"/>
    </row>
    <row r="2" spans="1:16" ht="107.25" customHeight="1">
      <c r="A2" s="19" t="s">
        <v>65</v>
      </c>
      <c r="B2" s="19" t="s">
        <v>66</v>
      </c>
      <c r="C2" s="19" t="s">
        <v>107</v>
      </c>
      <c r="D2" s="19" t="s">
        <v>108</v>
      </c>
      <c r="E2" s="19" t="s">
        <v>109</v>
      </c>
      <c r="F2" s="19" t="s">
        <v>110</v>
      </c>
      <c r="G2" s="19" t="s">
        <v>111</v>
      </c>
      <c r="H2" s="19" t="s">
        <v>112</v>
      </c>
      <c r="I2" s="19" t="s">
        <v>113</v>
      </c>
      <c r="J2" s="19" t="s">
        <v>29</v>
      </c>
      <c r="P2" s="1" t="s">
        <v>383</v>
      </c>
    </row>
    <row r="3" spans="1:16" ht="14.25" customHeight="1">
      <c r="A3" s="256" t="s">
        <v>184</v>
      </c>
      <c r="B3" s="105" t="s">
        <v>185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f t="shared" ref="J3:J24" si="0">SUM(C3:I3)</f>
        <v>6</v>
      </c>
      <c r="O3" s="257" t="s">
        <v>107</v>
      </c>
      <c r="P3" s="105">
        <v>5</v>
      </c>
    </row>
    <row r="4" spans="1:16" ht="14.25" customHeight="1">
      <c r="A4" s="252" t="s">
        <v>190</v>
      </c>
      <c r="B4" s="105" t="s">
        <v>191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f t="shared" si="0"/>
        <v>0</v>
      </c>
      <c r="O4" s="257" t="s">
        <v>109</v>
      </c>
      <c r="P4" s="105">
        <v>5</v>
      </c>
    </row>
    <row r="5" spans="1:16" ht="14.25" customHeight="1">
      <c r="A5" s="252" t="s">
        <v>187</v>
      </c>
      <c r="B5" s="105" t="s">
        <v>188</v>
      </c>
      <c r="C5" s="1">
        <v>0</v>
      </c>
      <c r="D5" s="1">
        <v>2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f t="shared" si="0"/>
        <v>4</v>
      </c>
      <c r="O5" s="257" t="s">
        <v>113</v>
      </c>
      <c r="P5" s="105">
        <v>5</v>
      </c>
    </row>
    <row r="6" spans="1:16" ht="14.25" customHeight="1">
      <c r="A6" s="252" t="s">
        <v>160</v>
      </c>
      <c r="B6" s="105" t="s">
        <v>161</v>
      </c>
      <c r="C6" s="1">
        <v>1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0</v>
      </c>
      <c r="J6" s="1">
        <f t="shared" si="0"/>
        <v>4</v>
      </c>
      <c r="O6" s="257" t="s">
        <v>108</v>
      </c>
      <c r="P6" s="105">
        <v>6</v>
      </c>
    </row>
    <row r="7" spans="1:16" ht="14.25" customHeight="1">
      <c r="A7" s="252" t="s">
        <v>181</v>
      </c>
      <c r="B7" s="105" t="s">
        <v>182</v>
      </c>
      <c r="C7" s="1">
        <v>0</v>
      </c>
      <c r="D7" s="1">
        <v>0</v>
      </c>
      <c r="E7" s="1">
        <v>0</v>
      </c>
      <c r="F7" s="1">
        <v>2</v>
      </c>
      <c r="G7" s="1">
        <v>2</v>
      </c>
      <c r="H7" s="1">
        <v>2</v>
      </c>
      <c r="I7" s="1">
        <v>2</v>
      </c>
      <c r="J7" s="1">
        <f t="shared" si="0"/>
        <v>8</v>
      </c>
      <c r="O7" s="257" t="s">
        <v>111</v>
      </c>
      <c r="P7" s="105">
        <v>6</v>
      </c>
    </row>
    <row r="8" spans="1:16" ht="14.25" customHeight="1">
      <c r="A8" s="252" t="s">
        <v>153</v>
      </c>
      <c r="B8" s="105" t="s">
        <v>154</v>
      </c>
      <c r="C8" s="1">
        <v>2</v>
      </c>
      <c r="D8" s="1">
        <v>2</v>
      </c>
      <c r="E8" s="1">
        <v>0</v>
      </c>
      <c r="F8" s="1">
        <v>1</v>
      </c>
      <c r="G8" s="1">
        <v>1</v>
      </c>
      <c r="H8" s="1">
        <v>1</v>
      </c>
      <c r="I8" s="1">
        <v>2</v>
      </c>
      <c r="J8" s="1">
        <f t="shared" si="0"/>
        <v>9</v>
      </c>
      <c r="O8" s="257" t="s">
        <v>112</v>
      </c>
      <c r="P8" s="105">
        <v>6</v>
      </c>
    </row>
    <row r="9" spans="1:16" ht="14.25" customHeight="1">
      <c r="A9" s="252" t="s">
        <v>218</v>
      </c>
      <c r="B9" s="105" t="s">
        <v>220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f t="shared" si="0"/>
        <v>0</v>
      </c>
      <c r="O9" s="257" t="s">
        <v>110</v>
      </c>
      <c r="P9" s="105">
        <v>12</v>
      </c>
    </row>
    <row r="10" spans="1:16" ht="14.25" customHeight="1">
      <c r="A10" s="252" t="s">
        <v>156</v>
      </c>
      <c r="B10" s="105" t="s">
        <v>157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0</v>
      </c>
      <c r="J10" s="1">
        <f t="shared" si="0"/>
        <v>2</v>
      </c>
    </row>
    <row r="11" spans="1:16" ht="14.25" customHeight="1">
      <c r="A11" s="252" t="s">
        <v>166</v>
      </c>
      <c r="B11" s="105" t="s">
        <v>167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f t="shared" si="0"/>
        <v>2</v>
      </c>
    </row>
    <row r="12" spans="1:16" ht="14.25" customHeight="1">
      <c r="A12" s="252" t="s">
        <v>172</v>
      </c>
      <c r="B12" s="105" t="s">
        <v>173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f t="shared" si="0"/>
        <v>0</v>
      </c>
    </row>
    <row r="13" spans="1:16" ht="14.25" customHeight="1">
      <c r="A13" s="252" t="s">
        <v>169</v>
      </c>
      <c r="B13" s="105" t="s">
        <v>170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f t="shared" si="0"/>
        <v>2</v>
      </c>
    </row>
    <row r="14" spans="1:16" ht="14.25" customHeight="1">
      <c r="A14" s="252" t="s">
        <v>139</v>
      </c>
      <c r="B14" s="105" t="s">
        <v>140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f t="shared" si="0"/>
        <v>1</v>
      </c>
    </row>
    <row r="15" spans="1:16" ht="14.25" customHeight="1">
      <c r="A15" s="252" t="s">
        <v>124</v>
      </c>
      <c r="B15" s="105" t="s">
        <v>125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f t="shared" si="0"/>
        <v>0</v>
      </c>
    </row>
    <row r="16" spans="1:16" ht="14.25" customHeight="1">
      <c r="A16" s="252" t="s">
        <v>134</v>
      </c>
      <c r="B16" s="105" t="s">
        <v>137</v>
      </c>
      <c r="C16" s="1">
        <v>0</v>
      </c>
      <c r="D16" s="1">
        <v>2</v>
      </c>
      <c r="E16" s="1">
        <v>2</v>
      </c>
      <c r="F16" s="1">
        <v>2</v>
      </c>
      <c r="G16" s="1">
        <v>0</v>
      </c>
      <c r="H16" s="1">
        <v>0</v>
      </c>
      <c r="I16" s="1">
        <v>1</v>
      </c>
      <c r="J16" s="1">
        <f t="shared" si="0"/>
        <v>7</v>
      </c>
    </row>
    <row r="17" spans="1:10" ht="14.25" customHeight="1">
      <c r="A17" s="252" t="s">
        <v>149</v>
      </c>
      <c r="B17" s="105" t="s">
        <v>150</v>
      </c>
      <c r="C17" s="1">
        <v>0</v>
      </c>
      <c r="D17" s="1">
        <v>0</v>
      </c>
      <c r="E17" s="1">
        <v>0</v>
      </c>
      <c r="F17" s="1">
        <v>2</v>
      </c>
      <c r="G17" s="1">
        <v>0</v>
      </c>
      <c r="H17" s="1">
        <v>0</v>
      </c>
      <c r="I17" s="1">
        <v>0</v>
      </c>
      <c r="J17" s="1">
        <f t="shared" si="0"/>
        <v>2</v>
      </c>
    </row>
    <row r="18" spans="1:10" ht="14.25" customHeight="1">
      <c r="A18" s="252" t="s">
        <v>128</v>
      </c>
      <c r="B18" s="105" t="s">
        <v>131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f t="shared" si="0"/>
        <v>1</v>
      </c>
    </row>
    <row r="19" spans="1:10" ht="14.25" customHeight="1">
      <c r="A19" s="252" t="s">
        <v>144</v>
      </c>
      <c r="B19" s="105" t="s">
        <v>145</v>
      </c>
      <c r="C19" s="1">
        <v>1</v>
      </c>
      <c r="D19" s="1">
        <v>1</v>
      </c>
      <c r="E19" s="1">
        <v>2</v>
      </c>
      <c r="F19" s="1">
        <v>2</v>
      </c>
      <c r="G19" s="1">
        <v>2</v>
      </c>
      <c r="H19" s="1">
        <v>0</v>
      </c>
      <c r="I19" s="1">
        <v>2</v>
      </c>
      <c r="J19" s="1">
        <f t="shared" si="0"/>
        <v>10</v>
      </c>
    </row>
    <row r="20" spans="1:10" ht="14.25" customHeight="1">
      <c r="A20" s="252" t="s">
        <v>178</v>
      </c>
      <c r="B20" s="105" t="s">
        <v>179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f t="shared" si="0"/>
        <v>2</v>
      </c>
    </row>
    <row r="21" spans="1:10" ht="14.25" customHeight="1">
      <c r="A21" s="252" t="s">
        <v>195</v>
      </c>
      <c r="B21" s="105" t="s">
        <v>196</v>
      </c>
      <c r="C21" s="1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f t="shared" si="0"/>
        <v>4</v>
      </c>
    </row>
    <row r="22" spans="1:10" ht="14.25" customHeight="1">
      <c r="A22" s="252" t="s">
        <v>175</v>
      </c>
      <c r="B22" s="105" t="s">
        <v>176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f t="shared" si="0"/>
        <v>1</v>
      </c>
    </row>
    <row r="23" spans="1:10" ht="14.25" customHeight="1">
      <c r="A23" s="252" t="s">
        <v>208</v>
      </c>
      <c r="B23" s="105" t="s">
        <v>211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f t="shared" si="0"/>
        <v>0</v>
      </c>
    </row>
    <row r="24" spans="1:10" ht="14.25" customHeight="1">
      <c r="A24" s="30" t="s">
        <v>163</v>
      </c>
      <c r="B24" s="1" t="s">
        <v>164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f t="shared" si="0"/>
        <v>0</v>
      </c>
    </row>
    <row r="25" spans="1:10" ht="14.25" customHeight="1">
      <c r="B25" s="1" t="s">
        <v>384</v>
      </c>
      <c r="C25" s="1">
        <f t="shared" ref="C25:I25" si="1">COUNTIF(C3:C24,"&gt;1")</f>
        <v>2</v>
      </c>
      <c r="D25" s="1">
        <f t="shared" si="1"/>
        <v>3</v>
      </c>
      <c r="E25" s="1">
        <f t="shared" si="1"/>
        <v>3</v>
      </c>
      <c r="F25" s="1">
        <f t="shared" si="1"/>
        <v>4</v>
      </c>
      <c r="G25" s="1">
        <f t="shared" si="1"/>
        <v>3</v>
      </c>
      <c r="H25" s="1">
        <f t="shared" si="1"/>
        <v>2</v>
      </c>
      <c r="I25" s="1">
        <f t="shared" si="1"/>
        <v>3</v>
      </c>
    </row>
    <row r="26" spans="1:10" ht="14.25" customHeight="1">
      <c r="B26" s="1" t="s">
        <v>385</v>
      </c>
      <c r="C26" s="1">
        <f t="shared" ref="C26:I26" si="2">COUNTIF(C3:C24,"&gt;0")</f>
        <v>5</v>
      </c>
      <c r="D26" s="1">
        <f t="shared" si="2"/>
        <v>6</v>
      </c>
      <c r="E26" s="1">
        <f t="shared" si="2"/>
        <v>5</v>
      </c>
      <c r="F26" s="1">
        <f t="shared" si="2"/>
        <v>12</v>
      </c>
      <c r="G26" s="1">
        <f t="shared" si="2"/>
        <v>6</v>
      </c>
      <c r="H26" s="1">
        <f t="shared" si="2"/>
        <v>6</v>
      </c>
      <c r="I26" s="1">
        <f t="shared" si="2"/>
        <v>5</v>
      </c>
    </row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1:J1"/>
  </mergeCells>
  <conditionalFormatting sqref="A2:B24 B25:B26">
    <cfRule type="cellIs" dxfId="19" priority="1" operator="equal">
      <formula>1</formula>
    </cfRule>
    <cfRule type="cellIs" dxfId="18" priority="2" operator="equal">
      <formula>2</formula>
    </cfRule>
    <cfRule type="cellIs" dxfId="17" priority="3" operator="equal">
      <formula>0</formula>
    </cfRule>
  </conditionalFormatting>
  <conditionalFormatting sqref="C3:I24">
    <cfRule type="cellIs" dxfId="16" priority="4" operator="equal">
      <formula>2</formula>
    </cfRule>
    <cfRule type="cellIs" dxfId="15" priority="5" operator="equal">
      <formula>1</formula>
    </cfRule>
    <cfRule type="cellIs" dxfId="14" priority="6" operator="equal">
      <formula>0</formula>
    </cfRule>
  </conditionalFormatting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000"/>
  <sheetViews>
    <sheetView workbookViewId="0"/>
  </sheetViews>
  <sheetFormatPr defaultColWidth="14.44140625" defaultRowHeight="15" customHeight="1"/>
  <cols>
    <col min="1" max="2" width="19.109375" customWidth="1"/>
    <col min="3" max="3" width="13.5546875" customWidth="1"/>
    <col min="4" max="4" width="33.44140625" customWidth="1"/>
    <col min="5" max="5" width="13.5546875" customWidth="1"/>
    <col min="6" max="26" width="8.6640625" customWidth="1"/>
  </cols>
  <sheetData>
    <row r="1" spans="1:5" ht="14.25" customHeight="1">
      <c r="A1" s="1" t="s">
        <v>339</v>
      </c>
      <c r="D1" s="1" t="s">
        <v>386</v>
      </c>
      <c r="E1" s="1">
        <f t="shared" ref="E1:E13" si="0">COUNTIF($A$1:$A$220,D1)</f>
        <v>133</v>
      </c>
    </row>
    <row r="2" spans="1:5" ht="14.25" customHeight="1">
      <c r="A2" s="1" t="s">
        <v>339</v>
      </c>
      <c r="D2" s="1" t="s">
        <v>387</v>
      </c>
      <c r="E2" s="1">
        <f t="shared" si="0"/>
        <v>12</v>
      </c>
    </row>
    <row r="3" spans="1:5" ht="14.25" customHeight="1">
      <c r="A3" s="1" t="s">
        <v>350</v>
      </c>
      <c r="D3" s="1" t="s">
        <v>357</v>
      </c>
      <c r="E3" s="1">
        <f t="shared" si="0"/>
        <v>1</v>
      </c>
    </row>
    <row r="4" spans="1:5" ht="14.25" customHeight="1">
      <c r="A4" s="1" t="s">
        <v>350</v>
      </c>
      <c r="D4" s="1" t="s">
        <v>354</v>
      </c>
      <c r="E4" s="1">
        <f t="shared" si="0"/>
        <v>3</v>
      </c>
    </row>
    <row r="5" spans="1:5" ht="14.25" customHeight="1">
      <c r="A5" s="1" t="s">
        <v>386</v>
      </c>
      <c r="D5" s="1" t="s">
        <v>349</v>
      </c>
      <c r="E5" s="1">
        <f t="shared" si="0"/>
        <v>3</v>
      </c>
    </row>
    <row r="6" spans="1:5" ht="14.25" customHeight="1">
      <c r="A6" s="1" t="s">
        <v>355</v>
      </c>
      <c r="D6" s="1" t="s">
        <v>343</v>
      </c>
      <c r="E6" s="1">
        <f t="shared" si="0"/>
        <v>3</v>
      </c>
    </row>
    <row r="7" spans="1:5" ht="14.25" customHeight="1">
      <c r="A7" s="1" t="s">
        <v>386</v>
      </c>
      <c r="D7" s="1" t="s">
        <v>345</v>
      </c>
      <c r="E7" s="1">
        <f t="shared" si="0"/>
        <v>4</v>
      </c>
    </row>
    <row r="8" spans="1:5" ht="14.25" customHeight="1">
      <c r="A8" s="1" t="s">
        <v>337</v>
      </c>
      <c r="D8" s="1" t="s">
        <v>339</v>
      </c>
      <c r="E8" s="1">
        <f t="shared" si="0"/>
        <v>7</v>
      </c>
    </row>
    <row r="9" spans="1:5" ht="14.25" customHeight="1">
      <c r="A9" s="1" t="s">
        <v>337</v>
      </c>
      <c r="D9" s="1" t="s">
        <v>355</v>
      </c>
      <c r="E9" s="1">
        <f t="shared" si="0"/>
        <v>7</v>
      </c>
    </row>
    <row r="10" spans="1:5" ht="14.25" customHeight="1">
      <c r="A10" s="1" t="s">
        <v>337</v>
      </c>
      <c r="D10" s="1" t="s">
        <v>337</v>
      </c>
      <c r="E10" s="1">
        <f t="shared" si="0"/>
        <v>7</v>
      </c>
    </row>
    <row r="11" spans="1:5" ht="14.25" customHeight="1">
      <c r="A11" s="1" t="s">
        <v>339</v>
      </c>
      <c r="D11" s="1" t="s">
        <v>338</v>
      </c>
      <c r="E11" s="1">
        <f t="shared" si="0"/>
        <v>9</v>
      </c>
    </row>
    <row r="12" spans="1:5" ht="14.25" customHeight="1">
      <c r="A12" s="1" t="s">
        <v>339</v>
      </c>
      <c r="D12" s="1" t="s">
        <v>346</v>
      </c>
      <c r="E12" s="1">
        <f t="shared" si="0"/>
        <v>11</v>
      </c>
    </row>
    <row r="13" spans="1:5" ht="14.25" customHeight="1">
      <c r="A13" s="1" t="s">
        <v>386</v>
      </c>
      <c r="D13" s="1" t="s">
        <v>350</v>
      </c>
      <c r="E13" s="1">
        <f t="shared" si="0"/>
        <v>20</v>
      </c>
    </row>
    <row r="14" spans="1:5" ht="14.25" customHeight="1">
      <c r="A14" s="1" t="s">
        <v>386</v>
      </c>
    </row>
    <row r="15" spans="1:5" ht="14.25" customHeight="1">
      <c r="A15" s="1" t="s">
        <v>350</v>
      </c>
    </row>
    <row r="16" spans="1:5" ht="14.25" customHeight="1">
      <c r="A16" s="1" t="s">
        <v>350</v>
      </c>
      <c r="D16" s="258" t="s">
        <v>388</v>
      </c>
    </row>
    <row r="17" spans="1:4" ht="14.25" customHeight="1">
      <c r="A17" s="1" t="s">
        <v>354</v>
      </c>
      <c r="D17" s="1" t="s">
        <v>359</v>
      </c>
    </row>
    <row r="18" spans="1:4" ht="14.25" customHeight="1">
      <c r="A18" s="1" t="s">
        <v>354</v>
      </c>
      <c r="D18" s="1" t="s">
        <v>351</v>
      </c>
    </row>
    <row r="19" spans="1:4" ht="14.25" customHeight="1">
      <c r="A19" s="1" t="s">
        <v>386</v>
      </c>
      <c r="D19" s="1" t="s">
        <v>353</v>
      </c>
    </row>
    <row r="20" spans="1:4" ht="14.25" customHeight="1">
      <c r="A20" s="1" t="s">
        <v>337</v>
      </c>
      <c r="D20" s="1" t="s">
        <v>389</v>
      </c>
    </row>
    <row r="21" spans="1:4" ht="14.25" customHeight="1">
      <c r="A21" s="1" t="s">
        <v>345</v>
      </c>
      <c r="D21" s="1" t="s">
        <v>352</v>
      </c>
    </row>
    <row r="22" spans="1:4" ht="14.25" customHeight="1">
      <c r="A22" s="1" t="s">
        <v>386</v>
      </c>
      <c r="D22" s="1" t="s">
        <v>344</v>
      </c>
    </row>
    <row r="23" spans="1:4" ht="14.25" customHeight="1">
      <c r="A23" s="1" t="s">
        <v>386</v>
      </c>
      <c r="D23" s="1" t="s">
        <v>347</v>
      </c>
    </row>
    <row r="24" spans="1:4" ht="14.25" customHeight="1">
      <c r="A24" s="1" t="s">
        <v>338</v>
      </c>
      <c r="D24" s="1" t="s">
        <v>340</v>
      </c>
    </row>
    <row r="25" spans="1:4" ht="14.25" customHeight="1">
      <c r="A25" s="1" t="s">
        <v>386</v>
      </c>
      <c r="D25" s="1" t="s">
        <v>341</v>
      </c>
    </row>
    <row r="26" spans="1:4" ht="14.25" customHeight="1">
      <c r="A26" s="1" t="s">
        <v>386</v>
      </c>
      <c r="D26" s="1" t="s">
        <v>356</v>
      </c>
    </row>
    <row r="27" spans="1:4" ht="14.25" customHeight="1">
      <c r="A27" s="1" t="s">
        <v>346</v>
      </c>
      <c r="D27" s="1" t="s">
        <v>390</v>
      </c>
    </row>
    <row r="28" spans="1:4" ht="14.25" customHeight="1">
      <c r="A28" s="1" t="s">
        <v>387</v>
      </c>
      <c r="D28" s="1" t="s">
        <v>342</v>
      </c>
    </row>
    <row r="29" spans="1:4" ht="14.25" customHeight="1">
      <c r="A29" s="1" t="s">
        <v>350</v>
      </c>
    </row>
    <row r="30" spans="1:4" ht="14.25" customHeight="1">
      <c r="A30" s="1" t="s">
        <v>350</v>
      </c>
    </row>
    <row r="31" spans="1:4" ht="14.25" customHeight="1">
      <c r="A31" s="1" t="s">
        <v>350</v>
      </c>
    </row>
    <row r="32" spans="1:4" ht="14.25" customHeight="1">
      <c r="A32" s="1" t="s">
        <v>386</v>
      </c>
    </row>
    <row r="33" spans="1:1" ht="14.25" customHeight="1">
      <c r="A33" s="1" t="s">
        <v>350</v>
      </c>
    </row>
    <row r="34" spans="1:1" ht="14.25" customHeight="1">
      <c r="A34" s="1" t="s">
        <v>346</v>
      </c>
    </row>
    <row r="35" spans="1:1" ht="14.25" customHeight="1">
      <c r="A35" s="1" t="s">
        <v>350</v>
      </c>
    </row>
    <row r="36" spans="1:1" ht="14.25" customHeight="1">
      <c r="A36" s="1" t="s">
        <v>386</v>
      </c>
    </row>
    <row r="37" spans="1:1" ht="14.25" customHeight="1">
      <c r="A37" s="1" t="s">
        <v>337</v>
      </c>
    </row>
    <row r="38" spans="1:1" ht="14.25" customHeight="1">
      <c r="A38" s="1" t="s">
        <v>386</v>
      </c>
    </row>
    <row r="39" spans="1:1" ht="14.25" customHeight="1">
      <c r="A39" s="1" t="s">
        <v>386</v>
      </c>
    </row>
    <row r="40" spans="1:1" ht="14.25" customHeight="1">
      <c r="A40" s="1" t="s">
        <v>386</v>
      </c>
    </row>
    <row r="41" spans="1:1" ht="14.25" customHeight="1">
      <c r="A41" s="1" t="s">
        <v>346</v>
      </c>
    </row>
    <row r="42" spans="1:1" ht="14.25" customHeight="1">
      <c r="A42" s="1" t="s">
        <v>346</v>
      </c>
    </row>
    <row r="43" spans="1:1" ht="14.25" customHeight="1">
      <c r="A43" s="1" t="s">
        <v>350</v>
      </c>
    </row>
    <row r="44" spans="1:1" ht="14.25" customHeight="1">
      <c r="A44" s="1" t="s">
        <v>350</v>
      </c>
    </row>
    <row r="45" spans="1:1" ht="14.25" customHeight="1">
      <c r="A45" s="1" t="s">
        <v>355</v>
      </c>
    </row>
    <row r="46" spans="1:1" ht="14.25" customHeight="1">
      <c r="A46" s="1" t="s">
        <v>350</v>
      </c>
    </row>
    <row r="47" spans="1:1" ht="14.25" customHeight="1">
      <c r="A47" s="1" t="s">
        <v>387</v>
      </c>
    </row>
    <row r="48" spans="1:1" ht="14.25" customHeight="1">
      <c r="A48" s="1" t="s">
        <v>349</v>
      </c>
    </row>
    <row r="49" spans="1:1" ht="14.25" customHeight="1">
      <c r="A49" s="1" t="s">
        <v>386</v>
      </c>
    </row>
    <row r="50" spans="1:1" ht="14.25" customHeight="1">
      <c r="A50" s="1" t="s">
        <v>345</v>
      </c>
    </row>
    <row r="51" spans="1:1" ht="14.25" customHeight="1">
      <c r="A51" s="1" t="s">
        <v>386</v>
      </c>
    </row>
    <row r="52" spans="1:1" ht="14.25" customHeight="1">
      <c r="A52" s="1" t="s">
        <v>350</v>
      </c>
    </row>
    <row r="53" spans="1:1" ht="14.25" customHeight="1">
      <c r="A53" s="1" t="s">
        <v>338</v>
      </c>
    </row>
    <row r="54" spans="1:1" ht="14.25" customHeight="1">
      <c r="A54" s="1" t="s">
        <v>338</v>
      </c>
    </row>
    <row r="55" spans="1:1" ht="14.25" customHeight="1">
      <c r="A55" s="1" t="s">
        <v>350</v>
      </c>
    </row>
    <row r="56" spans="1:1" ht="14.25" customHeight="1">
      <c r="A56" s="1" t="s">
        <v>350</v>
      </c>
    </row>
    <row r="57" spans="1:1" ht="14.25" customHeight="1">
      <c r="A57" s="1" t="s">
        <v>386</v>
      </c>
    </row>
    <row r="58" spans="1:1" ht="14.25" customHeight="1">
      <c r="A58" s="1" t="s">
        <v>386</v>
      </c>
    </row>
    <row r="59" spans="1:1" ht="14.25" customHeight="1">
      <c r="A59" s="1" t="s">
        <v>357</v>
      </c>
    </row>
    <row r="60" spans="1:1" ht="14.25" customHeight="1">
      <c r="A60" s="1" t="s">
        <v>386</v>
      </c>
    </row>
    <row r="61" spans="1:1" ht="14.25" customHeight="1">
      <c r="A61" s="1" t="s">
        <v>386</v>
      </c>
    </row>
    <row r="62" spans="1:1" ht="14.25" customHeight="1">
      <c r="A62" s="1" t="s">
        <v>350</v>
      </c>
    </row>
    <row r="63" spans="1:1" ht="14.25" customHeight="1">
      <c r="A63" s="1" t="s">
        <v>386</v>
      </c>
    </row>
    <row r="64" spans="1:1" ht="14.25" customHeight="1">
      <c r="A64" s="1" t="s">
        <v>387</v>
      </c>
    </row>
    <row r="65" spans="1:1" ht="14.25" customHeight="1">
      <c r="A65" s="1" t="s">
        <v>338</v>
      </c>
    </row>
    <row r="66" spans="1:1" ht="14.25" customHeight="1">
      <c r="A66" s="1" t="s">
        <v>386</v>
      </c>
    </row>
    <row r="67" spans="1:1" ht="14.25" customHeight="1">
      <c r="A67" s="1" t="s">
        <v>386</v>
      </c>
    </row>
    <row r="68" spans="1:1" ht="14.25" customHeight="1">
      <c r="A68" s="1" t="s">
        <v>350</v>
      </c>
    </row>
    <row r="69" spans="1:1" ht="14.25" customHeight="1">
      <c r="A69" s="1" t="s">
        <v>386</v>
      </c>
    </row>
    <row r="70" spans="1:1" ht="14.25" customHeight="1">
      <c r="A70" s="1" t="s">
        <v>386</v>
      </c>
    </row>
    <row r="71" spans="1:1" ht="14.25" customHeight="1">
      <c r="A71" s="1" t="s">
        <v>355</v>
      </c>
    </row>
    <row r="72" spans="1:1" ht="14.25" customHeight="1">
      <c r="A72" s="1" t="s">
        <v>346</v>
      </c>
    </row>
    <row r="73" spans="1:1" ht="14.25" customHeight="1">
      <c r="A73" s="1" t="s">
        <v>386</v>
      </c>
    </row>
    <row r="74" spans="1:1" ht="14.25" customHeight="1">
      <c r="A74" s="1" t="s">
        <v>386</v>
      </c>
    </row>
    <row r="75" spans="1:1" ht="14.25" customHeight="1">
      <c r="A75" s="1" t="s">
        <v>386</v>
      </c>
    </row>
    <row r="76" spans="1:1" ht="14.25" customHeight="1">
      <c r="A76" s="1" t="s">
        <v>386</v>
      </c>
    </row>
    <row r="77" spans="1:1" ht="14.25" customHeight="1">
      <c r="A77" s="1" t="s">
        <v>346</v>
      </c>
    </row>
    <row r="78" spans="1:1" ht="14.25" customHeight="1">
      <c r="A78" s="1" t="s">
        <v>350</v>
      </c>
    </row>
    <row r="79" spans="1:1" ht="14.25" customHeight="1">
      <c r="A79" s="1" t="s">
        <v>355</v>
      </c>
    </row>
    <row r="80" spans="1:1" ht="14.25" customHeight="1">
      <c r="A80" s="1" t="s">
        <v>386</v>
      </c>
    </row>
    <row r="81" spans="1:1" ht="14.25" customHeight="1">
      <c r="A81" s="1" t="s">
        <v>338</v>
      </c>
    </row>
    <row r="82" spans="1:1" ht="14.25" customHeight="1">
      <c r="A82" s="1" t="s">
        <v>386</v>
      </c>
    </row>
    <row r="83" spans="1:1" ht="14.25" customHeight="1">
      <c r="A83" s="1" t="s">
        <v>386</v>
      </c>
    </row>
    <row r="84" spans="1:1" ht="14.25" customHeight="1">
      <c r="A84" s="1" t="s">
        <v>386</v>
      </c>
    </row>
    <row r="85" spans="1:1" ht="14.25" customHeight="1">
      <c r="A85" s="1" t="s">
        <v>386</v>
      </c>
    </row>
    <row r="86" spans="1:1" ht="14.25" customHeight="1">
      <c r="A86" s="1" t="s">
        <v>386</v>
      </c>
    </row>
    <row r="87" spans="1:1" ht="14.25" customHeight="1">
      <c r="A87" s="1" t="s">
        <v>386</v>
      </c>
    </row>
    <row r="88" spans="1:1" ht="14.25" customHeight="1">
      <c r="A88" s="1" t="s">
        <v>386</v>
      </c>
    </row>
    <row r="89" spans="1:1" ht="14.25" customHeight="1">
      <c r="A89" s="1" t="s">
        <v>345</v>
      </c>
    </row>
    <row r="90" spans="1:1" ht="14.25" customHeight="1">
      <c r="A90" s="1" t="s">
        <v>386</v>
      </c>
    </row>
    <row r="91" spans="1:1" ht="14.25" customHeight="1">
      <c r="A91" s="1" t="s">
        <v>386</v>
      </c>
    </row>
    <row r="92" spans="1:1" ht="14.25" customHeight="1">
      <c r="A92" s="1" t="s">
        <v>386</v>
      </c>
    </row>
    <row r="93" spans="1:1" ht="14.25" customHeight="1">
      <c r="A93" s="1" t="s">
        <v>386</v>
      </c>
    </row>
    <row r="94" spans="1:1" ht="14.25" customHeight="1">
      <c r="A94" s="1" t="s">
        <v>386</v>
      </c>
    </row>
    <row r="95" spans="1:1" ht="14.25" customHeight="1">
      <c r="A95" s="1" t="s">
        <v>386</v>
      </c>
    </row>
    <row r="96" spans="1:1" ht="14.25" customHeight="1">
      <c r="A96" s="1" t="s">
        <v>355</v>
      </c>
    </row>
    <row r="97" spans="1:1" ht="14.25" customHeight="1">
      <c r="A97" s="1" t="s">
        <v>346</v>
      </c>
    </row>
    <row r="98" spans="1:1" ht="14.25" customHeight="1">
      <c r="A98" s="1" t="s">
        <v>346</v>
      </c>
    </row>
    <row r="99" spans="1:1" ht="14.25" customHeight="1">
      <c r="A99" s="1" t="s">
        <v>337</v>
      </c>
    </row>
    <row r="100" spans="1:1" ht="14.25" customHeight="1">
      <c r="A100" s="1" t="s">
        <v>346</v>
      </c>
    </row>
    <row r="101" spans="1:1" ht="14.25" customHeight="1">
      <c r="A101" s="1" t="s">
        <v>386</v>
      </c>
    </row>
    <row r="102" spans="1:1" ht="14.25" customHeight="1">
      <c r="A102" s="1" t="s">
        <v>386</v>
      </c>
    </row>
    <row r="103" spans="1:1" ht="14.25" customHeight="1">
      <c r="A103" s="1" t="s">
        <v>387</v>
      </c>
    </row>
    <row r="104" spans="1:1" ht="14.25" customHeight="1">
      <c r="A104" s="1" t="s">
        <v>386</v>
      </c>
    </row>
    <row r="105" spans="1:1" ht="14.25" customHeight="1">
      <c r="A105" s="1" t="s">
        <v>386</v>
      </c>
    </row>
    <row r="106" spans="1:1" ht="14.25" customHeight="1">
      <c r="A106" s="1" t="s">
        <v>355</v>
      </c>
    </row>
    <row r="107" spans="1:1" ht="14.25" customHeight="1">
      <c r="A107" s="1" t="s">
        <v>386</v>
      </c>
    </row>
    <row r="108" spans="1:1" ht="14.25" customHeight="1">
      <c r="A108" s="1" t="s">
        <v>386</v>
      </c>
    </row>
    <row r="109" spans="1:1" ht="14.25" customHeight="1">
      <c r="A109" s="1" t="s">
        <v>350</v>
      </c>
    </row>
    <row r="110" spans="1:1" ht="14.25" customHeight="1">
      <c r="A110" s="1" t="s">
        <v>386</v>
      </c>
    </row>
    <row r="111" spans="1:1" ht="14.25" customHeight="1">
      <c r="A111" s="1" t="s">
        <v>386</v>
      </c>
    </row>
    <row r="112" spans="1:1" ht="14.25" customHeight="1">
      <c r="A112" s="1" t="s">
        <v>349</v>
      </c>
    </row>
    <row r="113" spans="1:1" ht="14.25" customHeight="1">
      <c r="A113" s="1" t="s">
        <v>386</v>
      </c>
    </row>
    <row r="114" spans="1:1" ht="14.25" customHeight="1">
      <c r="A114" s="1" t="s">
        <v>386</v>
      </c>
    </row>
    <row r="115" spans="1:1" ht="14.25" customHeight="1">
      <c r="A115" s="1" t="s">
        <v>343</v>
      </c>
    </row>
    <row r="116" spans="1:1" ht="14.25" customHeight="1">
      <c r="A116" s="1" t="s">
        <v>355</v>
      </c>
    </row>
    <row r="117" spans="1:1" ht="14.25" customHeight="1">
      <c r="A117" s="1" t="s">
        <v>386</v>
      </c>
    </row>
    <row r="118" spans="1:1" ht="14.25" customHeight="1">
      <c r="A118" s="1" t="s">
        <v>386</v>
      </c>
    </row>
    <row r="119" spans="1:1" ht="14.25" customHeight="1">
      <c r="A119" s="1" t="s">
        <v>386</v>
      </c>
    </row>
    <row r="120" spans="1:1" ht="14.25" customHeight="1">
      <c r="A120" s="1" t="s">
        <v>386</v>
      </c>
    </row>
    <row r="121" spans="1:1" ht="14.25" customHeight="1">
      <c r="A121" s="1" t="s">
        <v>387</v>
      </c>
    </row>
    <row r="122" spans="1:1" ht="14.25" customHeight="1">
      <c r="A122" s="1" t="s">
        <v>343</v>
      </c>
    </row>
    <row r="123" spans="1:1" ht="14.25" customHeight="1">
      <c r="A123" s="1" t="s">
        <v>346</v>
      </c>
    </row>
    <row r="124" spans="1:1" ht="14.25" customHeight="1">
      <c r="A124" s="1" t="s">
        <v>386</v>
      </c>
    </row>
    <row r="125" spans="1:1" ht="14.25" customHeight="1">
      <c r="A125" s="1" t="s">
        <v>349</v>
      </c>
    </row>
    <row r="126" spans="1:1" ht="14.25" customHeight="1">
      <c r="A126" s="1" t="s">
        <v>386</v>
      </c>
    </row>
    <row r="127" spans="1:1" ht="14.25" customHeight="1">
      <c r="A127" s="1" t="s">
        <v>386</v>
      </c>
    </row>
    <row r="128" spans="1:1" ht="14.25" customHeight="1">
      <c r="A128" s="1" t="s">
        <v>386</v>
      </c>
    </row>
    <row r="129" spans="1:1" ht="14.25" customHeight="1">
      <c r="A129" s="1" t="s">
        <v>386</v>
      </c>
    </row>
    <row r="130" spans="1:1" ht="14.25" customHeight="1">
      <c r="A130" s="1" t="s">
        <v>386</v>
      </c>
    </row>
    <row r="131" spans="1:1" ht="14.25" customHeight="1">
      <c r="A131" s="1" t="s">
        <v>386</v>
      </c>
    </row>
    <row r="132" spans="1:1" ht="14.25" customHeight="1">
      <c r="A132" s="1" t="s">
        <v>386</v>
      </c>
    </row>
    <row r="133" spans="1:1" ht="14.25" customHeight="1">
      <c r="A133" s="1" t="s">
        <v>386</v>
      </c>
    </row>
    <row r="134" spans="1:1" ht="14.25" customHeight="1">
      <c r="A134" s="1" t="s">
        <v>386</v>
      </c>
    </row>
    <row r="135" spans="1:1" ht="14.25" customHeight="1">
      <c r="A135" s="1" t="s">
        <v>386</v>
      </c>
    </row>
    <row r="136" spans="1:1" ht="14.25" customHeight="1">
      <c r="A136" s="1" t="s">
        <v>386</v>
      </c>
    </row>
    <row r="137" spans="1:1" ht="14.25" customHeight="1">
      <c r="A137" s="1" t="s">
        <v>386</v>
      </c>
    </row>
    <row r="138" spans="1:1" ht="14.25" customHeight="1">
      <c r="A138" s="1" t="s">
        <v>386</v>
      </c>
    </row>
    <row r="139" spans="1:1" ht="14.25" customHeight="1">
      <c r="A139" s="1" t="s">
        <v>386</v>
      </c>
    </row>
    <row r="140" spans="1:1" ht="14.25" customHeight="1">
      <c r="A140" s="1" t="s">
        <v>338</v>
      </c>
    </row>
    <row r="141" spans="1:1" ht="14.25" customHeight="1">
      <c r="A141" s="1" t="s">
        <v>339</v>
      </c>
    </row>
    <row r="142" spans="1:1" ht="14.25" customHeight="1">
      <c r="A142" s="1" t="s">
        <v>339</v>
      </c>
    </row>
    <row r="143" spans="1:1" ht="14.25" customHeight="1">
      <c r="A143" s="1" t="s">
        <v>346</v>
      </c>
    </row>
    <row r="144" spans="1:1" ht="14.25" customHeight="1">
      <c r="A144" s="1" t="s">
        <v>337</v>
      </c>
    </row>
    <row r="145" spans="1:1" ht="14.25" customHeight="1">
      <c r="A145" s="1" t="s">
        <v>386</v>
      </c>
    </row>
    <row r="146" spans="1:1" ht="14.25" customHeight="1">
      <c r="A146" s="1" t="s">
        <v>386</v>
      </c>
    </row>
    <row r="147" spans="1:1" ht="14.25" customHeight="1">
      <c r="A147" s="1" t="s">
        <v>386</v>
      </c>
    </row>
    <row r="148" spans="1:1" ht="14.25" customHeight="1">
      <c r="A148" s="1" t="s">
        <v>386</v>
      </c>
    </row>
    <row r="149" spans="1:1" ht="14.25" customHeight="1">
      <c r="A149" s="1" t="s">
        <v>386</v>
      </c>
    </row>
    <row r="150" spans="1:1" ht="14.25" customHeight="1">
      <c r="A150" s="1" t="s">
        <v>338</v>
      </c>
    </row>
    <row r="151" spans="1:1" ht="14.25" customHeight="1">
      <c r="A151" s="1" t="s">
        <v>386</v>
      </c>
    </row>
    <row r="152" spans="1:1" ht="14.25" customHeight="1">
      <c r="A152" s="1" t="s">
        <v>386</v>
      </c>
    </row>
    <row r="153" spans="1:1" ht="14.25" customHeight="1">
      <c r="A153" s="1" t="s">
        <v>386</v>
      </c>
    </row>
    <row r="154" spans="1:1" ht="14.25" customHeight="1">
      <c r="A154" s="1" t="s">
        <v>386</v>
      </c>
    </row>
    <row r="155" spans="1:1" ht="14.25" customHeight="1">
      <c r="A155" s="1" t="s">
        <v>386</v>
      </c>
    </row>
    <row r="156" spans="1:1" ht="14.25" customHeight="1">
      <c r="A156" s="1" t="s">
        <v>387</v>
      </c>
    </row>
    <row r="157" spans="1:1" ht="14.25" customHeight="1">
      <c r="A157" s="1" t="s">
        <v>386</v>
      </c>
    </row>
    <row r="158" spans="1:1" ht="14.25" customHeight="1">
      <c r="A158" s="1" t="s">
        <v>386</v>
      </c>
    </row>
    <row r="159" spans="1:1" ht="14.25" customHeight="1">
      <c r="A159" s="1" t="s">
        <v>387</v>
      </c>
    </row>
    <row r="160" spans="1:1" ht="14.25" customHeight="1">
      <c r="A160" s="1" t="s">
        <v>387</v>
      </c>
    </row>
    <row r="161" spans="1:1" ht="14.25" customHeight="1">
      <c r="A161" s="1" t="s">
        <v>386</v>
      </c>
    </row>
    <row r="162" spans="1:1" ht="14.25" customHeight="1">
      <c r="A162" s="1" t="s">
        <v>386</v>
      </c>
    </row>
    <row r="163" spans="1:1" ht="14.25" customHeight="1">
      <c r="A163" s="1" t="s">
        <v>386</v>
      </c>
    </row>
    <row r="164" spans="1:1" ht="14.25" customHeight="1">
      <c r="A164" s="1" t="s">
        <v>386</v>
      </c>
    </row>
    <row r="165" spans="1:1" ht="14.25" customHeight="1">
      <c r="A165" s="1" t="s">
        <v>343</v>
      </c>
    </row>
    <row r="166" spans="1:1" ht="14.25" customHeight="1">
      <c r="A166" s="1" t="s">
        <v>338</v>
      </c>
    </row>
    <row r="167" spans="1:1" ht="14.25" customHeight="1">
      <c r="A167" s="1" t="s">
        <v>354</v>
      </c>
    </row>
    <row r="168" spans="1:1" ht="14.25" customHeight="1">
      <c r="A168" s="1" t="s">
        <v>386</v>
      </c>
    </row>
    <row r="169" spans="1:1" ht="14.25" customHeight="1">
      <c r="A169" s="1" t="s">
        <v>387</v>
      </c>
    </row>
    <row r="170" spans="1:1" ht="14.25" customHeight="1">
      <c r="A170" s="1" t="s">
        <v>386</v>
      </c>
    </row>
    <row r="171" spans="1:1" ht="14.25" customHeight="1">
      <c r="A171" s="1" t="s">
        <v>386</v>
      </c>
    </row>
    <row r="172" spans="1:1" ht="14.25" customHeight="1">
      <c r="A172" s="1" t="s">
        <v>386</v>
      </c>
    </row>
    <row r="173" spans="1:1" ht="14.25" customHeight="1">
      <c r="A173" s="1" t="s">
        <v>386</v>
      </c>
    </row>
    <row r="174" spans="1:1" ht="14.25" customHeight="1">
      <c r="A174" s="1" t="s">
        <v>386</v>
      </c>
    </row>
    <row r="175" spans="1:1" ht="14.25" customHeight="1">
      <c r="A175" s="1" t="s">
        <v>386</v>
      </c>
    </row>
    <row r="176" spans="1:1" ht="14.25" customHeight="1">
      <c r="A176" s="1" t="s">
        <v>386</v>
      </c>
    </row>
    <row r="177" spans="1:1" ht="14.25" customHeight="1">
      <c r="A177" s="1" t="s">
        <v>386</v>
      </c>
    </row>
    <row r="178" spans="1:1" ht="14.25" customHeight="1">
      <c r="A178" s="1" t="s">
        <v>386</v>
      </c>
    </row>
    <row r="179" spans="1:1" ht="14.25" customHeight="1">
      <c r="A179" s="1" t="s">
        <v>386</v>
      </c>
    </row>
    <row r="180" spans="1:1" ht="14.25" customHeight="1">
      <c r="A180" s="1" t="s">
        <v>386</v>
      </c>
    </row>
    <row r="181" spans="1:1" ht="14.25" customHeight="1">
      <c r="A181" s="1" t="s">
        <v>386</v>
      </c>
    </row>
    <row r="182" spans="1:1" ht="14.25" customHeight="1">
      <c r="A182" s="1" t="s">
        <v>386</v>
      </c>
    </row>
    <row r="183" spans="1:1" ht="14.25" customHeight="1">
      <c r="A183" s="1" t="s">
        <v>386</v>
      </c>
    </row>
    <row r="184" spans="1:1" ht="14.25" customHeight="1">
      <c r="A184" s="1" t="s">
        <v>386</v>
      </c>
    </row>
    <row r="185" spans="1:1" ht="14.25" customHeight="1">
      <c r="A185" s="1" t="s">
        <v>350</v>
      </c>
    </row>
    <row r="186" spans="1:1" ht="14.25" customHeight="1">
      <c r="A186" s="1" t="s">
        <v>387</v>
      </c>
    </row>
    <row r="187" spans="1:1" ht="14.25" customHeight="1">
      <c r="A187" s="1" t="s">
        <v>345</v>
      </c>
    </row>
    <row r="188" spans="1:1" ht="14.25" customHeight="1">
      <c r="A188" s="1" t="s">
        <v>338</v>
      </c>
    </row>
    <row r="189" spans="1:1" ht="14.25" customHeight="1">
      <c r="A189" s="1" t="s">
        <v>386</v>
      </c>
    </row>
    <row r="190" spans="1:1" ht="14.25" customHeight="1">
      <c r="A190" s="1" t="s">
        <v>386</v>
      </c>
    </row>
    <row r="191" spans="1:1" ht="14.25" customHeight="1">
      <c r="A191" s="1" t="s">
        <v>386</v>
      </c>
    </row>
    <row r="192" spans="1:1" ht="14.25" customHeight="1">
      <c r="A192" s="1" t="s">
        <v>386</v>
      </c>
    </row>
    <row r="193" spans="1:1" ht="14.25" customHeight="1">
      <c r="A193" s="1" t="s">
        <v>386</v>
      </c>
    </row>
    <row r="194" spans="1:1" ht="14.25" customHeight="1">
      <c r="A194" s="1" t="s">
        <v>386</v>
      </c>
    </row>
    <row r="195" spans="1:1" ht="14.25" customHeight="1">
      <c r="A195" s="1" t="s">
        <v>386</v>
      </c>
    </row>
    <row r="196" spans="1:1" ht="14.25" customHeight="1">
      <c r="A196" s="1" t="s">
        <v>386</v>
      </c>
    </row>
    <row r="197" spans="1:1" ht="14.25" customHeight="1">
      <c r="A197" s="1" t="s">
        <v>386</v>
      </c>
    </row>
    <row r="198" spans="1:1" ht="14.25" customHeight="1">
      <c r="A198" s="1" t="s">
        <v>386</v>
      </c>
    </row>
    <row r="199" spans="1:1" ht="14.25" customHeight="1">
      <c r="A199" s="1" t="s">
        <v>386</v>
      </c>
    </row>
    <row r="200" spans="1:1" ht="14.25" customHeight="1">
      <c r="A200" s="1" t="s">
        <v>386</v>
      </c>
    </row>
    <row r="201" spans="1:1" ht="14.25" customHeight="1">
      <c r="A201" s="1" t="s">
        <v>386</v>
      </c>
    </row>
    <row r="202" spans="1:1" ht="14.25" customHeight="1">
      <c r="A202" s="1" t="s">
        <v>386</v>
      </c>
    </row>
    <row r="203" spans="1:1" ht="14.25" customHeight="1">
      <c r="A203" s="1" t="s">
        <v>386</v>
      </c>
    </row>
    <row r="204" spans="1:1" ht="14.25" customHeight="1">
      <c r="A204" s="1" t="s">
        <v>386</v>
      </c>
    </row>
    <row r="205" spans="1:1" ht="14.25" customHeight="1">
      <c r="A205" s="1" t="s">
        <v>386</v>
      </c>
    </row>
    <row r="206" spans="1:1" ht="14.25" customHeight="1">
      <c r="A206" s="1" t="s">
        <v>386</v>
      </c>
    </row>
    <row r="207" spans="1:1" ht="14.25" customHeight="1">
      <c r="A207" s="1" t="s">
        <v>386</v>
      </c>
    </row>
    <row r="208" spans="1:1" ht="14.25" customHeight="1">
      <c r="A208" s="1" t="s">
        <v>386</v>
      </c>
    </row>
    <row r="209" spans="1:1" ht="14.25" customHeight="1">
      <c r="A209" s="1" t="s">
        <v>387</v>
      </c>
    </row>
    <row r="210" spans="1:1" ht="14.25" customHeight="1">
      <c r="A210" s="1" t="s">
        <v>339</v>
      </c>
    </row>
    <row r="211" spans="1:1" ht="14.25" customHeight="1">
      <c r="A211" s="1" t="s">
        <v>387</v>
      </c>
    </row>
    <row r="212" spans="1:1" ht="14.25" customHeight="1">
      <c r="A212" s="1" t="s">
        <v>386</v>
      </c>
    </row>
    <row r="213" spans="1:1" ht="14.25" customHeight="1">
      <c r="A213" s="1" t="s">
        <v>386</v>
      </c>
    </row>
    <row r="214" spans="1:1" ht="14.25" customHeight="1">
      <c r="A214" s="1" t="s">
        <v>386</v>
      </c>
    </row>
    <row r="215" spans="1:1" ht="14.25" customHeight="1">
      <c r="A215" s="1" t="s">
        <v>386</v>
      </c>
    </row>
    <row r="216" spans="1:1" ht="14.25" customHeight="1">
      <c r="A216" s="1" t="s">
        <v>386</v>
      </c>
    </row>
    <row r="217" spans="1:1" ht="14.25" customHeight="1">
      <c r="A217" s="1" t="s">
        <v>386</v>
      </c>
    </row>
    <row r="218" spans="1:1" ht="14.25" customHeight="1">
      <c r="A218" s="1" t="s">
        <v>386</v>
      </c>
    </row>
    <row r="219" spans="1:1" ht="14.25" customHeight="1">
      <c r="A219" s="1" t="s">
        <v>386</v>
      </c>
    </row>
    <row r="220" spans="1:1" ht="14.25" customHeight="1">
      <c r="A220" s="1" t="s">
        <v>386</v>
      </c>
    </row>
    <row r="221" spans="1:1" ht="14.25" customHeight="1"/>
    <row r="222" spans="1:1" ht="14.25" customHeight="1"/>
    <row r="223" spans="1:1" ht="14.25" customHeight="1"/>
    <row r="224" spans="1:1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1:A220">
    <cfRule type="containsText" dxfId="13" priority="1" operator="containsText" text="Not Available">
      <formula>NOT(ISERROR(SEARCH(("Not Available"),(A1))))</formula>
    </cfRule>
  </conditionalFormatting>
  <conditionalFormatting sqref="D1:D13">
    <cfRule type="containsText" dxfId="12" priority="2" operator="containsText" text="Not Available">
      <formula>NOT(ISERROR(SEARCH(("Not Available"),(D1))))</formula>
    </cfRule>
  </conditionalFormatting>
  <conditionalFormatting sqref="D17:D28">
    <cfRule type="containsText" dxfId="11" priority="3" operator="containsText" text="Not Available">
      <formula>NOT(ISERROR(SEARCH(("Not Available"),(D17))))</formula>
    </cfRule>
  </conditionalFormatting>
  <pageMargins left="0.7" right="0.7" top="0.75" bottom="0.75" header="0" footer="0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U1000"/>
  <sheetViews>
    <sheetView workbookViewId="0"/>
  </sheetViews>
  <sheetFormatPr defaultColWidth="14.44140625" defaultRowHeight="15" customHeight="1"/>
  <cols>
    <col min="1" max="2" width="4" customWidth="1"/>
    <col min="3" max="3" width="4.33203125" customWidth="1"/>
    <col min="4" max="4" width="13.5546875" customWidth="1"/>
    <col min="5" max="5" width="14.88671875" customWidth="1"/>
    <col min="6" max="6" width="19.109375" customWidth="1"/>
    <col min="7" max="7" width="18.6640625" customWidth="1"/>
    <col min="8" max="8" width="13.5546875" customWidth="1"/>
    <col min="9" max="9" width="15.6640625" customWidth="1"/>
    <col min="10" max="10" width="12.6640625" customWidth="1"/>
    <col min="11" max="11" width="33.44140625" customWidth="1"/>
    <col min="12" max="12" width="13.5546875" customWidth="1"/>
    <col min="13" max="13" width="26.33203125" customWidth="1"/>
    <col min="14" max="16" width="8.6640625" customWidth="1"/>
    <col min="17" max="17" width="14.88671875" customWidth="1"/>
    <col min="18" max="18" width="18.5546875" customWidth="1"/>
    <col min="19" max="19" width="32.6640625" customWidth="1"/>
    <col min="20" max="20" width="24.6640625" customWidth="1"/>
    <col min="21" max="21" width="13.6640625" customWidth="1"/>
    <col min="22" max="22" width="13.5546875" customWidth="1"/>
    <col min="23" max="23" width="17.44140625" customWidth="1"/>
    <col min="24" max="24" width="13.88671875" customWidth="1"/>
    <col min="25" max="25" width="21.88671875" customWidth="1"/>
    <col min="26" max="26" width="6.109375" customWidth="1"/>
    <col min="27" max="27" width="11.6640625" customWidth="1"/>
    <col min="28" max="47" width="15.5546875" customWidth="1"/>
  </cols>
  <sheetData>
    <row r="1" spans="1:17" ht="14.25" customHeight="1"/>
    <row r="2" spans="1:17" ht="110.25" customHeight="1">
      <c r="A2" s="237" t="s">
        <v>65</v>
      </c>
      <c r="B2" s="237" t="s">
        <v>391</v>
      </c>
      <c r="C2" s="237" t="s">
        <v>66</v>
      </c>
      <c r="D2" s="259" t="s">
        <v>392</v>
      </c>
      <c r="E2" s="259" t="s">
        <v>393</v>
      </c>
      <c r="F2" s="259" t="s">
        <v>394</v>
      </c>
      <c r="G2" s="259" t="s">
        <v>395</v>
      </c>
      <c r="H2" s="259" t="s">
        <v>396</v>
      </c>
      <c r="I2" s="259" t="s">
        <v>397</v>
      </c>
      <c r="J2" s="259" t="s">
        <v>398</v>
      </c>
      <c r="K2" s="259" t="s">
        <v>387</v>
      </c>
      <c r="L2" s="259" t="s">
        <v>399</v>
      </c>
      <c r="M2" s="259" t="s">
        <v>400</v>
      </c>
      <c r="P2" s="1" t="str">
        <f t="shared" ref="P2:P3" si="0">A2</f>
        <v>ID</v>
      </c>
    </row>
    <row r="3" spans="1:17" ht="14.25" customHeight="1">
      <c r="A3" s="1" t="s">
        <v>184</v>
      </c>
      <c r="B3" s="1" t="s">
        <v>114</v>
      </c>
      <c r="C3" s="1" t="s">
        <v>185</v>
      </c>
      <c r="D3" s="1" t="s">
        <v>339</v>
      </c>
      <c r="E3" s="1" t="s">
        <v>401</v>
      </c>
      <c r="F3" s="1" t="s">
        <v>355</v>
      </c>
      <c r="G3" s="1" t="s">
        <v>401</v>
      </c>
      <c r="H3" s="1" t="s">
        <v>345</v>
      </c>
      <c r="I3" s="1" t="s">
        <v>401</v>
      </c>
      <c r="J3" s="1" t="s">
        <v>386</v>
      </c>
      <c r="K3" s="1" t="s">
        <v>401</v>
      </c>
      <c r="L3" s="1" t="s">
        <v>386</v>
      </c>
      <c r="M3" s="1" t="s">
        <v>401</v>
      </c>
      <c r="P3" s="1" t="str">
        <f t="shared" si="0"/>
        <v>S19</v>
      </c>
      <c r="Q3" s="1" t="s">
        <v>402</v>
      </c>
    </row>
    <row r="4" spans="1:17" ht="14.25" customHeight="1">
      <c r="A4" s="1" t="s">
        <v>184</v>
      </c>
      <c r="B4" s="1" t="s">
        <v>115</v>
      </c>
      <c r="C4" s="1" t="s">
        <v>185</v>
      </c>
      <c r="D4" s="1" t="s">
        <v>339</v>
      </c>
      <c r="E4" s="1" t="s">
        <v>401</v>
      </c>
      <c r="F4" s="1" t="s">
        <v>350</v>
      </c>
      <c r="G4" s="1" t="s">
        <v>401</v>
      </c>
      <c r="H4" s="1" t="s">
        <v>386</v>
      </c>
      <c r="I4" s="1" t="s">
        <v>401</v>
      </c>
      <c r="J4" s="1" t="s">
        <v>386</v>
      </c>
      <c r="K4" s="1" t="s">
        <v>401</v>
      </c>
      <c r="L4" s="1" t="s">
        <v>386</v>
      </c>
      <c r="M4" s="1" t="s">
        <v>401</v>
      </c>
    </row>
    <row r="5" spans="1:17" ht="14.25" customHeight="1">
      <c r="A5" s="1" t="s">
        <v>190</v>
      </c>
      <c r="B5" s="1" t="s">
        <v>114</v>
      </c>
      <c r="C5" s="1" t="s">
        <v>191</v>
      </c>
      <c r="D5" s="1" t="s">
        <v>350</v>
      </c>
      <c r="E5" s="1" t="s">
        <v>401</v>
      </c>
      <c r="F5" s="1" t="s">
        <v>387</v>
      </c>
      <c r="G5" s="1" t="s">
        <v>353</v>
      </c>
      <c r="H5" s="1" t="s">
        <v>386</v>
      </c>
      <c r="I5" s="1" t="s">
        <v>401</v>
      </c>
      <c r="J5" s="1" t="s">
        <v>386</v>
      </c>
      <c r="K5" s="1" t="s">
        <v>401</v>
      </c>
      <c r="L5" s="1" t="s">
        <v>386</v>
      </c>
      <c r="M5" s="1" t="s">
        <v>401</v>
      </c>
      <c r="P5" s="1" t="str">
        <f>A5</f>
        <v>S21</v>
      </c>
      <c r="Q5" s="1" t="s">
        <v>403</v>
      </c>
    </row>
    <row r="6" spans="1:17" ht="14.25" customHeight="1">
      <c r="A6" s="1" t="s">
        <v>190</v>
      </c>
      <c r="B6" s="1" t="s">
        <v>115</v>
      </c>
      <c r="C6" s="1" t="s">
        <v>185</v>
      </c>
      <c r="D6" s="1" t="s">
        <v>350</v>
      </c>
      <c r="E6" s="1" t="s">
        <v>401</v>
      </c>
      <c r="F6" s="1" t="s">
        <v>349</v>
      </c>
      <c r="G6" s="1" t="s">
        <v>401</v>
      </c>
      <c r="H6" s="1" t="s">
        <v>386</v>
      </c>
      <c r="I6" s="1" t="s">
        <v>401</v>
      </c>
      <c r="J6" s="1" t="s">
        <v>386</v>
      </c>
      <c r="K6" s="1" t="s">
        <v>401</v>
      </c>
      <c r="L6" s="1" t="s">
        <v>386</v>
      </c>
      <c r="M6" s="1" t="s">
        <v>401</v>
      </c>
    </row>
    <row r="7" spans="1:17" ht="14.25" customHeight="1">
      <c r="A7" s="1" t="s">
        <v>187</v>
      </c>
      <c r="B7" s="1" t="s">
        <v>114</v>
      </c>
      <c r="C7" s="1" t="s">
        <v>188</v>
      </c>
      <c r="D7" s="1" t="s">
        <v>386</v>
      </c>
      <c r="E7" s="1" t="s">
        <v>401</v>
      </c>
      <c r="F7" s="1" t="s">
        <v>386</v>
      </c>
      <c r="G7" s="1" t="s">
        <v>401</v>
      </c>
      <c r="H7" s="1" t="s">
        <v>386</v>
      </c>
      <c r="I7" s="1" t="s">
        <v>401</v>
      </c>
      <c r="J7" s="1" t="s">
        <v>386</v>
      </c>
      <c r="K7" s="1" t="s">
        <v>401</v>
      </c>
      <c r="L7" s="1" t="s">
        <v>386</v>
      </c>
      <c r="M7" s="1" t="s">
        <v>401</v>
      </c>
      <c r="P7" s="1" t="str">
        <f>A7</f>
        <v>S20</v>
      </c>
      <c r="Q7" s="1" t="s">
        <v>404</v>
      </c>
    </row>
    <row r="8" spans="1:17" ht="14.25" customHeight="1">
      <c r="A8" s="1" t="s">
        <v>187</v>
      </c>
      <c r="B8" s="1" t="s">
        <v>115</v>
      </c>
      <c r="C8" s="1" t="s">
        <v>185</v>
      </c>
      <c r="D8" s="1" t="s">
        <v>355</v>
      </c>
      <c r="E8" s="1" t="s">
        <v>401</v>
      </c>
      <c r="F8" s="1" t="s">
        <v>345</v>
      </c>
      <c r="G8" s="1" t="s">
        <v>401</v>
      </c>
      <c r="H8" s="1" t="s">
        <v>386</v>
      </c>
      <c r="I8" s="1" t="s">
        <v>401</v>
      </c>
      <c r="J8" s="1" t="s">
        <v>386</v>
      </c>
      <c r="K8" s="1" t="s">
        <v>401</v>
      </c>
      <c r="L8" s="1" t="s">
        <v>386</v>
      </c>
      <c r="M8" s="1" t="s">
        <v>401</v>
      </c>
    </row>
    <row r="9" spans="1:17" ht="14.25" customHeight="1">
      <c r="A9" s="1" t="s">
        <v>160</v>
      </c>
      <c r="B9" s="1" t="s">
        <v>114</v>
      </c>
      <c r="C9" s="1" t="s">
        <v>161</v>
      </c>
      <c r="D9" s="1" t="s">
        <v>386</v>
      </c>
      <c r="E9" s="1" t="s">
        <v>401</v>
      </c>
      <c r="F9" s="1" t="s">
        <v>386</v>
      </c>
      <c r="G9" s="1" t="s">
        <v>401</v>
      </c>
      <c r="H9" s="1" t="s">
        <v>386</v>
      </c>
      <c r="I9" s="1" t="s">
        <v>401</v>
      </c>
      <c r="J9" s="1" t="s">
        <v>386</v>
      </c>
      <c r="K9" s="1" t="s">
        <v>401</v>
      </c>
      <c r="L9" s="1" t="s">
        <v>386</v>
      </c>
      <c r="M9" s="1" t="s">
        <v>401</v>
      </c>
      <c r="P9" s="1" t="str">
        <f>A9</f>
        <v>S10</v>
      </c>
      <c r="Q9" s="1" t="s">
        <v>405</v>
      </c>
    </row>
    <row r="10" spans="1:17" ht="14.25" customHeight="1">
      <c r="A10" s="1" t="s">
        <v>160</v>
      </c>
      <c r="B10" s="1" t="s">
        <v>115</v>
      </c>
      <c r="C10" s="1" t="s">
        <v>161</v>
      </c>
      <c r="D10" s="1" t="s">
        <v>337</v>
      </c>
      <c r="E10" s="1" t="s">
        <v>401</v>
      </c>
      <c r="F10" s="1" t="s">
        <v>350</v>
      </c>
      <c r="G10" s="1" t="s">
        <v>401</v>
      </c>
      <c r="H10" s="1" t="s">
        <v>355</v>
      </c>
      <c r="I10" s="1" t="s">
        <v>401</v>
      </c>
      <c r="J10" s="1" t="s">
        <v>338</v>
      </c>
      <c r="K10" s="1" t="s">
        <v>401</v>
      </c>
      <c r="L10" s="1" t="s">
        <v>386</v>
      </c>
      <c r="M10" s="1" t="s">
        <v>401</v>
      </c>
    </row>
    <row r="11" spans="1:17" ht="14.25" customHeight="1">
      <c r="A11" s="1" t="s">
        <v>181</v>
      </c>
      <c r="B11" s="1" t="s">
        <v>114</v>
      </c>
      <c r="C11" s="1" t="s">
        <v>182</v>
      </c>
      <c r="D11" s="1" t="s">
        <v>337</v>
      </c>
      <c r="E11" s="1" t="s">
        <v>401</v>
      </c>
      <c r="F11" s="1" t="s">
        <v>338</v>
      </c>
      <c r="G11" s="1" t="s">
        <v>401</v>
      </c>
      <c r="H11" s="1" t="s">
        <v>346</v>
      </c>
      <c r="I11" s="1" t="s">
        <v>351</v>
      </c>
      <c r="J11" s="1" t="s">
        <v>339</v>
      </c>
      <c r="K11" s="1" t="s">
        <v>389</v>
      </c>
      <c r="L11" s="1" t="s">
        <v>350</v>
      </c>
      <c r="M11" s="1" t="s">
        <v>352</v>
      </c>
      <c r="P11" s="1" t="str">
        <f>A11</f>
        <v>S18</v>
      </c>
      <c r="Q11" s="1" t="s">
        <v>406</v>
      </c>
    </row>
    <row r="12" spans="1:17" ht="14.25" customHeight="1">
      <c r="A12" s="1" t="s">
        <v>181</v>
      </c>
      <c r="B12" s="1" t="s">
        <v>115</v>
      </c>
      <c r="C12" s="1" t="s">
        <v>182</v>
      </c>
      <c r="D12" s="1" t="s">
        <v>337</v>
      </c>
      <c r="E12" s="1" t="s">
        <v>401</v>
      </c>
      <c r="F12" s="1" t="s">
        <v>338</v>
      </c>
      <c r="G12" s="1" t="s">
        <v>401</v>
      </c>
      <c r="H12" s="1" t="s">
        <v>346</v>
      </c>
      <c r="I12" s="1" t="s">
        <v>401</v>
      </c>
      <c r="J12" s="1" t="s">
        <v>339</v>
      </c>
      <c r="K12" s="1" t="s">
        <v>401</v>
      </c>
      <c r="L12" s="1" t="s">
        <v>387</v>
      </c>
    </row>
    <row r="13" spans="1:17" ht="14.25" customHeight="1">
      <c r="A13" s="1" t="s">
        <v>153</v>
      </c>
      <c r="B13" s="1" t="s">
        <v>114</v>
      </c>
      <c r="C13" s="1" t="s">
        <v>154</v>
      </c>
      <c r="D13" s="1" t="s">
        <v>339</v>
      </c>
      <c r="E13" s="1" t="s">
        <v>401</v>
      </c>
      <c r="F13" s="1" t="s">
        <v>350</v>
      </c>
      <c r="G13" s="1" t="s">
        <v>401</v>
      </c>
      <c r="H13" s="1" t="s">
        <v>337</v>
      </c>
      <c r="I13" s="1" t="s">
        <v>401</v>
      </c>
      <c r="J13" s="1" t="s">
        <v>346</v>
      </c>
      <c r="K13" s="1" t="s">
        <v>401</v>
      </c>
      <c r="L13" s="1" t="s">
        <v>345</v>
      </c>
      <c r="M13" s="1" t="s">
        <v>401</v>
      </c>
      <c r="P13" s="1" t="str">
        <f>A13</f>
        <v>S08</v>
      </c>
      <c r="Q13" s="1" t="s">
        <v>407</v>
      </c>
    </row>
    <row r="14" spans="1:17" ht="14.25" customHeight="1">
      <c r="A14" s="1" t="s">
        <v>153</v>
      </c>
      <c r="B14" s="1" t="s">
        <v>115</v>
      </c>
      <c r="C14" s="1" t="s">
        <v>154</v>
      </c>
      <c r="D14" s="1" t="s">
        <v>339</v>
      </c>
      <c r="E14" s="1" t="s">
        <v>401</v>
      </c>
      <c r="F14" s="1" t="s">
        <v>350</v>
      </c>
      <c r="G14" s="1" t="s">
        <v>401</v>
      </c>
      <c r="H14" s="1" t="s">
        <v>346</v>
      </c>
      <c r="I14" s="1" t="s">
        <v>401</v>
      </c>
      <c r="J14" s="1" t="s">
        <v>337</v>
      </c>
      <c r="K14" s="1" t="s">
        <v>401</v>
      </c>
      <c r="L14" s="1" t="s">
        <v>338</v>
      </c>
      <c r="M14" s="1" t="s">
        <v>401</v>
      </c>
    </row>
    <row r="15" spans="1:17" ht="14.25" customHeight="1">
      <c r="A15" s="1" t="s">
        <v>218</v>
      </c>
      <c r="B15" s="1" t="s">
        <v>114</v>
      </c>
      <c r="C15" s="1" t="s">
        <v>220</v>
      </c>
      <c r="D15" s="1" t="s">
        <v>386</v>
      </c>
      <c r="E15" s="1" t="s">
        <v>401</v>
      </c>
      <c r="F15" s="1" t="s">
        <v>386</v>
      </c>
      <c r="G15" s="1" t="s">
        <v>401</v>
      </c>
      <c r="H15" s="1" t="s">
        <v>386</v>
      </c>
      <c r="I15" s="1" t="s">
        <v>401</v>
      </c>
      <c r="J15" s="1" t="s">
        <v>386</v>
      </c>
      <c r="K15" s="1" t="s">
        <v>401</v>
      </c>
      <c r="L15" s="1" t="s">
        <v>386</v>
      </c>
      <c r="M15" s="1" t="s">
        <v>401</v>
      </c>
      <c r="P15" s="1" t="str">
        <f>A15</f>
        <v>S11</v>
      </c>
      <c r="Q15" s="1"/>
    </row>
    <row r="16" spans="1:17" ht="14.25" customHeight="1">
      <c r="A16" s="1" t="s">
        <v>218</v>
      </c>
      <c r="B16" s="1" t="s">
        <v>115</v>
      </c>
      <c r="C16" s="1" t="s">
        <v>220</v>
      </c>
      <c r="D16" s="1" t="s">
        <v>386</v>
      </c>
      <c r="E16" s="1" t="s">
        <v>401</v>
      </c>
      <c r="F16" s="1" t="s">
        <v>386</v>
      </c>
      <c r="G16" s="1" t="s">
        <v>401</v>
      </c>
      <c r="H16" s="1" t="s">
        <v>386</v>
      </c>
      <c r="I16" s="1" t="s">
        <v>401</v>
      </c>
      <c r="J16" s="1" t="s">
        <v>386</v>
      </c>
      <c r="K16" s="1" t="s">
        <v>401</v>
      </c>
      <c r="L16" s="1" t="s">
        <v>386</v>
      </c>
      <c r="M16" s="1" t="s">
        <v>401</v>
      </c>
    </row>
    <row r="17" spans="1:17" ht="14.25" customHeight="1">
      <c r="A17" s="1" t="s">
        <v>156</v>
      </c>
      <c r="B17" s="1" t="s">
        <v>114</v>
      </c>
      <c r="C17" s="1" t="s">
        <v>157</v>
      </c>
      <c r="D17" s="1" t="s">
        <v>350</v>
      </c>
      <c r="E17" s="1" t="s">
        <v>401</v>
      </c>
      <c r="F17" s="1" t="s">
        <v>357</v>
      </c>
      <c r="G17" s="1" t="s">
        <v>401</v>
      </c>
      <c r="H17" s="1" t="s">
        <v>387</v>
      </c>
      <c r="I17" s="1" t="s">
        <v>347</v>
      </c>
      <c r="J17" s="1" t="s">
        <v>386</v>
      </c>
      <c r="K17" s="1" t="s">
        <v>401</v>
      </c>
      <c r="L17" s="1" t="s">
        <v>386</v>
      </c>
      <c r="M17" s="1" t="s">
        <v>401</v>
      </c>
      <c r="P17" s="1" t="str">
        <f>A17</f>
        <v>S09</v>
      </c>
      <c r="Q17" s="1" t="s">
        <v>408</v>
      </c>
    </row>
    <row r="18" spans="1:17" ht="14.25" customHeight="1">
      <c r="A18" s="1" t="s">
        <v>156</v>
      </c>
      <c r="B18" s="1" t="s">
        <v>115</v>
      </c>
      <c r="C18" s="1" t="s">
        <v>157</v>
      </c>
      <c r="D18" s="1" t="s">
        <v>350</v>
      </c>
      <c r="E18" s="1" t="s">
        <v>401</v>
      </c>
      <c r="F18" s="1" t="s">
        <v>386</v>
      </c>
      <c r="G18" s="1" t="s">
        <v>401</v>
      </c>
      <c r="H18" s="1" t="s">
        <v>386</v>
      </c>
      <c r="I18" s="1" t="s">
        <v>401</v>
      </c>
      <c r="J18" s="1" t="s">
        <v>386</v>
      </c>
      <c r="K18" s="1" t="s">
        <v>401</v>
      </c>
      <c r="L18" s="1" t="s">
        <v>386</v>
      </c>
      <c r="M18" s="1" t="s">
        <v>401</v>
      </c>
    </row>
    <row r="19" spans="1:17" ht="14.25" customHeight="1">
      <c r="A19" s="1" t="s">
        <v>166</v>
      </c>
      <c r="B19" s="1" t="s">
        <v>114</v>
      </c>
      <c r="C19" s="1" t="s">
        <v>167</v>
      </c>
      <c r="D19" s="1" t="s">
        <v>354</v>
      </c>
      <c r="E19" s="1" t="s">
        <v>401</v>
      </c>
      <c r="F19" s="1" t="s">
        <v>386</v>
      </c>
      <c r="G19" s="1" t="s">
        <v>401</v>
      </c>
      <c r="H19" s="1" t="s">
        <v>386</v>
      </c>
      <c r="I19" s="1" t="s">
        <v>401</v>
      </c>
      <c r="J19" s="1" t="s">
        <v>386</v>
      </c>
      <c r="K19" s="1" t="s">
        <v>401</v>
      </c>
      <c r="L19" s="1" t="s">
        <v>386</v>
      </c>
      <c r="M19" s="1" t="s">
        <v>401</v>
      </c>
      <c r="P19" s="1" t="str">
        <f>A19</f>
        <v>S13</v>
      </c>
      <c r="Q19" s="1" t="s">
        <v>409</v>
      </c>
    </row>
    <row r="20" spans="1:17" ht="14.25" customHeight="1">
      <c r="A20" s="1" t="s">
        <v>166</v>
      </c>
      <c r="B20" s="1" t="s">
        <v>115</v>
      </c>
      <c r="C20" s="1" t="s">
        <v>167</v>
      </c>
      <c r="D20" s="1" t="s">
        <v>354</v>
      </c>
      <c r="E20" s="1" t="s">
        <v>401</v>
      </c>
      <c r="F20" s="1" t="s">
        <v>350</v>
      </c>
      <c r="G20" s="1" t="s">
        <v>401</v>
      </c>
      <c r="H20" s="1" t="s">
        <v>355</v>
      </c>
      <c r="I20" s="1" t="s">
        <v>401</v>
      </c>
      <c r="J20" s="1" t="s">
        <v>338</v>
      </c>
      <c r="K20" s="1" t="s">
        <v>401</v>
      </c>
      <c r="L20" s="1" t="s">
        <v>386</v>
      </c>
      <c r="M20" s="1" t="s">
        <v>401</v>
      </c>
    </row>
    <row r="21" spans="1:17" ht="14.25" customHeight="1">
      <c r="A21" s="1" t="s">
        <v>172</v>
      </c>
      <c r="B21" s="1" t="s">
        <v>114</v>
      </c>
      <c r="C21" s="1" t="s">
        <v>173</v>
      </c>
      <c r="D21" s="1" t="s">
        <v>386</v>
      </c>
      <c r="E21" s="1" t="s">
        <v>401</v>
      </c>
      <c r="F21" s="1" t="s">
        <v>386</v>
      </c>
      <c r="G21" s="1" t="s">
        <v>401</v>
      </c>
      <c r="H21" s="1" t="s">
        <v>386</v>
      </c>
      <c r="I21" s="1" t="s">
        <v>401</v>
      </c>
      <c r="J21" s="1" t="s">
        <v>386</v>
      </c>
      <c r="K21" s="1" t="s">
        <v>401</v>
      </c>
      <c r="L21" s="1" t="s">
        <v>386</v>
      </c>
      <c r="M21" s="1" t="s">
        <v>401</v>
      </c>
      <c r="P21" s="1" t="str">
        <f>A21</f>
        <v>S15</v>
      </c>
      <c r="Q21" s="1" t="s">
        <v>410</v>
      </c>
    </row>
    <row r="22" spans="1:17" ht="14.25" customHeight="1">
      <c r="A22" s="1" t="s">
        <v>172</v>
      </c>
      <c r="B22" s="1" t="s">
        <v>115</v>
      </c>
      <c r="C22" s="1" t="s">
        <v>173</v>
      </c>
      <c r="D22" s="1" t="s">
        <v>337</v>
      </c>
      <c r="E22" s="1" t="s">
        <v>401</v>
      </c>
      <c r="F22" s="1" t="s">
        <v>387</v>
      </c>
      <c r="G22" s="1" t="s">
        <v>401</v>
      </c>
      <c r="H22" s="1" t="s">
        <v>386</v>
      </c>
      <c r="I22" s="1" t="s">
        <v>401</v>
      </c>
      <c r="J22" s="1" t="s">
        <v>386</v>
      </c>
      <c r="K22" s="1" t="s">
        <v>401</v>
      </c>
      <c r="L22" s="1" t="s">
        <v>386</v>
      </c>
      <c r="M22" s="1" t="s">
        <v>401</v>
      </c>
    </row>
    <row r="23" spans="1:17" ht="14.25" customHeight="1">
      <c r="A23" s="1" t="s">
        <v>169</v>
      </c>
      <c r="B23" s="1" t="s">
        <v>114</v>
      </c>
      <c r="C23" s="1" t="s">
        <v>170</v>
      </c>
      <c r="D23" s="1" t="s">
        <v>345</v>
      </c>
      <c r="E23" s="1" t="s">
        <v>401</v>
      </c>
      <c r="F23" s="1" t="s">
        <v>338</v>
      </c>
      <c r="G23" s="1" t="s">
        <v>401</v>
      </c>
      <c r="H23" s="1" t="s">
        <v>350</v>
      </c>
      <c r="I23" s="1" t="s">
        <v>401</v>
      </c>
      <c r="J23" s="1" t="s">
        <v>386</v>
      </c>
      <c r="K23" s="1" t="s">
        <v>401</v>
      </c>
      <c r="L23" s="1" t="s">
        <v>386</v>
      </c>
      <c r="M23" s="1" t="s">
        <v>401</v>
      </c>
      <c r="P23" s="1" t="str">
        <f>A23</f>
        <v>S14</v>
      </c>
      <c r="Q23" s="1" t="s">
        <v>411</v>
      </c>
    </row>
    <row r="24" spans="1:17" ht="14.25" customHeight="1">
      <c r="A24" s="1" t="s">
        <v>169</v>
      </c>
      <c r="B24" s="1" t="s">
        <v>115</v>
      </c>
      <c r="C24" s="1" t="s">
        <v>170</v>
      </c>
      <c r="D24" s="1" t="s">
        <v>386</v>
      </c>
      <c r="E24" s="1" t="s">
        <v>401</v>
      </c>
      <c r="F24" s="1" t="s">
        <v>386</v>
      </c>
      <c r="G24" s="1" t="s">
        <v>401</v>
      </c>
      <c r="H24" s="1" t="s">
        <v>386</v>
      </c>
      <c r="I24" s="1" t="s">
        <v>401</v>
      </c>
      <c r="J24" s="1" t="s">
        <v>386</v>
      </c>
      <c r="K24" s="1" t="s">
        <v>401</v>
      </c>
      <c r="L24" s="1" t="s">
        <v>386</v>
      </c>
      <c r="M24" s="1" t="s">
        <v>401</v>
      </c>
    </row>
    <row r="25" spans="1:17" ht="14.25" customHeight="1">
      <c r="A25" s="1" t="s">
        <v>139</v>
      </c>
      <c r="B25" s="1" t="s">
        <v>114</v>
      </c>
      <c r="C25" s="1" t="s">
        <v>140</v>
      </c>
      <c r="D25" s="1" t="s">
        <v>386</v>
      </c>
      <c r="E25" s="1" t="s">
        <v>401</v>
      </c>
      <c r="F25" s="1" t="s">
        <v>386</v>
      </c>
      <c r="G25" s="1" t="s">
        <v>401</v>
      </c>
      <c r="H25" s="1" t="s">
        <v>386</v>
      </c>
      <c r="I25" s="1" t="s">
        <v>401</v>
      </c>
      <c r="J25" s="1" t="s">
        <v>386</v>
      </c>
      <c r="K25" s="1" t="s">
        <v>401</v>
      </c>
      <c r="L25" s="1" t="s">
        <v>386</v>
      </c>
      <c r="M25" s="1" t="s">
        <v>401</v>
      </c>
      <c r="P25" s="1" t="str">
        <f>A25</f>
        <v>S04</v>
      </c>
      <c r="Q25" s="1" t="s">
        <v>412</v>
      </c>
    </row>
    <row r="26" spans="1:17" ht="14.25" customHeight="1">
      <c r="A26" s="1" t="s">
        <v>139</v>
      </c>
      <c r="B26" s="1" t="s">
        <v>115</v>
      </c>
      <c r="C26" s="1" t="s">
        <v>140</v>
      </c>
      <c r="D26" s="1" t="s">
        <v>338</v>
      </c>
      <c r="E26" s="1" t="s">
        <v>401</v>
      </c>
      <c r="F26" s="1" t="s">
        <v>350</v>
      </c>
      <c r="G26" s="1" t="s">
        <v>401</v>
      </c>
      <c r="H26" s="1" t="s">
        <v>349</v>
      </c>
      <c r="I26" s="1" t="s">
        <v>401</v>
      </c>
      <c r="J26" s="1" t="s">
        <v>387</v>
      </c>
      <c r="K26" s="1" t="s">
        <v>344</v>
      </c>
      <c r="L26" s="1" t="s">
        <v>386</v>
      </c>
      <c r="M26" s="1" t="s">
        <v>401</v>
      </c>
    </row>
    <row r="27" spans="1:17" ht="14.25" customHeight="1">
      <c r="A27" s="1" t="s">
        <v>124</v>
      </c>
      <c r="B27" s="1" t="s">
        <v>114</v>
      </c>
      <c r="C27" s="1" t="s">
        <v>125</v>
      </c>
      <c r="D27" s="1" t="s">
        <v>386</v>
      </c>
      <c r="E27" s="1" t="s">
        <v>401</v>
      </c>
      <c r="F27" s="1" t="s">
        <v>386</v>
      </c>
      <c r="G27" s="1" t="s">
        <v>401</v>
      </c>
      <c r="H27" s="1" t="s">
        <v>386</v>
      </c>
      <c r="I27" s="1" t="s">
        <v>401</v>
      </c>
      <c r="J27" s="1" t="s">
        <v>386</v>
      </c>
      <c r="K27" s="1" t="s">
        <v>401</v>
      </c>
      <c r="L27" s="1" t="s">
        <v>386</v>
      </c>
      <c r="M27" s="1" t="s">
        <v>401</v>
      </c>
      <c r="P27" s="1" t="str">
        <f>A27</f>
        <v>S01</v>
      </c>
      <c r="Q27" s="1"/>
    </row>
    <row r="28" spans="1:17" ht="14.25" customHeight="1">
      <c r="A28" s="1" t="s">
        <v>124</v>
      </c>
      <c r="B28" s="1" t="s">
        <v>115</v>
      </c>
      <c r="C28" s="1" t="s">
        <v>125</v>
      </c>
      <c r="D28" s="1" t="s">
        <v>386</v>
      </c>
      <c r="E28" s="1" t="s">
        <v>401</v>
      </c>
      <c r="F28" s="1" t="s">
        <v>386</v>
      </c>
      <c r="G28" s="1" t="s">
        <v>401</v>
      </c>
      <c r="H28" s="1" t="s">
        <v>386</v>
      </c>
      <c r="I28" s="1" t="s">
        <v>401</v>
      </c>
      <c r="J28" s="1" t="s">
        <v>386</v>
      </c>
      <c r="K28" s="1" t="s">
        <v>401</v>
      </c>
      <c r="L28" s="1" t="s">
        <v>386</v>
      </c>
      <c r="M28" s="1" t="s">
        <v>401</v>
      </c>
    </row>
    <row r="29" spans="1:17" ht="14.25" customHeight="1">
      <c r="A29" s="1" t="s">
        <v>134</v>
      </c>
      <c r="B29" s="1" t="s">
        <v>114</v>
      </c>
      <c r="C29" s="1" t="s">
        <v>137</v>
      </c>
      <c r="D29" s="1" t="s">
        <v>346</v>
      </c>
      <c r="E29" s="1" t="s">
        <v>342</v>
      </c>
      <c r="F29" s="1" t="s">
        <v>355</v>
      </c>
      <c r="G29" s="1" t="s">
        <v>413</v>
      </c>
      <c r="H29" s="1" t="s">
        <v>343</v>
      </c>
      <c r="I29" s="1" t="s">
        <v>340</v>
      </c>
      <c r="J29" s="1" t="s">
        <v>387</v>
      </c>
      <c r="K29" s="1" t="s">
        <v>414</v>
      </c>
      <c r="L29" s="1" t="s">
        <v>386</v>
      </c>
      <c r="M29" s="1" t="s">
        <v>401</v>
      </c>
      <c r="P29" s="1" t="str">
        <f>A29</f>
        <v>S03</v>
      </c>
      <c r="Q29" s="1" t="s">
        <v>415</v>
      </c>
    </row>
    <row r="30" spans="1:17" ht="14.25" customHeight="1">
      <c r="A30" s="1" t="s">
        <v>134</v>
      </c>
      <c r="B30" s="1" t="s">
        <v>115</v>
      </c>
      <c r="C30" s="1" t="s">
        <v>137</v>
      </c>
      <c r="D30" s="1" t="s">
        <v>387</v>
      </c>
      <c r="E30" s="1" t="s">
        <v>359</v>
      </c>
      <c r="F30" s="1" t="s">
        <v>346</v>
      </c>
      <c r="G30" s="1" t="s">
        <v>416</v>
      </c>
      <c r="H30" s="1" t="s">
        <v>355</v>
      </c>
      <c r="I30" s="1" t="s">
        <v>417</v>
      </c>
      <c r="J30" s="1" t="s">
        <v>387</v>
      </c>
      <c r="K30" s="1" t="s">
        <v>418</v>
      </c>
      <c r="L30" s="1" t="s">
        <v>386</v>
      </c>
      <c r="M30" s="1" t="s">
        <v>401</v>
      </c>
    </row>
    <row r="31" spans="1:17" ht="14.25" customHeight="1">
      <c r="A31" s="1" t="s">
        <v>149</v>
      </c>
      <c r="B31" s="1" t="s">
        <v>114</v>
      </c>
      <c r="C31" s="1" t="s">
        <v>150</v>
      </c>
      <c r="D31" s="1" t="s">
        <v>350</v>
      </c>
      <c r="E31" s="1" t="s">
        <v>401</v>
      </c>
      <c r="F31" s="1" t="s">
        <v>386</v>
      </c>
      <c r="G31" s="1" t="s">
        <v>401</v>
      </c>
      <c r="H31" s="1" t="s">
        <v>386</v>
      </c>
      <c r="I31" s="1" t="s">
        <v>401</v>
      </c>
      <c r="J31" s="1" t="s">
        <v>386</v>
      </c>
      <c r="K31" s="1" t="s">
        <v>401</v>
      </c>
      <c r="L31" s="1" t="s">
        <v>386</v>
      </c>
      <c r="M31" s="1" t="s">
        <v>401</v>
      </c>
      <c r="P31" s="1" t="str">
        <f>A31</f>
        <v>S07</v>
      </c>
      <c r="Q31" s="1" t="s">
        <v>419</v>
      </c>
    </row>
    <row r="32" spans="1:17" ht="14.25" customHeight="1">
      <c r="A32" s="1" t="s">
        <v>149</v>
      </c>
      <c r="B32" s="1" t="s">
        <v>115</v>
      </c>
      <c r="C32" s="1" t="s">
        <v>150</v>
      </c>
      <c r="D32" s="1" t="s">
        <v>350</v>
      </c>
      <c r="E32" s="1" t="s">
        <v>401</v>
      </c>
      <c r="F32" s="1" t="s">
        <v>386</v>
      </c>
      <c r="G32" s="1" t="s">
        <v>401</v>
      </c>
      <c r="H32" s="1" t="s">
        <v>386</v>
      </c>
      <c r="I32" s="1" t="s">
        <v>401</v>
      </c>
      <c r="J32" s="1" t="s">
        <v>386</v>
      </c>
      <c r="K32" s="1" t="s">
        <v>401</v>
      </c>
      <c r="L32" s="1" t="s">
        <v>386</v>
      </c>
      <c r="M32" s="1" t="s">
        <v>401</v>
      </c>
    </row>
    <row r="33" spans="1:47" ht="14.25" customHeight="1">
      <c r="A33" s="1" t="s">
        <v>128</v>
      </c>
      <c r="B33" s="1" t="s">
        <v>114</v>
      </c>
      <c r="C33" s="1" t="s">
        <v>131</v>
      </c>
      <c r="D33" s="1" t="s">
        <v>350</v>
      </c>
      <c r="E33" s="1" t="s">
        <v>401</v>
      </c>
      <c r="F33" s="1" t="s">
        <v>386</v>
      </c>
      <c r="G33" s="1" t="s">
        <v>401</v>
      </c>
      <c r="H33" s="1" t="s">
        <v>386</v>
      </c>
      <c r="I33" s="1" t="s">
        <v>401</v>
      </c>
      <c r="J33" s="1" t="s">
        <v>386</v>
      </c>
      <c r="K33" s="1" t="s">
        <v>401</v>
      </c>
      <c r="L33" s="1" t="s">
        <v>386</v>
      </c>
      <c r="M33" s="1" t="s">
        <v>401</v>
      </c>
      <c r="P33" s="1" t="str">
        <f>A33</f>
        <v>S02</v>
      </c>
      <c r="Q33" s="1" t="s">
        <v>419</v>
      </c>
    </row>
    <row r="34" spans="1:47" ht="14.25" customHeight="1">
      <c r="A34" s="1" t="s">
        <v>128</v>
      </c>
      <c r="B34" s="1" t="s">
        <v>115</v>
      </c>
      <c r="C34" s="1" t="s">
        <v>131</v>
      </c>
      <c r="D34" s="1" t="s">
        <v>386</v>
      </c>
      <c r="E34" s="1" t="s">
        <v>401</v>
      </c>
      <c r="F34" s="1" t="s">
        <v>386</v>
      </c>
      <c r="G34" s="1" t="s">
        <v>401</v>
      </c>
      <c r="H34" s="1" t="s">
        <v>386</v>
      </c>
      <c r="I34" s="1" t="s">
        <v>401</v>
      </c>
      <c r="J34" s="1" t="s">
        <v>386</v>
      </c>
      <c r="K34" s="1" t="s">
        <v>401</v>
      </c>
      <c r="L34" s="1" t="s">
        <v>386</v>
      </c>
      <c r="M34" s="1" t="s">
        <v>401</v>
      </c>
    </row>
    <row r="35" spans="1:47" ht="14.25" customHeight="1">
      <c r="A35" s="1" t="s">
        <v>144</v>
      </c>
      <c r="B35" s="1" t="s">
        <v>114</v>
      </c>
      <c r="C35" s="1" t="s">
        <v>145</v>
      </c>
      <c r="D35" s="1" t="s">
        <v>350</v>
      </c>
      <c r="E35" s="1" t="s">
        <v>401</v>
      </c>
      <c r="F35" s="1" t="s">
        <v>346</v>
      </c>
      <c r="G35" s="1" t="s">
        <v>401</v>
      </c>
      <c r="H35" s="1" t="s">
        <v>387</v>
      </c>
      <c r="I35" s="1" t="s">
        <v>358</v>
      </c>
      <c r="J35" s="1" t="s">
        <v>343</v>
      </c>
      <c r="K35" s="1" t="s">
        <v>401</v>
      </c>
      <c r="L35" s="1" t="s">
        <v>387</v>
      </c>
      <c r="M35" s="1" t="s">
        <v>420</v>
      </c>
      <c r="P35" s="1" t="str">
        <f>A35</f>
        <v>S06</v>
      </c>
      <c r="Q35" s="1" t="s">
        <v>421</v>
      </c>
    </row>
    <row r="36" spans="1:47" ht="14.25" customHeight="1">
      <c r="A36" s="1" t="s">
        <v>144</v>
      </c>
      <c r="B36" s="1" t="s">
        <v>115</v>
      </c>
      <c r="C36" s="1" t="s">
        <v>145</v>
      </c>
      <c r="D36" s="1" t="s">
        <v>346</v>
      </c>
      <c r="E36" s="1" t="s">
        <v>401</v>
      </c>
      <c r="F36" s="1" t="s">
        <v>350</v>
      </c>
      <c r="G36" s="1" t="s">
        <v>401</v>
      </c>
      <c r="H36" s="1" t="s">
        <v>343</v>
      </c>
      <c r="I36" s="1" t="s">
        <v>401</v>
      </c>
      <c r="J36" s="1" t="s">
        <v>338</v>
      </c>
      <c r="L36" s="1" t="s">
        <v>339</v>
      </c>
      <c r="M36" s="1" t="s">
        <v>401</v>
      </c>
    </row>
    <row r="37" spans="1:47" ht="14.25" customHeight="1">
      <c r="A37" s="1" t="s">
        <v>178</v>
      </c>
      <c r="B37" s="1" t="s">
        <v>114</v>
      </c>
      <c r="C37" s="1" t="s">
        <v>179</v>
      </c>
      <c r="D37" s="1" t="s">
        <v>350</v>
      </c>
      <c r="E37" s="1" t="s">
        <v>401</v>
      </c>
      <c r="F37" s="1" t="s">
        <v>355</v>
      </c>
      <c r="G37" s="1" t="s">
        <v>401</v>
      </c>
      <c r="H37" s="1" t="s">
        <v>346</v>
      </c>
      <c r="I37" s="1" t="s">
        <v>401</v>
      </c>
      <c r="J37" s="1" t="s">
        <v>354</v>
      </c>
      <c r="L37" s="1" t="s">
        <v>387</v>
      </c>
      <c r="M37" s="1" t="s">
        <v>356</v>
      </c>
      <c r="P37" s="1" t="str">
        <f>A37</f>
        <v>S17</v>
      </c>
      <c r="Q37" s="1" t="s">
        <v>422</v>
      </c>
    </row>
    <row r="38" spans="1:47" ht="14.25" customHeight="1">
      <c r="A38" s="1" t="s">
        <v>178</v>
      </c>
      <c r="B38" s="1" t="s">
        <v>115</v>
      </c>
      <c r="C38" s="1" t="s">
        <v>179</v>
      </c>
      <c r="D38" s="1" t="s">
        <v>386</v>
      </c>
      <c r="E38" s="1" t="s">
        <v>401</v>
      </c>
      <c r="F38" s="1" t="s">
        <v>386</v>
      </c>
      <c r="G38" s="1" t="s">
        <v>401</v>
      </c>
      <c r="H38" s="1" t="s">
        <v>386</v>
      </c>
      <c r="I38" s="1" t="s">
        <v>401</v>
      </c>
      <c r="J38" s="1" t="s">
        <v>386</v>
      </c>
      <c r="K38" s="1" t="s">
        <v>401</v>
      </c>
      <c r="L38" s="1" t="s">
        <v>386</v>
      </c>
      <c r="M38" s="1" t="s">
        <v>401</v>
      </c>
    </row>
    <row r="39" spans="1:47" ht="14.25" customHeight="1">
      <c r="A39" s="1" t="s">
        <v>195</v>
      </c>
      <c r="B39" s="1" t="s">
        <v>114</v>
      </c>
      <c r="C39" s="1" t="s">
        <v>196</v>
      </c>
      <c r="D39" s="1" t="s">
        <v>337</v>
      </c>
      <c r="E39" s="1" t="s">
        <v>401</v>
      </c>
      <c r="F39" s="1" t="s">
        <v>338</v>
      </c>
      <c r="G39" s="1" t="s">
        <v>401</v>
      </c>
      <c r="H39" s="1" t="s">
        <v>349</v>
      </c>
      <c r="I39" s="1" t="s">
        <v>401</v>
      </c>
      <c r="J39" s="1" t="s">
        <v>387</v>
      </c>
      <c r="K39" s="1" t="s">
        <v>390</v>
      </c>
      <c r="L39" s="1" t="s">
        <v>386</v>
      </c>
      <c r="M39" s="1" t="s">
        <v>401</v>
      </c>
      <c r="P39" s="1" t="str">
        <f>A39</f>
        <v>S22</v>
      </c>
      <c r="Q39" s="1" t="s">
        <v>423</v>
      </c>
    </row>
    <row r="40" spans="1:47" ht="14.25" customHeight="1">
      <c r="A40" s="1" t="s">
        <v>195</v>
      </c>
      <c r="B40" s="1" t="s">
        <v>115</v>
      </c>
      <c r="C40" s="1" t="s">
        <v>196</v>
      </c>
      <c r="D40" s="1" t="s">
        <v>386</v>
      </c>
      <c r="E40" s="1" t="s">
        <v>401</v>
      </c>
      <c r="F40" s="1" t="s">
        <v>386</v>
      </c>
      <c r="G40" s="1" t="s">
        <v>401</v>
      </c>
      <c r="H40" s="1" t="s">
        <v>386</v>
      </c>
      <c r="I40" s="1" t="s">
        <v>401</v>
      </c>
      <c r="J40" s="1" t="s">
        <v>386</v>
      </c>
      <c r="K40" s="1" t="s">
        <v>401</v>
      </c>
      <c r="L40" s="1" t="s">
        <v>386</v>
      </c>
      <c r="M40" s="1" t="s">
        <v>401</v>
      </c>
    </row>
    <row r="41" spans="1:47" ht="14.25" customHeight="1">
      <c r="A41" s="1" t="s">
        <v>175</v>
      </c>
      <c r="B41" s="1" t="s">
        <v>114</v>
      </c>
      <c r="C41" s="1" t="s">
        <v>176</v>
      </c>
      <c r="D41" s="1" t="s">
        <v>386</v>
      </c>
      <c r="E41" s="1" t="s">
        <v>401</v>
      </c>
      <c r="F41" s="1" t="s">
        <v>386</v>
      </c>
      <c r="G41" s="1" t="s">
        <v>401</v>
      </c>
      <c r="H41" s="1" t="s">
        <v>386</v>
      </c>
      <c r="I41" s="1" t="s">
        <v>401</v>
      </c>
      <c r="J41" s="1" t="s">
        <v>386</v>
      </c>
      <c r="K41" s="1" t="s">
        <v>401</v>
      </c>
      <c r="L41" s="1" t="s">
        <v>386</v>
      </c>
      <c r="M41" s="1" t="s">
        <v>401</v>
      </c>
      <c r="P41" s="1" t="str">
        <f>A41</f>
        <v>S16</v>
      </c>
      <c r="Q41" s="1"/>
    </row>
    <row r="42" spans="1:47" ht="14.25" customHeight="1">
      <c r="A42" s="1" t="s">
        <v>175</v>
      </c>
      <c r="B42" s="1" t="s">
        <v>115</v>
      </c>
      <c r="C42" s="1" t="s">
        <v>176</v>
      </c>
      <c r="D42" s="1" t="s">
        <v>386</v>
      </c>
      <c r="E42" s="1" t="s">
        <v>401</v>
      </c>
      <c r="F42" s="1" t="s">
        <v>386</v>
      </c>
      <c r="G42" s="1" t="s">
        <v>401</v>
      </c>
      <c r="H42" s="1" t="s">
        <v>386</v>
      </c>
      <c r="I42" s="1" t="s">
        <v>401</v>
      </c>
      <c r="J42" s="1" t="s">
        <v>386</v>
      </c>
      <c r="K42" s="1" t="s">
        <v>401</v>
      </c>
      <c r="L42" s="1" t="s">
        <v>386</v>
      </c>
      <c r="M42" s="1" t="s">
        <v>401</v>
      </c>
    </row>
    <row r="43" spans="1:47" ht="14.25" customHeight="1">
      <c r="A43" s="1" t="s">
        <v>208</v>
      </c>
      <c r="B43" s="1" t="s">
        <v>114</v>
      </c>
      <c r="C43" s="1" t="s">
        <v>211</v>
      </c>
      <c r="D43" s="1" t="s">
        <v>346</v>
      </c>
      <c r="E43" s="1" t="s">
        <v>401</v>
      </c>
      <c r="F43" s="1" t="s">
        <v>386</v>
      </c>
      <c r="G43" s="1" t="s">
        <v>401</v>
      </c>
      <c r="H43" s="1" t="s">
        <v>386</v>
      </c>
      <c r="I43" s="1" t="s">
        <v>401</v>
      </c>
      <c r="J43" s="1" t="s">
        <v>386</v>
      </c>
      <c r="K43" s="1" t="s">
        <v>401</v>
      </c>
      <c r="L43" s="1" t="s">
        <v>386</v>
      </c>
      <c r="M43" s="1" t="s">
        <v>401</v>
      </c>
      <c r="P43" s="1" t="str">
        <f>A43</f>
        <v>S05</v>
      </c>
      <c r="Q43" s="1" t="s">
        <v>424</v>
      </c>
    </row>
    <row r="44" spans="1:47" ht="14.25" customHeight="1">
      <c r="A44" s="1" t="s">
        <v>208</v>
      </c>
      <c r="B44" s="1" t="s">
        <v>115</v>
      </c>
      <c r="C44" s="1" t="s">
        <v>211</v>
      </c>
      <c r="D44" s="1" t="s">
        <v>346</v>
      </c>
      <c r="E44" s="1" t="s">
        <v>425</v>
      </c>
      <c r="F44" s="1" t="s">
        <v>386</v>
      </c>
      <c r="G44" s="1" t="s">
        <v>401</v>
      </c>
      <c r="H44" s="1" t="s">
        <v>386</v>
      </c>
      <c r="I44" s="1" t="s">
        <v>401</v>
      </c>
      <c r="J44" s="1" t="s">
        <v>386</v>
      </c>
      <c r="K44" s="1" t="s">
        <v>401</v>
      </c>
      <c r="L44" s="1" t="s">
        <v>386</v>
      </c>
      <c r="M44" s="1" t="s">
        <v>401</v>
      </c>
    </row>
    <row r="45" spans="1:47" ht="14.25" customHeight="1">
      <c r="A45" s="1" t="s">
        <v>163</v>
      </c>
      <c r="B45" s="1" t="s">
        <v>114</v>
      </c>
      <c r="C45" s="1" t="s">
        <v>164</v>
      </c>
      <c r="D45" s="1" t="s">
        <v>350</v>
      </c>
      <c r="E45" s="1" t="s">
        <v>401</v>
      </c>
      <c r="F45" s="1" t="s">
        <v>386</v>
      </c>
      <c r="G45" s="1" t="s">
        <v>401</v>
      </c>
      <c r="H45" s="1" t="s">
        <v>386</v>
      </c>
      <c r="I45" s="1" t="s">
        <v>401</v>
      </c>
      <c r="J45" s="1" t="s">
        <v>386</v>
      </c>
      <c r="K45" s="1" t="s">
        <v>401</v>
      </c>
      <c r="L45" s="1" t="s">
        <v>386</v>
      </c>
      <c r="M45" s="1" t="s">
        <v>401</v>
      </c>
      <c r="P45" s="1" t="str">
        <f>A45</f>
        <v>S12</v>
      </c>
      <c r="Q45" s="1" t="s">
        <v>419</v>
      </c>
    </row>
    <row r="46" spans="1:47" ht="14.25" customHeight="1">
      <c r="A46" s="1" t="s">
        <v>163</v>
      </c>
      <c r="B46" s="1" t="s">
        <v>115</v>
      </c>
      <c r="C46" s="1" t="s">
        <v>164</v>
      </c>
      <c r="D46" s="1" t="s">
        <v>350</v>
      </c>
      <c r="E46" s="1" t="s">
        <v>401</v>
      </c>
      <c r="F46" s="1" t="s">
        <v>386</v>
      </c>
      <c r="G46" s="1" t="s">
        <v>401</v>
      </c>
      <c r="H46" s="1" t="s">
        <v>386</v>
      </c>
      <c r="I46" s="1" t="s">
        <v>401</v>
      </c>
      <c r="J46" s="1" t="s">
        <v>386</v>
      </c>
      <c r="K46" s="1" t="s">
        <v>401</v>
      </c>
      <c r="L46" s="1" t="s">
        <v>386</v>
      </c>
      <c r="M46" s="1" t="s">
        <v>401</v>
      </c>
    </row>
    <row r="47" spans="1:47" ht="14.25" customHeight="1">
      <c r="Q47" s="1" t="s">
        <v>339</v>
      </c>
      <c r="R47" s="1" t="s">
        <v>345</v>
      </c>
      <c r="S47" s="1" t="s">
        <v>350</v>
      </c>
      <c r="T47" s="1" t="s">
        <v>353</v>
      </c>
      <c r="U47" s="1" t="s">
        <v>355</v>
      </c>
      <c r="V47" s="1" t="s">
        <v>387</v>
      </c>
      <c r="W47" s="1" t="s">
        <v>349</v>
      </c>
      <c r="X47" s="1" t="s">
        <v>337</v>
      </c>
      <c r="Y47" s="1" t="s">
        <v>338</v>
      </c>
      <c r="Z47" s="1" t="s">
        <v>346</v>
      </c>
      <c r="AA47" s="1" t="s">
        <v>389</v>
      </c>
      <c r="AB47" s="1" t="s">
        <v>351</v>
      </c>
      <c r="AC47" s="1" t="s">
        <v>352</v>
      </c>
      <c r="AD47" s="1" t="s">
        <v>347</v>
      </c>
      <c r="AE47" s="1" t="s">
        <v>386</v>
      </c>
      <c r="AF47" s="1" t="s">
        <v>357</v>
      </c>
      <c r="AG47" s="1" t="s">
        <v>354</v>
      </c>
      <c r="AH47" s="1" t="s">
        <v>344</v>
      </c>
      <c r="AI47" s="1" t="s">
        <v>340</v>
      </c>
      <c r="AJ47" s="1" t="s">
        <v>341</v>
      </c>
      <c r="AK47" s="1" t="s">
        <v>413</v>
      </c>
      <c r="AL47" s="1" t="s">
        <v>342</v>
      </c>
      <c r="AM47" s="1" t="s">
        <v>343</v>
      </c>
      <c r="AN47" s="1" t="s">
        <v>426</v>
      </c>
      <c r="AO47" s="1" t="s">
        <v>359</v>
      </c>
      <c r="AP47" s="1" t="s">
        <v>414</v>
      </c>
      <c r="AQ47" s="1" t="s">
        <v>358</v>
      </c>
      <c r="AR47" s="1" t="s">
        <v>427</v>
      </c>
      <c r="AS47" s="1" t="s">
        <v>356</v>
      </c>
      <c r="AT47" s="1" t="s">
        <v>390</v>
      </c>
      <c r="AU47" s="1" t="s">
        <v>425</v>
      </c>
    </row>
    <row r="48" spans="1:47" ht="14.25" customHeight="1"/>
    <row r="49" spans="6:16" ht="14.25" customHeight="1"/>
    <row r="50" spans="6:16" ht="14.25" customHeight="1">
      <c r="F50" s="1" t="s">
        <v>401</v>
      </c>
      <c r="P50" s="1" t="s">
        <v>339</v>
      </c>
    </row>
    <row r="51" spans="6:16" ht="14.25" customHeight="1">
      <c r="F51" s="1" t="s">
        <v>401</v>
      </c>
      <c r="G51" s="1" t="s">
        <v>401</v>
      </c>
      <c r="P51" s="1" t="s">
        <v>345</v>
      </c>
    </row>
    <row r="52" spans="6:16" ht="14.25" customHeight="1">
      <c r="F52" s="1" t="s">
        <v>401</v>
      </c>
      <c r="G52" s="1" t="s">
        <v>401</v>
      </c>
      <c r="P52" s="1" t="s">
        <v>350</v>
      </c>
    </row>
    <row r="53" spans="6:16" ht="14.25" customHeight="1">
      <c r="F53" s="1" t="s">
        <v>401</v>
      </c>
      <c r="G53" s="1" t="s">
        <v>401</v>
      </c>
      <c r="P53" s="1" t="s">
        <v>353</v>
      </c>
    </row>
    <row r="54" spans="6:16" ht="14.25" customHeight="1">
      <c r="F54" s="1" t="s">
        <v>401</v>
      </c>
      <c r="G54" s="1" t="s">
        <v>401</v>
      </c>
      <c r="P54" s="1" t="s">
        <v>355</v>
      </c>
    </row>
    <row r="55" spans="6:16" ht="14.25" customHeight="1">
      <c r="F55" s="1" t="s">
        <v>401</v>
      </c>
      <c r="G55" s="1" t="s">
        <v>401</v>
      </c>
      <c r="P55" s="1" t="s">
        <v>387</v>
      </c>
    </row>
    <row r="56" spans="6:16" ht="14.25" customHeight="1">
      <c r="F56" s="1" t="s">
        <v>401</v>
      </c>
      <c r="G56" s="1" t="s">
        <v>401</v>
      </c>
      <c r="P56" s="1" t="s">
        <v>349</v>
      </c>
    </row>
    <row r="57" spans="6:16" ht="14.25" customHeight="1">
      <c r="F57" s="1" t="s">
        <v>401</v>
      </c>
      <c r="G57" s="1" t="s">
        <v>401</v>
      </c>
      <c r="P57" s="1" t="s">
        <v>337</v>
      </c>
    </row>
    <row r="58" spans="6:16" ht="14.25" customHeight="1">
      <c r="F58" s="1" t="s">
        <v>401</v>
      </c>
      <c r="G58" s="1" t="s">
        <v>401</v>
      </c>
      <c r="P58" s="1" t="s">
        <v>338</v>
      </c>
    </row>
    <row r="59" spans="6:16" ht="14.25" customHeight="1">
      <c r="F59" s="1" t="s">
        <v>401</v>
      </c>
      <c r="G59" s="1" t="s">
        <v>401</v>
      </c>
      <c r="P59" s="1" t="s">
        <v>346</v>
      </c>
    </row>
    <row r="60" spans="6:16" ht="14.25" customHeight="1">
      <c r="F60" s="1" t="s">
        <v>401</v>
      </c>
      <c r="G60" s="1" t="s">
        <v>401</v>
      </c>
      <c r="P60" s="1" t="s">
        <v>389</v>
      </c>
    </row>
    <row r="61" spans="6:16" ht="14.25" customHeight="1">
      <c r="F61" s="1" t="s">
        <v>401</v>
      </c>
      <c r="G61" s="1" t="s">
        <v>401</v>
      </c>
      <c r="P61" s="1" t="s">
        <v>351</v>
      </c>
    </row>
    <row r="62" spans="6:16" ht="14.25" customHeight="1">
      <c r="F62" s="1" t="s">
        <v>401</v>
      </c>
      <c r="G62" s="1" t="s">
        <v>401</v>
      </c>
      <c r="P62" s="1" t="s">
        <v>352</v>
      </c>
    </row>
    <row r="63" spans="6:16" ht="14.25" customHeight="1">
      <c r="F63" s="1" t="s">
        <v>401</v>
      </c>
      <c r="G63" s="1" t="s">
        <v>401</v>
      </c>
      <c r="P63" s="1" t="s">
        <v>347</v>
      </c>
    </row>
    <row r="64" spans="6:16" ht="14.25" customHeight="1">
      <c r="G64" s="1" t="s">
        <v>401</v>
      </c>
      <c r="P64" s="1" t="s">
        <v>386</v>
      </c>
    </row>
    <row r="65" spans="5:16" ht="14.25" customHeight="1">
      <c r="F65" s="1" t="s">
        <v>401</v>
      </c>
      <c r="G65" s="1" t="s">
        <v>401</v>
      </c>
      <c r="P65" s="1" t="s">
        <v>357</v>
      </c>
    </row>
    <row r="66" spans="5:16" ht="14.25" customHeight="1">
      <c r="F66" s="1" t="s">
        <v>401</v>
      </c>
      <c r="G66" s="1" t="s">
        <v>401</v>
      </c>
      <c r="P66" s="1" t="s">
        <v>354</v>
      </c>
    </row>
    <row r="67" spans="5:16" ht="14.25" customHeight="1">
      <c r="E67" s="1" t="s">
        <v>401</v>
      </c>
      <c r="G67" s="1" t="s">
        <v>401</v>
      </c>
      <c r="P67" s="1" t="s">
        <v>344</v>
      </c>
    </row>
    <row r="68" spans="5:16" ht="14.25" customHeight="1">
      <c r="E68" s="1" t="s">
        <v>401</v>
      </c>
      <c r="G68" s="1" t="s">
        <v>401</v>
      </c>
      <c r="P68" s="1" t="s">
        <v>340</v>
      </c>
    </row>
    <row r="69" spans="5:16" ht="14.25" customHeight="1">
      <c r="E69" s="1" t="s">
        <v>401</v>
      </c>
      <c r="F69" s="1" t="s">
        <v>401</v>
      </c>
      <c r="G69" s="1" t="s">
        <v>401</v>
      </c>
      <c r="P69" s="1" t="s">
        <v>341</v>
      </c>
    </row>
    <row r="70" spans="5:16" ht="14.25" customHeight="1">
      <c r="E70" s="1" t="s">
        <v>401</v>
      </c>
      <c r="F70" s="1" t="s">
        <v>401</v>
      </c>
      <c r="G70" s="1" t="s">
        <v>401</v>
      </c>
      <c r="P70" s="1" t="s">
        <v>413</v>
      </c>
    </row>
    <row r="71" spans="5:16" ht="14.25" customHeight="1">
      <c r="E71" s="1" t="s">
        <v>401</v>
      </c>
      <c r="F71" s="1" t="s">
        <v>401</v>
      </c>
      <c r="G71" s="1" t="s">
        <v>401</v>
      </c>
      <c r="P71" s="1" t="s">
        <v>342</v>
      </c>
    </row>
    <row r="72" spans="5:16" ht="14.25" customHeight="1">
      <c r="E72" s="1" t="s">
        <v>401</v>
      </c>
      <c r="F72" s="1" t="s">
        <v>401</v>
      </c>
      <c r="G72" s="1" t="s">
        <v>401</v>
      </c>
      <c r="P72" s="1" t="s">
        <v>343</v>
      </c>
    </row>
    <row r="73" spans="5:16" ht="14.25" customHeight="1">
      <c r="F73" s="1" t="s">
        <v>401</v>
      </c>
      <c r="P73" s="1" t="s">
        <v>426</v>
      </c>
    </row>
    <row r="74" spans="5:16" ht="14.25" customHeight="1">
      <c r="G74" s="1" t="s">
        <v>401</v>
      </c>
      <c r="P74" s="1" t="s">
        <v>359</v>
      </c>
    </row>
    <row r="75" spans="5:16" ht="14.25" customHeight="1">
      <c r="P75" s="1" t="s">
        <v>414</v>
      </c>
    </row>
    <row r="76" spans="5:16" ht="14.25" customHeight="1">
      <c r="F76" s="1" t="s">
        <v>401</v>
      </c>
      <c r="P76" s="1" t="s">
        <v>358</v>
      </c>
    </row>
    <row r="77" spans="5:16" ht="14.25" customHeight="1">
      <c r="P77" s="1" t="s">
        <v>427</v>
      </c>
    </row>
    <row r="78" spans="5:16" ht="14.25" customHeight="1">
      <c r="P78" s="1" t="s">
        <v>356</v>
      </c>
    </row>
    <row r="79" spans="5:16" ht="14.25" customHeight="1">
      <c r="P79" s="1" t="s">
        <v>390</v>
      </c>
    </row>
    <row r="80" spans="5:16" ht="14.25" customHeight="1">
      <c r="P80" s="1" t="s">
        <v>425</v>
      </c>
    </row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M46 F50:F63 G50:G72 F65:F66 E67:E72 F69:F76 G74">
    <cfRule type="containsText" dxfId="10" priority="1" operator="containsText" text="Not Available">
      <formula>NOT(ISERROR(SEARCH(("Not Available"),(A2))))</formula>
    </cfRule>
  </conditionalFormatting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2:W37"/>
  <sheetViews>
    <sheetView workbookViewId="0">
      <selection activeCell="AC23" sqref="AC23"/>
    </sheetView>
  </sheetViews>
  <sheetFormatPr defaultColWidth="14.44140625" defaultRowHeight="15" customHeight="1"/>
  <cols>
    <col min="1" max="1" width="32.6640625" customWidth="1"/>
    <col min="2" max="26" width="5.109375" customWidth="1"/>
  </cols>
  <sheetData>
    <row r="2" spans="1:23">
      <c r="B2" s="165" t="s">
        <v>124</v>
      </c>
      <c r="C2" s="165" t="s">
        <v>128</v>
      </c>
      <c r="D2" s="165" t="s">
        <v>134</v>
      </c>
      <c r="E2" s="165" t="s">
        <v>139</v>
      </c>
      <c r="F2" s="165" t="s">
        <v>208</v>
      </c>
      <c r="G2" s="165" t="s">
        <v>144</v>
      </c>
      <c r="H2" s="165" t="s">
        <v>149</v>
      </c>
      <c r="I2" s="165" t="s">
        <v>153</v>
      </c>
      <c r="J2" s="165" t="s">
        <v>156</v>
      </c>
      <c r="K2" s="165" t="s">
        <v>160</v>
      </c>
      <c r="L2" s="165" t="s">
        <v>218</v>
      </c>
      <c r="M2" s="165" t="s">
        <v>163</v>
      </c>
      <c r="N2" s="165" t="s">
        <v>166</v>
      </c>
      <c r="O2" s="165" t="s">
        <v>169</v>
      </c>
      <c r="P2" s="165" t="s">
        <v>172</v>
      </c>
      <c r="Q2" s="165" t="s">
        <v>175</v>
      </c>
      <c r="R2" s="165" t="s">
        <v>178</v>
      </c>
      <c r="S2" s="165" t="s">
        <v>181</v>
      </c>
      <c r="T2" s="165" t="s">
        <v>184</v>
      </c>
      <c r="U2" s="165" t="s">
        <v>187</v>
      </c>
      <c r="V2" s="165" t="s">
        <v>190</v>
      </c>
      <c r="W2" s="165" t="s">
        <v>195</v>
      </c>
    </row>
    <row r="3" spans="1:23">
      <c r="B3" s="7" t="s">
        <v>125</v>
      </c>
      <c r="C3" s="7" t="s">
        <v>131</v>
      </c>
      <c r="D3" s="7" t="s">
        <v>137</v>
      </c>
      <c r="E3" s="7" t="s">
        <v>140</v>
      </c>
      <c r="F3" s="7" t="s">
        <v>211</v>
      </c>
      <c r="G3" s="7" t="s">
        <v>145</v>
      </c>
      <c r="H3" s="7" t="s">
        <v>150</v>
      </c>
      <c r="I3" s="7" t="s">
        <v>154</v>
      </c>
      <c r="J3" s="7" t="s">
        <v>157</v>
      </c>
      <c r="K3" s="7" t="s">
        <v>161</v>
      </c>
      <c r="L3" s="7" t="s">
        <v>220</v>
      </c>
      <c r="M3" s="7" t="s">
        <v>164</v>
      </c>
      <c r="N3" s="7" t="s">
        <v>167</v>
      </c>
      <c r="O3" s="7" t="s">
        <v>170</v>
      </c>
      <c r="P3" s="7" t="s">
        <v>173</v>
      </c>
      <c r="Q3" s="7" t="s">
        <v>176</v>
      </c>
      <c r="R3" s="7" t="s">
        <v>179</v>
      </c>
      <c r="S3" s="7" t="s">
        <v>182</v>
      </c>
      <c r="T3" s="7" t="s">
        <v>185</v>
      </c>
      <c r="U3" s="7" t="s">
        <v>188</v>
      </c>
      <c r="V3" s="7" t="s">
        <v>191</v>
      </c>
      <c r="W3" s="7" t="s">
        <v>196</v>
      </c>
    </row>
    <row r="4" spans="1:23"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</row>
    <row r="5" spans="1:23">
      <c r="A5" s="1" t="s">
        <v>337</v>
      </c>
      <c r="B5" s="176">
        <v>0</v>
      </c>
      <c r="C5" s="176">
        <v>0</v>
      </c>
      <c r="D5" s="176">
        <v>0</v>
      </c>
      <c r="E5" s="176">
        <v>0</v>
      </c>
      <c r="F5" s="176">
        <v>0</v>
      </c>
      <c r="G5" s="176">
        <v>0</v>
      </c>
      <c r="H5" s="176">
        <v>0</v>
      </c>
      <c r="I5" s="176">
        <v>1</v>
      </c>
      <c r="J5" s="176">
        <v>0</v>
      </c>
      <c r="K5" s="176">
        <v>1</v>
      </c>
      <c r="L5" s="176">
        <v>0</v>
      </c>
      <c r="M5" s="176">
        <v>0</v>
      </c>
      <c r="N5" s="176">
        <v>0</v>
      </c>
      <c r="O5" s="176">
        <v>0</v>
      </c>
      <c r="P5" s="176">
        <v>1</v>
      </c>
      <c r="Q5" s="176">
        <v>0</v>
      </c>
      <c r="R5" s="176">
        <v>0</v>
      </c>
      <c r="S5" s="176">
        <v>1</v>
      </c>
      <c r="T5" s="176">
        <v>0</v>
      </c>
      <c r="U5" s="176">
        <v>0</v>
      </c>
      <c r="V5" s="176">
        <v>0</v>
      </c>
      <c r="W5" s="176">
        <v>1</v>
      </c>
    </row>
    <row r="6" spans="1:23">
      <c r="A6" s="1" t="s">
        <v>338</v>
      </c>
      <c r="B6" s="176">
        <v>0</v>
      </c>
      <c r="C6" s="176">
        <v>0</v>
      </c>
      <c r="D6" s="176">
        <v>0</v>
      </c>
      <c r="E6" s="176">
        <v>1</v>
      </c>
      <c r="F6" s="176">
        <v>0</v>
      </c>
      <c r="G6" s="176">
        <v>1</v>
      </c>
      <c r="H6" s="176">
        <v>0</v>
      </c>
      <c r="I6" s="176">
        <v>1</v>
      </c>
      <c r="J6" s="176">
        <v>0</v>
      </c>
      <c r="K6" s="176">
        <v>1</v>
      </c>
      <c r="L6" s="176">
        <v>0</v>
      </c>
      <c r="M6" s="176">
        <v>0</v>
      </c>
      <c r="N6" s="176">
        <v>1</v>
      </c>
      <c r="O6" s="176">
        <v>1</v>
      </c>
      <c r="P6" s="176">
        <v>0</v>
      </c>
      <c r="Q6" s="176">
        <v>0</v>
      </c>
      <c r="R6" s="176">
        <v>0</v>
      </c>
      <c r="S6" s="176">
        <v>1</v>
      </c>
      <c r="T6" s="176">
        <v>0</v>
      </c>
      <c r="U6" s="176">
        <v>0</v>
      </c>
      <c r="V6" s="176">
        <v>0</v>
      </c>
      <c r="W6" s="176">
        <v>1</v>
      </c>
    </row>
    <row r="7" spans="1:23">
      <c r="A7" s="1" t="s">
        <v>339</v>
      </c>
      <c r="B7" s="176">
        <v>0</v>
      </c>
      <c r="C7" s="176">
        <v>0</v>
      </c>
      <c r="D7" s="176">
        <v>0</v>
      </c>
      <c r="E7" s="176">
        <v>0</v>
      </c>
      <c r="F7" s="176">
        <v>0</v>
      </c>
      <c r="G7" s="176">
        <v>1</v>
      </c>
      <c r="H7" s="176">
        <v>0</v>
      </c>
      <c r="I7" s="176">
        <v>1</v>
      </c>
      <c r="J7" s="176">
        <v>0</v>
      </c>
      <c r="K7" s="176">
        <v>0</v>
      </c>
      <c r="L7" s="176">
        <v>0</v>
      </c>
      <c r="M7" s="176">
        <v>0</v>
      </c>
      <c r="N7" s="176">
        <v>0</v>
      </c>
      <c r="O7" s="176">
        <v>0</v>
      </c>
      <c r="P7" s="176">
        <v>0</v>
      </c>
      <c r="Q7" s="176">
        <v>0</v>
      </c>
      <c r="R7" s="176">
        <v>0</v>
      </c>
      <c r="S7" s="176">
        <v>1</v>
      </c>
      <c r="T7" s="176">
        <v>1</v>
      </c>
      <c r="U7" s="176">
        <v>0</v>
      </c>
      <c r="V7" s="176">
        <v>0</v>
      </c>
      <c r="W7" s="176">
        <v>0</v>
      </c>
    </row>
    <row r="8" spans="1:23">
      <c r="A8" s="1" t="s">
        <v>340</v>
      </c>
      <c r="B8" s="176">
        <v>0</v>
      </c>
      <c r="C8" s="176">
        <v>0</v>
      </c>
      <c r="D8" s="176">
        <v>1</v>
      </c>
      <c r="E8" s="176">
        <v>0</v>
      </c>
      <c r="F8" s="176">
        <v>0</v>
      </c>
      <c r="G8" s="176">
        <v>0</v>
      </c>
      <c r="H8" s="176">
        <v>0</v>
      </c>
      <c r="I8" s="176">
        <v>0</v>
      </c>
      <c r="J8" s="176">
        <v>0</v>
      </c>
      <c r="K8" s="176">
        <v>0</v>
      </c>
      <c r="L8" s="176">
        <v>0</v>
      </c>
      <c r="M8" s="176">
        <v>0</v>
      </c>
      <c r="N8" s="176">
        <v>0</v>
      </c>
      <c r="O8" s="176">
        <v>0</v>
      </c>
      <c r="P8" s="176">
        <v>0</v>
      </c>
      <c r="Q8" s="176">
        <v>0</v>
      </c>
      <c r="R8" s="176">
        <v>0</v>
      </c>
      <c r="S8" s="176">
        <v>0</v>
      </c>
      <c r="T8" s="176">
        <v>0</v>
      </c>
      <c r="U8" s="176">
        <v>0</v>
      </c>
      <c r="V8" s="176">
        <v>0</v>
      </c>
      <c r="W8" s="176">
        <v>0</v>
      </c>
    </row>
    <row r="9" spans="1:23">
      <c r="A9" s="1" t="s">
        <v>341</v>
      </c>
      <c r="B9" s="176">
        <v>0</v>
      </c>
      <c r="C9" s="176">
        <v>0</v>
      </c>
      <c r="D9" s="176">
        <v>1</v>
      </c>
      <c r="E9" s="176">
        <v>0</v>
      </c>
      <c r="F9" s="176">
        <v>0</v>
      </c>
      <c r="G9" s="176">
        <v>0</v>
      </c>
      <c r="H9" s="176">
        <v>0</v>
      </c>
      <c r="I9" s="176">
        <v>0</v>
      </c>
      <c r="J9" s="176">
        <v>0</v>
      </c>
      <c r="K9" s="176">
        <v>0</v>
      </c>
      <c r="L9" s="176">
        <v>0</v>
      </c>
      <c r="M9" s="176">
        <v>0</v>
      </c>
      <c r="N9" s="176">
        <v>0</v>
      </c>
      <c r="O9" s="176">
        <v>0</v>
      </c>
      <c r="P9" s="176">
        <v>0</v>
      </c>
      <c r="Q9" s="176">
        <v>0</v>
      </c>
      <c r="R9" s="176">
        <v>0</v>
      </c>
      <c r="S9" s="176">
        <v>0</v>
      </c>
      <c r="T9" s="176">
        <v>0</v>
      </c>
      <c r="U9" s="176">
        <v>0</v>
      </c>
      <c r="V9" s="176">
        <v>0</v>
      </c>
      <c r="W9" s="176">
        <v>0</v>
      </c>
    </row>
    <row r="10" spans="1:23">
      <c r="A10" s="1" t="s">
        <v>413</v>
      </c>
      <c r="B10" s="176">
        <v>0</v>
      </c>
      <c r="C10" s="176">
        <v>0</v>
      </c>
      <c r="D10" s="176">
        <v>1</v>
      </c>
      <c r="E10" s="176">
        <v>0</v>
      </c>
      <c r="F10" s="176">
        <v>0</v>
      </c>
      <c r="G10" s="176">
        <v>0</v>
      </c>
      <c r="H10" s="176">
        <v>0</v>
      </c>
      <c r="I10" s="176">
        <v>0</v>
      </c>
      <c r="J10" s="176">
        <v>0</v>
      </c>
      <c r="K10" s="176">
        <v>0</v>
      </c>
      <c r="L10" s="176">
        <v>0</v>
      </c>
      <c r="M10" s="176">
        <v>0</v>
      </c>
      <c r="N10" s="176">
        <v>0</v>
      </c>
      <c r="O10" s="176">
        <v>0</v>
      </c>
      <c r="P10" s="176">
        <v>0</v>
      </c>
      <c r="Q10" s="176">
        <v>0</v>
      </c>
      <c r="R10" s="176">
        <v>0</v>
      </c>
      <c r="S10" s="176">
        <v>0</v>
      </c>
      <c r="T10" s="176">
        <v>0</v>
      </c>
      <c r="U10" s="176">
        <v>0</v>
      </c>
      <c r="V10" s="176">
        <v>0</v>
      </c>
      <c r="W10" s="176">
        <v>0</v>
      </c>
    </row>
    <row r="11" spans="1:23">
      <c r="A11" s="1" t="s">
        <v>342</v>
      </c>
      <c r="B11" s="176">
        <v>0</v>
      </c>
      <c r="C11" s="176">
        <v>0</v>
      </c>
      <c r="D11" s="176">
        <v>1</v>
      </c>
      <c r="E11" s="176">
        <v>0</v>
      </c>
      <c r="F11" s="176">
        <v>0</v>
      </c>
      <c r="G11" s="176">
        <v>0</v>
      </c>
      <c r="H11" s="176">
        <v>0</v>
      </c>
      <c r="I11" s="176">
        <v>0</v>
      </c>
      <c r="J11" s="176">
        <v>0</v>
      </c>
      <c r="K11" s="176">
        <v>0</v>
      </c>
      <c r="L11" s="176">
        <v>0</v>
      </c>
      <c r="M11" s="176">
        <v>0</v>
      </c>
      <c r="N11" s="176">
        <v>0</v>
      </c>
      <c r="O11" s="176">
        <v>0</v>
      </c>
      <c r="P11" s="176">
        <v>0</v>
      </c>
      <c r="Q11" s="176">
        <v>0</v>
      </c>
      <c r="R11" s="176">
        <v>0</v>
      </c>
      <c r="S11" s="176">
        <v>0</v>
      </c>
      <c r="T11" s="176">
        <v>0</v>
      </c>
      <c r="U11" s="176">
        <v>0</v>
      </c>
      <c r="V11" s="176">
        <v>0</v>
      </c>
      <c r="W11" s="176">
        <v>0</v>
      </c>
    </row>
    <row r="12" spans="1:23">
      <c r="A12" s="1" t="s">
        <v>343</v>
      </c>
      <c r="B12" s="176">
        <v>0</v>
      </c>
      <c r="C12" s="176">
        <v>0</v>
      </c>
      <c r="D12" s="176">
        <v>1</v>
      </c>
      <c r="E12" s="176">
        <v>0</v>
      </c>
      <c r="F12" s="176">
        <v>0</v>
      </c>
      <c r="G12" s="176">
        <v>1</v>
      </c>
      <c r="H12" s="176">
        <v>0</v>
      </c>
      <c r="I12" s="176">
        <v>0</v>
      </c>
      <c r="J12" s="176">
        <v>0</v>
      </c>
      <c r="K12" s="176">
        <v>0</v>
      </c>
      <c r="L12" s="176">
        <v>0</v>
      </c>
      <c r="M12" s="176">
        <v>0</v>
      </c>
      <c r="N12" s="176">
        <v>0</v>
      </c>
      <c r="O12" s="176">
        <v>0</v>
      </c>
      <c r="P12" s="176">
        <v>0</v>
      </c>
      <c r="Q12" s="176">
        <v>0</v>
      </c>
      <c r="R12" s="176">
        <v>0</v>
      </c>
      <c r="S12" s="176">
        <v>0</v>
      </c>
      <c r="T12" s="176">
        <v>0</v>
      </c>
      <c r="U12" s="176">
        <v>0</v>
      </c>
      <c r="V12" s="176">
        <v>0</v>
      </c>
      <c r="W12" s="176">
        <v>0</v>
      </c>
    </row>
    <row r="13" spans="1:23">
      <c r="A13" s="1" t="s">
        <v>344</v>
      </c>
      <c r="B13" s="176">
        <v>0</v>
      </c>
      <c r="C13" s="176">
        <v>0</v>
      </c>
      <c r="D13" s="176">
        <v>0</v>
      </c>
      <c r="E13" s="176">
        <v>1</v>
      </c>
      <c r="F13" s="176">
        <v>0</v>
      </c>
      <c r="G13" s="176">
        <v>0</v>
      </c>
      <c r="H13" s="176">
        <v>0</v>
      </c>
      <c r="I13" s="176">
        <v>0</v>
      </c>
      <c r="J13" s="176">
        <v>0</v>
      </c>
      <c r="K13" s="176">
        <v>0</v>
      </c>
      <c r="L13" s="176">
        <v>0</v>
      </c>
      <c r="M13" s="176">
        <v>0</v>
      </c>
      <c r="N13" s="176">
        <v>0</v>
      </c>
      <c r="O13" s="176">
        <v>0</v>
      </c>
      <c r="P13" s="176">
        <v>0</v>
      </c>
      <c r="Q13" s="176">
        <v>0</v>
      </c>
      <c r="R13" s="176">
        <v>0</v>
      </c>
      <c r="S13" s="176">
        <v>0</v>
      </c>
      <c r="T13" s="176">
        <v>0</v>
      </c>
      <c r="U13" s="176">
        <v>0</v>
      </c>
      <c r="V13" s="176">
        <v>0</v>
      </c>
      <c r="W13" s="176">
        <v>0</v>
      </c>
    </row>
    <row r="14" spans="1:23">
      <c r="A14" s="1" t="s">
        <v>345</v>
      </c>
      <c r="B14" s="176">
        <v>0</v>
      </c>
      <c r="C14" s="176">
        <v>0</v>
      </c>
      <c r="D14" s="176">
        <v>0</v>
      </c>
      <c r="E14" s="176">
        <v>0</v>
      </c>
      <c r="F14" s="176">
        <v>0</v>
      </c>
      <c r="G14" s="176">
        <v>0</v>
      </c>
      <c r="H14" s="176">
        <v>0</v>
      </c>
      <c r="I14" s="176">
        <v>1</v>
      </c>
      <c r="J14" s="176">
        <v>0</v>
      </c>
      <c r="K14" s="176">
        <v>0</v>
      </c>
      <c r="L14" s="176">
        <v>0</v>
      </c>
      <c r="M14" s="176">
        <v>0</v>
      </c>
      <c r="N14" s="176">
        <v>0</v>
      </c>
      <c r="O14" s="176">
        <v>1</v>
      </c>
      <c r="P14" s="176">
        <v>0</v>
      </c>
      <c r="Q14" s="176">
        <v>0</v>
      </c>
      <c r="R14" s="176">
        <v>0</v>
      </c>
      <c r="S14" s="176">
        <v>0</v>
      </c>
      <c r="T14" s="176">
        <v>1</v>
      </c>
      <c r="U14" s="176">
        <v>1</v>
      </c>
      <c r="V14" s="176">
        <v>0</v>
      </c>
      <c r="W14" s="176">
        <v>0</v>
      </c>
    </row>
    <row r="15" spans="1:23">
      <c r="A15" s="1" t="s">
        <v>346</v>
      </c>
      <c r="B15" s="176">
        <v>0</v>
      </c>
      <c r="C15" s="176">
        <v>0</v>
      </c>
      <c r="D15" s="176">
        <v>1</v>
      </c>
      <c r="E15" s="176">
        <v>0</v>
      </c>
      <c r="F15" s="176">
        <v>1</v>
      </c>
      <c r="G15" s="176">
        <v>1</v>
      </c>
      <c r="H15" s="176">
        <v>0</v>
      </c>
      <c r="I15" s="176">
        <v>1</v>
      </c>
      <c r="J15" s="176">
        <v>0</v>
      </c>
      <c r="K15" s="176">
        <v>0</v>
      </c>
      <c r="L15" s="176">
        <v>0</v>
      </c>
      <c r="M15" s="176">
        <v>0</v>
      </c>
      <c r="N15" s="176">
        <v>0</v>
      </c>
      <c r="O15" s="176">
        <v>0</v>
      </c>
      <c r="P15" s="176">
        <v>0</v>
      </c>
      <c r="Q15" s="176">
        <v>0</v>
      </c>
      <c r="R15" s="176">
        <v>1</v>
      </c>
      <c r="S15" s="176">
        <v>1</v>
      </c>
      <c r="T15" s="176">
        <v>0</v>
      </c>
      <c r="U15" s="176">
        <v>0</v>
      </c>
      <c r="V15" s="176">
        <v>0</v>
      </c>
      <c r="W15" s="176">
        <v>0</v>
      </c>
    </row>
    <row r="16" spans="1:23">
      <c r="A16" s="1" t="s">
        <v>347</v>
      </c>
      <c r="B16" s="176">
        <v>0</v>
      </c>
      <c r="C16" s="176">
        <v>0</v>
      </c>
      <c r="D16" s="176">
        <v>0</v>
      </c>
      <c r="E16" s="176">
        <v>0</v>
      </c>
      <c r="F16" s="176">
        <v>0</v>
      </c>
      <c r="G16" s="176">
        <v>1</v>
      </c>
      <c r="H16" s="176">
        <v>0</v>
      </c>
      <c r="I16" s="176">
        <v>0</v>
      </c>
      <c r="J16" s="176">
        <v>1</v>
      </c>
      <c r="K16" s="176">
        <v>0</v>
      </c>
      <c r="L16" s="176">
        <v>0</v>
      </c>
      <c r="M16" s="176">
        <v>0</v>
      </c>
      <c r="N16" s="176">
        <v>0</v>
      </c>
      <c r="O16" s="176">
        <v>0</v>
      </c>
      <c r="P16" s="176">
        <v>0</v>
      </c>
      <c r="Q16" s="176">
        <v>0</v>
      </c>
      <c r="R16" s="176">
        <v>0</v>
      </c>
      <c r="S16" s="176">
        <v>0</v>
      </c>
      <c r="T16" s="176">
        <v>0</v>
      </c>
      <c r="U16" s="176">
        <v>0</v>
      </c>
      <c r="V16" s="176">
        <v>0</v>
      </c>
      <c r="W16" s="176">
        <v>0</v>
      </c>
    </row>
    <row r="17" spans="1:23">
      <c r="A17" s="1" t="s">
        <v>389</v>
      </c>
      <c r="B17" s="176">
        <v>0</v>
      </c>
      <c r="C17" s="176">
        <v>0</v>
      </c>
      <c r="D17" s="176">
        <v>0</v>
      </c>
      <c r="E17" s="176">
        <v>0</v>
      </c>
      <c r="F17" s="176">
        <v>0</v>
      </c>
      <c r="G17" s="176">
        <v>0</v>
      </c>
      <c r="H17" s="176">
        <v>0</v>
      </c>
      <c r="I17" s="176">
        <v>0</v>
      </c>
      <c r="J17" s="176">
        <v>0</v>
      </c>
      <c r="K17" s="176">
        <v>0</v>
      </c>
      <c r="L17" s="176">
        <v>0</v>
      </c>
      <c r="M17" s="176">
        <v>0</v>
      </c>
      <c r="N17" s="176">
        <v>0</v>
      </c>
      <c r="O17" s="176">
        <v>0</v>
      </c>
      <c r="P17" s="176">
        <v>0</v>
      </c>
      <c r="Q17" s="176">
        <v>0</v>
      </c>
      <c r="R17" s="176">
        <v>0</v>
      </c>
      <c r="S17" s="176">
        <v>1</v>
      </c>
      <c r="T17" s="176">
        <v>0</v>
      </c>
      <c r="U17" s="176">
        <v>0</v>
      </c>
      <c r="V17" s="176">
        <v>0</v>
      </c>
      <c r="W17" s="176">
        <v>0</v>
      </c>
    </row>
    <row r="18" spans="1:23">
      <c r="A18" s="1" t="s">
        <v>349</v>
      </c>
      <c r="B18" s="176">
        <v>0</v>
      </c>
      <c r="C18" s="176">
        <v>0</v>
      </c>
      <c r="D18" s="176">
        <v>0</v>
      </c>
      <c r="E18" s="176">
        <v>1</v>
      </c>
      <c r="F18" s="176">
        <v>0</v>
      </c>
      <c r="G18" s="176">
        <v>0</v>
      </c>
      <c r="H18" s="176">
        <v>0</v>
      </c>
      <c r="I18" s="176">
        <v>0</v>
      </c>
      <c r="J18" s="176">
        <v>0</v>
      </c>
      <c r="K18" s="176">
        <v>0</v>
      </c>
      <c r="L18" s="176">
        <v>0</v>
      </c>
      <c r="M18" s="176">
        <v>0</v>
      </c>
      <c r="N18" s="176">
        <v>0</v>
      </c>
      <c r="O18" s="176">
        <v>0</v>
      </c>
      <c r="P18" s="176">
        <v>0</v>
      </c>
      <c r="Q18" s="176">
        <v>0</v>
      </c>
      <c r="R18" s="176">
        <v>0</v>
      </c>
      <c r="S18" s="176">
        <v>0</v>
      </c>
      <c r="T18" s="176">
        <v>0</v>
      </c>
      <c r="U18" s="176">
        <v>0</v>
      </c>
      <c r="V18" s="176">
        <v>1</v>
      </c>
      <c r="W18" s="176">
        <v>1</v>
      </c>
    </row>
    <row r="19" spans="1:23">
      <c r="A19" s="1" t="s">
        <v>350</v>
      </c>
      <c r="B19" s="176">
        <v>0</v>
      </c>
      <c r="C19" s="176">
        <v>1</v>
      </c>
      <c r="D19" s="176">
        <v>0</v>
      </c>
      <c r="E19" s="176">
        <v>1</v>
      </c>
      <c r="F19" s="176">
        <v>0</v>
      </c>
      <c r="G19" s="176">
        <v>1</v>
      </c>
      <c r="H19" s="176">
        <v>1</v>
      </c>
      <c r="I19" s="176">
        <v>1</v>
      </c>
      <c r="J19" s="176">
        <v>1</v>
      </c>
      <c r="K19" s="176">
        <v>1</v>
      </c>
      <c r="L19" s="176">
        <v>0</v>
      </c>
      <c r="M19" s="176">
        <v>1</v>
      </c>
      <c r="N19" s="176">
        <v>1</v>
      </c>
      <c r="O19" s="176">
        <v>1</v>
      </c>
      <c r="P19" s="176">
        <v>0</v>
      </c>
      <c r="Q19" s="176">
        <v>0</v>
      </c>
      <c r="R19" s="176">
        <v>1</v>
      </c>
      <c r="S19" s="176">
        <v>1</v>
      </c>
      <c r="T19" s="176">
        <v>1</v>
      </c>
      <c r="U19" s="176">
        <v>0</v>
      </c>
      <c r="V19" s="176">
        <v>1</v>
      </c>
      <c r="W19" s="176">
        <v>0</v>
      </c>
    </row>
    <row r="20" spans="1:23">
      <c r="A20" s="1" t="s">
        <v>351</v>
      </c>
      <c r="B20" s="176">
        <v>0</v>
      </c>
      <c r="C20" s="176">
        <v>0</v>
      </c>
      <c r="D20" s="176">
        <v>0</v>
      </c>
      <c r="E20" s="176">
        <v>0</v>
      </c>
      <c r="F20" s="176">
        <v>1</v>
      </c>
      <c r="G20" s="176">
        <v>0</v>
      </c>
      <c r="H20" s="176">
        <v>0</v>
      </c>
      <c r="I20" s="176">
        <v>0</v>
      </c>
      <c r="J20" s="176">
        <v>0</v>
      </c>
      <c r="K20" s="176">
        <v>0</v>
      </c>
      <c r="L20" s="176">
        <v>0</v>
      </c>
      <c r="M20" s="176">
        <v>0</v>
      </c>
      <c r="N20" s="176">
        <v>0</v>
      </c>
      <c r="O20" s="176">
        <v>0</v>
      </c>
      <c r="P20" s="176">
        <v>0</v>
      </c>
      <c r="Q20" s="176">
        <v>0</v>
      </c>
      <c r="R20" s="176">
        <v>0</v>
      </c>
      <c r="S20" s="176">
        <v>1</v>
      </c>
      <c r="T20" s="176">
        <v>0</v>
      </c>
      <c r="U20" s="176">
        <v>0</v>
      </c>
      <c r="V20" s="176">
        <v>0</v>
      </c>
      <c r="W20" s="176">
        <v>0</v>
      </c>
    </row>
    <row r="21" spans="1:23">
      <c r="A21" s="1" t="s">
        <v>425</v>
      </c>
      <c r="B21" s="176">
        <v>0</v>
      </c>
      <c r="C21" s="176">
        <v>0</v>
      </c>
      <c r="D21" s="176">
        <v>0</v>
      </c>
      <c r="E21" s="176">
        <v>0</v>
      </c>
      <c r="F21" s="176">
        <v>1</v>
      </c>
      <c r="G21" s="176">
        <v>0</v>
      </c>
      <c r="H21" s="176">
        <v>0</v>
      </c>
      <c r="I21" s="176">
        <v>0</v>
      </c>
      <c r="J21" s="176">
        <v>0</v>
      </c>
      <c r="K21" s="176">
        <v>0</v>
      </c>
      <c r="L21" s="176">
        <v>0</v>
      </c>
      <c r="M21" s="176">
        <v>0</v>
      </c>
      <c r="N21" s="176">
        <v>0</v>
      </c>
      <c r="O21" s="176">
        <v>0</v>
      </c>
      <c r="P21" s="176">
        <v>0</v>
      </c>
      <c r="Q21" s="176">
        <v>0</v>
      </c>
      <c r="R21" s="176">
        <v>0</v>
      </c>
      <c r="S21" s="176">
        <v>0</v>
      </c>
      <c r="T21" s="176">
        <v>0</v>
      </c>
      <c r="U21" s="176">
        <v>0</v>
      </c>
      <c r="V21" s="176">
        <v>0</v>
      </c>
      <c r="W21" s="176">
        <v>0</v>
      </c>
    </row>
    <row r="22" spans="1:23">
      <c r="A22" s="1" t="s">
        <v>386</v>
      </c>
      <c r="B22" s="176">
        <v>0</v>
      </c>
      <c r="C22" s="176">
        <v>1</v>
      </c>
      <c r="D22" s="176">
        <v>0</v>
      </c>
      <c r="E22" s="176">
        <v>0</v>
      </c>
      <c r="F22" s="176">
        <v>0</v>
      </c>
      <c r="G22" s="176">
        <v>0</v>
      </c>
      <c r="H22" s="176">
        <v>1</v>
      </c>
      <c r="I22" s="176">
        <v>0</v>
      </c>
      <c r="J22" s="176">
        <v>1</v>
      </c>
      <c r="K22" s="176">
        <v>0</v>
      </c>
      <c r="L22" s="176">
        <v>0</v>
      </c>
      <c r="M22" s="176">
        <v>1</v>
      </c>
      <c r="N22" s="176">
        <v>0</v>
      </c>
      <c r="O22" s="176">
        <v>1</v>
      </c>
      <c r="P22" s="176">
        <v>0</v>
      </c>
      <c r="Q22" s="176">
        <v>0</v>
      </c>
      <c r="R22" s="176">
        <v>1</v>
      </c>
      <c r="S22" s="176">
        <v>0</v>
      </c>
      <c r="T22" s="176">
        <v>0</v>
      </c>
      <c r="U22" s="176">
        <v>0</v>
      </c>
      <c r="V22" s="176">
        <v>0</v>
      </c>
      <c r="W22" s="176">
        <v>1</v>
      </c>
    </row>
    <row r="23" spans="1:23">
      <c r="A23" s="1" t="s">
        <v>387</v>
      </c>
      <c r="B23" s="176">
        <v>0</v>
      </c>
      <c r="C23" s="176">
        <v>0</v>
      </c>
      <c r="D23" s="176">
        <v>1</v>
      </c>
      <c r="E23" s="176">
        <v>1</v>
      </c>
      <c r="F23" s="176">
        <v>0</v>
      </c>
      <c r="G23" s="176">
        <v>1</v>
      </c>
      <c r="H23" s="176">
        <v>0</v>
      </c>
      <c r="I23" s="176">
        <v>0</v>
      </c>
      <c r="J23" s="176">
        <v>1</v>
      </c>
      <c r="K23" s="176">
        <v>0</v>
      </c>
      <c r="L23" s="176">
        <v>0</v>
      </c>
      <c r="M23" s="176">
        <v>0</v>
      </c>
      <c r="N23" s="176">
        <v>0</v>
      </c>
      <c r="O23" s="176">
        <v>0</v>
      </c>
      <c r="P23" s="176">
        <v>1</v>
      </c>
      <c r="Q23" s="176">
        <v>0</v>
      </c>
      <c r="R23" s="176">
        <v>1</v>
      </c>
      <c r="S23" s="176">
        <v>1</v>
      </c>
      <c r="T23" s="176">
        <v>1</v>
      </c>
      <c r="U23" s="176">
        <v>0</v>
      </c>
      <c r="V23" s="176">
        <v>1</v>
      </c>
      <c r="W23" s="176">
        <v>1</v>
      </c>
    </row>
    <row r="24" spans="1:23">
      <c r="A24" s="1" t="s">
        <v>352</v>
      </c>
      <c r="B24" s="176">
        <v>0</v>
      </c>
      <c r="C24" s="176">
        <v>0</v>
      </c>
      <c r="D24" s="176">
        <v>0</v>
      </c>
      <c r="E24" s="176">
        <v>0</v>
      </c>
      <c r="F24" s="176">
        <v>0</v>
      </c>
      <c r="G24" s="176">
        <v>0</v>
      </c>
      <c r="H24" s="176">
        <v>0</v>
      </c>
      <c r="I24" s="176">
        <v>0</v>
      </c>
      <c r="J24" s="176">
        <v>0</v>
      </c>
      <c r="K24" s="176">
        <v>0</v>
      </c>
      <c r="L24" s="176">
        <v>0</v>
      </c>
      <c r="M24" s="176">
        <v>0</v>
      </c>
      <c r="N24" s="176">
        <v>0</v>
      </c>
      <c r="O24" s="176">
        <v>0</v>
      </c>
      <c r="P24" s="176">
        <v>0</v>
      </c>
      <c r="Q24" s="176">
        <v>0</v>
      </c>
      <c r="R24" s="176">
        <v>0</v>
      </c>
      <c r="S24" s="176">
        <v>1</v>
      </c>
      <c r="T24" s="176">
        <v>0</v>
      </c>
      <c r="U24" s="176">
        <v>0</v>
      </c>
      <c r="V24" s="176">
        <v>0</v>
      </c>
      <c r="W24" s="176">
        <v>0</v>
      </c>
    </row>
    <row r="25" spans="1:23">
      <c r="A25" s="1" t="s">
        <v>427</v>
      </c>
      <c r="B25" s="176">
        <v>0</v>
      </c>
      <c r="C25" s="176">
        <v>0</v>
      </c>
      <c r="D25" s="176">
        <v>0</v>
      </c>
      <c r="E25" s="176">
        <v>0</v>
      </c>
      <c r="F25" s="176">
        <v>0</v>
      </c>
      <c r="G25" s="176">
        <v>1</v>
      </c>
      <c r="H25" s="176">
        <v>0</v>
      </c>
      <c r="I25" s="176">
        <v>0</v>
      </c>
      <c r="J25" s="176">
        <v>0</v>
      </c>
      <c r="K25" s="176">
        <v>0</v>
      </c>
      <c r="L25" s="176">
        <v>0</v>
      </c>
      <c r="M25" s="176">
        <v>0</v>
      </c>
      <c r="N25" s="176">
        <v>0</v>
      </c>
      <c r="O25" s="176">
        <v>0</v>
      </c>
      <c r="P25" s="176">
        <v>0</v>
      </c>
      <c r="Q25" s="176">
        <v>0</v>
      </c>
      <c r="R25" s="176">
        <v>0</v>
      </c>
      <c r="S25" s="176">
        <v>0</v>
      </c>
      <c r="T25" s="176">
        <v>0</v>
      </c>
      <c r="U25" s="176">
        <v>0</v>
      </c>
      <c r="V25" s="176">
        <v>0</v>
      </c>
      <c r="W25" s="176">
        <v>0</v>
      </c>
    </row>
    <row r="26" spans="1:23">
      <c r="A26" s="1" t="s">
        <v>353</v>
      </c>
      <c r="B26" s="176">
        <v>0</v>
      </c>
      <c r="C26" s="176">
        <v>0</v>
      </c>
      <c r="D26" s="176">
        <v>0</v>
      </c>
      <c r="E26" s="176">
        <v>0</v>
      </c>
      <c r="F26" s="176">
        <v>0</v>
      </c>
      <c r="G26" s="176">
        <v>0</v>
      </c>
      <c r="H26" s="176">
        <v>0</v>
      </c>
      <c r="I26" s="176">
        <v>0</v>
      </c>
      <c r="J26" s="176">
        <v>0</v>
      </c>
      <c r="K26" s="176">
        <v>0</v>
      </c>
      <c r="L26" s="176">
        <v>0</v>
      </c>
      <c r="M26" s="176">
        <v>0</v>
      </c>
      <c r="N26" s="176">
        <v>0</v>
      </c>
      <c r="O26" s="176">
        <v>0</v>
      </c>
      <c r="P26" s="176">
        <v>0</v>
      </c>
      <c r="Q26" s="176">
        <v>0</v>
      </c>
      <c r="R26" s="176">
        <v>0</v>
      </c>
      <c r="S26" s="176">
        <v>0</v>
      </c>
      <c r="T26" s="176">
        <v>1</v>
      </c>
      <c r="U26" s="176">
        <v>0</v>
      </c>
      <c r="V26" s="176">
        <v>1</v>
      </c>
      <c r="W26" s="176">
        <v>0</v>
      </c>
    </row>
    <row r="27" spans="1:23">
      <c r="A27" s="1" t="s">
        <v>354</v>
      </c>
      <c r="B27" s="176">
        <v>0</v>
      </c>
      <c r="C27" s="176">
        <v>0</v>
      </c>
      <c r="D27" s="176">
        <v>0</v>
      </c>
      <c r="E27" s="176">
        <v>0</v>
      </c>
      <c r="F27" s="176">
        <v>0</v>
      </c>
      <c r="G27" s="176">
        <v>0</v>
      </c>
      <c r="H27" s="176">
        <v>0</v>
      </c>
      <c r="I27" s="176">
        <v>0</v>
      </c>
      <c r="J27" s="176">
        <v>0</v>
      </c>
      <c r="K27" s="176">
        <v>0</v>
      </c>
      <c r="L27" s="176">
        <v>0</v>
      </c>
      <c r="M27" s="176">
        <v>0</v>
      </c>
      <c r="N27" s="176">
        <v>1</v>
      </c>
      <c r="O27" s="176">
        <v>0</v>
      </c>
      <c r="P27" s="176">
        <v>0</v>
      </c>
      <c r="Q27" s="176">
        <v>0</v>
      </c>
      <c r="R27" s="176">
        <v>1</v>
      </c>
      <c r="S27" s="176">
        <v>0</v>
      </c>
      <c r="T27" s="176">
        <v>0</v>
      </c>
      <c r="U27" s="176">
        <v>0</v>
      </c>
      <c r="V27" s="176">
        <v>0</v>
      </c>
      <c r="W27" s="176">
        <v>0</v>
      </c>
    </row>
    <row r="28" spans="1:23">
      <c r="A28" s="1" t="s">
        <v>355</v>
      </c>
      <c r="B28" s="176">
        <v>0</v>
      </c>
      <c r="C28" s="176">
        <v>0</v>
      </c>
      <c r="D28" s="176">
        <v>1</v>
      </c>
      <c r="E28" s="176">
        <v>0</v>
      </c>
      <c r="F28" s="176">
        <v>0</v>
      </c>
      <c r="G28" s="176">
        <v>0</v>
      </c>
      <c r="H28" s="176">
        <v>0</v>
      </c>
      <c r="I28" s="176">
        <v>0</v>
      </c>
      <c r="J28" s="176">
        <v>0</v>
      </c>
      <c r="K28" s="176">
        <v>1</v>
      </c>
      <c r="L28" s="176">
        <v>0</v>
      </c>
      <c r="M28" s="176">
        <v>0</v>
      </c>
      <c r="N28" s="176">
        <v>1</v>
      </c>
      <c r="O28" s="176">
        <v>0</v>
      </c>
      <c r="P28" s="176">
        <v>0</v>
      </c>
      <c r="Q28" s="176">
        <v>0</v>
      </c>
      <c r="R28" s="176">
        <v>1</v>
      </c>
      <c r="S28" s="176">
        <v>0</v>
      </c>
      <c r="T28" s="176">
        <v>1</v>
      </c>
      <c r="U28" s="176">
        <v>1</v>
      </c>
      <c r="V28" s="176">
        <v>0</v>
      </c>
      <c r="W28" s="176">
        <v>0</v>
      </c>
    </row>
    <row r="29" spans="1:23">
      <c r="A29" s="1" t="s">
        <v>356</v>
      </c>
      <c r="B29" s="176">
        <v>0</v>
      </c>
      <c r="C29" s="176">
        <v>0</v>
      </c>
      <c r="D29" s="176">
        <v>0</v>
      </c>
      <c r="E29" s="176">
        <v>0</v>
      </c>
      <c r="F29" s="176">
        <v>0</v>
      </c>
      <c r="G29" s="176">
        <v>0</v>
      </c>
      <c r="H29" s="176">
        <v>0</v>
      </c>
      <c r="I29" s="176">
        <v>0</v>
      </c>
      <c r="J29" s="176">
        <v>0</v>
      </c>
      <c r="K29" s="176">
        <v>0</v>
      </c>
      <c r="L29" s="176">
        <v>0</v>
      </c>
      <c r="M29" s="176">
        <v>0</v>
      </c>
      <c r="N29" s="176">
        <v>0</v>
      </c>
      <c r="O29" s="176">
        <v>0</v>
      </c>
      <c r="P29" s="176">
        <v>0</v>
      </c>
      <c r="Q29" s="176">
        <v>0</v>
      </c>
      <c r="R29" s="176">
        <v>1</v>
      </c>
      <c r="S29" s="176">
        <v>0</v>
      </c>
      <c r="T29" s="176">
        <v>0</v>
      </c>
      <c r="U29" s="176">
        <v>0</v>
      </c>
      <c r="V29" s="176">
        <v>0</v>
      </c>
      <c r="W29" s="176">
        <v>0</v>
      </c>
    </row>
    <row r="30" spans="1:23">
      <c r="A30" s="1" t="s">
        <v>357</v>
      </c>
      <c r="B30" s="176">
        <v>0</v>
      </c>
      <c r="C30" s="176">
        <v>0</v>
      </c>
      <c r="D30" s="176">
        <v>0</v>
      </c>
      <c r="E30" s="176">
        <v>0</v>
      </c>
      <c r="F30" s="176">
        <v>0</v>
      </c>
      <c r="G30" s="176">
        <v>0</v>
      </c>
      <c r="H30" s="176">
        <v>0</v>
      </c>
      <c r="I30" s="176">
        <v>0</v>
      </c>
      <c r="J30" s="176">
        <v>1</v>
      </c>
      <c r="K30" s="176">
        <v>0</v>
      </c>
      <c r="L30" s="176">
        <v>0</v>
      </c>
      <c r="M30" s="176">
        <v>0</v>
      </c>
      <c r="N30" s="176">
        <v>0</v>
      </c>
      <c r="O30" s="176">
        <v>0</v>
      </c>
      <c r="P30" s="176">
        <v>0</v>
      </c>
      <c r="Q30" s="176">
        <v>0</v>
      </c>
      <c r="R30" s="176">
        <v>0</v>
      </c>
      <c r="S30" s="176">
        <v>0</v>
      </c>
      <c r="T30" s="176">
        <v>0</v>
      </c>
      <c r="U30" s="176">
        <v>0</v>
      </c>
      <c r="V30" s="176">
        <v>0</v>
      </c>
      <c r="W30" s="176">
        <v>0</v>
      </c>
    </row>
    <row r="31" spans="1:23">
      <c r="A31" s="1" t="s">
        <v>426</v>
      </c>
      <c r="B31" s="176">
        <v>0</v>
      </c>
      <c r="C31" s="176">
        <v>0</v>
      </c>
      <c r="D31" s="176">
        <v>1</v>
      </c>
      <c r="E31" s="176">
        <v>0</v>
      </c>
      <c r="F31" s="176">
        <v>0</v>
      </c>
      <c r="G31" s="176">
        <v>0</v>
      </c>
      <c r="H31" s="176">
        <v>0</v>
      </c>
      <c r="I31" s="176">
        <v>0</v>
      </c>
      <c r="J31" s="176">
        <v>0</v>
      </c>
      <c r="K31" s="176">
        <v>0</v>
      </c>
      <c r="L31" s="176">
        <v>0</v>
      </c>
      <c r="M31" s="176">
        <v>0</v>
      </c>
      <c r="N31" s="176">
        <v>0</v>
      </c>
      <c r="O31" s="176">
        <v>0</v>
      </c>
      <c r="P31" s="176">
        <v>0</v>
      </c>
      <c r="Q31" s="176">
        <v>0</v>
      </c>
      <c r="R31" s="176">
        <v>0</v>
      </c>
      <c r="S31" s="176">
        <v>0</v>
      </c>
      <c r="T31" s="176">
        <v>0</v>
      </c>
      <c r="U31" s="176">
        <v>0</v>
      </c>
      <c r="V31" s="176">
        <v>0</v>
      </c>
      <c r="W31" s="176">
        <v>0</v>
      </c>
    </row>
    <row r="32" spans="1:23">
      <c r="A32" s="1" t="s">
        <v>358</v>
      </c>
      <c r="B32" s="176">
        <v>0</v>
      </c>
      <c r="C32" s="176">
        <v>0</v>
      </c>
      <c r="D32" s="176">
        <v>0</v>
      </c>
      <c r="E32" s="176">
        <v>0</v>
      </c>
      <c r="F32" s="176">
        <v>0</v>
      </c>
      <c r="G32" s="176">
        <v>1</v>
      </c>
      <c r="H32" s="176">
        <v>0</v>
      </c>
      <c r="I32" s="176">
        <v>0</v>
      </c>
      <c r="J32" s="176">
        <v>0</v>
      </c>
      <c r="K32" s="176">
        <v>0</v>
      </c>
      <c r="L32" s="176">
        <v>0</v>
      </c>
      <c r="M32" s="176">
        <v>0</v>
      </c>
      <c r="N32" s="176">
        <v>0</v>
      </c>
      <c r="O32" s="176">
        <v>0</v>
      </c>
      <c r="P32" s="176">
        <v>0</v>
      </c>
      <c r="Q32" s="176">
        <v>0</v>
      </c>
      <c r="R32" s="176">
        <v>0</v>
      </c>
      <c r="S32" s="176">
        <v>0</v>
      </c>
      <c r="T32" s="176">
        <v>0</v>
      </c>
      <c r="U32" s="176">
        <v>0</v>
      </c>
      <c r="V32" s="176">
        <v>0</v>
      </c>
      <c r="W32" s="176">
        <v>0</v>
      </c>
    </row>
    <row r="33" spans="1:23">
      <c r="A33" s="1" t="s">
        <v>359</v>
      </c>
      <c r="B33" s="176">
        <v>0</v>
      </c>
      <c r="C33" s="176">
        <v>0</v>
      </c>
      <c r="D33" s="176">
        <v>1</v>
      </c>
      <c r="E33" s="176">
        <v>0</v>
      </c>
      <c r="F33" s="176">
        <v>0</v>
      </c>
      <c r="G33" s="176">
        <v>0</v>
      </c>
      <c r="H33" s="176">
        <v>0</v>
      </c>
      <c r="I33" s="176">
        <v>0</v>
      </c>
      <c r="J33" s="176">
        <v>0</v>
      </c>
      <c r="K33" s="176">
        <v>0</v>
      </c>
      <c r="L33" s="176">
        <v>0</v>
      </c>
      <c r="M33" s="176">
        <v>0</v>
      </c>
      <c r="N33" s="176">
        <v>0</v>
      </c>
      <c r="O33" s="176">
        <v>0</v>
      </c>
      <c r="P33" s="176">
        <v>0</v>
      </c>
      <c r="Q33" s="176">
        <v>0</v>
      </c>
      <c r="R33" s="176">
        <v>0</v>
      </c>
      <c r="S33" s="176">
        <v>0</v>
      </c>
      <c r="T33" s="176">
        <v>0</v>
      </c>
      <c r="U33" s="176">
        <v>0</v>
      </c>
      <c r="V33" s="176">
        <v>0</v>
      </c>
      <c r="W33" s="176">
        <v>0</v>
      </c>
    </row>
    <row r="34" spans="1:23">
      <c r="A34" s="1" t="s">
        <v>414</v>
      </c>
      <c r="B34" s="176">
        <v>0</v>
      </c>
      <c r="C34" s="176">
        <v>0</v>
      </c>
      <c r="D34" s="176">
        <v>1</v>
      </c>
      <c r="E34" s="176">
        <v>0</v>
      </c>
      <c r="F34" s="176">
        <v>0</v>
      </c>
      <c r="G34" s="176">
        <v>0</v>
      </c>
      <c r="H34" s="176">
        <v>0</v>
      </c>
      <c r="I34" s="176">
        <v>0</v>
      </c>
      <c r="J34" s="176">
        <v>0</v>
      </c>
      <c r="K34" s="176">
        <v>0</v>
      </c>
      <c r="L34" s="176">
        <v>0</v>
      </c>
      <c r="M34" s="176">
        <v>0</v>
      </c>
      <c r="N34" s="176">
        <v>0</v>
      </c>
      <c r="O34" s="176">
        <v>0</v>
      </c>
      <c r="P34" s="176">
        <v>0</v>
      </c>
      <c r="Q34" s="176">
        <v>0</v>
      </c>
      <c r="R34" s="176">
        <v>0</v>
      </c>
      <c r="S34" s="176">
        <v>0</v>
      </c>
      <c r="T34" s="176">
        <v>0</v>
      </c>
      <c r="U34" s="176">
        <v>0</v>
      </c>
      <c r="V34" s="176">
        <v>0</v>
      </c>
      <c r="W34" s="176">
        <v>0</v>
      </c>
    </row>
    <row r="35" spans="1:23">
      <c r="A35" s="1" t="s">
        <v>390</v>
      </c>
      <c r="B35" s="176">
        <v>0</v>
      </c>
      <c r="C35" s="176">
        <v>0</v>
      </c>
      <c r="D35" s="176">
        <v>0</v>
      </c>
      <c r="E35" s="176">
        <v>0</v>
      </c>
      <c r="F35" s="176">
        <v>0</v>
      </c>
      <c r="G35" s="176">
        <v>0</v>
      </c>
      <c r="H35" s="176">
        <v>0</v>
      </c>
      <c r="I35" s="176">
        <v>0</v>
      </c>
      <c r="J35" s="176">
        <v>0</v>
      </c>
      <c r="K35" s="176">
        <v>0</v>
      </c>
      <c r="L35" s="176">
        <v>0</v>
      </c>
      <c r="M35" s="176">
        <v>0</v>
      </c>
      <c r="N35" s="176">
        <v>0</v>
      </c>
      <c r="O35" s="176">
        <v>0</v>
      </c>
      <c r="P35" s="176">
        <v>0</v>
      </c>
      <c r="Q35" s="176">
        <v>0</v>
      </c>
      <c r="R35" s="176">
        <v>0</v>
      </c>
      <c r="S35" s="176">
        <v>0</v>
      </c>
      <c r="T35" s="176">
        <v>0</v>
      </c>
      <c r="U35" s="176">
        <v>0</v>
      </c>
      <c r="V35" s="176">
        <v>0</v>
      </c>
      <c r="W35" s="176">
        <v>1</v>
      </c>
    </row>
    <row r="36" spans="1:23">
      <c r="B36" s="1" t="s">
        <v>124</v>
      </c>
      <c r="C36" s="1" t="s">
        <v>128</v>
      </c>
      <c r="D36" s="1" t="s">
        <v>134</v>
      </c>
      <c r="E36" s="1" t="s">
        <v>139</v>
      </c>
      <c r="F36" s="1" t="s">
        <v>208</v>
      </c>
      <c r="G36" s="1" t="s">
        <v>144</v>
      </c>
      <c r="H36" s="1" t="s">
        <v>149</v>
      </c>
      <c r="I36" s="1" t="s">
        <v>153</v>
      </c>
      <c r="J36" s="1" t="s">
        <v>156</v>
      </c>
      <c r="K36" s="1" t="s">
        <v>160</v>
      </c>
      <c r="L36" s="1" t="s">
        <v>218</v>
      </c>
      <c r="M36" s="1" t="s">
        <v>163</v>
      </c>
      <c r="N36" s="1" t="s">
        <v>166</v>
      </c>
      <c r="O36" s="1" t="s">
        <v>169</v>
      </c>
      <c r="P36" s="1" t="s">
        <v>172</v>
      </c>
      <c r="Q36" s="1" t="s">
        <v>175</v>
      </c>
      <c r="R36" s="1" t="s">
        <v>178</v>
      </c>
      <c r="S36" s="1" t="s">
        <v>181</v>
      </c>
      <c r="T36" s="1" t="s">
        <v>184</v>
      </c>
      <c r="U36" s="1" t="s">
        <v>187</v>
      </c>
      <c r="V36" s="1" t="s">
        <v>190</v>
      </c>
      <c r="W36" s="1" t="s">
        <v>195</v>
      </c>
    </row>
    <row r="37" spans="1:23">
      <c r="B37" s="1"/>
      <c r="C37" s="1" t="s">
        <v>419</v>
      </c>
      <c r="D37" s="1" t="s">
        <v>415</v>
      </c>
      <c r="E37" s="1" t="s">
        <v>412</v>
      </c>
      <c r="F37" s="1" t="s">
        <v>424</v>
      </c>
      <c r="G37" s="1" t="s">
        <v>421</v>
      </c>
      <c r="H37" s="1" t="s">
        <v>419</v>
      </c>
      <c r="I37" s="1" t="s">
        <v>407</v>
      </c>
      <c r="J37" s="1" t="s">
        <v>408</v>
      </c>
      <c r="K37" s="1" t="s">
        <v>405</v>
      </c>
      <c r="L37" s="1"/>
      <c r="M37" s="1" t="s">
        <v>419</v>
      </c>
      <c r="N37" s="1" t="s">
        <v>409</v>
      </c>
      <c r="O37" s="1" t="s">
        <v>411</v>
      </c>
      <c r="P37" s="1" t="s">
        <v>410</v>
      </c>
      <c r="Q37" s="1"/>
      <c r="R37" s="1" t="s">
        <v>422</v>
      </c>
      <c r="S37" s="1" t="s">
        <v>406</v>
      </c>
      <c r="T37" s="1" t="s">
        <v>402</v>
      </c>
      <c r="U37" s="1" t="s">
        <v>404</v>
      </c>
      <c r="V37" s="1" t="s">
        <v>403</v>
      </c>
      <c r="W37" s="1" t="s">
        <v>423</v>
      </c>
    </row>
  </sheetData>
  <autoFilter ref="A4:Z37" xr:uid="{00000000-0009-0000-0000-000017000000}">
    <sortState xmlns:xlrd2="http://schemas.microsoft.com/office/spreadsheetml/2017/richdata2" ref="A4:Z37">
      <sortCondition ref="A4:A37"/>
    </sortState>
  </autoFilter>
  <conditionalFormatting sqref="B2:W4">
    <cfRule type="cellIs" dxfId="9" priority="3" operator="equal">
      <formula>1</formula>
    </cfRule>
    <cfRule type="cellIs" dxfId="8" priority="4" operator="equal">
      <formula>2</formula>
    </cfRule>
    <cfRule type="cellIs" dxfId="7" priority="5" operator="equal">
      <formula>0</formula>
    </cfRule>
  </conditionalFormatting>
  <conditionalFormatting sqref="B5:W35">
    <cfRule type="cellIs" dxfId="6" priority="1" operator="equal">
      <formula>1</formula>
    </cfRule>
    <cfRule type="cellIs" dxfId="5" priority="2" operator="equal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AJ35"/>
  <sheetViews>
    <sheetView workbookViewId="0"/>
  </sheetViews>
  <sheetFormatPr defaultColWidth="14.44140625" defaultRowHeight="15" customHeight="1"/>
  <cols>
    <col min="1" max="1" width="6.88671875" customWidth="1"/>
    <col min="2" max="36" width="5.109375" customWidth="1"/>
  </cols>
  <sheetData>
    <row r="1" spans="1:36">
      <c r="D1" s="260" t="s">
        <v>337</v>
      </c>
      <c r="E1" s="260" t="s">
        <v>338</v>
      </c>
      <c r="F1" s="260" t="s">
        <v>339</v>
      </c>
      <c r="G1" s="260" t="s">
        <v>340</v>
      </c>
      <c r="H1" s="260" t="s">
        <v>341</v>
      </c>
      <c r="I1" s="260" t="s">
        <v>413</v>
      </c>
      <c r="J1" s="260" t="s">
        <v>342</v>
      </c>
      <c r="K1" s="260" t="s">
        <v>343</v>
      </c>
      <c r="L1" s="260" t="s">
        <v>344</v>
      </c>
      <c r="M1" s="260" t="s">
        <v>345</v>
      </c>
      <c r="N1" s="260" t="s">
        <v>346</v>
      </c>
      <c r="O1" s="260" t="s">
        <v>347</v>
      </c>
      <c r="P1" s="260" t="s">
        <v>389</v>
      </c>
      <c r="Q1" s="260" t="s">
        <v>349</v>
      </c>
      <c r="R1" s="260" t="s">
        <v>350</v>
      </c>
      <c r="S1" s="260" t="s">
        <v>351</v>
      </c>
      <c r="T1" s="260" t="s">
        <v>425</v>
      </c>
      <c r="U1" s="260" t="s">
        <v>386</v>
      </c>
      <c r="V1" s="260" t="s">
        <v>387</v>
      </c>
      <c r="W1" s="260" t="s">
        <v>352</v>
      </c>
      <c r="X1" s="260" t="s">
        <v>427</v>
      </c>
      <c r="Y1" s="260" t="s">
        <v>353</v>
      </c>
      <c r="Z1" s="260" t="s">
        <v>354</v>
      </c>
      <c r="AA1" s="260" t="s">
        <v>355</v>
      </c>
      <c r="AB1" s="260" t="s">
        <v>356</v>
      </c>
      <c r="AC1" s="260" t="s">
        <v>357</v>
      </c>
      <c r="AD1" s="260" t="s">
        <v>426</v>
      </c>
      <c r="AE1" s="260" t="s">
        <v>358</v>
      </c>
      <c r="AF1" s="260" t="s">
        <v>359</v>
      </c>
      <c r="AG1" s="260" t="s">
        <v>414</v>
      </c>
      <c r="AH1" s="260" t="s">
        <v>390</v>
      </c>
      <c r="AI1" s="260"/>
      <c r="AJ1" s="260"/>
    </row>
    <row r="2" spans="1:36">
      <c r="A2" s="165" t="s">
        <v>124</v>
      </c>
      <c r="B2" s="7" t="s">
        <v>125</v>
      </c>
      <c r="C2" s="173"/>
      <c r="D2" s="176">
        <v>0</v>
      </c>
      <c r="E2" s="176">
        <v>0</v>
      </c>
      <c r="F2" s="176">
        <v>0</v>
      </c>
      <c r="G2" s="176">
        <v>0</v>
      </c>
      <c r="H2" s="176">
        <v>0</v>
      </c>
      <c r="I2" s="176">
        <v>0</v>
      </c>
      <c r="J2" s="176">
        <v>0</v>
      </c>
      <c r="K2" s="176">
        <v>0</v>
      </c>
      <c r="L2" s="176">
        <v>0</v>
      </c>
      <c r="M2" s="176">
        <v>0</v>
      </c>
      <c r="N2" s="176">
        <v>0</v>
      </c>
      <c r="O2" s="176">
        <v>0</v>
      </c>
      <c r="P2" s="176">
        <v>0</v>
      </c>
      <c r="Q2" s="176">
        <v>0</v>
      </c>
      <c r="R2" s="176">
        <v>0</v>
      </c>
      <c r="S2" s="176">
        <v>0</v>
      </c>
      <c r="T2" s="176">
        <v>0</v>
      </c>
      <c r="U2" s="176">
        <v>0</v>
      </c>
      <c r="V2" s="176">
        <v>0</v>
      </c>
      <c r="W2" s="176">
        <v>0</v>
      </c>
      <c r="X2" s="176">
        <v>0</v>
      </c>
      <c r="Y2" s="176">
        <v>0</v>
      </c>
      <c r="Z2" s="176">
        <v>0</v>
      </c>
      <c r="AA2" s="176">
        <v>0</v>
      </c>
      <c r="AB2" s="176">
        <v>0</v>
      </c>
      <c r="AC2" s="176">
        <v>0</v>
      </c>
      <c r="AD2" s="176">
        <v>0</v>
      </c>
      <c r="AE2" s="176">
        <v>0</v>
      </c>
      <c r="AF2" s="176">
        <v>0</v>
      </c>
      <c r="AG2" s="176">
        <v>0</v>
      </c>
      <c r="AH2" s="176">
        <v>0</v>
      </c>
      <c r="AI2" s="1" t="s">
        <v>124</v>
      </c>
      <c r="AJ2" s="1"/>
    </row>
    <row r="3" spans="1:36">
      <c r="A3" s="165" t="s">
        <v>128</v>
      </c>
      <c r="B3" s="7" t="s">
        <v>131</v>
      </c>
      <c r="C3" s="173"/>
      <c r="D3" s="176">
        <v>0</v>
      </c>
      <c r="E3" s="176">
        <v>0</v>
      </c>
      <c r="F3" s="176">
        <v>0</v>
      </c>
      <c r="G3" s="176">
        <v>0</v>
      </c>
      <c r="H3" s="176">
        <v>0</v>
      </c>
      <c r="I3" s="176">
        <v>0</v>
      </c>
      <c r="J3" s="176">
        <v>0</v>
      </c>
      <c r="K3" s="176">
        <v>0</v>
      </c>
      <c r="L3" s="176">
        <v>0</v>
      </c>
      <c r="M3" s="176">
        <v>0</v>
      </c>
      <c r="N3" s="176">
        <v>0</v>
      </c>
      <c r="O3" s="176">
        <v>0</v>
      </c>
      <c r="P3" s="176">
        <v>0</v>
      </c>
      <c r="Q3" s="176">
        <v>0</v>
      </c>
      <c r="R3" s="176">
        <v>1</v>
      </c>
      <c r="S3" s="176">
        <v>0</v>
      </c>
      <c r="T3" s="176">
        <v>0</v>
      </c>
      <c r="U3" s="176">
        <v>1</v>
      </c>
      <c r="V3" s="176">
        <v>0</v>
      </c>
      <c r="W3" s="176">
        <v>0</v>
      </c>
      <c r="X3" s="176">
        <v>0</v>
      </c>
      <c r="Y3" s="176">
        <v>0</v>
      </c>
      <c r="Z3" s="176">
        <v>0</v>
      </c>
      <c r="AA3" s="176">
        <v>0</v>
      </c>
      <c r="AB3" s="176">
        <v>0</v>
      </c>
      <c r="AC3" s="176">
        <v>0</v>
      </c>
      <c r="AD3" s="176">
        <v>0</v>
      </c>
      <c r="AE3" s="176">
        <v>0</v>
      </c>
      <c r="AF3" s="176">
        <v>0</v>
      </c>
      <c r="AG3" s="176">
        <v>0</v>
      </c>
      <c r="AH3" s="176">
        <v>0</v>
      </c>
      <c r="AI3" s="1" t="s">
        <v>128</v>
      </c>
      <c r="AJ3" s="1" t="s">
        <v>419</v>
      </c>
    </row>
    <row r="4" spans="1:36">
      <c r="A4" s="165" t="s">
        <v>134</v>
      </c>
      <c r="B4" s="7" t="s">
        <v>137</v>
      </c>
      <c r="C4" s="173"/>
      <c r="D4" s="176">
        <v>0</v>
      </c>
      <c r="E4" s="176">
        <v>0</v>
      </c>
      <c r="F4" s="176">
        <v>0</v>
      </c>
      <c r="G4" s="176">
        <v>1</v>
      </c>
      <c r="H4" s="176">
        <v>1</v>
      </c>
      <c r="I4" s="176">
        <v>1</v>
      </c>
      <c r="J4" s="176">
        <v>1</v>
      </c>
      <c r="K4" s="176">
        <v>1</v>
      </c>
      <c r="L4" s="176">
        <v>0</v>
      </c>
      <c r="M4" s="176">
        <v>0</v>
      </c>
      <c r="N4" s="176">
        <v>1</v>
      </c>
      <c r="O4" s="176">
        <v>0</v>
      </c>
      <c r="P4" s="176">
        <v>0</v>
      </c>
      <c r="Q4" s="176">
        <v>0</v>
      </c>
      <c r="R4" s="176">
        <v>0</v>
      </c>
      <c r="S4" s="176">
        <v>0</v>
      </c>
      <c r="T4" s="176">
        <v>0</v>
      </c>
      <c r="U4" s="176">
        <v>0</v>
      </c>
      <c r="V4" s="176">
        <v>1</v>
      </c>
      <c r="W4" s="176">
        <v>0</v>
      </c>
      <c r="X4" s="176">
        <v>0</v>
      </c>
      <c r="Y4" s="176">
        <v>0</v>
      </c>
      <c r="Z4" s="176">
        <v>0</v>
      </c>
      <c r="AA4" s="176">
        <v>1</v>
      </c>
      <c r="AB4" s="176">
        <v>0</v>
      </c>
      <c r="AC4" s="176">
        <v>0</v>
      </c>
      <c r="AD4" s="176">
        <v>1</v>
      </c>
      <c r="AE4" s="176">
        <v>0</v>
      </c>
      <c r="AF4" s="176">
        <v>1</v>
      </c>
      <c r="AG4" s="176">
        <v>1</v>
      </c>
      <c r="AH4" s="176">
        <v>0</v>
      </c>
      <c r="AI4" s="1" t="s">
        <v>134</v>
      </c>
      <c r="AJ4" s="1" t="s">
        <v>415</v>
      </c>
    </row>
    <row r="5" spans="1:36">
      <c r="A5" s="165" t="s">
        <v>139</v>
      </c>
      <c r="B5" s="7" t="s">
        <v>140</v>
      </c>
      <c r="C5" s="173"/>
      <c r="D5" s="176">
        <v>0</v>
      </c>
      <c r="E5" s="176">
        <v>1</v>
      </c>
      <c r="F5" s="176">
        <v>0</v>
      </c>
      <c r="G5" s="176">
        <v>0</v>
      </c>
      <c r="H5" s="176">
        <v>0</v>
      </c>
      <c r="I5" s="176">
        <v>0</v>
      </c>
      <c r="J5" s="176">
        <v>0</v>
      </c>
      <c r="K5" s="176">
        <v>0</v>
      </c>
      <c r="L5" s="176">
        <v>1</v>
      </c>
      <c r="M5" s="176">
        <v>0</v>
      </c>
      <c r="N5" s="176">
        <v>0</v>
      </c>
      <c r="O5" s="176">
        <v>0</v>
      </c>
      <c r="P5" s="176">
        <v>0</v>
      </c>
      <c r="Q5" s="176">
        <v>1</v>
      </c>
      <c r="R5" s="176">
        <v>1</v>
      </c>
      <c r="S5" s="176">
        <v>0</v>
      </c>
      <c r="T5" s="176">
        <v>0</v>
      </c>
      <c r="U5" s="176">
        <v>0</v>
      </c>
      <c r="V5" s="176">
        <v>1</v>
      </c>
      <c r="W5" s="176">
        <v>0</v>
      </c>
      <c r="X5" s="176">
        <v>0</v>
      </c>
      <c r="Y5" s="176">
        <v>0</v>
      </c>
      <c r="Z5" s="176">
        <v>0</v>
      </c>
      <c r="AA5" s="176">
        <v>0</v>
      </c>
      <c r="AB5" s="176">
        <v>0</v>
      </c>
      <c r="AC5" s="176">
        <v>0</v>
      </c>
      <c r="AD5" s="176">
        <v>0</v>
      </c>
      <c r="AE5" s="176">
        <v>0</v>
      </c>
      <c r="AF5" s="176">
        <v>0</v>
      </c>
      <c r="AG5" s="176">
        <v>0</v>
      </c>
      <c r="AH5" s="176">
        <v>0</v>
      </c>
      <c r="AI5" s="1" t="s">
        <v>139</v>
      </c>
      <c r="AJ5" s="1" t="s">
        <v>412</v>
      </c>
    </row>
    <row r="6" spans="1:36">
      <c r="A6" s="165" t="s">
        <v>208</v>
      </c>
      <c r="B6" s="7" t="s">
        <v>211</v>
      </c>
      <c r="C6" s="173"/>
      <c r="D6" s="176">
        <v>0</v>
      </c>
      <c r="E6" s="176">
        <v>0</v>
      </c>
      <c r="F6" s="176">
        <v>0</v>
      </c>
      <c r="G6" s="176">
        <v>0</v>
      </c>
      <c r="H6" s="176">
        <v>0</v>
      </c>
      <c r="I6" s="176">
        <v>0</v>
      </c>
      <c r="J6" s="176">
        <v>0</v>
      </c>
      <c r="K6" s="176">
        <v>0</v>
      </c>
      <c r="L6" s="176">
        <v>0</v>
      </c>
      <c r="M6" s="176">
        <v>0</v>
      </c>
      <c r="N6" s="176">
        <v>1</v>
      </c>
      <c r="O6" s="176">
        <v>0</v>
      </c>
      <c r="P6" s="176">
        <v>0</v>
      </c>
      <c r="Q6" s="176">
        <v>0</v>
      </c>
      <c r="R6" s="176">
        <v>0</v>
      </c>
      <c r="S6" s="176">
        <v>1</v>
      </c>
      <c r="T6" s="176">
        <v>1</v>
      </c>
      <c r="U6" s="176">
        <v>0</v>
      </c>
      <c r="V6" s="176">
        <v>0</v>
      </c>
      <c r="W6" s="176">
        <v>0</v>
      </c>
      <c r="X6" s="176">
        <v>0</v>
      </c>
      <c r="Y6" s="176">
        <v>0</v>
      </c>
      <c r="Z6" s="176">
        <v>0</v>
      </c>
      <c r="AA6" s="176">
        <v>0</v>
      </c>
      <c r="AB6" s="176">
        <v>0</v>
      </c>
      <c r="AC6" s="176">
        <v>0</v>
      </c>
      <c r="AD6" s="176">
        <v>0</v>
      </c>
      <c r="AE6" s="176">
        <v>0</v>
      </c>
      <c r="AF6" s="176">
        <v>0</v>
      </c>
      <c r="AG6" s="176">
        <v>0</v>
      </c>
      <c r="AH6" s="176">
        <v>0</v>
      </c>
      <c r="AI6" s="1" t="s">
        <v>208</v>
      </c>
      <c r="AJ6" s="1" t="s">
        <v>424</v>
      </c>
    </row>
    <row r="7" spans="1:36">
      <c r="A7" s="165" t="s">
        <v>144</v>
      </c>
      <c r="B7" s="7" t="s">
        <v>145</v>
      </c>
      <c r="C7" s="173"/>
      <c r="D7" s="176">
        <v>0</v>
      </c>
      <c r="E7" s="176">
        <v>1</v>
      </c>
      <c r="F7" s="176">
        <v>1</v>
      </c>
      <c r="G7" s="176">
        <v>0</v>
      </c>
      <c r="H7" s="176">
        <v>0</v>
      </c>
      <c r="I7" s="176">
        <v>0</v>
      </c>
      <c r="J7" s="176">
        <v>0</v>
      </c>
      <c r="K7" s="176">
        <v>1</v>
      </c>
      <c r="L7" s="176">
        <v>0</v>
      </c>
      <c r="M7" s="176">
        <v>0</v>
      </c>
      <c r="N7" s="176">
        <v>1</v>
      </c>
      <c r="O7" s="176">
        <v>1</v>
      </c>
      <c r="P7" s="176">
        <v>0</v>
      </c>
      <c r="Q7" s="176">
        <v>0</v>
      </c>
      <c r="R7" s="176">
        <v>1</v>
      </c>
      <c r="S7" s="176">
        <v>0</v>
      </c>
      <c r="T7" s="176">
        <v>0</v>
      </c>
      <c r="U7" s="176">
        <v>0</v>
      </c>
      <c r="V7" s="176">
        <v>1</v>
      </c>
      <c r="W7" s="176">
        <v>0</v>
      </c>
      <c r="X7" s="176">
        <v>1</v>
      </c>
      <c r="Y7" s="176">
        <v>0</v>
      </c>
      <c r="Z7" s="176">
        <v>0</v>
      </c>
      <c r="AA7" s="176">
        <v>0</v>
      </c>
      <c r="AB7" s="176">
        <v>0</v>
      </c>
      <c r="AC7" s="176">
        <v>0</v>
      </c>
      <c r="AD7" s="176">
        <v>0</v>
      </c>
      <c r="AE7" s="176">
        <v>1</v>
      </c>
      <c r="AF7" s="176">
        <v>0</v>
      </c>
      <c r="AG7" s="176">
        <v>0</v>
      </c>
      <c r="AH7" s="176">
        <v>0</v>
      </c>
      <c r="AI7" s="1" t="s">
        <v>144</v>
      </c>
      <c r="AJ7" s="1" t="s">
        <v>421</v>
      </c>
    </row>
    <row r="8" spans="1:36">
      <c r="A8" s="165" t="s">
        <v>149</v>
      </c>
      <c r="B8" s="7" t="s">
        <v>150</v>
      </c>
      <c r="C8" s="173"/>
      <c r="D8" s="176">
        <v>0</v>
      </c>
      <c r="E8" s="176">
        <v>0</v>
      </c>
      <c r="F8" s="176">
        <v>0</v>
      </c>
      <c r="G8" s="176">
        <v>0</v>
      </c>
      <c r="H8" s="176">
        <v>0</v>
      </c>
      <c r="I8" s="176">
        <v>0</v>
      </c>
      <c r="J8" s="176">
        <v>0</v>
      </c>
      <c r="K8" s="176">
        <v>0</v>
      </c>
      <c r="L8" s="176">
        <v>0</v>
      </c>
      <c r="M8" s="176">
        <v>0</v>
      </c>
      <c r="N8" s="176">
        <v>0</v>
      </c>
      <c r="O8" s="176">
        <v>0</v>
      </c>
      <c r="P8" s="176">
        <v>0</v>
      </c>
      <c r="Q8" s="176">
        <v>0</v>
      </c>
      <c r="R8" s="176">
        <v>1</v>
      </c>
      <c r="S8" s="176">
        <v>0</v>
      </c>
      <c r="T8" s="176">
        <v>0</v>
      </c>
      <c r="U8" s="176">
        <v>1</v>
      </c>
      <c r="V8" s="176">
        <v>0</v>
      </c>
      <c r="W8" s="176">
        <v>0</v>
      </c>
      <c r="X8" s="176">
        <v>0</v>
      </c>
      <c r="Y8" s="176">
        <v>0</v>
      </c>
      <c r="Z8" s="176">
        <v>0</v>
      </c>
      <c r="AA8" s="176">
        <v>0</v>
      </c>
      <c r="AB8" s="176">
        <v>0</v>
      </c>
      <c r="AC8" s="176">
        <v>0</v>
      </c>
      <c r="AD8" s="176">
        <v>0</v>
      </c>
      <c r="AE8" s="176">
        <v>0</v>
      </c>
      <c r="AF8" s="176">
        <v>0</v>
      </c>
      <c r="AG8" s="176">
        <v>0</v>
      </c>
      <c r="AH8" s="176">
        <v>0</v>
      </c>
      <c r="AI8" s="1" t="s">
        <v>149</v>
      </c>
      <c r="AJ8" s="1" t="s">
        <v>419</v>
      </c>
    </row>
    <row r="9" spans="1:36">
      <c r="A9" s="165" t="s">
        <v>153</v>
      </c>
      <c r="B9" s="7" t="s">
        <v>154</v>
      </c>
      <c r="C9" s="173"/>
      <c r="D9" s="176">
        <v>1</v>
      </c>
      <c r="E9" s="176">
        <v>1</v>
      </c>
      <c r="F9" s="176">
        <v>1</v>
      </c>
      <c r="G9" s="176">
        <v>0</v>
      </c>
      <c r="H9" s="176">
        <v>0</v>
      </c>
      <c r="I9" s="176">
        <v>0</v>
      </c>
      <c r="J9" s="176">
        <v>0</v>
      </c>
      <c r="K9" s="176">
        <v>0</v>
      </c>
      <c r="L9" s="176">
        <v>0</v>
      </c>
      <c r="M9" s="176">
        <v>1</v>
      </c>
      <c r="N9" s="176">
        <v>1</v>
      </c>
      <c r="O9" s="176">
        <v>0</v>
      </c>
      <c r="P9" s="176">
        <v>0</v>
      </c>
      <c r="Q9" s="176">
        <v>0</v>
      </c>
      <c r="R9" s="176">
        <v>1</v>
      </c>
      <c r="S9" s="176">
        <v>0</v>
      </c>
      <c r="T9" s="176">
        <v>0</v>
      </c>
      <c r="U9" s="176">
        <v>0</v>
      </c>
      <c r="V9" s="176">
        <v>0</v>
      </c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176">
        <v>0</v>
      </c>
      <c r="AD9" s="176">
        <v>0</v>
      </c>
      <c r="AE9" s="176">
        <v>0</v>
      </c>
      <c r="AF9" s="176">
        <v>0</v>
      </c>
      <c r="AG9" s="176">
        <v>0</v>
      </c>
      <c r="AH9" s="176">
        <v>0</v>
      </c>
      <c r="AI9" s="1" t="s">
        <v>153</v>
      </c>
      <c r="AJ9" s="1" t="s">
        <v>407</v>
      </c>
    </row>
    <row r="10" spans="1:36">
      <c r="A10" s="165" t="s">
        <v>156</v>
      </c>
      <c r="B10" s="7" t="s">
        <v>157</v>
      </c>
      <c r="C10" s="173"/>
      <c r="D10" s="176">
        <v>0</v>
      </c>
      <c r="E10" s="176">
        <v>0</v>
      </c>
      <c r="F10" s="176">
        <v>0</v>
      </c>
      <c r="G10" s="176">
        <v>0</v>
      </c>
      <c r="H10" s="176">
        <v>0</v>
      </c>
      <c r="I10" s="176">
        <v>0</v>
      </c>
      <c r="J10" s="176">
        <v>0</v>
      </c>
      <c r="K10" s="176">
        <v>0</v>
      </c>
      <c r="L10" s="176">
        <v>0</v>
      </c>
      <c r="M10" s="176">
        <v>0</v>
      </c>
      <c r="N10" s="176">
        <v>0</v>
      </c>
      <c r="O10" s="176">
        <v>1</v>
      </c>
      <c r="P10" s="176">
        <v>0</v>
      </c>
      <c r="Q10" s="176">
        <v>0</v>
      </c>
      <c r="R10" s="176">
        <v>1</v>
      </c>
      <c r="S10" s="176">
        <v>0</v>
      </c>
      <c r="T10" s="176">
        <v>0</v>
      </c>
      <c r="U10" s="176">
        <v>1</v>
      </c>
      <c r="V10" s="176">
        <v>1</v>
      </c>
      <c r="W10" s="176">
        <v>0</v>
      </c>
      <c r="X10" s="176">
        <v>0</v>
      </c>
      <c r="Y10" s="176">
        <v>0</v>
      </c>
      <c r="Z10" s="176">
        <v>0</v>
      </c>
      <c r="AA10" s="176">
        <v>0</v>
      </c>
      <c r="AB10" s="176">
        <v>0</v>
      </c>
      <c r="AC10" s="176">
        <v>1</v>
      </c>
      <c r="AD10" s="176">
        <v>0</v>
      </c>
      <c r="AE10" s="176">
        <v>0</v>
      </c>
      <c r="AF10" s="176">
        <v>0</v>
      </c>
      <c r="AG10" s="176">
        <v>0</v>
      </c>
      <c r="AH10" s="176">
        <v>0</v>
      </c>
      <c r="AI10" s="1" t="s">
        <v>156</v>
      </c>
      <c r="AJ10" s="1" t="s">
        <v>408</v>
      </c>
    </row>
    <row r="11" spans="1:36">
      <c r="A11" s="165" t="s">
        <v>160</v>
      </c>
      <c r="B11" s="7" t="s">
        <v>161</v>
      </c>
      <c r="C11" s="173"/>
      <c r="D11" s="176">
        <v>1</v>
      </c>
      <c r="E11" s="176">
        <v>1</v>
      </c>
      <c r="F11" s="176">
        <v>0</v>
      </c>
      <c r="G11" s="176">
        <v>0</v>
      </c>
      <c r="H11" s="176">
        <v>0</v>
      </c>
      <c r="I11" s="176">
        <v>0</v>
      </c>
      <c r="J11" s="176">
        <v>0</v>
      </c>
      <c r="K11" s="176">
        <v>0</v>
      </c>
      <c r="L11" s="176">
        <v>0</v>
      </c>
      <c r="M11" s="176">
        <v>0</v>
      </c>
      <c r="N11" s="176">
        <v>0</v>
      </c>
      <c r="O11" s="176">
        <v>0</v>
      </c>
      <c r="P11" s="176">
        <v>0</v>
      </c>
      <c r="Q11" s="176">
        <v>0</v>
      </c>
      <c r="R11" s="176">
        <v>1</v>
      </c>
      <c r="S11" s="176">
        <v>0</v>
      </c>
      <c r="T11" s="176">
        <v>0</v>
      </c>
      <c r="U11" s="176">
        <v>0</v>
      </c>
      <c r="V11" s="176">
        <v>0</v>
      </c>
      <c r="W11" s="176">
        <v>0</v>
      </c>
      <c r="X11" s="176">
        <v>0</v>
      </c>
      <c r="Y11" s="176">
        <v>0</v>
      </c>
      <c r="Z11" s="176">
        <v>0</v>
      </c>
      <c r="AA11" s="176">
        <v>1</v>
      </c>
      <c r="AB11" s="176">
        <v>0</v>
      </c>
      <c r="AC11" s="176">
        <v>0</v>
      </c>
      <c r="AD11" s="176">
        <v>0</v>
      </c>
      <c r="AE11" s="176">
        <v>0</v>
      </c>
      <c r="AF11" s="176">
        <v>0</v>
      </c>
      <c r="AG11" s="176">
        <v>0</v>
      </c>
      <c r="AH11" s="176">
        <v>0</v>
      </c>
      <c r="AI11" s="1" t="s">
        <v>160</v>
      </c>
      <c r="AJ11" s="1" t="s">
        <v>405</v>
      </c>
    </row>
    <row r="12" spans="1:36">
      <c r="A12" s="165" t="s">
        <v>218</v>
      </c>
      <c r="B12" s="7" t="s">
        <v>220</v>
      </c>
      <c r="C12" s="173"/>
      <c r="D12" s="176">
        <v>0</v>
      </c>
      <c r="E12" s="176">
        <v>0</v>
      </c>
      <c r="F12" s="176">
        <v>0</v>
      </c>
      <c r="G12" s="176">
        <v>0</v>
      </c>
      <c r="H12" s="176">
        <v>0</v>
      </c>
      <c r="I12" s="176">
        <v>0</v>
      </c>
      <c r="J12" s="176">
        <v>0</v>
      </c>
      <c r="K12" s="176">
        <v>0</v>
      </c>
      <c r="L12" s="176">
        <v>0</v>
      </c>
      <c r="M12" s="176">
        <v>0</v>
      </c>
      <c r="N12" s="176">
        <v>0</v>
      </c>
      <c r="O12" s="176">
        <v>0</v>
      </c>
      <c r="P12" s="176">
        <v>0</v>
      </c>
      <c r="Q12" s="176">
        <v>0</v>
      </c>
      <c r="R12" s="176">
        <v>0</v>
      </c>
      <c r="S12" s="176">
        <v>0</v>
      </c>
      <c r="T12" s="176">
        <v>0</v>
      </c>
      <c r="U12" s="176">
        <v>0</v>
      </c>
      <c r="V12" s="176">
        <v>0</v>
      </c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176">
        <v>0</v>
      </c>
      <c r="AD12" s="176">
        <v>0</v>
      </c>
      <c r="AE12" s="176">
        <v>0</v>
      </c>
      <c r="AF12" s="176">
        <v>0</v>
      </c>
      <c r="AG12" s="176">
        <v>0</v>
      </c>
      <c r="AH12" s="176">
        <v>0</v>
      </c>
      <c r="AI12" s="1" t="s">
        <v>218</v>
      </c>
      <c r="AJ12" s="1"/>
    </row>
    <row r="13" spans="1:36">
      <c r="A13" s="165" t="s">
        <v>163</v>
      </c>
      <c r="B13" s="7" t="s">
        <v>164</v>
      </c>
      <c r="C13" s="173"/>
      <c r="D13" s="176">
        <v>0</v>
      </c>
      <c r="E13" s="176">
        <v>0</v>
      </c>
      <c r="F13" s="176">
        <v>0</v>
      </c>
      <c r="G13" s="176">
        <v>0</v>
      </c>
      <c r="H13" s="176">
        <v>0</v>
      </c>
      <c r="I13" s="176">
        <v>0</v>
      </c>
      <c r="J13" s="176">
        <v>0</v>
      </c>
      <c r="K13" s="176">
        <v>0</v>
      </c>
      <c r="L13" s="176">
        <v>0</v>
      </c>
      <c r="M13" s="176">
        <v>0</v>
      </c>
      <c r="N13" s="176">
        <v>0</v>
      </c>
      <c r="O13" s="176">
        <v>0</v>
      </c>
      <c r="P13" s="176">
        <v>0</v>
      </c>
      <c r="Q13" s="176">
        <v>0</v>
      </c>
      <c r="R13" s="176">
        <v>1</v>
      </c>
      <c r="S13" s="176">
        <v>0</v>
      </c>
      <c r="T13" s="176">
        <v>0</v>
      </c>
      <c r="U13" s="176">
        <v>1</v>
      </c>
      <c r="V13" s="176">
        <v>0</v>
      </c>
      <c r="W13" s="176">
        <v>0</v>
      </c>
      <c r="X13" s="176">
        <v>0</v>
      </c>
      <c r="Y13" s="176">
        <v>0</v>
      </c>
      <c r="Z13" s="176">
        <v>0</v>
      </c>
      <c r="AA13" s="176">
        <v>0</v>
      </c>
      <c r="AB13" s="176">
        <v>0</v>
      </c>
      <c r="AC13" s="176">
        <v>0</v>
      </c>
      <c r="AD13" s="176">
        <v>0</v>
      </c>
      <c r="AE13" s="176">
        <v>0</v>
      </c>
      <c r="AF13" s="176">
        <v>0</v>
      </c>
      <c r="AG13" s="176">
        <v>0</v>
      </c>
      <c r="AH13" s="176">
        <v>0</v>
      </c>
      <c r="AI13" s="1" t="s">
        <v>163</v>
      </c>
      <c r="AJ13" s="1" t="s">
        <v>419</v>
      </c>
    </row>
    <row r="14" spans="1:36">
      <c r="A14" s="165" t="s">
        <v>166</v>
      </c>
      <c r="B14" s="7" t="s">
        <v>167</v>
      </c>
      <c r="C14" s="173"/>
      <c r="D14" s="176">
        <v>0</v>
      </c>
      <c r="E14" s="176">
        <v>1</v>
      </c>
      <c r="F14" s="176">
        <v>0</v>
      </c>
      <c r="G14" s="176">
        <v>0</v>
      </c>
      <c r="H14" s="176">
        <v>0</v>
      </c>
      <c r="I14" s="176">
        <v>0</v>
      </c>
      <c r="J14" s="176">
        <v>0</v>
      </c>
      <c r="K14" s="176">
        <v>0</v>
      </c>
      <c r="L14" s="176">
        <v>0</v>
      </c>
      <c r="M14" s="176">
        <v>0</v>
      </c>
      <c r="N14" s="176">
        <v>0</v>
      </c>
      <c r="O14" s="176">
        <v>0</v>
      </c>
      <c r="P14" s="176">
        <v>0</v>
      </c>
      <c r="Q14" s="176">
        <v>0</v>
      </c>
      <c r="R14" s="176">
        <v>1</v>
      </c>
      <c r="S14" s="176">
        <v>0</v>
      </c>
      <c r="T14" s="176">
        <v>0</v>
      </c>
      <c r="U14" s="176">
        <v>0</v>
      </c>
      <c r="V14" s="176">
        <v>0</v>
      </c>
      <c r="W14" s="176">
        <v>0</v>
      </c>
      <c r="X14" s="176">
        <v>0</v>
      </c>
      <c r="Y14" s="176">
        <v>0</v>
      </c>
      <c r="Z14" s="176">
        <v>1</v>
      </c>
      <c r="AA14" s="176">
        <v>1</v>
      </c>
      <c r="AB14" s="176">
        <v>0</v>
      </c>
      <c r="AC14" s="176">
        <v>0</v>
      </c>
      <c r="AD14" s="176">
        <v>0</v>
      </c>
      <c r="AE14" s="176">
        <v>0</v>
      </c>
      <c r="AF14" s="176">
        <v>0</v>
      </c>
      <c r="AG14" s="176">
        <v>0</v>
      </c>
      <c r="AH14" s="176">
        <v>0</v>
      </c>
      <c r="AI14" s="1" t="s">
        <v>166</v>
      </c>
      <c r="AJ14" s="1" t="s">
        <v>409</v>
      </c>
    </row>
    <row r="15" spans="1:36">
      <c r="A15" s="165" t="s">
        <v>169</v>
      </c>
      <c r="B15" s="7" t="s">
        <v>170</v>
      </c>
      <c r="C15" s="173"/>
      <c r="D15" s="176">
        <v>0</v>
      </c>
      <c r="E15" s="176">
        <v>1</v>
      </c>
      <c r="F15" s="176">
        <v>0</v>
      </c>
      <c r="G15" s="176">
        <v>0</v>
      </c>
      <c r="H15" s="176">
        <v>0</v>
      </c>
      <c r="I15" s="176">
        <v>0</v>
      </c>
      <c r="J15" s="176">
        <v>0</v>
      </c>
      <c r="K15" s="176">
        <v>0</v>
      </c>
      <c r="L15" s="176">
        <v>0</v>
      </c>
      <c r="M15" s="176">
        <v>1</v>
      </c>
      <c r="N15" s="176">
        <v>0</v>
      </c>
      <c r="O15" s="176">
        <v>0</v>
      </c>
      <c r="P15" s="176">
        <v>0</v>
      </c>
      <c r="Q15" s="176">
        <v>0</v>
      </c>
      <c r="R15" s="176">
        <v>1</v>
      </c>
      <c r="S15" s="176">
        <v>0</v>
      </c>
      <c r="T15" s="176">
        <v>0</v>
      </c>
      <c r="U15" s="176">
        <v>1</v>
      </c>
      <c r="V15" s="176">
        <v>0</v>
      </c>
      <c r="W15" s="176">
        <v>0</v>
      </c>
      <c r="X15" s="176">
        <v>0</v>
      </c>
      <c r="Y15" s="176">
        <v>0</v>
      </c>
      <c r="Z15" s="176">
        <v>0</v>
      </c>
      <c r="AA15" s="176">
        <v>0</v>
      </c>
      <c r="AB15" s="176">
        <v>0</v>
      </c>
      <c r="AC15" s="176">
        <v>0</v>
      </c>
      <c r="AD15" s="176">
        <v>0</v>
      </c>
      <c r="AE15" s="176">
        <v>0</v>
      </c>
      <c r="AF15" s="176">
        <v>0</v>
      </c>
      <c r="AG15" s="176">
        <v>0</v>
      </c>
      <c r="AH15" s="176">
        <v>0</v>
      </c>
      <c r="AI15" s="1" t="s">
        <v>169</v>
      </c>
      <c r="AJ15" s="1" t="s">
        <v>411</v>
      </c>
    </row>
    <row r="16" spans="1:36">
      <c r="A16" s="165" t="s">
        <v>172</v>
      </c>
      <c r="B16" s="7" t="s">
        <v>173</v>
      </c>
      <c r="C16" s="173"/>
      <c r="D16" s="176">
        <v>1</v>
      </c>
      <c r="E16" s="176">
        <v>0</v>
      </c>
      <c r="F16" s="176">
        <v>0</v>
      </c>
      <c r="G16" s="176">
        <v>0</v>
      </c>
      <c r="H16" s="176">
        <v>0</v>
      </c>
      <c r="I16" s="176">
        <v>0</v>
      </c>
      <c r="J16" s="176">
        <v>0</v>
      </c>
      <c r="K16" s="176">
        <v>0</v>
      </c>
      <c r="L16" s="176">
        <v>0</v>
      </c>
      <c r="M16" s="176">
        <v>0</v>
      </c>
      <c r="N16" s="176">
        <v>0</v>
      </c>
      <c r="O16" s="176">
        <v>0</v>
      </c>
      <c r="P16" s="176">
        <v>0</v>
      </c>
      <c r="Q16" s="176">
        <v>0</v>
      </c>
      <c r="R16" s="176">
        <v>0</v>
      </c>
      <c r="S16" s="176">
        <v>0</v>
      </c>
      <c r="T16" s="176">
        <v>0</v>
      </c>
      <c r="U16" s="176">
        <v>0</v>
      </c>
      <c r="V16" s="176">
        <v>1</v>
      </c>
      <c r="W16" s="176">
        <v>0</v>
      </c>
      <c r="X16" s="176">
        <v>0</v>
      </c>
      <c r="Y16" s="176">
        <v>0</v>
      </c>
      <c r="Z16" s="176">
        <v>0</v>
      </c>
      <c r="AA16" s="176">
        <v>0</v>
      </c>
      <c r="AB16" s="176">
        <v>0</v>
      </c>
      <c r="AC16" s="176">
        <v>0</v>
      </c>
      <c r="AD16" s="176">
        <v>0</v>
      </c>
      <c r="AE16" s="176">
        <v>0</v>
      </c>
      <c r="AF16" s="176">
        <v>0</v>
      </c>
      <c r="AG16" s="176">
        <v>0</v>
      </c>
      <c r="AH16" s="176">
        <v>0</v>
      </c>
      <c r="AI16" s="1" t="s">
        <v>172</v>
      </c>
      <c r="AJ16" s="1" t="s">
        <v>410</v>
      </c>
    </row>
    <row r="17" spans="1:36">
      <c r="A17" s="165" t="s">
        <v>175</v>
      </c>
      <c r="B17" s="7" t="s">
        <v>176</v>
      </c>
      <c r="C17" s="173"/>
      <c r="D17" s="176">
        <v>0</v>
      </c>
      <c r="E17" s="176">
        <v>0</v>
      </c>
      <c r="F17" s="176">
        <v>0</v>
      </c>
      <c r="G17" s="176">
        <v>0</v>
      </c>
      <c r="H17" s="176">
        <v>0</v>
      </c>
      <c r="I17" s="176">
        <v>0</v>
      </c>
      <c r="J17" s="176">
        <v>0</v>
      </c>
      <c r="K17" s="176">
        <v>0</v>
      </c>
      <c r="L17" s="176">
        <v>0</v>
      </c>
      <c r="M17" s="176">
        <v>0</v>
      </c>
      <c r="N17" s="176">
        <v>0</v>
      </c>
      <c r="O17" s="176">
        <v>0</v>
      </c>
      <c r="P17" s="176">
        <v>0</v>
      </c>
      <c r="Q17" s="176">
        <v>0</v>
      </c>
      <c r="R17" s="176">
        <v>0</v>
      </c>
      <c r="S17" s="176">
        <v>0</v>
      </c>
      <c r="T17" s="176">
        <v>0</v>
      </c>
      <c r="U17" s="176">
        <v>0</v>
      </c>
      <c r="V17" s="176">
        <v>0</v>
      </c>
      <c r="W17" s="176">
        <v>0</v>
      </c>
      <c r="X17" s="176">
        <v>0</v>
      </c>
      <c r="Y17" s="176">
        <v>0</v>
      </c>
      <c r="Z17" s="176">
        <v>0</v>
      </c>
      <c r="AA17" s="176">
        <v>0</v>
      </c>
      <c r="AB17" s="176">
        <v>0</v>
      </c>
      <c r="AC17" s="176">
        <v>0</v>
      </c>
      <c r="AD17" s="176">
        <v>0</v>
      </c>
      <c r="AE17" s="176">
        <v>0</v>
      </c>
      <c r="AF17" s="176">
        <v>0</v>
      </c>
      <c r="AG17" s="176">
        <v>0</v>
      </c>
      <c r="AH17" s="176">
        <v>0</v>
      </c>
      <c r="AI17" s="1" t="s">
        <v>175</v>
      </c>
      <c r="AJ17" s="1"/>
    </row>
    <row r="18" spans="1:36">
      <c r="A18" s="165" t="s">
        <v>178</v>
      </c>
      <c r="B18" s="7" t="s">
        <v>179</v>
      </c>
      <c r="C18" s="173"/>
      <c r="D18" s="176">
        <v>0</v>
      </c>
      <c r="E18" s="176">
        <v>0</v>
      </c>
      <c r="F18" s="176">
        <v>0</v>
      </c>
      <c r="G18" s="176">
        <v>0</v>
      </c>
      <c r="H18" s="176">
        <v>0</v>
      </c>
      <c r="I18" s="176">
        <v>0</v>
      </c>
      <c r="J18" s="176">
        <v>0</v>
      </c>
      <c r="K18" s="176">
        <v>0</v>
      </c>
      <c r="L18" s="176">
        <v>0</v>
      </c>
      <c r="M18" s="176">
        <v>0</v>
      </c>
      <c r="N18" s="176">
        <v>1</v>
      </c>
      <c r="O18" s="176">
        <v>0</v>
      </c>
      <c r="P18" s="176">
        <v>0</v>
      </c>
      <c r="Q18" s="176">
        <v>0</v>
      </c>
      <c r="R18" s="176">
        <v>1</v>
      </c>
      <c r="S18" s="176">
        <v>0</v>
      </c>
      <c r="T18" s="176">
        <v>0</v>
      </c>
      <c r="U18" s="176">
        <v>1</v>
      </c>
      <c r="V18" s="176">
        <v>1</v>
      </c>
      <c r="W18" s="176">
        <v>0</v>
      </c>
      <c r="X18" s="176">
        <v>0</v>
      </c>
      <c r="Y18" s="176">
        <v>0</v>
      </c>
      <c r="Z18" s="176">
        <v>1</v>
      </c>
      <c r="AA18" s="176">
        <v>1</v>
      </c>
      <c r="AB18" s="176">
        <v>1</v>
      </c>
      <c r="AC18" s="176">
        <v>0</v>
      </c>
      <c r="AD18" s="176">
        <v>0</v>
      </c>
      <c r="AE18" s="176">
        <v>0</v>
      </c>
      <c r="AF18" s="176">
        <v>0</v>
      </c>
      <c r="AG18" s="176">
        <v>0</v>
      </c>
      <c r="AH18" s="176">
        <v>0</v>
      </c>
      <c r="AI18" s="1" t="s">
        <v>178</v>
      </c>
      <c r="AJ18" s="1" t="s">
        <v>422</v>
      </c>
    </row>
    <row r="19" spans="1:36">
      <c r="A19" s="165" t="s">
        <v>181</v>
      </c>
      <c r="B19" s="7" t="s">
        <v>182</v>
      </c>
      <c r="C19" s="173"/>
      <c r="D19" s="176">
        <v>1</v>
      </c>
      <c r="E19" s="176">
        <v>1</v>
      </c>
      <c r="F19" s="176">
        <v>1</v>
      </c>
      <c r="G19" s="176">
        <v>0</v>
      </c>
      <c r="H19" s="176">
        <v>0</v>
      </c>
      <c r="I19" s="176">
        <v>0</v>
      </c>
      <c r="J19" s="176">
        <v>0</v>
      </c>
      <c r="K19" s="176">
        <v>0</v>
      </c>
      <c r="L19" s="176">
        <v>0</v>
      </c>
      <c r="M19" s="176">
        <v>0</v>
      </c>
      <c r="N19" s="176">
        <v>1</v>
      </c>
      <c r="O19" s="176">
        <v>0</v>
      </c>
      <c r="P19" s="176">
        <v>1</v>
      </c>
      <c r="Q19" s="176">
        <v>0</v>
      </c>
      <c r="R19" s="176">
        <v>1</v>
      </c>
      <c r="S19" s="176">
        <v>1</v>
      </c>
      <c r="T19" s="176">
        <v>0</v>
      </c>
      <c r="U19" s="176">
        <v>0</v>
      </c>
      <c r="V19" s="176">
        <v>1</v>
      </c>
      <c r="W19" s="176">
        <v>1</v>
      </c>
      <c r="X19" s="176">
        <v>0</v>
      </c>
      <c r="Y19" s="176">
        <v>0</v>
      </c>
      <c r="Z19" s="176">
        <v>0</v>
      </c>
      <c r="AA19" s="176">
        <v>0</v>
      </c>
      <c r="AB19" s="176">
        <v>0</v>
      </c>
      <c r="AC19" s="176">
        <v>0</v>
      </c>
      <c r="AD19" s="176">
        <v>0</v>
      </c>
      <c r="AE19" s="176">
        <v>0</v>
      </c>
      <c r="AF19" s="176">
        <v>0</v>
      </c>
      <c r="AG19" s="176">
        <v>0</v>
      </c>
      <c r="AH19" s="176">
        <v>0</v>
      </c>
      <c r="AI19" s="1" t="s">
        <v>181</v>
      </c>
      <c r="AJ19" s="1" t="s">
        <v>406</v>
      </c>
    </row>
    <row r="20" spans="1:36">
      <c r="A20" s="165" t="s">
        <v>184</v>
      </c>
      <c r="B20" s="7" t="s">
        <v>185</v>
      </c>
      <c r="C20" s="173"/>
      <c r="D20" s="176">
        <v>0</v>
      </c>
      <c r="E20" s="176">
        <v>0</v>
      </c>
      <c r="F20" s="176">
        <v>1</v>
      </c>
      <c r="G20" s="176">
        <v>0</v>
      </c>
      <c r="H20" s="176">
        <v>0</v>
      </c>
      <c r="I20" s="176">
        <v>0</v>
      </c>
      <c r="J20" s="176">
        <v>0</v>
      </c>
      <c r="K20" s="176">
        <v>0</v>
      </c>
      <c r="L20" s="176">
        <v>0</v>
      </c>
      <c r="M20" s="176">
        <v>1</v>
      </c>
      <c r="N20" s="176">
        <v>0</v>
      </c>
      <c r="O20" s="176">
        <v>0</v>
      </c>
      <c r="P20" s="176">
        <v>0</v>
      </c>
      <c r="Q20" s="176">
        <v>0</v>
      </c>
      <c r="R20" s="176">
        <v>1</v>
      </c>
      <c r="S20" s="176">
        <v>0</v>
      </c>
      <c r="T20" s="176">
        <v>0</v>
      </c>
      <c r="U20" s="176">
        <v>0</v>
      </c>
      <c r="V20" s="176">
        <v>1</v>
      </c>
      <c r="W20" s="176">
        <v>0</v>
      </c>
      <c r="X20" s="176">
        <v>0</v>
      </c>
      <c r="Y20" s="176">
        <v>1</v>
      </c>
      <c r="Z20" s="176">
        <v>0</v>
      </c>
      <c r="AA20" s="176">
        <v>1</v>
      </c>
      <c r="AB20" s="176">
        <v>0</v>
      </c>
      <c r="AC20" s="176">
        <v>0</v>
      </c>
      <c r="AD20" s="176">
        <v>0</v>
      </c>
      <c r="AE20" s="176">
        <v>0</v>
      </c>
      <c r="AF20" s="176">
        <v>0</v>
      </c>
      <c r="AG20" s="176">
        <v>0</v>
      </c>
      <c r="AH20" s="176">
        <v>0</v>
      </c>
      <c r="AI20" s="1" t="s">
        <v>184</v>
      </c>
      <c r="AJ20" s="1" t="s">
        <v>402</v>
      </c>
    </row>
    <row r="21" spans="1:36">
      <c r="A21" s="165" t="s">
        <v>187</v>
      </c>
      <c r="B21" s="7" t="s">
        <v>188</v>
      </c>
      <c r="C21" s="173"/>
      <c r="D21" s="176">
        <v>0</v>
      </c>
      <c r="E21" s="176">
        <v>0</v>
      </c>
      <c r="F21" s="176">
        <v>0</v>
      </c>
      <c r="G21" s="176">
        <v>0</v>
      </c>
      <c r="H21" s="176">
        <v>0</v>
      </c>
      <c r="I21" s="176">
        <v>0</v>
      </c>
      <c r="J21" s="176">
        <v>0</v>
      </c>
      <c r="K21" s="176">
        <v>0</v>
      </c>
      <c r="L21" s="176">
        <v>0</v>
      </c>
      <c r="M21" s="176">
        <v>1</v>
      </c>
      <c r="N21" s="176">
        <v>0</v>
      </c>
      <c r="O21" s="176">
        <v>0</v>
      </c>
      <c r="P21" s="176">
        <v>0</v>
      </c>
      <c r="Q21" s="176">
        <v>0</v>
      </c>
      <c r="R21" s="176">
        <v>0</v>
      </c>
      <c r="S21" s="176">
        <v>0</v>
      </c>
      <c r="T21" s="176">
        <v>0</v>
      </c>
      <c r="U21" s="176">
        <v>0</v>
      </c>
      <c r="V21" s="176">
        <v>0</v>
      </c>
      <c r="W21" s="176">
        <v>0</v>
      </c>
      <c r="X21" s="176">
        <v>0</v>
      </c>
      <c r="Y21" s="176">
        <v>0</v>
      </c>
      <c r="Z21" s="176">
        <v>0</v>
      </c>
      <c r="AA21" s="176">
        <v>1</v>
      </c>
      <c r="AB21" s="176">
        <v>0</v>
      </c>
      <c r="AC21" s="176">
        <v>0</v>
      </c>
      <c r="AD21" s="176">
        <v>0</v>
      </c>
      <c r="AE21" s="176">
        <v>0</v>
      </c>
      <c r="AF21" s="176">
        <v>0</v>
      </c>
      <c r="AG21" s="176">
        <v>0</v>
      </c>
      <c r="AH21" s="176">
        <v>0</v>
      </c>
      <c r="AI21" s="1" t="s">
        <v>187</v>
      </c>
      <c r="AJ21" s="1" t="s">
        <v>404</v>
      </c>
    </row>
    <row r="22" spans="1:36">
      <c r="A22" s="165" t="s">
        <v>190</v>
      </c>
      <c r="B22" s="7" t="s">
        <v>191</v>
      </c>
      <c r="C22" s="173"/>
      <c r="D22" s="176">
        <v>0</v>
      </c>
      <c r="E22" s="176">
        <v>0</v>
      </c>
      <c r="F22" s="176">
        <v>0</v>
      </c>
      <c r="G22" s="176">
        <v>0</v>
      </c>
      <c r="H22" s="176">
        <v>0</v>
      </c>
      <c r="I22" s="176">
        <v>0</v>
      </c>
      <c r="J22" s="176">
        <v>0</v>
      </c>
      <c r="K22" s="176">
        <v>0</v>
      </c>
      <c r="L22" s="176">
        <v>0</v>
      </c>
      <c r="M22" s="176">
        <v>0</v>
      </c>
      <c r="N22" s="176">
        <v>0</v>
      </c>
      <c r="O22" s="176">
        <v>0</v>
      </c>
      <c r="P22" s="176">
        <v>0</v>
      </c>
      <c r="Q22" s="176">
        <v>1</v>
      </c>
      <c r="R22" s="176">
        <v>1</v>
      </c>
      <c r="S22" s="176">
        <v>0</v>
      </c>
      <c r="T22" s="176">
        <v>0</v>
      </c>
      <c r="U22" s="176">
        <v>0</v>
      </c>
      <c r="V22" s="176">
        <v>1</v>
      </c>
      <c r="W22" s="176">
        <v>0</v>
      </c>
      <c r="X22" s="176">
        <v>0</v>
      </c>
      <c r="Y22" s="176">
        <v>1</v>
      </c>
      <c r="Z22" s="176">
        <v>0</v>
      </c>
      <c r="AA22" s="176">
        <v>0</v>
      </c>
      <c r="AB22" s="176">
        <v>0</v>
      </c>
      <c r="AC22" s="176">
        <v>0</v>
      </c>
      <c r="AD22" s="176">
        <v>0</v>
      </c>
      <c r="AE22" s="176">
        <v>0</v>
      </c>
      <c r="AF22" s="176">
        <v>0</v>
      </c>
      <c r="AG22" s="176">
        <v>0</v>
      </c>
      <c r="AH22" s="176">
        <v>0</v>
      </c>
      <c r="AI22" s="1" t="s">
        <v>190</v>
      </c>
      <c r="AJ22" s="1" t="s">
        <v>403</v>
      </c>
    </row>
    <row r="23" spans="1:36">
      <c r="A23" s="165" t="s">
        <v>195</v>
      </c>
      <c r="B23" s="7" t="s">
        <v>196</v>
      </c>
      <c r="C23" s="173"/>
      <c r="D23" s="176">
        <v>1</v>
      </c>
      <c r="E23" s="176">
        <v>1</v>
      </c>
      <c r="F23" s="176">
        <v>0</v>
      </c>
      <c r="G23" s="176">
        <v>0</v>
      </c>
      <c r="H23" s="176">
        <v>0</v>
      </c>
      <c r="I23" s="176">
        <v>0</v>
      </c>
      <c r="J23" s="176">
        <v>0</v>
      </c>
      <c r="K23" s="176">
        <v>0</v>
      </c>
      <c r="L23" s="176">
        <v>0</v>
      </c>
      <c r="M23" s="176">
        <v>0</v>
      </c>
      <c r="N23" s="176">
        <v>0</v>
      </c>
      <c r="O23" s="176">
        <v>0</v>
      </c>
      <c r="P23" s="176">
        <v>0</v>
      </c>
      <c r="Q23" s="176">
        <v>1</v>
      </c>
      <c r="R23" s="176">
        <v>0</v>
      </c>
      <c r="S23" s="176">
        <v>0</v>
      </c>
      <c r="T23" s="176">
        <v>0</v>
      </c>
      <c r="U23" s="176">
        <v>1</v>
      </c>
      <c r="V23" s="176">
        <v>1</v>
      </c>
      <c r="W23" s="176">
        <v>0</v>
      </c>
      <c r="X23" s="176">
        <v>0</v>
      </c>
      <c r="Y23" s="176">
        <v>0</v>
      </c>
      <c r="Z23" s="176">
        <v>0</v>
      </c>
      <c r="AA23" s="176">
        <v>0</v>
      </c>
      <c r="AB23" s="176">
        <v>0</v>
      </c>
      <c r="AC23" s="176">
        <v>0</v>
      </c>
      <c r="AD23" s="176">
        <v>0</v>
      </c>
      <c r="AE23" s="176">
        <v>0</v>
      </c>
      <c r="AF23" s="176">
        <v>0</v>
      </c>
      <c r="AG23" s="176">
        <v>0</v>
      </c>
      <c r="AH23" s="176">
        <v>1</v>
      </c>
      <c r="AI23" s="1" t="s">
        <v>195</v>
      </c>
      <c r="AJ23" s="1" t="s">
        <v>423</v>
      </c>
    </row>
    <row r="26" spans="1:36"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</row>
    <row r="27" spans="1:36"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</row>
    <row r="28" spans="1:36"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W28" s="176"/>
      <c r="Y28" s="176"/>
      <c r="Z28" s="176"/>
      <c r="AA28" s="176"/>
      <c r="AB28" s="176"/>
      <c r="AC28" s="176"/>
      <c r="AD28" s="176"/>
      <c r="AF28" s="176"/>
      <c r="AG28" s="176"/>
      <c r="AH28" s="176"/>
    </row>
    <row r="31" spans="1:36"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</row>
    <row r="32" spans="1:36"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</row>
    <row r="33" spans="4:34">
      <c r="D33" s="176"/>
      <c r="F33" s="176"/>
      <c r="G33" s="176"/>
      <c r="H33" s="176"/>
      <c r="I33" s="176"/>
      <c r="J33" s="176"/>
      <c r="K33" s="176"/>
      <c r="M33" s="176"/>
      <c r="N33" s="176"/>
      <c r="O33" s="176"/>
      <c r="P33" s="176"/>
      <c r="S33" s="176"/>
      <c r="T33" s="176"/>
      <c r="U33" s="176"/>
      <c r="W33" s="176"/>
      <c r="X33" s="176"/>
      <c r="Y33" s="176"/>
      <c r="AB33" s="176"/>
      <c r="AC33" s="176"/>
      <c r="AD33" s="176"/>
      <c r="AE33" s="176"/>
      <c r="AF33" s="176"/>
      <c r="AG33" s="176"/>
      <c r="AH33" s="176"/>
    </row>
    <row r="35" spans="4:34">
      <c r="D35" s="176">
        <v>0</v>
      </c>
      <c r="E35" s="176">
        <v>1</v>
      </c>
      <c r="F35" s="176">
        <v>0</v>
      </c>
      <c r="G35" s="176">
        <v>0</v>
      </c>
      <c r="H35" s="176">
        <v>0</v>
      </c>
      <c r="I35" s="176">
        <v>0</v>
      </c>
      <c r="J35" s="176">
        <v>0</v>
      </c>
      <c r="K35" s="176">
        <v>0</v>
      </c>
      <c r="L35" s="176">
        <v>0</v>
      </c>
      <c r="M35" s="176">
        <v>0</v>
      </c>
      <c r="N35" s="176">
        <v>0</v>
      </c>
      <c r="O35" s="176">
        <v>0</v>
      </c>
      <c r="P35" s="176">
        <v>0</v>
      </c>
      <c r="Q35" s="176">
        <v>0</v>
      </c>
      <c r="R35" s="176">
        <v>1</v>
      </c>
      <c r="S35" s="176">
        <v>0</v>
      </c>
      <c r="T35" s="176">
        <v>0</v>
      </c>
      <c r="U35" s="176">
        <v>0</v>
      </c>
      <c r="V35" s="176">
        <v>0</v>
      </c>
      <c r="W35" s="176">
        <v>0</v>
      </c>
      <c r="X35" s="176">
        <v>0</v>
      </c>
      <c r="Y35" s="176">
        <v>0</v>
      </c>
      <c r="Z35" s="176">
        <v>1</v>
      </c>
      <c r="AA35" s="176">
        <v>1</v>
      </c>
      <c r="AB35" s="176">
        <v>0</v>
      </c>
      <c r="AC35" s="176">
        <v>0</v>
      </c>
      <c r="AD35" s="176">
        <v>0</v>
      </c>
      <c r="AE35" s="176">
        <v>0</v>
      </c>
      <c r="AF35" s="176">
        <v>0</v>
      </c>
      <c r="AG35" s="176">
        <v>0</v>
      </c>
      <c r="AH35" s="176">
        <v>0</v>
      </c>
    </row>
  </sheetData>
  <conditionalFormatting sqref="A1:C23 D2:W4">
    <cfRule type="cellIs" dxfId="4" priority="3" operator="equal">
      <formula>1</formula>
    </cfRule>
    <cfRule type="cellIs" dxfId="3" priority="4" operator="equal">
      <formula>2</formula>
    </cfRule>
    <cfRule type="cellIs" dxfId="2" priority="5" operator="equal">
      <formula>0</formula>
    </cfRule>
  </conditionalFormatting>
  <conditionalFormatting sqref="B1:AH23 V26:V27 X26:X27 AE26:AE27 D26:U28 W26:W28 Y26:AD28 AF26:AH28 E31:E32 L31:L32 Q31:R32 V31:V32 Z31:AA32 D31:D33 F31:K33 M31:P33 S31:U33 W31:Y33 AB31:AH33 D35:AH3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947"/>
  <sheetViews>
    <sheetView topLeftCell="B1" workbookViewId="0">
      <pane ySplit="4" topLeftCell="A5" activePane="bottomLeft" state="frozen"/>
      <selection pane="bottomLeft" activeCell="F30" sqref="F30"/>
    </sheetView>
  </sheetViews>
  <sheetFormatPr defaultColWidth="14.44140625" defaultRowHeight="15" customHeight="1"/>
  <cols>
    <col min="1" max="1" width="12" hidden="1" customWidth="1"/>
    <col min="2" max="2" width="12" customWidth="1"/>
    <col min="3" max="3" width="25.6640625" customWidth="1"/>
    <col min="4" max="4" width="12.109375" customWidth="1"/>
    <col min="5" max="5" width="12" customWidth="1"/>
    <col min="6" max="6" width="5.33203125" customWidth="1"/>
    <col min="7" max="7" width="53.88671875" customWidth="1"/>
    <col min="8" max="8" width="16.33203125" customWidth="1"/>
    <col min="9" max="9" width="6.33203125" customWidth="1"/>
    <col min="10" max="10" width="5" customWidth="1"/>
    <col min="11" max="11" width="36.5546875" customWidth="1"/>
    <col min="12" max="12" width="5.109375" customWidth="1"/>
    <col min="13" max="14" width="7.109375" customWidth="1"/>
    <col min="15" max="36" width="5.33203125" customWidth="1"/>
    <col min="37" max="37" width="6.109375" customWidth="1"/>
    <col min="38" max="38" width="7" customWidth="1"/>
    <col min="39" max="39" width="7.109375" customWidth="1"/>
    <col min="40" max="58" width="5.33203125" customWidth="1"/>
    <col min="59" max="59" width="9.88671875" customWidth="1"/>
    <col min="60" max="65" width="5.33203125" customWidth="1"/>
    <col min="66" max="69" width="10.109375" customWidth="1"/>
    <col min="70" max="70" width="12.6640625" customWidth="1"/>
    <col min="71" max="72" width="10.109375" customWidth="1"/>
    <col min="73" max="73" width="14.6640625" customWidth="1"/>
    <col min="74" max="74" width="15" customWidth="1"/>
    <col min="75" max="83" width="10.109375" customWidth="1"/>
  </cols>
  <sheetData>
    <row r="1" spans="1:83" ht="18.75" customHeight="1">
      <c r="A1" s="45"/>
      <c r="B1" s="45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276" t="s">
        <v>52</v>
      </c>
      <c r="S1" s="262"/>
      <c r="T1" s="262"/>
      <c r="U1" s="262"/>
      <c r="V1" s="262"/>
      <c r="W1" s="262"/>
      <c r="X1" s="262"/>
      <c r="Y1" s="262"/>
      <c r="Z1" s="262"/>
      <c r="AA1" s="262"/>
      <c r="AB1" s="263"/>
      <c r="AC1" s="277" t="s">
        <v>53</v>
      </c>
      <c r="AD1" s="262"/>
      <c r="AE1" s="262"/>
      <c r="AF1" s="262"/>
      <c r="AG1" s="262"/>
      <c r="AH1" s="262"/>
      <c r="AI1" s="262"/>
      <c r="AJ1" s="262"/>
      <c r="AK1" s="263"/>
      <c r="AL1" s="47"/>
      <c r="AM1" s="275" t="s">
        <v>54</v>
      </c>
      <c r="AN1" s="262"/>
      <c r="AO1" s="262"/>
      <c r="AP1" s="262"/>
      <c r="AQ1" s="262"/>
      <c r="AR1" s="262"/>
      <c r="AS1" s="262"/>
      <c r="AT1" s="262"/>
      <c r="AU1" s="263"/>
      <c r="AV1" s="278" t="s">
        <v>55</v>
      </c>
      <c r="AW1" s="262"/>
      <c r="AX1" s="262"/>
      <c r="AY1" s="263"/>
      <c r="AZ1" s="48" t="s">
        <v>56</v>
      </c>
      <c r="BA1" s="279" t="s">
        <v>57</v>
      </c>
      <c r="BB1" s="262"/>
      <c r="BC1" s="262"/>
      <c r="BD1" s="262"/>
      <c r="BE1" s="262"/>
      <c r="BF1" s="263"/>
      <c r="BG1" s="49" t="s">
        <v>58</v>
      </c>
      <c r="BH1" s="273" t="s">
        <v>59</v>
      </c>
      <c r="BI1" s="262"/>
      <c r="BJ1" s="262"/>
      <c r="BK1" s="263"/>
      <c r="BL1" s="50" t="s">
        <v>60</v>
      </c>
      <c r="BM1" s="51" t="s">
        <v>61</v>
      </c>
      <c r="BN1" s="274" t="s">
        <v>62</v>
      </c>
      <c r="BO1" s="262"/>
      <c r="BP1" s="262"/>
      <c r="BQ1" s="262"/>
      <c r="BR1" s="262"/>
      <c r="BS1" s="262"/>
      <c r="BT1" s="262"/>
      <c r="BU1" s="262"/>
      <c r="BV1" s="262"/>
      <c r="BW1" s="263"/>
      <c r="BX1" s="275" t="s">
        <v>63</v>
      </c>
      <c r="BY1" s="262"/>
      <c r="BZ1" s="262"/>
      <c r="CA1" s="262"/>
      <c r="CB1" s="262"/>
      <c r="CC1" s="262"/>
      <c r="CD1" s="262"/>
      <c r="CE1" s="263"/>
    </row>
    <row r="2" spans="1:83" ht="105" customHeight="1">
      <c r="A2" s="52"/>
      <c r="B2" s="53"/>
      <c r="C2" s="54" t="s">
        <v>198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 t="s">
        <v>64</v>
      </c>
      <c r="P2" s="19" t="s">
        <v>65</v>
      </c>
      <c r="Q2" s="19" t="s">
        <v>66</v>
      </c>
      <c r="R2" s="19" t="s">
        <v>0</v>
      </c>
      <c r="S2" s="19" t="s">
        <v>1</v>
      </c>
      <c r="T2" s="19" t="s">
        <v>2</v>
      </c>
      <c r="U2" s="19" t="s">
        <v>3</v>
      </c>
      <c r="V2" s="19" t="s">
        <v>4</v>
      </c>
      <c r="W2" s="19" t="s">
        <v>5</v>
      </c>
      <c r="X2" s="19" t="s">
        <v>7</v>
      </c>
      <c r="Y2" s="19" t="s">
        <v>8</v>
      </c>
      <c r="Z2" s="19" t="s">
        <v>9</v>
      </c>
      <c r="AA2" s="19" t="s">
        <v>10</v>
      </c>
      <c r="AB2" s="19" t="s">
        <v>29</v>
      </c>
      <c r="AC2" s="19" t="s">
        <v>11</v>
      </c>
      <c r="AD2" s="19" t="s">
        <v>12</v>
      </c>
      <c r="AE2" s="19" t="s">
        <v>67</v>
      </c>
      <c r="AF2" s="19" t="s">
        <v>68</v>
      </c>
      <c r="AG2" s="19" t="s">
        <v>29</v>
      </c>
      <c r="AH2" s="19" t="s">
        <v>69</v>
      </c>
      <c r="AI2" s="19" t="s">
        <v>70</v>
      </c>
      <c r="AJ2" s="19" t="s">
        <v>71</v>
      </c>
      <c r="AK2" s="19" t="s">
        <v>72</v>
      </c>
      <c r="AL2" s="19" t="s">
        <v>73</v>
      </c>
      <c r="AM2" s="19" t="s">
        <v>74</v>
      </c>
      <c r="AN2" s="19" t="s">
        <v>75</v>
      </c>
      <c r="AO2" s="19" t="s">
        <v>76</v>
      </c>
      <c r="AP2" s="19" t="s">
        <v>77</v>
      </c>
      <c r="AQ2" s="19" t="s">
        <v>78</v>
      </c>
      <c r="AR2" s="19" t="s">
        <v>79</v>
      </c>
      <c r="AS2" s="19" t="s">
        <v>80</v>
      </c>
      <c r="AT2" s="19" t="s">
        <v>81</v>
      </c>
      <c r="AU2" s="19" t="s">
        <v>29</v>
      </c>
      <c r="AV2" s="19" t="s">
        <v>82</v>
      </c>
      <c r="AW2" s="19" t="s">
        <v>83</v>
      </c>
      <c r="AX2" s="19" t="s">
        <v>84</v>
      </c>
      <c r="AY2" s="19" t="s">
        <v>85</v>
      </c>
      <c r="AZ2" s="19" t="s">
        <v>86</v>
      </c>
      <c r="BA2" s="19" t="s">
        <v>87</v>
      </c>
      <c r="BB2" s="19" t="s">
        <v>88</v>
      </c>
      <c r="BC2" s="19" t="s">
        <v>89</v>
      </c>
      <c r="BD2" s="19" t="s">
        <v>90</v>
      </c>
      <c r="BE2" s="19" t="s">
        <v>91</v>
      </c>
      <c r="BF2" s="19" t="s">
        <v>92</v>
      </c>
      <c r="BG2" s="19" t="s">
        <v>93</v>
      </c>
      <c r="BH2" s="19" t="s">
        <v>94</v>
      </c>
      <c r="BI2" s="19" t="s">
        <v>95</v>
      </c>
      <c r="BJ2" s="19" t="s">
        <v>96</v>
      </c>
      <c r="BK2" s="19" t="s">
        <v>97</v>
      </c>
      <c r="BL2" s="19" t="s">
        <v>60</v>
      </c>
      <c r="BM2" s="19" t="s">
        <v>98</v>
      </c>
      <c r="BN2" s="19" t="s">
        <v>6</v>
      </c>
      <c r="BO2" s="19" t="s">
        <v>99</v>
      </c>
      <c r="BP2" s="19" t="s">
        <v>100</v>
      </c>
      <c r="BQ2" s="19" t="s">
        <v>101</v>
      </c>
      <c r="BR2" s="19" t="s">
        <v>102</v>
      </c>
      <c r="BS2" s="19" t="s">
        <v>103</v>
      </c>
      <c r="BT2" s="19" t="s">
        <v>104</v>
      </c>
      <c r="BU2" s="19" t="s">
        <v>105</v>
      </c>
      <c r="BV2" s="19" t="s">
        <v>106</v>
      </c>
      <c r="BW2" s="19" t="s">
        <v>29</v>
      </c>
      <c r="BX2" s="19" t="s">
        <v>107</v>
      </c>
      <c r="BY2" s="19" t="s">
        <v>108</v>
      </c>
      <c r="BZ2" s="19" t="s">
        <v>109</v>
      </c>
      <c r="CA2" s="19" t="s">
        <v>110</v>
      </c>
      <c r="CB2" s="19" t="s">
        <v>111</v>
      </c>
      <c r="CC2" s="19" t="s">
        <v>112</v>
      </c>
      <c r="CD2" s="19" t="s">
        <v>113</v>
      </c>
      <c r="CE2" s="19" t="s">
        <v>29</v>
      </c>
    </row>
    <row r="3" spans="1:83" ht="33.75" customHeight="1">
      <c r="A3" s="55"/>
      <c r="B3" s="56" t="s">
        <v>199</v>
      </c>
      <c r="C3" s="57" t="s">
        <v>116</v>
      </c>
      <c r="D3" s="58" t="s">
        <v>114</v>
      </c>
      <c r="E3" s="58" t="s">
        <v>115</v>
      </c>
      <c r="F3" s="23" t="s">
        <v>65</v>
      </c>
      <c r="G3" s="23" t="s">
        <v>200</v>
      </c>
      <c r="H3" s="23" t="s">
        <v>201</v>
      </c>
      <c r="I3" s="23" t="s">
        <v>117</v>
      </c>
      <c r="J3" s="23" t="s">
        <v>118</v>
      </c>
      <c r="K3" s="24" t="s">
        <v>119</v>
      </c>
      <c r="L3" s="23" t="s">
        <v>15</v>
      </c>
      <c r="M3" s="23" t="s">
        <v>120</v>
      </c>
      <c r="N3" s="23" t="s">
        <v>121</v>
      </c>
      <c r="O3" s="22">
        <f>SUM($O$5:$O$24)</f>
        <v>20</v>
      </c>
      <c r="P3" s="22"/>
      <c r="Q3" s="22"/>
      <c r="R3" s="59">
        <f t="shared" ref="R3:AK3" si="0">SUM(R$4:R$24)/$O$3</f>
        <v>1.9</v>
      </c>
      <c r="S3" s="59">
        <f t="shared" si="0"/>
        <v>1.5</v>
      </c>
      <c r="T3" s="59">
        <f t="shared" si="0"/>
        <v>1.2</v>
      </c>
      <c r="U3" s="59">
        <f t="shared" si="0"/>
        <v>0.8</v>
      </c>
      <c r="V3" s="59">
        <f t="shared" si="0"/>
        <v>1</v>
      </c>
      <c r="W3" s="59">
        <f t="shared" si="0"/>
        <v>0.7</v>
      </c>
      <c r="X3" s="59">
        <f t="shared" si="0"/>
        <v>0.4</v>
      </c>
      <c r="Y3" s="59">
        <f t="shared" si="0"/>
        <v>1</v>
      </c>
      <c r="Z3" s="59">
        <f t="shared" si="0"/>
        <v>0.9</v>
      </c>
      <c r="AA3" s="59">
        <f t="shared" si="0"/>
        <v>0.6</v>
      </c>
      <c r="AB3" s="59">
        <f t="shared" si="0"/>
        <v>10</v>
      </c>
      <c r="AC3" s="59">
        <f t="shared" si="0"/>
        <v>0</v>
      </c>
      <c r="AD3" s="59">
        <f t="shared" si="0"/>
        <v>0.1</v>
      </c>
      <c r="AE3" s="59">
        <f t="shared" si="0"/>
        <v>0.6</v>
      </c>
      <c r="AF3" s="59">
        <f t="shared" si="0"/>
        <v>1.4</v>
      </c>
      <c r="AG3" s="59">
        <f t="shared" si="0"/>
        <v>2</v>
      </c>
      <c r="AH3" s="59">
        <f t="shared" si="0"/>
        <v>0.1</v>
      </c>
      <c r="AI3" s="59">
        <f t="shared" si="0"/>
        <v>0</v>
      </c>
      <c r="AJ3" s="59">
        <f t="shared" si="0"/>
        <v>0</v>
      </c>
      <c r="AK3" s="59">
        <f t="shared" si="0"/>
        <v>0</v>
      </c>
      <c r="AL3" s="59"/>
      <c r="AM3" s="59">
        <f t="shared" ref="AM3:CE3" si="1">SUM(AM$4:AM$24)/$O$3</f>
        <v>0.7</v>
      </c>
      <c r="AN3" s="59">
        <f t="shared" si="1"/>
        <v>0.4</v>
      </c>
      <c r="AO3" s="59">
        <f t="shared" si="1"/>
        <v>0.2</v>
      </c>
      <c r="AP3" s="59">
        <f t="shared" si="1"/>
        <v>0.4</v>
      </c>
      <c r="AQ3" s="59">
        <f t="shared" si="1"/>
        <v>0.4</v>
      </c>
      <c r="AR3" s="59">
        <f t="shared" si="1"/>
        <v>0.3</v>
      </c>
      <c r="AS3" s="59">
        <f t="shared" si="1"/>
        <v>0.3</v>
      </c>
      <c r="AT3" s="59">
        <f t="shared" si="1"/>
        <v>0.1</v>
      </c>
      <c r="AU3" s="59">
        <f t="shared" si="1"/>
        <v>2.95</v>
      </c>
      <c r="AV3" s="59">
        <f t="shared" si="1"/>
        <v>0</v>
      </c>
      <c r="AW3" s="59">
        <f t="shared" si="1"/>
        <v>0.2</v>
      </c>
      <c r="AX3" s="59">
        <f t="shared" si="1"/>
        <v>0</v>
      </c>
      <c r="AY3" s="59">
        <f t="shared" si="1"/>
        <v>0.2</v>
      </c>
      <c r="AZ3" s="59">
        <f t="shared" si="1"/>
        <v>0</v>
      </c>
      <c r="BA3" s="59">
        <f t="shared" si="1"/>
        <v>0.1</v>
      </c>
      <c r="BB3" s="59">
        <f t="shared" si="1"/>
        <v>0</v>
      </c>
      <c r="BC3" s="59">
        <f t="shared" si="1"/>
        <v>0</v>
      </c>
      <c r="BD3" s="59">
        <f t="shared" si="1"/>
        <v>0.4</v>
      </c>
      <c r="BE3" s="59">
        <f t="shared" si="1"/>
        <v>0.2</v>
      </c>
      <c r="BF3" s="59">
        <f t="shared" si="1"/>
        <v>0.1</v>
      </c>
      <c r="BG3" s="59">
        <f t="shared" si="1"/>
        <v>0.1</v>
      </c>
      <c r="BH3" s="59">
        <f t="shared" si="1"/>
        <v>0</v>
      </c>
      <c r="BI3" s="59">
        <f t="shared" si="1"/>
        <v>0.1</v>
      </c>
      <c r="BJ3" s="59">
        <f t="shared" si="1"/>
        <v>0.1</v>
      </c>
      <c r="BK3" s="59">
        <f t="shared" si="1"/>
        <v>0</v>
      </c>
      <c r="BL3" s="59">
        <f t="shared" si="1"/>
        <v>0.2</v>
      </c>
      <c r="BM3" s="59">
        <f t="shared" si="1"/>
        <v>4.5</v>
      </c>
      <c r="BN3" s="59">
        <f t="shared" si="1"/>
        <v>0.8</v>
      </c>
      <c r="BO3" s="59">
        <f t="shared" si="1"/>
        <v>0</v>
      </c>
      <c r="BP3" s="59">
        <f t="shared" si="1"/>
        <v>0</v>
      </c>
      <c r="BQ3" s="59">
        <f t="shared" si="1"/>
        <v>0.1</v>
      </c>
      <c r="BR3" s="59">
        <f t="shared" si="1"/>
        <v>0</v>
      </c>
      <c r="BS3" s="59">
        <f t="shared" si="1"/>
        <v>0.2</v>
      </c>
      <c r="BT3" s="59">
        <f t="shared" si="1"/>
        <v>0.1</v>
      </c>
      <c r="BU3" s="59">
        <f t="shared" si="1"/>
        <v>0</v>
      </c>
      <c r="BV3" s="59">
        <f t="shared" si="1"/>
        <v>0</v>
      </c>
      <c r="BW3" s="59">
        <f t="shared" si="1"/>
        <v>1.3</v>
      </c>
      <c r="BX3" s="59">
        <f t="shared" si="1"/>
        <v>0.2</v>
      </c>
      <c r="BY3" s="59">
        <f t="shared" si="1"/>
        <v>0.3</v>
      </c>
      <c r="BZ3" s="59">
        <f t="shared" si="1"/>
        <v>0.3</v>
      </c>
      <c r="CA3" s="59">
        <f t="shared" si="1"/>
        <v>0.4</v>
      </c>
      <c r="CB3" s="59">
        <f t="shared" si="1"/>
        <v>0.3</v>
      </c>
      <c r="CC3" s="59">
        <f t="shared" si="1"/>
        <v>0.2</v>
      </c>
      <c r="CD3" s="59">
        <f t="shared" si="1"/>
        <v>0.3</v>
      </c>
      <c r="CE3" s="59">
        <f t="shared" si="1"/>
        <v>2.15</v>
      </c>
    </row>
    <row r="4" spans="1:83" ht="36" customHeight="1">
      <c r="A4" s="60"/>
      <c r="B4" s="61"/>
      <c r="C4" s="62"/>
      <c r="D4" s="63"/>
      <c r="E4" s="63"/>
      <c r="F4" s="64"/>
      <c r="G4" s="64"/>
      <c r="H4" s="64"/>
      <c r="I4" s="64"/>
      <c r="J4" s="64"/>
      <c r="K4" s="65"/>
      <c r="L4" s="64"/>
      <c r="M4" s="64"/>
      <c r="N4" s="64"/>
      <c r="O4" s="63"/>
      <c r="P4" s="63"/>
      <c r="Q4" s="63"/>
      <c r="R4" s="1"/>
      <c r="S4" s="1"/>
      <c r="T4" s="1"/>
      <c r="U4" s="1"/>
      <c r="V4" s="1"/>
      <c r="W4" s="1"/>
      <c r="X4" s="1"/>
      <c r="Y4" s="1"/>
      <c r="Z4" s="1"/>
      <c r="AA4" s="1"/>
      <c r="AC4" s="1"/>
      <c r="AD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83" ht="14.25" customHeight="1">
      <c r="A5" s="66">
        <f t="shared" ref="A5:A24" si="2">COUNTIF(E5:CD5,TRUE) + COUNTIF(E5:CD5,FALSE)</f>
        <v>4</v>
      </c>
      <c r="B5" s="67" t="b">
        <v>1</v>
      </c>
      <c r="C5" s="68" t="s">
        <v>127</v>
      </c>
      <c r="D5" s="69" t="s">
        <v>122</v>
      </c>
      <c r="E5" s="69" t="s">
        <v>123</v>
      </c>
      <c r="F5" s="69" t="s">
        <v>124</v>
      </c>
      <c r="G5" s="70" t="s">
        <v>126</v>
      </c>
      <c r="H5" s="71" t="s">
        <v>202</v>
      </c>
      <c r="I5" s="69" t="s">
        <v>125</v>
      </c>
      <c r="J5" s="69">
        <v>2020</v>
      </c>
      <c r="K5" s="69" t="s">
        <v>126</v>
      </c>
      <c r="L5" s="69" t="s">
        <v>31</v>
      </c>
      <c r="M5" s="69">
        <v>912</v>
      </c>
      <c r="N5" s="69">
        <v>17</v>
      </c>
      <c r="O5" s="69">
        <v>1</v>
      </c>
      <c r="P5" s="69" t="s">
        <v>124</v>
      </c>
      <c r="Q5" s="69" t="s">
        <v>125</v>
      </c>
      <c r="R5" s="72">
        <v>2</v>
      </c>
      <c r="S5" s="72">
        <v>2</v>
      </c>
      <c r="T5" s="72">
        <v>2</v>
      </c>
      <c r="U5" s="72">
        <v>2</v>
      </c>
      <c r="V5" s="72">
        <v>2</v>
      </c>
      <c r="W5" s="72">
        <v>2</v>
      </c>
      <c r="X5" s="72">
        <v>2</v>
      </c>
      <c r="Y5" s="72">
        <v>2</v>
      </c>
      <c r="Z5" s="72">
        <v>2</v>
      </c>
      <c r="AA5" s="72">
        <v>0</v>
      </c>
      <c r="AB5" s="72">
        <f t="shared" ref="AB5:AB24" si="3">SUM(R5:AA5)</f>
        <v>18</v>
      </c>
      <c r="AC5" s="72">
        <v>0</v>
      </c>
      <c r="AD5" s="72">
        <v>0</v>
      </c>
      <c r="AE5" s="72">
        <f t="shared" ref="AE5:AE24" si="4">AB5*AC5</f>
        <v>0</v>
      </c>
      <c r="AF5" s="72">
        <f t="shared" ref="AF5:AF24" si="5">AB5*AD5</f>
        <v>0</v>
      </c>
      <c r="AG5" s="72">
        <f t="shared" ref="AG5:AG24" si="6">AB5*(AC5+AD5)</f>
        <v>0</v>
      </c>
      <c r="AH5" s="72">
        <v>0</v>
      </c>
      <c r="AI5" s="72">
        <v>0</v>
      </c>
      <c r="AJ5" s="72">
        <v>0</v>
      </c>
      <c r="AK5" s="72">
        <v>0</v>
      </c>
      <c r="AL5" s="72">
        <f t="shared" ref="AL5:AL24" si="7">AB5+AE5+AF5</f>
        <v>18</v>
      </c>
      <c r="AM5" s="72">
        <v>2</v>
      </c>
      <c r="AN5" s="72" t="b">
        <v>0</v>
      </c>
      <c r="AO5" s="72">
        <v>2</v>
      </c>
      <c r="AP5" s="72">
        <v>2</v>
      </c>
      <c r="AQ5" s="72">
        <v>2</v>
      </c>
      <c r="AR5" s="72">
        <v>2</v>
      </c>
      <c r="AS5" s="72">
        <v>2</v>
      </c>
      <c r="AT5" s="72">
        <v>0</v>
      </c>
      <c r="AU5" s="72">
        <f t="shared" ref="AU5:AU7" si="8">SUM(AM5:AT5)</f>
        <v>12</v>
      </c>
      <c r="AV5" s="72">
        <v>0</v>
      </c>
      <c r="AW5" s="72" t="b">
        <v>0</v>
      </c>
      <c r="AX5" s="72">
        <v>0</v>
      </c>
      <c r="AY5" s="72">
        <v>2</v>
      </c>
      <c r="AZ5" s="72">
        <v>0</v>
      </c>
      <c r="BA5" s="72">
        <v>0</v>
      </c>
      <c r="BB5" s="72">
        <v>0</v>
      </c>
      <c r="BC5" s="72">
        <v>0</v>
      </c>
      <c r="BD5" s="72">
        <v>2</v>
      </c>
      <c r="BE5" s="72">
        <v>0</v>
      </c>
      <c r="BF5" s="72" t="b">
        <v>0</v>
      </c>
      <c r="BG5" s="72">
        <v>0</v>
      </c>
      <c r="BH5" s="72">
        <v>0</v>
      </c>
      <c r="BI5" s="72">
        <v>0</v>
      </c>
      <c r="BJ5" s="72">
        <v>0</v>
      </c>
      <c r="BK5" s="72">
        <v>0</v>
      </c>
      <c r="BL5" s="72">
        <v>0</v>
      </c>
      <c r="BM5" s="72">
        <f t="shared" ref="BM5:BM24" si="9">SUM(AM5:AT5,AV5:BL5)</f>
        <v>16</v>
      </c>
      <c r="BN5" s="72">
        <v>2</v>
      </c>
      <c r="BO5" s="72">
        <v>0</v>
      </c>
      <c r="BP5" s="72">
        <v>0</v>
      </c>
      <c r="BQ5" s="72" t="b">
        <v>0</v>
      </c>
      <c r="BR5" s="72">
        <v>0</v>
      </c>
      <c r="BS5" s="72">
        <v>2</v>
      </c>
      <c r="BT5" s="72">
        <v>2</v>
      </c>
      <c r="BU5" s="72">
        <v>0</v>
      </c>
      <c r="BV5" s="72">
        <v>0</v>
      </c>
      <c r="BW5" s="72">
        <f t="shared" ref="BW5:BW8" si="10">SUM(BN5:BV5)</f>
        <v>6</v>
      </c>
      <c r="BX5" s="72">
        <v>0</v>
      </c>
      <c r="BY5" s="72">
        <v>0</v>
      </c>
      <c r="BZ5" s="72">
        <v>0</v>
      </c>
      <c r="CA5" s="72">
        <v>0</v>
      </c>
      <c r="CB5" s="72">
        <v>0</v>
      </c>
      <c r="CC5" s="72">
        <v>0</v>
      </c>
      <c r="CD5" s="72">
        <v>0</v>
      </c>
      <c r="CE5" s="72">
        <f>SUM(BX5:CD5)</f>
        <v>0</v>
      </c>
    </row>
    <row r="6" spans="1:83" ht="14.25" customHeight="1">
      <c r="A6" s="73">
        <f t="shared" si="2"/>
        <v>11</v>
      </c>
      <c r="B6" s="67" t="b">
        <v>1</v>
      </c>
      <c r="C6" s="68" t="s">
        <v>148</v>
      </c>
      <c r="D6" s="74" t="s">
        <v>127</v>
      </c>
      <c r="E6" s="74" t="s">
        <v>122</v>
      </c>
      <c r="F6" s="74" t="s">
        <v>128</v>
      </c>
      <c r="G6" s="75" t="s">
        <v>130</v>
      </c>
      <c r="H6" s="76" t="s">
        <v>203</v>
      </c>
      <c r="I6" s="74" t="s">
        <v>129</v>
      </c>
      <c r="J6" s="74">
        <v>2019</v>
      </c>
      <c r="K6" s="74" t="s">
        <v>130</v>
      </c>
      <c r="L6" s="74" t="s">
        <v>31</v>
      </c>
      <c r="M6" s="74">
        <v>841</v>
      </c>
      <c r="N6" s="74">
        <v>19</v>
      </c>
      <c r="O6" s="74">
        <v>1</v>
      </c>
      <c r="P6" s="74" t="s">
        <v>128</v>
      </c>
      <c r="Q6" s="74" t="s">
        <v>131</v>
      </c>
      <c r="R6" s="77">
        <v>2</v>
      </c>
      <c r="S6" s="77">
        <v>2</v>
      </c>
      <c r="T6" s="77" t="b">
        <v>1</v>
      </c>
      <c r="U6" s="77" t="b">
        <v>1</v>
      </c>
      <c r="V6" s="77" t="b">
        <v>1</v>
      </c>
      <c r="W6" s="77" t="b">
        <v>1</v>
      </c>
      <c r="X6" s="77">
        <v>0</v>
      </c>
      <c r="Y6" s="77">
        <v>0</v>
      </c>
      <c r="Z6" s="77">
        <v>0</v>
      </c>
      <c r="AA6" s="77" t="b">
        <v>1</v>
      </c>
      <c r="AB6" s="77">
        <f t="shared" si="3"/>
        <v>4</v>
      </c>
      <c r="AC6" s="77">
        <v>0</v>
      </c>
      <c r="AD6" s="77">
        <v>0</v>
      </c>
      <c r="AE6" s="77">
        <f t="shared" si="4"/>
        <v>0</v>
      </c>
      <c r="AF6" s="77">
        <f t="shared" si="5"/>
        <v>0</v>
      </c>
      <c r="AG6" s="77">
        <f t="shared" si="6"/>
        <v>0</v>
      </c>
      <c r="AH6" s="77">
        <v>0</v>
      </c>
      <c r="AI6" s="77">
        <v>0</v>
      </c>
      <c r="AJ6" s="77">
        <v>0</v>
      </c>
      <c r="AK6" s="77">
        <v>0</v>
      </c>
      <c r="AL6" s="77">
        <f t="shared" si="7"/>
        <v>4</v>
      </c>
      <c r="AM6" s="77">
        <v>0</v>
      </c>
      <c r="AN6" s="77">
        <v>0</v>
      </c>
      <c r="AO6" s="77">
        <v>0</v>
      </c>
      <c r="AP6" s="77">
        <v>0</v>
      </c>
      <c r="AQ6" s="77">
        <v>0</v>
      </c>
      <c r="AR6" s="77">
        <v>0</v>
      </c>
      <c r="AS6" s="77">
        <v>0</v>
      </c>
      <c r="AT6" s="77">
        <v>0</v>
      </c>
      <c r="AU6" s="77">
        <f t="shared" si="8"/>
        <v>0</v>
      </c>
      <c r="AV6" s="77">
        <v>0</v>
      </c>
      <c r="AW6" s="77">
        <v>0</v>
      </c>
      <c r="AX6" s="77">
        <v>0</v>
      </c>
      <c r="AY6" s="77">
        <v>0</v>
      </c>
      <c r="AZ6" s="77">
        <v>0</v>
      </c>
      <c r="BA6" s="77">
        <v>0</v>
      </c>
      <c r="BB6" s="77">
        <v>0</v>
      </c>
      <c r="BC6" s="77">
        <v>0</v>
      </c>
      <c r="BD6" s="77" t="b">
        <v>0</v>
      </c>
      <c r="BE6" s="77">
        <v>0</v>
      </c>
      <c r="BF6" s="77" t="b">
        <v>0</v>
      </c>
      <c r="BG6" s="77">
        <v>0</v>
      </c>
      <c r="BH6" s="77">
        <v>0</v>
      </c>
      <c r="BI6" s="77">
        <v>0</v>
      </c>
      <c r="BJ6" s="77">
        <v>0</v>
      </c>
      <c r="BK6" s="77">
        <v>0</v>
      </c>
      <c r="BL6" s="77" t="b">
        <v>1</v>
      </c>
      <c r="BM6" s="77">
        <f t="shared" si="9"/>
        <v>0</v>
      </c>
      <c r="BN6" s="77" t="b">
        <v>0</v>
      </c>
      <c r="BO6" s="77">
        <v>0</v>
      </c>
      <c r="BP6" s="77">
        <v>0</v>
      </c>
      <c r="BQ6" s="77">
        <v>0</v>
      </c>
      <c r="BR6" s="77" t="b">
        <v>0</v>
      </c>
      <c r="BS6" s="77">
        <v>0</v>
      </c>
      <c r="BT6" s="77">
        <v>0</v>
      </c>
      <c r="BU6" s="77">
        <v>0</v>
      </c>
      <c r="BV6" s="77">
        <v>0</v>
      </c>
      <c r="BW6" s="77">
        <f t="shared" si="10"/>
        <v>0</v>
      </c>
      <c r="BX6" s="77">
        <v>0</v>
      </c>
      <c r="BY6" s="77">
        <v>0</v>
      </c>
      <c r="BZ6" s="77">
        <v>0</v>
      </c>
      <c r="CA6" s="77" t="b">
        <v>1</v>
      </c>
      <c r="CB6" s="77">
        <v>0</v>
      </c>
      <c r="CC6" s="77">
        <v>0</v>
      </c>
      <c r="CD6" s="77">
        <v>0</v>
      </c>
      <c r="CE6" s="77">
        <v>1</v>
      </c>
    </row>
    <row r="7" spans="1:83" ht="14.25" customHeight="1">
      <c r="A7" s="66">
        <f t="shared" si="2"/>
        <v>8</v>
      </c>
      <c r="B7" s="67" t="b">
        <v>1</v>
      </c>
      <c r="C7" s="68" t="s">
        <v>204</v>
      </c>
      <c r="D7" s="69" t="s">
        <v>132</v>
      </c>
      <c r="E7" s="69" t="s">
        <v>133</v>
      </c>
      <c r="F7" s="69" t="s">
        <v>134</v>
      </c>
      <c r="G7" s="70" t="s">
        <v>136</v>
      </c>
      <c r="H7" s="78" t="s">
        <v>205</v>
      </c>
      <c r="I7" s="69" t="s">
        <v>135</v>
      </c>
      <c r="J7" s="69">
        <v>2020</v>
      </c>
      <c r="K7" s="69" t="s">
        <v>136</v>
      </c>
      <c r="L7" s="69" t="s">
        <v>31</v>
      </c>
      <c r="M7" s="69">
        <v>434</v>
      </c>
      <c r="N7" s="69">
        <v>40</v>
      </c>
      <c r="O7" s="69">
        <v>1</v>
      </c>
      <c r="P7" s="69" t="s">
        <v>134</v>
      </c>
      <c r="Q7" s="69" t="s">
        <v>137</v>
      </c>
      <c r="R7" s="72">
        <v>2</v>
      </c>
      <c r="S7" s="72">
        <v>2</v>
      </c>
      <c r="T7" s="72">
        <v>2</v>
      </c>
      <c r="U7" s="72">
        <v>2</v>
      </c>
      <c r="V7" s="72">
        <v>2</v>
      </c>
      <c r="W7" s="72">
        <v>2</v>
      </c>
      <c r="X7" s="72">
        <v>2</v>
      </c>
      <c r="Y7" s="72">
        <v>2</v>
      </c>
      <c r="Z7" s="72">
        <v>2</v>
      </c>
      <c r="AA7" s="72">
        <v>2</v>
      </c>
      <c r="AB7" s="72">
        <f t="shared" si="3"/>
        <v>20</v>
      </c>
      <c r="AC7" s="72" t="b">
        <v>0</v>
      </c>
      <c r="AD7" s="72">
        <v>0</v>
      </c>
      <c r="AE7" s="72">
        <f t="shared" si="4"/>
        <v>0</v>
      </c>
      <c r="AF7" s="72">
        <f t="shared" si="5"/>
        <v>0</v>
      </c>
      <c r="AG7" s="72">
        <f t="shared" si="6"/>
        <v>0</v>
      </c>
      <c r="AH7" s="72">
        <v>2</v>
      </c>
      <c r="AI7" s="72">
        <v>0</v>
      </c>
      <c r="AJ7" s="72">
        <v>0</v>
      </c>
      <c r="AK7" s="72">
        <v>0</v>
      </c>
      <c r="AL7" s="72">
        <f t="shared" si="7"/>
        <v>20</v>
      </c>
      <c r="AM7" s="72" t="b">
        <v>0</v>
      </c>
      <c r="AN7" s="72" t="b">
        <v>0</v>
      </c>
      <c r="AO7" s="72">
        <v>0</v>
      </c>
      <c r="AP7" s="72">
        <v>2</v>
      </c>
      <c r="AQ7" s="72">
        <v>2</v>
      </c>
      <c r="AR7" s="72">
        <v>2</v>
      </c>
      <c r="AS7" s="72" t="b">
        <v>0</v>
      </c>
      <c r="AT7" s="72">
        <v>0</v>
      </c>
      <c r="AU7" s="72">
        <f t="shared" si="8"/>
        <v>6</v>
      </c>
      <c r="AV7" s="72">
        <v>0</v>
      </c>
      <c r="AW7" s="72">
        <v>0</v>
      </c>
      <c r="AX7" s="72">
        <v>0</v>
      </c>
      <c r="AY7" s="72">
        <v>0</v>
      </c>
      <c r="AZ7" s="72">
        <v>0</v>
      </c>
      <c r="BA7" s="72">
        <v>0</v>
      </c>
      <c r="BB7" s="72">
        <v>0</v>
      </c>
      <c r="BC7" s="72">
        <v>0</v>
      </c>
      <c r="BD7" s="72">
        <v>0</v>
      </c>
      <c r="BE7" s="72">
        <v>0</v>
      </c>
      <c r="BF7" s="72">
        <v>0</v>
      </c>
      <c r="BG7" s="72">
        <v>0</v>
      </c>
      <c r="BH7" s="72">
        <v>0</v>
      </c>
      <c r="BI7" s="72">
        <v>0</v>
      </c>
      <c r="BJ7" s="72">
        <v>0</v>
      </c>
      <c r="BK7" s="72">
        <v>0</v>
      </c>
      <c r="BL7" s="72">
        <v>0</v>
      </c>
      <c r="BM7" s="72">
        <f t="shared" si="9"/>
        <v>6</v>
      </c>
      <c r="BN7" s="72">
        <v>2</v>
      </c>
      <c r="BO7" s="72" t="b">
        <v>0</v>
      </c>
      <c r="BP7" s="72" t="b">
        <v>0</v>
      </c>
      <c r="BQ7" s="72">
        <v>2</v>
      </c>
      <c r="BR7" s="72" t="b">
        <v>0</v>
      </c>
      <c r="BS7" s="72">
        <v>0</v>
      </c>
      <c r="BT7" s="72">
        <v>0</v>
      </c>
      <c r="BU7" s="72">
        <v>0</v>
      </c>
      <c r="BV7" s="72">
        <v>0</v>
      </c>
      <c r="BW7" s="72">
        <f t="shared" si="10"/>
        <v>4</v>
      </c>
      <c r="BX7" s="72">
        <v>0</v>
      </c>
      <c r="BY7" s="72">
        <v>2</v>
      </c>
      <c r="BZ7" s="72">
        <v>2</v>
      </c>
      <c r="CA7" s="72">
        <v>2</v>
      </c>
      <c r="CB7" s="72">
        <v>0</v>
      </c>
      <c r="CC7" s="72">
        <v>0</v>
      </c>
      <c r="CD7" s="72" t="b">
        <v>0</v>
      </c>
      <c r="CE7" s="72">
        <f>SUM(BX7:CD7)</f>
        <v>6</v>
      </c>
    </row>
    <row r="8" spans="1:83" ht="14.25" customHeight="1">
      <c r="A8" s="73">
        <f t="shared" si="2"/>
        <v>14</v>
      </c>
      <c r="B8" s="67" t="b">
        <v>1</v>
      </c>
      <c r="C8" s="68" t="s">
        <v>206</v>
      </c>
      <c r="D8" s="74" t="s">
        <v>138</v>
      </c>
      <c r="E8" s="74" t="s">
        <v>132</v>
      </c>
      <c r="F8" s="74" t="s">
        <v>139</v>
      </c>
      <c r="G8" s="75" t="s">
        <v>141</v>
      </c>
      <c r="H8" s="79" t="s">
        <v>207</v>
      </c>
      <c r="I8" s="74" t="s">
        <v>140</v>
      </c>
      <c r="J8" s="74">
        <v>2020</v>
      </c>
      <c r="K8" s="74" t="s">
        <v>141</v>
      </c>
      <c r="L8" s="74" t="s">
        <v>31</v>
      </c>
      <c r="M8" s="74">
        <v>432</v>
      </c>
      <c r="N8" s="74">
        <v>25</v>
      </c>
      <c r="O8" s="74">
        <v>1</v>
      </c>
      <c r="P8" s="74" t="s">
        <v>139</v>
      </c>
      <c r="Q8" s="74" t="s">
        <v>140</v>
      </c>
      <c r="R8" s="77">
        <v>2</v>
      </c>
      <c r="S8" s="77">
        <v>2</v>
      </c>
      <c r="T8" s="77">
        <v>2</v>
      </c>
      <c r="U8" s="77" t="b">
        <v>1</v>
      </c>
      <c r="V8" s="77" t="b">
        <v>1</v>
      </c>
      <c r="W8" s="77">
        <v>2</v>
      </c>
      <c r="X8" s="77" t="b">
        <v>0</v>
      </c>
      <c r="Y8" s="77" t="b">
        <v>1</v>
      </c>
      <c r="Z8" s="77">
        <v>2</v>
      </c>
      <c r="AA8" s="77" t="b">
        <v>0</v>
      </c>
      <c r="AB8" s="77">
        <f t="shared" si="3"/>
        <v>10</v>
      </c>
      <c r="AC8" s="77">
        <v>0</v>
      </c>
      <c r="AD8" s="77" t="b">
        <v>0</v>
      </c>
      <c r="AE8" s="77">
        <f t="shared" si="4"/>
        <v>0</v>
      </c>
      <c r="AF8" s="77">
        <f t="shared" si="5"/>
        <v>0</v>
      </c>
      <c r="AG8" s="77">
        <f t="shared" si="6"/>
        <v>0</v>
      </c>
      <c r="AH8" s="77">
        <v>0</v>
      </c>
      <c r="AI8" s="77">
        <v>0</v>
      </c>
      <c r="AJ8" s="77">
        <v>0</v>
      </c>
      <c r="AK8" s="77">
        <v>0</v>
      </c>
      <c r="AL8" s="77">
        <f t="shared" si="7"/>
        <v>10</v>
      </c>
      <c r="AM8" s="77">
        <v>0</v>
      </c>
      <c r="AN8" s="77">
        <v>0</v>
      </c>
      <c r="AO8" s="77">
        <v>0</v>
      </c>
      <c r="AP8" s="77">
        <v>0</v>
      </c>
      <c r="AQ8" s="77">
        <v>0</v>
      </c>
      <c r="AR8" s="77">
        <v>0</v>
      </c>
      <c r="AS8" s="77" t="b">
        <v>0</v>
      </c>
      <c r="AT8" s="77">
        <v>0</v>
      </c>
      <c r="AU8" s="77">
        <v>1</v>
      </c>
      <c r="AV8" s="77" t="b">
        <v>1</v>
      </c>
      <c r="AW8" s="77" t="b">
        <v>0</v>
      </c>
      <c r="AX8" s="77">
        <v>0</v>
      </c>
      <c r="AY8" s="77">
        <v>0</v>
      </c>
      <c r="AZ8" s="77">
        <v>0</v>
      </c>
      <c r="BA8" s="77">
        <v>0</v>
      </c>
      <c r="BB8" s="77">
        <v>0</v>
      </c>
      <c r="BC8" s="77">
        <v>0</v>
      </c>
      <c r="BD8" s="77" t="b">
        <v>0</v>
      </c>
      <c r="BE8" s="77">
        <v>0</v>
      </c>
      <c r="BF8" s="77">
        <v>0</v>
      </c>
      <c r="BG8" s="77">
        <v>0</v>
      </c>
      <c r="BH8" s="77">
        <v>0</v>
      </c>
      <c r="BI8" s="77">
        <v>0</v>
      </c>
      <c r="BJ8" s="77">
        <v>0</v>
      </c>
      <c r="BK8" s="77">
        <v>0</v>
      </c>
      <c r="BL8" s="77">
        <v>0</v>
      </c>
      <c r="BM8" s="77">
        <f t="shared" si="9"/>
        <v>0</v>
      </c>
      <c r="BN8" s="77" t="b">
        <v>0</v>
      </c>
      <c r="BO8" s="77">
        <v>0</v>
      </c>
      <c r="BP8" s="77">
        <v>0</v>
      </c>
      <c r="BQ8" s="77">
        <v>0</v>
      </c>
      <c r="BR8" s="77" t="b">
        <v>0</v>
      </c>
      <c r="BS8" s="77" t="b">
        <v>0</v>
      </c>
      <c r="BT8" s="77">
        <v>0</v>
      </c>
      <c r="BU8" s="77">
        <v>0</v>
      </c>
      <c r="BV8" s="77">
        <v>0</v>
      </c>
      <c r="BW8" s="77">
        <f t="shared" si="10"/>
        <v>0</v>
      </c>
      <c r="BX8" s="77">
        <v>0</v>
      </c>
      <c r="BY8" s="77">
        <v>0</v>
      </c>
      <c r="BZ8" s="77">
        <v>0</v>
      </c>
      <c r="CA8" s="77" t="b">
        <v>0</v>
      </c>
      <c r="CB8" s="77">
        <v>0</v>
      </c>
      <c r="CC8" s="77">
        <v>0</v>
      </c>
      <c r="CD8" s="77">
        <v>0</v>
      </c>
      <c r="CE8" s="77">
        <v>1</v>
      </c>
    </row>
    <row r="9" spans="1:83" ht="14.25" customHeight="1">
      <c r="A9" s="73">
        <f t="shared" si="2"/>
        <v>11</v>
      </c>
      <c r="B9" s="67" t="b">
        <v>1</v>
      </c>
      <c r="C9" s="68" t="s">
        <v>212</v>
      </c>
      <c r="D9" s="74" t="s">
        <v>142</v>
      </c>
      <c r="E9" s="74" t="s">
        <v>143</v>
      </c>
      <c r="F9" s="74" t="s">
        <v>144</v>
      </c>
      <c r="G9" s="75" t="s">
        <v>146</v>
      </c>
      <c r="H9" s="79" t="s">
        <v>213</v>
      </c>
      <c r="I9" s="74" t="s">
        <v>145</v>
      </c>
      <c r="J9" s="74">
        <v>2021</v>
      </c>
      <c r="K9" s="74" t="s">
        <v>146</v>
      </c>
      <c r="L9" s="74" t="s">
        <v>31</v>
      </c>
      <c r="M9" s="74">
        <v>267</v>
      </c>
      <c r="N9" s="74">
        <v>23</v>
      </c>
      <c r="O9" s="74">
        <v>1</v>
      </c>
      <c r="P9" s="74" t="s">
        <v>144</v>
      </c>
      <c r="Q9" s="74" t="s">
        <v>145</v>
      </c>
      <c r="R9" s="77">
        <v>2</v>
      </c>
      <c r="S9" s="77">
        <v>2</v>
      </c>
      <c r="T9" s="77" t="b">
        <v>1</v>
      </c>
      <c r="U9" s="77">
        <v>2</v>
      </c>
      <c r="V9" s="77">
        <v>2</v>
      </c>
      <c r="W9" s="77" t="b">
        <v>1</v>
      </c>
      <c r="X9" s="77">
        <v>0</v>
      </c>
      <c r="Y9" s="77" t="b">
        <v>1</v>
      </c>
      <c r="Z9" s="77">
        <v>0</v>
      </c>
      <c r="AA9" s="77" t="b">
        <v>0</v>
      </c>
      <c r="AB9" s="77">
        <f t="shared" si="3"/>
        <v>8</v>
      </c>
      <c r="AC9" s="77">
        <v>0</v>
      </c>
      <c r="AD9" s="77">
        <v>0</v>
      </c>
      <c r="AE9" s="77">
        <f t="shared" si="4"/>
        <v>0</v>
      </c>
      <c r="AF9" s="77">
        <f t="shared" si="5"/>
        <v>0</v>
      </c>
      <c r="AG9" s="77">
        <f t="shared" si="6"/>
        <v>0</v>
      </c>
      <c r="AH9" s="77">
        <v>0</v>
      </c>
      <c r="AI9" s="77">
        <v>0</v>
      </c>
      <c r="AJ9" s="77">
        <v>0</v>
      </c>
      <c r="AK9" s="77">
        <v>0</v>
      </c>
      <c r="AL9" s="77">
        <f t="shared" si="7"/>
        <v>8</v>
      </c>
      <c r="AM9" s="77">
        <v>0</v>
      </c>
      <c r="AN9" s="77">
        <v>0</v>
      </c>
      <c r="AO9" s="77">
        <v>0</v>
      </c>
      <c r="AP9" s="77">
        <v>0</v>
      </c>
      <c r="AQ9" s="77">
        <v>0</v>
      </c>
      <c r="AR9" s="77">
        <v>0</v>
      </c>
      <c r="AS9" s="77">
        <v>0</v>
      </c>
      <c r="AT9" s="77">
        <v>0</v>
      </c>
      <c r="AU9" s="77">
        <f t="shared" ref="AU9:AU12" si="11">SUM(AM9:AT9)</f>
        <v>0</v>
      </c>
      <c r="AV9" s="77">
        <v>0</v>
      </c>
      <c r="AW9" s="77">
        <v>0</v>
      </c>
      <c r="AX9" s="77">
        <v>0</v>
      </c>
      <c r="AY9" s="77">
        <v>0</v>
      </c>
      <c r="AZ9" s="77">
        <v>0</v>
      </c>
      <c r="BA9" s="77">
        <v>0</v>
      </c>
      <c r="BB9" s="77">
        <v>0</v>
      </c>
      <c r="BC9" s="77">
        <v>0</v>
      </c>
      <c r="BD9" s="77" t="b">
        <v>0</v>
      </c>
      <c r="BE9" s="77" t="b">
        <v>0</v>
      </c>
      <c r="BF9" s="77" t="b">
        <v>0</v>
      </c>
      <c r="BG9" s="77">
        <v>0</v>
      </c>
      <c r="BH9" s="77">
        <v>0</v>
      </c>
      <c r="BI9" s="77">
        <v>0</v>
      </c>
      <c r="BJ9" s="77">
        <v>0</v>
      </c>
      <c r="BK9" s="77">
        <v>0</v>
      </c>
      <c r="BL9" s="77">
        <v>0</v>
      </c>
      <c r="BM9" s="77">
        <f t="shared" si="9"/>
        <v>0</v>
      </c>
      <c r="BN9" s="77">
        <v>2</v>
      </c>
      <c r="BO9" s="77">
        <v>0</v>
      </c>
      <c r="BP9" s="77" t="b">
        <v>0</v>
      </c>
      <c r="BQ9" s="77" t="b">
        <v>0</v>
      </c>
      <c r="BR9" s="77">
        <v>0</v>
      </c>
      <c r="BS9" s="77">
        <v>0</v>
      </c>
      <c r="BT9" s="77">
        <v>0</v>
      </c>
      <c r="BU9" s="77">
        <v>0</v>
      </c>
      <c r="BV9" s="77">
        <v>0</v>
      </c>
      <c r="BW9" s="77">
        <f t="shared" ref="BW9:BW11" si="12">SUM(BN9:BV9)</f>
        <v>2</v>
      </c>
      <c r="BX9" s="77" t="b">
        <v>0</v>
      </c>
      <c r="BY9" s="77" t="b">
        <v>0</v>
      </c>
      <c r="BZ9" s="77">
        <v>2</v>
      </c>
      <c r="CA9" s="77">
        <v>2</v>
      </c>
      <c r="CB9" s="77">
        <v>2</v>
      </c>
      <c r="CC9" s="77">
        <v>0</v>
      </c>
      <c r="CD9" s="77">
        <v>2</v>
      </c>
      <c r="CE9" s="77">
        <f t="shared" ref="CE9:CE17" si="13">SUM(BX9:CD9)</f>
        <v>8</v>
      </c>
    </row>
    <row r="10" spans="1:83" ht="14.25" customHeight="1">
      <c r="A10" s="66">
        <f t="shared" si="2"/>
        <v>19</v>
      </c>
      <c r="B10" s="67" t="b">
        <v>1</v>
      </c>
      <c r="C10" s="68" t="s">
        <v>143</v>
      </c>
      <c r="D10" s="69" t="s">
        <v>147</v>
      </c>
      <c r="E10" s="69" t="s">
        <v>148</v>
      </c>
      <c r="F10" s="69" t="s">
        <v>149</v>
      </c>
      <c r="G10" s="70" t="s">
        <v>151</v>
      </c>
      <c r="H10" s="71" t="s">
        <v>214</v>
      </c>
      <c r="I10" s="69" t="s">
        <v>150</v>
      </c>
      <c r="J10" s="69">
        <v>2020</v>
      </c>
      <c r="K10" s="69" t="s">
        <v>151</v>
      </c>
      <c r="L10" s="69" t="s">
        <v>31</v>
      </c>
      <c r="M10" s="69">
        <v>92</v>
      </c>
      <c r="N10" s="69">
        <v>28</v>
      </c>
      <c r="O10" s="69">
        <v>1</v>
      </c>
      <c r="P10" s="69" t="s">
        <v>149</v>
      </c>
      <c r="Q10" s="69" t="s">
        <v>150</v>
      </c>
      <c r="R10" s="72">
        <v>2</v>
      </c>
      <c r="S10" s="72">
        <v>2</v>
      </c>
      <c r="T10" s="72" t="b">
        <v>0</v>
      </c>
      <c r="U10" s="72">
        <v>0</v>
      </c>
      <c r="V10" s="72">
        <v>0</v>
      </c>
      <c r="W10" s="72" t="b">
        <v>0</v>
      </c>
      <c r="X10" s="72">
        <v>0</v>
      </c>
      <c r="Y10" s="72">
        <v>0</v>
      </c>
      <c r="Z10" s="72">
        <v>2</v>
      </c>
      <c r="AA10" s="72" t="b">
        <v>0</v>
      </c>
      <c r="AB10" s="72">
        <f t="shared" si="3"/>
        <v>6</v>
      </c>
      <c r="AC10" s="72">
        <v>0</v>
      </c>
      <c r="AD10" s="72" t="b">
        <v>0</v>
      </c>
      <c r="AE10" s="72">
        <f t="shared" si="4"/>
        <v>0</v>
      </c>
      <c r="AF10" s="72">
        <f t="shared" si="5"/>
        <v>0</v>
      </c>
      <c r="AG10" s="72">
        <f t="shared" si="6"/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f t="shared" si="7"/>
        <v>6</v>
      </c>
      <c r="AM10" s="72">
        <v>2</v>
      </c>
      <c r="AN10" s="72" t="b">
        <v>0</v>
      </c>
      <c r="AO10" s="72" t="b">
        <v>0</v>
      </c>
      <c r="AP10" s="72" t="b">
        <v>0</v>
      </c>
      <c r="AQ10" s="72" t="b">
        <v>0</v>
      </c>
      <c r="AR10" s="72" t="b">
        <v>0</v>
      </c>
      <c r="AS10" s="72" t="b">
        <v>0</v>
      </c>
      <c r="AT10" s="72" t="b">
        <v>0</v>
      </c>
      <c r="AU10" s="72">
        <f t="shared" si="11"/>
        <v>2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 t="b">
        <v>0</v>
      </c>
      <c r="BB10" s="72" t="b">
        <v>0</v>
      </c>
      <c r="BC10" s="72" t="b">
        <v>0</v>
      </c>
      <c r="BD10" s="72">
        <v>2</v>
      </c>
      <c r="BE10" s="72" t="b">
        <v>0</v>
      </c>
      <c r="BF10" s="72" t="b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 t="b">
        <v>0</v>
      </c>
      <c r="BM10" s="72">
        <f t="shared" si="9"/>
        <v>4</v>
      </c>
      <c r="BN10" s="72" t="b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 t="b">
        <v>0</v>
      </c>
      <c r="BW10" s="72">
        <f t="shared" si="12"/>
        <v>0</v>
      </c>
      <c r="BX10" s="72">
        <v>0</v>
      </c>
      <c r="BY10" s="72">
        <v>0</v>
      </c>
      <c r="BZ10" s="72">
        <v>0</v>
      </c>
      <c r="CA10" s="72">
        <v>2</v>
      </c>
      <c r="CB10" s="72">
        <v>0</v>
      </c>
      <c r="CC10" s="72">
        <v>0</v>
      </c>
      <c r="CD10" s="72">
        <v>0</v>
      </c>
      <c r="CE10" s="72">
        <f t="shared" si="13"/>
        <v>2</v>
      </c>
    </row>
    <row r="11" spans="1:83" ht="14.25" customHeight="1">
      <c r="A11" s="73">
        <f t="shared" si="2"/>
        <v>12</v>
      </c>
      <c r="B11" s="67" t="b">
        <v>1</v>
      </c>
      <c r="C11" s="68" t="s">
        <v>123</v>
      </c>
      <c r="D11" s="74" t="s">
        <v>127</v>
      </c>
      <c r="E11" s="74" t="s">
        <v>148</v>
      </c>
      <c r="F11" s="74" t="s">
        <v>153</v>
      </c>
      <c r="G11" s="75" t="s">
        <v>155</v>
      </c>
      <c r="H11" s="79" t="s">
        <v>215</v>
      </c>
      <c r="I11" s="74" t="s">
        <v>154</v>
      </c>
      <c r="J11" s="74">
        <v>2022</v>
      </c>
      <c r="K11" s="74" t="s">
        <v>155</v>
      </c>
      <c r="L11" s="74" t="s">
        <v>31</v>
      </c>
      <c r="M11" s="74">
        <v>54</v>
      </c>
      <c r="N11" s="74">
        <v>28</v>
      </c>
      <c r="O11" s="74">
        <v>1</v>
      </c>
      <c r="P11" s="74" t="s">
        <v>153</v>
      </c>
      <c r="Q11" s="74" t="s">
        <v>154</v>
      </c>
      <c r="R11" s="77">
        <v>2</v>
      </c>
      <c r="S11" s="77">
        <v>2</v>
      </c>
      <c r="T11" s="77">
        <v>2</v>
      </c>
      <c r="U11" s="77">
        <v>2</v>
      </c>
      <c r="V11" s="77">
        <v>2</v>
      </c>
      <c r="W11" s="77">
        <v>2</v>
      </c>
      <c r="X11" s="77" t="b">
        <v>0</v>
      </c>
      <c r="Y11" s="77">
        <v>2</v>
      </c>
      <c r="Z11" s="77">
        <v>2</v>
      </c>
      <c r="AA11" s="77">
        <v>2</v>
      </c>
      <c r="AB11" s="77">
        <f t="shared" si="3"/>
        <v>18</v>
      </c>
      <c r="AC11" s="77">
        <v>0</v>
      </c>
      <c r="AD11" s="77">
        <v>0</v>
      </c>
      <c r="AE11" s="77">
        <f t="shared" si="4"/>
        <v>0</v>
      </c>
      <c r="AF11" s="77">
        <f t="shared" si="5"/>
        <v>0</v>
      </c>
      <c r="AG11" s="77">
        <f t="shared" si="6"/>
        <v>0</v>
      </c>
      <c r="AH11" s="77">
        <v>0</v>
      </c>
      <c r="AI11" s="77">
        <v>0</v>
      </c>
      <c r="AJ11" s="77">
        <v>0</v>
      </c>
      <c r="AK11" s="77">
        <v>0</v>
      </c>
      <c r="AL11" s="77">
        <f t="shared" si="7"/>
        <v>18</v>
      </c>
      <c r="AM11" s="77">
        <v>2</v>
      </c>
      <c r="AN11" s="77">
        <v>0</v>
      </c>
      <c r="AO11" s="77" t="b">
        <v>1</v>
      </c>
      <c r="AP11" s="77" t="b">
        <v>1</v>
      </c>
      <c r="AQ11" s="77">
        <v>2</v>
      </c>
      <c r="AR11" s="77" t="b">
        <v>0</v>
      </c>
      <c r="AS11" s="77">
        <v>2</v>
      </c>
      <c r="AT11" s="77" t="b">
        <v>1</v>
      </c>
      <c r="AU11" s="77">
        <f t="shared" si="11"/>
        <v>6</v>
      </c>
      <c r="AV11" s="77">
        <v>0</v>
      </c>
      <c r="AW11" s="77">
        <v>2</v>
      </c>
      <c r="AX11" s="77">
        <v>0</v>
      </c>
      <c r="AY11" s="77">
        <v>2</v>
      </c>
      <c r="AZ11" s="77">
        <v>0</v>
      </c>
      <c r="BA11" s="77">
        <v>0</v>
      </c>
      <c r="BB11" s="77">
        <v>0</v>
      </c>
      <c r="BC11" s="77">
        <v>0</v>
      </c>
      <c r="BD11" s="77">
        <v>0</v>
      </c>
      <c r="BE11" s="77">
        <v>0</v>
      </c>
      <c r="BF11" s="77" t="b">
        <v>1</v>
      </c>
      <c r="BG11" s="77" t="b">
        <v>1</v>
      </c>
      <c r="BH11" s="77">
        <v>0</v>
      </c>
      <c r="BI11" s="77">
        <v>0</v>
      </c>
      <c r="BJ11" s="77">
        <v>0</v>
      </c>
      <c r="BK11" s="77">
        <v>0</v>
      </c>
      <c r="BL11" s="77">
        <v>0</v>
      </c>
      <c r="BM11" s="77">
        <f t="shared" si="9"/>
        <v>10</v>
      </c>
      <c r="BN11" s="77">
        <v>2</v>
      </c>
      <c r="BO11" s="77">
        <v>0</v>
      </c>
      <c r="BP11" s="77">
        <v>0</v>
      </c>
      <c r="BQ11" s="77">
        <v>0</v>
      </c>
      <c r="BR11" s="77">
        <v>0</v>
      </c>
      <c r="BS11" s="77" t="b">
        <v>1</v>
      </c>
      <c r="BT11" s="77" t="b">
        <v>1</v>
      </c>
      <c r="BU11" s="77">
        <v>0</v>
      </c>
      <c r="BV11" s="77">
        <v>0</v>
      </c>
      <c r="BW11" s="77">
        <f t="shared" si="12"/>
        <v>2</v>
      </c>
      <c r="BX11" s="77">
        <v>2</v>
      </c>
      <c r="BY11" s="77">
        <v>2</v>
      </c>
      <c r="BZ11" s="77">
        <v>0</v>
      </c>
      <c r="CA11" s="77" t="b">
        <v>0</v>
      </c>
      <c r="CB11" s="77" t="b">
        <v>0</v>
      </c>
      <c r="CC11" s="77" t="b">
        <v>0</v>
      </c>
      <c r="CD11" s="77">
        <v>2</v>
      </c>
      <c r="CE11" s="77">
        <f t="shared" si="13"/>
        <v>6</v>
      </c>
    </row>
    <row r="12" spans="1:83" ht="14.25" customHeight="1">
      <c r="A12" s="66">
        <f t="shared" si="2"/>
        <v>6</v>
      </c>
      <c r="B12" s="67" t="b">
        <v>1</v>
      </c>
      <c r="C12" s="68" t="s">
        <v>206</v>
      </c>
      <c r="D12" s="69" t="s">
        <v>142</v>
      </c>
      <c r="E12" s="69" t="s">
        <v>143</v>
      </c>
      <c r="F12" s="69" t="s">
        <v>156</v>
      </c>
      <c r="G12" s="70" t="s">
        <v>158</v>
      </c>
      <c r="H12" s="71" t="s">
        <v>216</v>
      </c>
      <c r="I12" s="69" t="s">
        <v>157</v>
      </c>
      <c r="J12" s="69">
        <v>2022</v>
      </c>
      <c r="K12" s="69" t="s">
        <v>158</v>
      </c>
      <c r="L12" s="69" t="s">
        <v>31</v>
      </c>
      <c r="M12" s="69">
        <v>53</v>
      </c>
      <c r="N12" s="69">
        <v>32</v>
      </c>
      <c r="O12" s="69">
        <v>1</v>
      </c>
      <c r="P12" s="69" t="s">
        <v>156</v>
      </c>
      <c r="Q12" s="69" t="s">
        <v>157</v>
      </c>
      <c r="R12" s="72">
        <v>2</v>
      </c>
      <c r="S12" s="72">
        <v>0</v>
      </c>
      <c r="T12" s="72">
        <v>2</v>
      </c>
      <c r="U12" s="72">
        <v>0</v>
      </c>
      <c r="V12" s="72">
        <v>2</v>
      </c>
      <c r="W12" s="72" t="b">
        <v>0</v>
      </c>
      <c r="X12" s="72">
        <v>2</v>
      </c>
      <c r="Y12" s="72" t="b">
        <v>0</v>
      </c>
      <c r="Z12" s="72">
        <v>0</v>
      </c>
      <c r="AA12" s="72" t="b">
        <v>0</v>
      </c>
      <c r="AB12" s="72">
        <f t="shared" si="3"/>
        <v>8</v>
      </c>
      <c r="AC12" s="72">
        <v>0</v>
      </c>
      <c r="AD12" s="72">
        <v>0</v>
      </c>
      <c r="AE12" s="72">
        <f t="shared" si="4"/>
        <v>0</v>
      </c>
      <c r="AF12" s="72">
        <f t="shared" si="5"/>
        <v>0</v>
      </c>
      <c r="AG12" s="72">
        <f t="shared" si="6"/>
        <v>0</v>
      </c>
      <c r="AH12" s="72">
        <v>0</v>
      </c>
      <c r="AI12" s="72">
        <v>0</v>
      </c>
      <c r="AJ12" s="72">
        <v>0</v>
      </c>
      <c r="AK12" s="72">
        <v>0</v>
      </c>
      <c r="AL12" s="72">
        <f t="shared" si="7"/>
        <v>8</v>
      </c>
      <c r="AM12" s="72">
        <v>2</v>
      </c>
      <c r="AN12" s="72">
        <v>2</v>
      </c>
      <c r="AO12" s="72">
        <v>2</v>
      </c>
      <c r="AP12" s="72">
        <v>2</v>
      </c>
      <c r="AQ12" s="72">
        <v>0</v>
      </c>
      <c r="AR12" s="72">
        <v>2</v>
      </c>
      <c r="AS12" s="72">
        <v>0</v>
      </c>
      <c r="AT12" s="72">
        <v>0</v>
      </c>
      <c r="AU12" s="72">
        <f t="shared" si="11"/>
        <v>10</v>
      </c>
      <c r="AV12" s="72">
        <v>0</v>
      </c>
      <c r="AW12" s="72">
        <v>0</v>
      </c>
      <c r="AX12" s="72">
        <v>0</v>
      </c>
      <c r="AY12" s="72">
        <v>0</v>
      </c>
      <c r="AZ12" s="72">
        <v>0</v>
      </c>
      <c r="BA12" s="72">
        <v>0</v>
      </c>
      <c r="BB12" s="72">
        <v>0</v>
      </c>
      <c r="BC12" s="72">
        <v>0</v>
      </c>
      <c r="BD12" s="72">
        <v>0</v>
      </c>
      <c r="BE12" s="72">
        <v>0</v>
      </c>
      <c r="BF12" s="72">
        <v>0</v>
      </c>
      <c r="BG12" s="72">
        <v>0</v>
      </c>
      <c r="BH12" s="72">
        <v>0</v>
      </c>
      <c r="BI12" s="72">
        <v>0</v>
      </c>
      <c r="BJ12" s="72">
        <v>2</v>
      </c>
      <c r="BK12" s="72">
        <v>0</v>
      </c>
      <c r="BL12" s="72">
        <v>2</v>
      </c>
      <c r="BM12" s="72">
        <f t="shared" si="9"/>
        <v>14</v>
      </c>
      <c r="BN12" s="72">
        <v>0</v>
      </c>
      <c r="BO12" s="72">
        <v>0</v>
      </c>
      <c r="BP12" s="72">
        <v>0</v>
      </c>
      <c r="BQ12" s="72">
        <v>0</v>
      </c>
      <c r="BR12" s="72">
        <v>0</v>
      </c>
      <c r="BS12" s="72">
        <v>0</v>
      </c>
      <c r="BT12" s="72">
        <v>0</v>
      </c>
      <c r="BU12" s="72" t="b">
        <v>0</v>
      </c>
      <c r="BV12" s="72">
        <v>0</v>
      </c>
      <c r="BW12" s="72">
        <v>1</v>
      </c>
      <c r="BX12" s="72">
        <v>0</v>
      </c>
      <c r="BY12" s="72">
        <v>0</v>
      </c>
      <c r="BZ12" s="72">
        <v>0</v>
      </c>
      <c r="CA12" s="72" t="b">
        <v>0</v>
      </c>
      <c r="CB12" s="72" t="b">
        <v>0</v>
      </c>
      <c r="CC12" s="72">
        <v>0</v>
      </c>
      <c r="CD12" s="72">
        <v>0</v>
      </c>
      <c r="CE12" s="72">
        <f t="shared" si="13"/>
        <v>0</v>
      </c>
    </row>
    <row r="13" spans="1:83" ht="14.25" customHeight="1">
      <c r="A13" s="73">
        <f t="shared" si="2"/>
        <v>11</v>
      </c>
      <c r="B13" s="67" t="b">
        <v>1</v>
      </c>
      <c r="C13" s="68" t="s">
        <v>152</v>
      </c>
      <c r="D13" s="74" t="s">
        <v>122</v>
      </c>
      <c r="E13" s="74" t="s">
        <v>159</v>
      </c>
      <c r="F13" s="74" t="s">
        <v>160</v>
      </c>
      <c r="G13" s="75" t="s">
        <v>162</v>
      </c>
      <c r="H13" s="79" t="s">
        <v>217</v>
      </c>
      <c r="I13" s="74" t="s">
        <v>161</v>
      </c>
      <c r="J13" s="74">
        <v>2022</v>
      </c>
      <c r="K13" s="74" t="s">
        <v>162</v>
      </c>
      <c r="L13" s="74" t="s">
        <v>31</v>
      </c>
      <c r="M13" s="74">
        <v>43</v>
      </c>
      <c r="N13" s="74">
        <v>16</v>
      </c>
      <c r="O13" s="74">
        <v>1</v>
      </c>
      <c r="P13" s="74" t="s">
        <v>160</v>
      </c>
      <c r="Q13" s="74" t="s">
        <v>161</v>
      </c>
      <c r="R13" s="77">
        <v>2</v>
      </c>
      <c r="S13" s="77">
        <v>2</v>
      </c>
      <c r="T13" s="77">
        <v>2</v>
      </c>
      <c r="U13" s="77" t="b">
        <v>1</v>
      </c>
      <c r="V13" s="77">
        <v>0</v>
      </c>
      <c r="W13" s="77" t="b">
        <v>0</v>
      </c>
      <c r="X13" s="77" t="b">
        <v>0</v>
      </c>
      <c r="Y13" s="77" t="b">
        <v>0</v>
      </c>
      <c r="Z13" s="77">
        <v>0</v>
      </c>
      <c r="AA13" s="77">
        <v>0</v>
      </c>
      <c r="AB13" s="77">
        <f t="shared" si="3"/>
        <v>6</v>
      </c>
      <c r="AC13" s="77">
        <v>0</v>
      </c>
      <c r="AD13" s="77"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77">
        <v>0</v>
      </c>
      <c r="AI13" s="77">
        <v>0</v>
      </c>
      <c r="AJ13" s="77">
        <v>0</v>
      </c>
      <c r="AK13" s="77">
        <v>0</v>
      </c>
      <c r="AL13" s="77">
        <f t="shared" si="7"/>
        <v>6</v>
      </c>
      <c r="AM13" s="77" t="b">
        <v>0</v>
      </c>
      <c r="AN13" s="77">
        <v>0</v>
      </c>
      <c r="AO13" s="77">
        <v>0</v>
      </c>
      <c r="AP13" s="77">
        <v>0</v>
      </c>
      <c r="AQ13" s="77">
        <v>0</v>
      </c>
      <c r="AR13" s="77">
        <v>0</v>
      </c>
      <c r="AS13" s="77">
        <v>0</v>
      </c>
      <c r="AT13" s="77">
        <v>0</v>
      </c>
      <c r="AU13" s="77">
        <v>1</v>
      </c>
      <c r="AV13" s="77">
        <v>0</v>
      </c>
      <c r="AW13" s="77">
        <v>0</v>
      </c>
      <c r="AX13" s="77">
        <v>0</v>
      </c>
      <c r="AY13" s="77">
        <v>0</v>
      </c>
      <c r="AZ13" s="77">
        <v>0</v>
      </c>
      <c r="BA13" s="77">
        <v>0</v>
      </c>
      <c r="BB13" s="77" t="b">
        <v>1</v>
      </c>
      <c r="BC13" s="77">
        <v>0</v>
      </c>
      <c r="BD13" s="77">
        <v>0</v>
      </c>
      <c r="BE13" s="77">
        <v>0</v>
      </c>
      <c r="BF13" s="77">
        <v>0</v>
      </c>
      <c r="BG13" s="77">
        <v>0</v>
      </c>
      <c r="BH13" s="77">
        <v>0</v>
      </c>
      <c r="BI13" s="77">
        <v>0</v>
      </c>
      <c r="BJ13" s="77">
        <v>0</v>
      </c>
      <c r="BK13" s="77">
        <v>0</v>
      </c>
      <c r="BL13" s="77">
        <v>0</v>
      </c>
      <c r="BM13" s="77">
        <f t="shared" si="9"/>
        <v>0</v>
      </c>
      <c r="BN13" s="77">
        <v>0</v>
      </c>
      <c r="BO13" s="77">
        <v>0</v>
      </c>
      <c r="BP13" s="77">
        <v>0</v>
      </c>
      <c r="BQ13" s="77">
        <v>0</v>
      </c>
      <c r="BR13" s="77" t="b">
        <v>1</v>
      </c>
      <c r="BS13" s="77">
        <v>0</v>
      </c>
      <c r="BT13" s="77">
        <v>0</v>
      </c>
      <c r="BU13" s="77">
        <v>0</v>
      </c>
      <c r="BV13" s="77">
        <v>0</v>
      </c>
      <c r="BW13" s="77">
        <v>1</v>
      </c>
      <c r="BX13" s="77" t="b">
        <v>0</v>
      </c>
      <c r="BY13" s="77">
        <v>0</v>
      </c>
      <c r="BZ13" s="77">
        <v>0</v>
      </c>
      <c r="CA13" s="77" t="b">
        <v>0</v>
      </c>
      <c r="CB13" s="77" t="b">
        <v>0</v>
      </c>
      <c r="CC13" s="77" t="b">
        <v>0</v>
      </c>
      <c r="CD13" s="77">
        <v>0</v>
      </c>
      <c r="CE13" s="77">
        <f t="shared" si="13"/>
        <v>0</v>
      </c>
    </row>
    <row r="14" spans="1:83" ht="14.25" customHeight="1">
      <c r="A14" s="73">
        <f t="shared" si="2"/>
        <v>3</v>
      </c>
      <c r="B14" s="67" t="b">
        <v>1</v>
      </c>
      <c r="C14" s="68" t="s">
        <v>221</v>
      </c>
      <c r="D14" s="74" t="s">
        <v>127</v>
      </c>
      <c r="E14" s="74" t="s">
        <v>123</v>
      </c>
      <c r="F14" s="74" t="s">
        <v>163</v>
      </c>
      <c r="G14" s="75" t="s">
        <v>165</v>
      </c>
      <c r="H14" s="79" t="s">
        <v>222</v>
      </c>
      <c r="I14" s="74" t="s">
        <v>164</v>
      </c>
      <c r="J14" s="74">
        <v>2023</v>
      </c>
      <c r="K14" s="74" t="s">
        <v>165</v>
      </c>
      <c r="L14" s="74" t="s">
        <v>18</v>
      </c>
      <c r="M14" s="74">
        <v>18</v>
      </c>
      <c r="N14" s="74">
        <v>12</v>
      </c>
      <c r="O14" s="74">
        <v>1</v>
      </c>
      <c r="P14" s="74" t="s">
        <v>163</v>
      </c>
      <c r="Q14" s="74" t="s">
        <v>164</v>
      </c>
      <c r="R14" s="77">
        <v>2</v>
      </c>
      <c r="S14" s="77">
        <v>2</v>
      </c>
      <c r="T14" s="77">
        <v>2</v>
      </c>
      <c r="U14" s="77">
        <v>2</v>
      </c>
      <c r="V14" s="77">
        <v>2</v>
      </c>
      <c r="W14" s="77">
        <v>0</v>
      </c>
      <c r="X14" s="77">
        <v>0</v>
      </c>
      <c r="Y14" s="77">
        <v>2</v>
      </c>
      <c r="Z14" s="77">
        <v>0</v>
      </c>
      <c r="AA14" s="77">
        <v>2</v>
      </c>
      <c r="AB14" s="77">
        <f t="shared" si="3"/>
        <v>14</v>
      </c>
      <c r="AC14" s="77">
        <v>0</v>
      </c>
      <c r="AD14" s="77"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77">
        <v>0</v>
      </c>
      <c r="AI14" s="77">
        <v>0</v>
      </c>
      <c r="AJ14" s="77">
        <v>0</v>
      </c>
      <c r="AK14" s="77">
        <v>0</v>
      </c>
      <c r="AL14" s="77">
        <f t="shared" si="7"/>
        <v>14</v>
      </c>
      <c r="AM14" s="77" t="b">
        <v>0</v>
      </c>
      <c r="AN14" s="77">
        <v>0</v>
      </c>
      <c r="AO14" s="77">
        <v>0</v>
      </c>
      <c r="AP14" s="77">
        <v>0</v>
      </c>
      <c r="AQ14" s="77">
        <v>0</v>
      </c>
      <c r="AR14" s="77">
        <v>0</v>
      </c>
      <c r="AS14" s="77">
        <v>0</v>
      </c>
      <c r="AT14" s="77">
        <v>0</v>
      </c>
      <c r="AU14" s="77">
        <v>1</v>
      </c>
      <c r="AV14" s="77">
        <v>0</v>
      </c>
      <c r="AW14" s="77">
        <v>0</v>
      </c>
      <c r="AX14" s="77">
        <v>0</v>
      </c>
      <c r="AY14" s="77">
        <v>0</v>
      </c>
      <c r="AZ14" s="77">
        <v>0</v>
      </c>
      <c r="BA14" s="77">
        <v>0</v>
      </c>
      <c r="BB14" s="77">
        <v>0</v>
      </c>
      <c r="BC14" s="77">
        <v>0</v>
      </c>
      <c r="BD14" s="77">
        <v>0</v>
      </c>
      <c r="BE14" s="77">
        <v>0</v>
      </c>
      <c r="BF14" s="77" t="b">
        <v>1</v>
      </c>
      <c r="BG14" s="77">
        <v>0</v>
      </c>
      <c r="BH14" s="77">
        <v>0</v>
      </c>
      <c r="BI14" s="77">
        <v>0</v>
      </c>
      <c r="BJ14" s="77">
        <v>0</v>
      </c>
      <c r="BK14" s="77">
        <v>0</v>
      </c>
      <c r="BL14" s="77" t="b">
        <v>1</v>
      </c>
      <c r="BM14" s="77">
        <f t="shared" si="9"/>
        <v>0</v>
      </c>
      <c r="BN14" s="77">
        <v>2</v>
      </c>
      <c r="BO14" s="77">
        <v>0</v>
      </c>
      <c r="BP14" s="77">
        <v>0</v>
      </c>
      <c r="BQ14" s="77">
        <v>0</v>
      </c>
      <c r="BR14" s="77">
        <v>0</v>
      </c>
      <c r="BS14" s="77">
        <v>0</v>
      </c>
      <c r="BT14" s="77">
        <v>0</v>
      </c>
      <c r="BU14" s="77">
        <v>0</v>
      </c>
      <c r="BV14" s="77">
        <v>0</v>
      </c>
      <c r="BW14" s="77">
        <f t="shared" ref="BW14:BW24" si="14">SUM(BN14:BV14)</f>
        <v>2</v>
      </c>
      <c r="BX14" s="77">
        <v>0</v>
      </c>
      <c r="BY14" s="77">
        <v>0</v>
      </c>
      <c r="BZ14" s="77">
        <v>0</v>
      </c>
      <c r="CA14" s="77">
        <v>0</v>
      </c>
      <c r="CB14" s="77">
        <v>0</v>
      </c>
      <c r="CC14" s="77">
        <v>0</v>
      </c>
      <c r="CD14" s="77">
        <v>0</v>
      </c>
      <c r="CE14" s="77">
        <f t="shared" si="13"/>
        <v>0</v>
      </c>
    </row>
    <row r="15" spans="1:83" ht="14.25" customHeight="1">
      <c r="A15" s="66">
        <f t="shared" si="2"/>
        <v>8</v>
      </c>
      <c r="B15" s="67" t="b">
        <v>1</v>
      </c>
      <c r="C15" s="68" t="s">
        <v>204</v>
      </c>
      <c r="D15" s="69" t="s">
        <v>148</v>
      </c>
      <c r="E15" s="69" t="s">
        <v>143</v>
      </c>
      <c r="F15" s="69" t="s">
        <v>166</v>
      </c>
      <c r="G15" s="70" t="s">
        <v>168</v>
      </c>
      <c r="H15" s="71" t="s">
        <v>223</v>
      </c>
      <c r="I15" s="69" t="s">
        <v>167</v>
      </c>
      <c r="J15" s="69">
        <v>2021</v>
      </c>
      <c r="K15" s="69" t="s">
        <v>168</v>
      </c>
      <c r="L15" s="69" t="s">
        <v>31</v>
      </c>
      <c r="M15" s="69">
        <v>14</v>
      </c>
      <c r="N15" s="69">
        <v>19</v>
      </c>
      <c r="O15" s="69">
        <v>1</v>
      </c>
      <c r="P15" s="69" t="s">
        <v>166</v>
      </c>
      <c r="Q15" s="69" t="s">
        <v>167</v>
      </c>
      <c r="R15" s="72">
        <v>2</v>
      </c>
      <c r="S15" s="72">
        <v>2</v>
      </c>
      <c r="T15" s="72">
        <v>2</v>
      </c>
      <c r="U15" s="72">
        <v>0</v>
      </c>
      <c r="V15" s="72">
        <v>0</v>
      </c>
      <c r="W15" s="72">
        <v>0</v>
      </c>
      <c r="X15" s="72">
        <v>2</v>
      </c>
      <c r="Y15" s="72">
        <v>2</v>
      </c>
      <c r="Z15" s="72">
        <v>0</v>
      </c>
      <c r="AA15" s="72">
        <v>2</v>
      </c>
      <c r="AB15" s="72">
        <f t="shared" si="3"/>
        <v>12</v>
      </c>
      <c r="AC15" s="72" t="b">
        <v>0</v>
      </c>
      <c r="AD15" s="72">
        <v>0</v>
      </c>
      <c r="AE15" s="72">
        <f t="shared" si="4"/>
        <v>0</v>
      </c>
      <c r="AF15" s="72">
        <f t="shared" si="5"/>
        <v>0</v>
      </c>
      <c r="AG15" s="72">
        <f t="shared" si="6"/>
        <v>0</v>
      </c>
      <c r="AH15" s="72" t="b">
        <v>0</v>
      </c>
      <c r="AI15" s="72">
        <v>0</v>
      </c>
      <c r="AJ15" s="72">
        <v>0</v>
      </c>
      <c r="AK15" s="72">
        <v>0</v>
      </c>
      <c r="AL15" s="72">
        <f t="shared" si="7"/>
        <v>12</v>
      </c>
      <c r="AM15" s="72">
        <v>2</v>
      </c>
      <c r="AN15" s="72">
        <v>2</v>
      </c>
      <c r="AO15" s="72">
        <v>0</v>
      </c>
      <c r="AP15" s="72">
        <v>2</v>
      </c>
      <c r="AQ15" s="72">
        <v>2</v>
      </c>
      <c r="AR15" s="72">
        <v>0</v>
      </c>
      <c r="AS15" s="72">
        <v>2</v>
      </c>
      <c r="AT15" s="72">
        <v>2</v>
      </c>
      <c r="AU15" s="72">
        <f t="shared" ref="AU15:AU24" si="15">SUM(AM15:AT15)</f>
        <v>12</v>
      </c>
      <c r="AV15" s="72" t="b">
        <v>0</v>
      </c>
      <c r="AW15" s="72">
        <v>2</v>
      </c>
      <c r="AX15" s="72" t="b">
        <v>0</v>
      </c>
      <c r="AY15" s="72" t="b">
        <v>0</v>
      </c>
      <c r="AZ15" s="72" t="b">
        <v>0</v>
      </c>
      <c r="BA15" s="72">
        <v>0</v>
      </c>
      <c r="BB15" s="72">
        <v>0</v>
      </c>
      <c r="BC15" s="72">
        <v>0</v>
      </c>
      <c r="BD15" s="72">
        <v>2</v>
      </c>
      <c r="BE15" s="72">
        <v>2</v>
      </c>
      <c r="BF15" s="72">
        <v>0</v>
      </c>
      <c r="BG15" s="72">
        <v>0</v>
      </c>
      <c r="BH15" s="72">
        <v>0</v>
      </c>
      <c r="BI15" s="72">
        <v>0</v>
      </c>
      <c r="BJ15" s="72">
        <v>0</v>
      </c>
      <c r="BK15" s="72">
        <v>0</v>
      </c>
      <c r="BL15" s="72">
        <v>2</v>
      </c>
      <c r="BM15" s="72">
        <f t="shared" si="9"/>
        <v>20</v>
      </c>
      <c r="BN15" s="72" t="b">
        <v>1</v>
      </c>
      <c r="BO15" s="72">
        <v>0</v>
      </c>
      <c r="BP15" s="72">
        <v>0</v>
      </c>
      <c r="BQ15" s="72">
        <v>0</v>
      </c>
      <c r="BR15" s="72">
        <v>0</v>
      </c>
      <c r="BS15" s="72">
        <v>0</v>
      </c>
      <c r="BT15" s="72">
        <v>0</v>
      </c>
      <c r="BU15" s="72" t="b">
        <v>0</v>
      </c>
      <c r="BV15" s="72">
        <v>0</v>
      </c>
      <c r="BW15" s="72">
        <f t="shared" si="14"/>
        <v>0</v>
      </c>
      <c r="BX15" s="72">
        <v>0</v>
      </c>
      <c r="BY15" s="72">
        <v>0</v>
      </c>
      <c r="BZ15" s="72">
        <v>0</v>
      </c>
      <c r="CA15" s="72">
        <v>0</v>
      </c>
      <c r="CB15" s="72">
        <v>0</v>
      </c>
      <c r="CC15" s="72">
        <v>2</v>
      </c>
      <c r="CD15" s="72">
        <v>0</v>
      </c>
      <c r="CE15" s="72">
        <f t="shared" si="13"/>
        <v>2</v>
      </c>
    </row>
    <row r="16" spans="1:83" ht="14.25" customHeight="1">
      <c r="A16" s="73">
        <f t="shared" si="2"/>
        <v>18</v>
      </c>
      <c r="B16" s="67" t="b">
        <v>1</v>
      </c>
      <c r="C16" s="68" t="s">
        <v>204</v>
      </c>
      <c r="D16" s="74" t="s">
        <v>127</v>
      </c>
      <c r="E16" s="74" t="s">
        <v>122</v>
      </c>
      <c r="F16" s="74" t="s">
        <v>169</v>
      </c>
      <c r="G16" s="75" t="s">
        <v>171</v>
      </c>
      <c r="H16" s="79" t="s">
        <v>224</v>
      </c>
      <c r="I16" s="74" t="s">
        <v>170</v>
      </c>
      <c r="J16" s="74">
        <v>2021</v>
      </c>
      <c r="K16" s="74" t="s">
        <v>171</v>
      </c>
      <c r="L16" s="74" t="s">
        <v>42</v>
      </c>
      <c r="M16" s="74">
        <v>3</v>
      </c>
      <c r="N16" s="74">
        <v>7</v>
      </c>
      <c r="O16" s="74">
        <v>1</v>
      </c>
      <c r="P16" s="74" t="s">
        <v>169</v>
      </c>
      <c r="Q16" s="74" t="s">
        <v>170</v>
      </c>
      <c r="R16" s="77">
        <v>2</v>
      </c>
      <c r="S16" s="77">
        <v>2</v>
      </c>
      <c r="T16" s="77" t="b">
        <v>1</v>
      </c>
      <c r="U16" s="77" t="b">
        <v>1</v>
      </c>
      <c r="V16" s="77">
        <v>0</v>
      </c>
      <c r="W16" s="77">
        <v>0</v>
      </c>
      <c r="X16" s="77" t="b">
        <v>1</v>
      </c>
      <c r="Y16" s="77" t="b">
        <v>1</v>
      </c>
      <c r="Z16" s="77" t="b">
        <v>1</v>
      </c>
      <c r="AA16" s="77">
        <v>0</v>
      </c>
      <c r="AB16" s="77">
        <f t="shared" si="3"/>
        <v>4</v>
      </c>
      <c r="AC16" s="77">
        <v>0</v>
      </c>
      <c r="AD16" s="77"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77">
        <v>0</v>
      </c>
      <c r="AI16" s="77">
        <v>0</v>
      </c>
      <c r="AJ16" s="77">
        <v>0</v>
      </c>
      <c r="AK16" s="77">
        <v>0</v>
      </c>
      <c r="AL16" s="77">
        <f t="shared" si="7"/>
        <v>4</v>
      </c>
      <c r="AM16" s="77">
        <v>2</v>
      </c>
      <c r="AN16" s="77">
        <v>0</v>
      </c>
      <c r="AO16" s="77" t="b">
        <v>1</v>
      </c>
      <c r="AP16" s="77" t="b">
        <v>1</v>
      </c>
      <c r="AQ16" s="77" t="b">
        <v>1</v>
      </c>
      <c r="AR16" s="77">
        <v>0</v>
      </c>
      <c r="AS16" s="77">
        <v>0</v>
      </c>
      <c r="AT16" s="77">
        <v>0</v>
      </c>
      <c r="AU16" s="77">
        <f t="shared" si="15"/>
        <v>2</v>
      </c>
      <c r="AV16" s="77">
        <v>0</v>
      </c>
      <c r="AW16" s="77">
        <v>0</v>
      </c>
      <c r="AX16" s="77">
        <v>0</v>
      </c>
      <c r="AY16" s="77">
        <v>0</v>
      </c>
      <c r="AZ16" s="77">
        <v>0</v>
      </c>
      <c r="BA16" s="77" t="b">
        <v>0</v>
      </c>
      <c r="BB16" s="77" t="b">
        <v>0</v>
      </c>
      <c r="BC16" s="77">
        <v>0</v>
      </c>
      <c r="BD16" s="77" t="b">
        <v>0</v>
      </c>
      <c r="BE16" s="77" t="b">
        <v>0</v>
      </c>
      <c r="BF16" s="77">
        <v>0</v>
      </c>
      <c r="BG16" s="77" t="b">
        <v>1</v>
      </c>
      <c r="BH16" s="77">
        <v>0</v>
      </c>
      <c r="BI16" s="77">
        <v>2</v>
      </c>
      <c r="BJ16" s="77" t="b">
        <v>1</v>
      </c>
      <c r="BK16" s="77">
        <v>0</v>
      </c>
      <c r="BL16" s="77">
        <v>0</v>
      </c>
      <c r="BM16" s="77">
        <f t="shared" si="9"/>
        <v>4</v>
      </c>
      <c r="BN16" s="77">
        <v>2</v>
      </c>
      <c r="BO16" s="77">
        <v>0</v>
      </c>
      <c r="BP16" s="77">
        <v>0</v>
      </c>
      <c r="BQ16" s="77" t="b">
        <v>1</v>
      </c>
      <c r="BR16" s="77" t="b">
        <v>1</v>
      </c>
      <c r="BS16" s="77">
        <v>2</v>
      </c>
      <c r="BT16" s="77">
        <v>0</v>
      </c>
      <c r="BU16" s="77">
        <v>0</v>
      </c>
      <c r="BV16" s="77">
        <v>0</v>
      </c>
      <c r="BW16" s="77">
        <f t="shared" si="14"/>
        <v>4</v>
      </c>
      <c r="BX16" s="77">
        <v>0</v>
      </c>
      <c r="BY16" s="77" t="b">
        <v>1</v>
      </c>
      <c r="BZ16" s="77" t="b">
        <v>1</v>
      </c>
      <c r="CA16" s="77">
        <v>0</v>
      </c>
      <c r="CB16" s="77">
        <v>0</v>
      </c>
      <c r="CC16" s="77">
        <v>0</v>
      </c>
      <c r="CD16" s="77">
        <v>0</v>
      </c>
      <c r="CE16" s="77">
        <f t="shared" si="13"/>
        <v>0</v>
      </c>
    </row>
    <row r="17" spans="1:83" ht="14.25" customHeight="1">
      <c r="A17" s="66">
        <f t="shared" si="2"/>
        <v>2</v>
      </c>
      <c r="B17" s="67" t="b">
        <v>1</v>
      </c>
      <c r="C17" s="68" t="s">
        <v>148</v>
      </c>
      <c r="D17" s="69" t="s">
        <v>122</v>
      </c>
      <c r="E17" s="69" t="s">
        <v>127</v>
      </c>
      <c r="F17" s="69" t="s">
        <v>172</v>
      </c>
      <c r="G17" s="70" t="s">
        <v>174</v>
      </c>
      <c r="H17" s="71" t="s">
        <v>225</v>
      </c>
      <c r="I17" s="69" t="s">
        <v>173</v>
      </c>
      <c r="J17" s="69">
        <v>2021</v>
      </c>
      <c r="K17" s="69" t="s">
        <v>174</v>
      </c>
      <c r="L17" s="69" t="s">
        <v>42</v>
      </c>
      <c r="M17" s="69">
        <v>7</v>
      </c>
      <c r="N17" s="69">
        <v>8</v>
      </c>
      <c r="O17" s="69">
        <v>1</v>
      </c>
      <c r="P17" s="69" t="s">
        <v>172</v>
      </c>
      <c r="Q17" s="69" t="s">
        <v>173</v>
      </c>
      <c r="R17" s="72" t="b">
        <v>1</v>
      </c>
      <c r="S17" s="72" t="b">
        <v>1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v>0</v>
      </c>
      <c r="AB17" s="72">
        <f t="shared" si="3"/>
        <v>0</v>
      </c>
      <c r="AC17" s="72">
        <v>0</v>
      </c>
      <c r="AD17" s="72">
        <v>0</v>
      </c>
      <c r="AE17" s="72">
        <f t="shared" si="4"/>
        <v>0</v>
      </c>
      <c r="AF17" s="72">
        <f t="shared" si="5"/>
        <v>0</v>
      </c>
      <c r="AG17" s="72">
        <f t="shared" si="6"/>
        <v>0</v>
      </c>
      <c r="AH17" s="72">
        <v>0</v>
      </c>
      <c r="AI17" s="72">
        <v>0</v>
      </c>
      <c r="AJ17" s="72">
        <v>0</v>
      </c>
      <c r="AK17" s="72">
        <v>0</v>
      </c>
      <c r="AL17" s="72">
        <f t="shared" si="7"/>
        <v>0</v>
      </c>
      <c r="AM17" s="72">
        <v>0</v>
      </c>
      <c r="AN17" s="72">
        <v>0</v>
      </c>
      <c r="AO17" s="72">
        <v>0</v>
      </c>
      <c r="AP17" s="72">
        <v>0</v>
      </c>
      <c r="AQ17" s="72">
        <v>0</v>
      </c>
      <c r="AR17" s="72">
        <v>0</v>
      </c>
      <c r="AS17" s="72">
        <v>0</v>
      </c>
      <c r="AT17" s="72">
        <v>0</v>
      </c>
      <c r="AU17" s="72">
        <f t="shared" si="15"/>
        <v>0</v>
      </c>
      <c r="AV17" s="72">
        <v>0</v>
      </c>
      <c r="AW17" s="72">
        <v>0</v>
      </c>
      <c r="AX17" s="72">
        <v>0</v>
      </c>
      <c r="AY17" s="72">
        <v>0</v>
      </c>
      <c r="AZ17" s="72">
        <v>0</v>
      </c>
      <c r="BA17" s="72">
        <v>0</v>
      </c>
      <c r="BB17" s="72">
        <v>0</v>
      </c>
      <c r="BC17" s="72">
        <v>0</v>
      </c>
      <c r="BD17" s="72">
        <v>0</v>
      </c>
      <c r="BE17" s="72">
        <v>0</v>
      </c>
      <c r="BF17" s="72">
        <v>0</v>
      </c>
      <c r="BG17" s="72">
        <v>0</v>
      </c>
      <c r="BH17" s="72">
        <v>0</v>
      </c>
      <c r="BI17" s="72">
        <v>0</v>
      </c>
      <c r="BJ17" s="72">
        <v>0</v>
      </c>
      <c r="BK17" s="72">
        <v>0</v>
      </c>
      <c r="BL17" s="72">
        <v>0</v>
      </c>
      <c r="BM17" s="72">
        <f t="shared" si="9"/>
        <v>0</v>
      </c>
      <c r="BN17" s="72">
        <v>0</v>
      </c>
      <c r="BO17" s="72">
        <v>0</v>
      </c>
      <c r="BP17" s="72">
        <v>0</v>
      </c>
      <c r="BQ17" s="72">
        <v>0</v>
      </c>
      <c r="BR17" s="72">
        <v>0</v>
      </c>
      <c r="BS17" s="72">
        <v>0</v>
      </c>
      <c r="BT17" s="72">
        <v>0</v>
      </c>
      <c r="BU17" s="72">
        <v>0</v>
      </c>
      <c r="BV17" s="72">
        <v>0</v>
      </c>
      <c r="BW17" s="72">
        <f t="shared" si="14"/>
        <v>0</v>
      </c>
      <c r="BX17" s="72">
        <v>0</v>
      </c>
      <c r="BY17" s="72">
        <v>0</v>
      </c>
      <c r="BZ17" s="72">
        <v>0</v>
      </c>
      <c r="CA17" s="72">
        <v>0</v>
      </c>
      <c r="CB17" s="72">
        <v>0</v>
      </c>
      <c r="CC17" s="72">
        <v>0</v>
      </c>
      <c r="CD17" s="72">
        <v>0</v>
      </c>
      <c r="CE17" s="72">
        <f t="shared" si="13"/>
        <v>0</v>
      </c>
    </row>
    <row r="18" spans="1:83" ht="14.25" customHeight="1">
      <c r="A18" s="73">
        <f t="shared" si="2"/>
        <v>15</v>
      </c>
      <c r="B18" s="67" t="b">
        <v>1</v>
      </c>
      <c r="C18" s="68" t="s">
        <v>132</v>
      </c>
      <c r="D18" s="74" t="s">
        <v>147</v>
      </c>
      <c r="E18" s="74" t="s">
        <v>122</v>
      </c>
      <c r="F18" s="74" t="s">
        <v>175</v>
      </c>
      <c r="G18" s="75" t="s">
        <v>177</v>
      </c>
      <c r="H18" s="79" t="s">
        <v>226</v>
      </c>
      <c r="I18" s="74" t="s">
        <v>176</v>
      </c>
      <c r="J18" s="74">
        <v>2024</v>
      </c>
      <c r="K18" s="74" t="s">
        <v>177</v>
      </c>
      <c r="L18" s="74" t="s">
        <v>31</v>
      </c>
      <c r="M18" s="74">
        <v>4</v>
      </c>
      <c r="N18" s="74">
        <v>37</v>
      </c>
      <c r="O18" s="74">
        <v>1</v>
      </c>
      <c r="P18" s="74" t="s">
        <v>175</v>
      </c>
      <c r="Q18" s="74" t="s">
        <v>176</v>
      </c>
      <c r="R18" s="77">
        <v>2</v>
      </c>
      <c r="S18" s="77">
        <v>2</v>
      </c>
      <c r="T18" s="77" t="b">
        <v>1</v>
      </c>
      <c r="U18" s="77">
        <v>2</v>
      </c>
      <c r="V18" s="77">
        <v>2</v>
      </c>
      <c r="W18" s="77" t="b">
        <v>1</v>
      </c>
      <c r="X18" s="77" t="b">
        <v>1</v>
      </c>
      <c r="Y18" s="77">
        <v>2</v>
      </c>
      <c r="Z18" s="77">
        <v>2</v>
      </c>
      <c r="AA18" s="77">
        <v>0</v>
      </c>
      <c r="AB18" s="77">
        <f t="shared" si="3"/>
        <v>12</v>
      </c>
      <c r="AC18" s="77" t="b">
        <v>1</v>
      </c>
      <c r="AD18" s="77" t="b">
        <v>0</v>
      </c>
      <c r="AE18" s="77">
        <f t="shared" si="4"/>
        <v>12</v>
      </c>
      <c r="AF18" s="77">
        <f t="shared" si="5"/>
        <v>0</v>
      </c>
      <c r="AG18" s="77">
        <f t="shared" si="6"/>
        <v>12</v>
      </c>
      <c r="AH18" s="77">
        <v>0</v>
      </c>
      <c r="AI18" s="77">
        <v>0</v>
      </c>
      <c r="AJ18" s="77">
        <v>0</v>
      </c>
      <c r="AK18" s="77">
        <v>0</v>
      </c>
      <c r="AL18" s="77">
        <f t="shared" si="7"/>
        <v>24</v>
      </c>
      <c r="AM18" s="77">
        <v>2</v>
      </c>
      <c r="AN18" s="77">
        <v>2</v>
      </c>
      <c r="AO18" s="77" t="b">
        <v>0</v>
      </c>
      <c r="AP18" s="77" t="b">
        <v>0</v>
      </c>
      <c r="AQ18" s="77">
        <v>0</v>
      </c>
      <c r="AR18" s="77">
        <v>0</v>
      </c>
      <c r="AS18" s="77">
        <v>0</v>
      </c>
      <c r="AT18" s="77">
        <v>0</v>
      </c>
      <c r="AU18" s="77">
        <f t="shared" si="15"/>
        <v>4</v>
      </c>
      <c r="AV18" s="77">
        <v>0</v>
      </c>
      <c r="AW18" s="77">
        <v>0</v>
      </c>
      <c r="AX18" s="77">
        <v>0</v>
      </c>
      <c r="AY18" s="77">
        <v>0</v>
      </c>
      <c r="AZ18" s="77">
        <v>0</v>
      </c>
      <c r="BA18" s="77" t="b">
        <v>0</v>
      </c>
      <c r="BB18" s="77" t="b">
        <v>1</v>
      </c>
      <c r="BC18" s="77">
        <v>0</v>
      </c>
      <c r="BD18" s="77" t="b">
        <v>1</v>
      </c>
      <c r="BE18" s="77" t="b">
        <v>1</v>
      </c>
      <c r="BF18" s="77" t="b">
        <v>1</v>
      </c>
      <c r="BG18" s="77">
        <v>2</v>
      </c>
      <c r="BH18" s="77">
        <v>0</v>
      </c>
      <c r="BI18" s="77">
        <v>0</v>
      </c>
      <c r="BJ18" s="77">
        <v>0</v>
      </c>
      <c r="BK18" s="77">
        <v>0</v>
      </c>
      <c r="BL18" s="77">
        <v>0</v>
      </c>
      <c r="BM18" s="77">
        <f t="shared" si="9"/>
        <v>6</v>
      </c>
      <c r="BN18" s="77" t="b">
        <v>1</v>
      </c>
      <c r="BO18" s="77">
        <v>0</v>
      </c>
      <c r="BP18" s="77">
        <v>0</v>
      </c>
      <c r="BQ18" s="77">
        <v>0</v>
      </c>
      <c r="BR18" s="77" t="b">
        <v>1</v>
      </c>
      <c r="BS18" s="77">
        <v>0</v>
      </c>
      <c r="BT18" s="77">
        <v>0</v>
      </c>
      <c r="BU18" s="77">
        <v>0</v>
      </c>
      <c r="BV18" s="77">
        <v>0</v>
      </c>
      <c r="BW18" s="77">
        <f t="shared" si="14"/>
        <v>0</v>
      </c>
      <c r="BX18" s="77">
        <v>0</v>
      </c>
      <c r="BY18" s="77">
        <v>0</v>
      </c>
      <c r="BZ18" s="77">
        <v>0</v>
      </c>
      <c r="CA18" s="77" t="b">
        <v>1</v>
      </c>
      <c r="CB18" s="77">
        <v>0</v>
      </c>
      <c r="CC18" s="77">
        <v>0</v>
      </c>
      <c r="CD18" s="77">
        <v>0</v>
      </c>
      <c r="CE18" s="77">
        <v>1</v>
      </c>
    </row>
    <row r="19" spans="1:83" ht="14.25" customHeight="1">
      <c r="A19" s="66">
        <f t="shared" si="2"/>
        <v>10</v>
      </c>
      <c r="B19" s="67" t="b">
        <v>1</v>
      </c>
      <c r="C19" s="68" t="s">
        <v>138</v>
      </c>
      <c r="D19" s="69" t="s">
        <v>148</v>
      </c>
      <c r="E19" s="69" t="s">
        <v>127</v>
      </c>
      <c r="F19" s="69" t="s">
        <v>178</v>
      </c>
      <c r="G19" s="70" t="s">
        <v>180</v>
      </c>
      <c r="H19" s="71" t="s">
        <v>227</v>
      </c>
      <c r="I19" s="69" t="s">
        <v>179</v>
      </c>
      <c r="J19" s="69">
        <v>2023</v>
      </c>
      <c r="K19" s="69" t="s">
        <v>180</v>
      </c>
      <c r="L19" s="69" t="s">
        <v>18</v>
      </c>
      <c r="M19" s="69">
        <v>3</v>
      </c>
      <c r="N19" s="69">
        <v>10</v>
      </c>
      <c r="O19" s="69">
        <v>1</v>
      </c>
      <c r="P19" s="69" t="s">
        <v>178</v>
      </c>
      <c r="Q19" s="69" t="s">
        <v>179</v>
      </c>
      <c r="R19" s="72">
        <v>2</v>
      </c>
      <c r="S19" s="72">
        <v>2</v>
      </c>
      <c r="T19" s="72">
        <v>2</v>
      </c>
      <c r="U19" s="72" t="b">
        <v>0</v>
      </c>
      <c r="V19" s="72">
        <v>2</v>
      </c>
      <c r="W19" s="72">
        <v>2</v>
      </c>
      <c r="X19" s="72" t="b">
        <v>1</v>
      </c>
      <c r="Y19" s="72">
        <v>2</v>
      </c>
      <c r="Z19" s="72">
        <v>2</v>
      </c>
      <c r="AA19" s="72">
        <v>0</v>
      </c>
      <c r="AB19" s="72">
        <f t="shared" si="3"/>
        <v>14</v>
      </c>
      <c r="AC19" s="72" t="b">
        <v>0</v>
      </c>
      <c r="AD19" s="72">
        <v>0</v>
      </c>
      <c r="AE19" s="72">
        <f t="shared" si="4"/>
        <v>0</v>
      </c>
      <c r="AF19" s="72">
        <f t="shared" si="5"/>
        <v>0</v>
      </c>
      <c r="AG19" s="72">
        <f t="shared" si="6"/>
        <v>0</v>
      </c>
      <c r="AH19" s="72" t="b">
        <v>0</v>
      </c>
      <c r="AI19" s="72">
        <v>0</v>
      </c>
      <c r="AJ19" s="72">
        <v>0</v>
      </c>
      <c r="AK19" s="72">
        <v>0</v>
      </c>
      <c r="AL19" s="72">
        <f t="shared" si="7"/>
        <v>14</v>
      </c>
      <c r="AM19" s="72">
        <v>0</v>
      </c>
      <c r="AN19" s="72">
        <v>0</v>
      </c>
      <c r="AO19" s="72">
        <v>0</v>
      </c>
      <c r="AP19" s="72">
        <v>0</v>
      </c>
      <c r="AQ19" s="72">
        <v>0</v>
      </c>
      <c r="AR19" s="72">
        <v>0</v>
      </c>
      <c r="AS19" s="72">
        <v>0</v>
      </c>
      <c r="AT19" s="72">
        <v>0</v>
      </c>
      <c r="AU19" s="72">
        <f t="shared" si="15"/>
        <v>0</v>
      </c>
      <c r="AV19" s="72">
        <v>0</v>
      </c>
      <c r="AW19" s="72">
        <v>0</v>
      </c>
      <c r="AX19" s="72">
        <v>0</v>
      </c>
      <c r="AY19" s="72">
        <v>0</v>
      </c>
      <c r="AZ19" s="72">
        <v>0</v>
      </c>
      <c r="BA19" s="72">
        <v>0</v>
      </c>
      <c r="BB19" s="72">
        <v>0</v>
      </c>
      <c r="BC19" s="72">
        <v>0</v>
      </c>
      <c r="BD19" s="72" t="b">
        <v>0</v>
      </c>
      <c r="BE19" s="72" t="b">
        <v>0</v>
      </c>
      <c r="BF19" s="72">
        <v>0</v>
      </c>
      <c r="BG19" s="72">
        <v>0</v>
      </c>
      <c r="BH19" s="72">
        <v>0</v>
      </c>
      <c r="BI19" s="72">
        <v>0</v>
      </c>
      <c r="BJ19" s="72">
        <v>0</v>
      </c>
      <c r="BK19" s="72">
        <v>0</v>
      </c>
      <c r="BL19" s="72" t="b">
        <v>0</v>
      </c>
      <c r="BM19" s="72">
        <f t="shared" si="9"/>
        <v>0</v>
      </c>
      <c r="BN19" s="72">
        <v>2</v>
      </c>
      <c r="BO19" s="72">
        <v>0</v>
      </c>
      <c r="BP19" s="72">
        <v>0</v>
      </c>
      <c r="BQ19" s="72">
        <v>0</v>
      </c>
      <c r="BR19" s="72">
        <v>0</v>
      </c>
      <c r="BS19" s="72">
        <v>0</v>
      </c>
      <c r="BT19" s="72">
        <v>0</v>
      </c>
      <c r="BU19" s="72">
        <v>0</v>
      </c>
      <c r="BV19" s="72" t="b">
        <v>0</v>
      </c>
      <c r="BW19" s="72">
        <f t="shared" si="14"/>
        <v>2</v>
      </c>
      <c r="BX19" s="72">
        <v>0</v>
      </c>
      <c r="BY19" s="72">
        <v>0</v>
      </c>
      <c r="BZ19" s="72">
        <v>0</v>
      </c>
      <c r="CA19" s="72" t="b">
        <v>0</v>
      </c>
      <c r="CB19" s="72">
        <v>0</v>
      </c>
      <c r="CC19" s="72" t="b">
        <v>0</v>
      </c>
      <c r="CD19" s="72">
        <v>0</v>
      </c>
      <c r="CE19" s="72">
        <f t="shared" ref="CE19:CE24" si="16">SUM(BX19:CD19)</f>
        <v>0</v>
      </c>
    </row>
    <row r="20" spans="1:83" ht="14.25" customHeight="1">
      <c r="A20" s="73">
        <f t="shared" si="2"/>
        <v>1</v>
      </c>
      <c r="B20" s="67" t="b">
        <v>1</v>
      </c>
      <c r="C20" s="68" t="s">
        <v>193</v>
      </c>
      <c r="D20" s="74" t="s">
        <v>132</v>
      </c>
      <c r="E20" s="74" t="s">
        <v>148</v>
      </c>
      <c r="F20" s="74" t="s">
        <v>181</v>
      </c>
      <c r="G20" s="75" t="s">
        <v>183</v>
      </c>
      <c r="H20" s="79" t="s">
        <v>228</v>
      </c>
      <c r="I20" s="74" t="s">
        <v>182</v>
      </c>
      <c r="J20" s="74">
        <v>2022</v>
      </c>
      <c r="K20" s="74" t="s">
        <v>183</v>
      </c>
      <c r="L20" s="74" t="s">
        <v>18</v>
      </c>
      <c r="M20" s="74">
        <v>2</v>
      </c>
      <c r="N20" s="74">
        <v>18</v>
      </c>
      <c r="O20" s="74">
        <v>1</v>
      </c>
      <c r="P20" s="74" t="s">
        <v>181</v>
      </c>
      <c r="Q20" s="74" t="s">
        <v>182</v>
      </c>
      <c r="R20" s="77">
        <v>2</v>
      </c>
      <c r="S20" s="77">
        <v>2</v>
      </c>
      <c r="T20" s="77">
        <v>0</v>
      </c>
      <c r="U20" s="77">
        <v>2</v>
      </c>
      <c r="V20" s="77">
        <v>2</v>
      </c>
      <c r="W20" s="77">
        <v>2</v>
      </c>
      <c r="X20" s="77">
        <v>0</v>
      </c>
      <c r="Y20" s="77">
        <v>0</v>
      </c>
      <c r="Z20" s="77">
        <v>2</v>
      </c>
      <c r="AA20" s="77">
        <v>2</v>
      </c>
      <c r="AB20" s="77">
        <f t="shared" si="3"/>
        <v>14</v>
      </c>
      <c r="AC20" s="77">
        <v>0</v>
      </c>
      <c r="AD20" s="77">
        <v>2</v>
      </c>
      <c r="AE20" s="77">
        <f t="shared" si="4"/>
        <v>0</v>
      </c>
      <c r="AF20" s="77">
        <f t="shared" si="5"/>
        <v>28</v>
      </c>
      <c r="AG20" s="77">
        <f t="shared" si="6"/>
        <v>28</v>
      </c>
      <c r="AH20" s="77">
        <v>0</v>
      </c>
      <c r="AI20" s="77">
        <v>0</v>
      </c>
      <c r="AJ20" s="77">
        <v>0</v>
      </c>
      <c r="AK20" s="77">
        <v>0</v>
      </c>
      <c r="AL20" s="77">
        <f t="shared" si="7"/>
        <v>42</v>
      </c>
      <c r="AM20" s="77">
        <v>0</v>
      </c>
      <c r="AN20" s="77">
        <v>2</v>
      </c>
      <c r="AO20" s="77">
        <v>0</v>
      </c>
      <c r="AP20" s="77">
        <v>0</v>
      </c>
      <c r="AQ20" s="77">
        <v>0</v>
      </c>
      <c r="AR20" s="77">
        <v>0</v>
      </c>
      <c r="AS20" s="77" t="b">
        <v>1</v>
      </c>
      <c r="AT20" s="77">
        <v>0</v>
      </c>
      <c r="AU20" s="77">
        <f t="shared" si="15"/>
        <v>2</v>
      </c>
      <c r="AV20" s="77">
        <v>0</v>
      </c>
      <c r="AW20" s="77">
        <v>0</v>
      </c>
      <c r="AX20" s="77">
        <v>0</v>
      </c>
      <c r="AY20" s="77">
        <v>0</v>
      </c>
      <c r="AZ20" s="77">
        <v>0</v>
      </c>
      <c r="BA20" s="77">
        <v>0</v>
      </c>
      <c r="BB20" s="77">
        <v>0</v>
      </c>
      <c r="BC20" s="77">
        <v>0</v>
      </c>
      <c r="BD20" s="77">
        <v>0</v>
      </c>
      <c r="BE20" s="77">
        <v>0</v>
      </c>
      <c r="BF20" s="77">
        <v>0</v>
      </c>
      <c r="BG20" s="77">
        <v>0</v>
      </c>
      <c r="BH20" s="77">
        <v>0</v>
      </c>
      <c r="BI20" s="77">
        <v>0</v>
      </c>
      <c r="BJ20" s="77">
        <v>0</v>
      </c>
      <c r="BK20" s="77">
        <v>0</v>
      </c>
      <c r="BL20" s="77">
        <v>0</v>
      </c>
      <c r="BM20" s="77">
        <f t="shared" si="9"/>
        <v>2</v>
      </c>
      <c r="BN20" s="77">
        <v>0</v>
      </c>
      <c r="BO20" s="77">
        <v>0</v>
      </c>
      <c r="BP20" s="77">
        <v>0</v>
      </c>
      <c r="BQ20" s="77">
        <v>0</v>
      </c>
      <c r="BR20" s="77">
        <v>0</v>
      </c>
      <c r="BS20" s="77">
        <v>0</v>
      </c>
      <c r="BT20" s="77">
        <v>0</v>
      </c>
      <c r="BU20" s="77">
        <v>0</v>
      </c>
      <c r="BV20" s="77">
        <v>0</v>
      </c>
      <c r="BW20" s="77">
        <f t="shared" si="14"/>
        <v>0</v>
      </c>
      <c r="BX20" s="77">
        <v>0</v>
      </c>
      <c r="BY20" s="77">
        <v>0</v>
      </c>
      <c r="BZ20" s="77">
        <v>0</v>
      </c>
      <c r="CA20" s="77">
        <v>2</v>
      </c>
      <c r="CB20" s="77">
        <v>2</v>
      </c>
      <c r="CC20" s="77">
        <v>2</v>
      </c>
      <c r="CD20" s="77">
        <v>2</v>
      </c>
      <c r="CE20" s="77">
        <f t="shared" si="16"/>
        <v>8</v>
      </c>
    </row>
    <row r="21" spans="1:83" ht="14.25" customHeight="1">
      <c r="A21" s="66">
        <f t="shared" si="2"/>
        <v>20</v>
      </c>
      <c r="B21" s="67" t="b">
        <v>1</v>
      </c>
      <c r="C21" s="68" t="s">
        <v>212</v>
      </c>
      <c r="D21" s="69" t="s">
        <v>152</v>
      </c>
      <c r="E21" s="69" t="s">
        <v>159</v>
      </c>
      <c r="F21" s="69" t="s">
        <v>184</v>
      </c>
      <c r="G21" s="70" t="s">
        <v>186</v>
      </c>
      <c r="H21" s="71" t="s">
        <v>229</v>
      </c>
      <c r="I21" s="69" t="s">
        <v>185</v>
      </c>
      <c r="J21" s="69">
        <v>2024</v>
      </c>
      <c r="K21" s="69" t="s">
        <v>186</v>
      </c>
      <c r="L21" s="69" t="s">
        <v>31</v>
      </c>
      <c r="M21" s="69">
        <v>1</v>
      </c>
      <c r="N21" s="69">
        <v>16</v>
      </c>
      <c r="O21" s="69">
        <v>1</v>
      </c>
      <c r="P21" s="69" t="s">
        <v>184</v>
      </c>
      <c r="Q21" s="69" t="s">
        <v>185</v>
      </c>
      <c r="R21" s="72">
        <v>2</v>
      </c>
      <c r="S21" s="72" t="b">
        <v>1</v>
      </c>
      <c r="T21" s="72">
        <v>2</v>
      </c>
      <c r="U21" s="72" t="b">
        <v>1</v>
      </c>
      <c r="V21" s="72">
        <v>0</v>
      </c>
      <c r="W21" s="72">
        <v>0</v>
      </c>
      <c r="X21" s="72" t="b">
        <v>0</v>
      </c>
      <c r="Y21" s="72">
        <v>0</v>
      </c>
      <c r="Z21" s="72">
        <v>2</v>
      </c>
      <c r="AA21" s="72">
        <v>0</v>
      </c>
      <c r="AB21" s="72">
        <f t="shared" si="3"/>
        <v>6</v>
      </c>
      <c r="AC21" s="72" t="b">
        <v>0</v>
      </c>
      <c r="AD21" s="72">
        <v>0</v>
      </c>
      <c r="AE21" s="72">
        <f t="shared" si="4"/>
        <v>0</v>
      </c>
      <c r="AF21" s="72">
        <f t="shared" si="5"/>
        <v>0</v>
      </c>
      <c r="AG21" s="72">
        <f t="shared" si="6"/>
        <v>0</v>
      </c>
      <c r="AH21" s="72" t="b">
        <v>0</v>
      </c>
      <c r="AI21" s="72">
        <v>0</v>
      </c>
      <c r="AJ21" s="72">
        <v>0</v>
      </c>
      <c r="AK21" s="72">
        <v>0</v>
      </c>
      <c r="AL21" s="72">
        <f t="shared" si="7"/>
        <v>6</v>
      </c>
      <c r="AM21" s="72">
        <v>0</v>
      </c>
      <c r="AN21" s="72" t="b">
        <v>0</v>
      </c>
      <c r="AO21" s="72">
        <v>0</v>
      </c>
      <c r="AP21" s="72" t="b">
        <v>0</v>
      </c>
      <c r="AQ21" s="72" t="b">
        <v>0</v>
      </c>
      <c r="AR21" s="72" t="b">
        <v>0</v>
      </c>
      <c r="AS21" s="72" t="b">
        <v>0</v>
      </c>
      <c r="AT21" s="72">
        <v>0</v>
      </c>
      <c r="AU21" s="72">
        <f t="shared" si="15"/>
        <v>0</v>
      </c>
      <c r="AV21" s="72">
        <v>0</v>
      </c>
      <c r="AW21" s="72" t="b">
        <v>0</v>
      </c>
      <c r="AX21" s="72">
        <v>0</v>
      </c>
      <c r="AY21" s="72" t="b">
        <v>0</v>
      </c>
      <c r="AZ21" s="72">
        <v>0</v>
      </c>
      <c r="BA21" s="72">
        <v>0</v>
      </c>
      <c r="BB21" s="72">
        <v>0</v>
      </c>
      <c r="BC21" s="72">
        <v>0</v>
      </c>
      <c r="BD21" s="72">
        <v>0</v>
      </c>
      <c r="BE21" s="72">
        <v>0</v>
      </c>
      <c r="BF21" s="72">
        <v>0</v>
      </c>
      <c r="BG21" s="72">
        <v>0</v>
      </c>
      <c r="BH21" s="72">
        <v>0</v>
      </c>
      <c r="BI21" s="72">
        <v>0</v>
      </c>
      <c r="BJ21" s="72">
        <v>0</v>
      </c>
      <c r="BK21" s="72">
        <v>0</v>
      </c>
      <c r="BL21" s="72">
        <v>0</v>
      </c>
      <c r="BM21" s="72">
        <f t="shared" si="9"/>
        <v>0</v>
      </c>
      <c r="BN21" s="72">
        <v>2</v>
      </c>
      <c r="BO21" s="72">
        <v>0</v>
      </c>
      <c r="BP21" s="72">
        <v>0</v>
      </c>
      <c r="BQ21" s="72">
        <v>0</v>
      </c>
      <c r="BR21" s="72">
        <v>0</v>
      </c>
      <c r="BS21" s="72" t="b">
        <v>0</v>
      </c>
      <c r="BT21" s="72" t="b">
        <v>0</v>
      </c>
      <c r="BU21" s="72">
        <v>0</v>
      </c>
      <c r="BV21" s="72">
        <v>0</v>
      </c>
      <c r="BW21" s="72">
        <f t="shared" si="14"/>
        <v>2</v>
      </c>
      <c r="BX21" s="72" t="b">
        <v>0</v>
      </c>
      <c r="BY21" s="72" t="b">
        <v>0</v>
      </c>
      <c r="BZ21" s="72" t="b">
        <v>0</v>
      </c>
      <c r="CA21" s="72" t="b">
        <v>0</v>
      </c>
      <c r="CB21" s="72">
        <v>0</v>
      </c>
      <c r="CC21" s="72" t="b">
        <v>0</v>
      </c>
      <c r="CD21" s="72" t="b">
        <v>0</v>
      </c>
      <c r="CE21" s="72">
        <f t="shared" si="16"/>
        <v>0</v>
      </c>
    </row>
    <row r="22" spans="1:83" ht="14.25" customHeight="1">
      <c r="A22" s="73">
        <f t="shared" si="2"/>
        <v>2</v>
      </c>
      <c r="B22" s="67" t="b">
        <v>1</v>
      </c>
      <c r="C22" s="68" t="s">
        <v>143</v>
      </c>
      <c r="D22" s="74" t="s">
        <v>138</v>
      </c>
      <c r="E22" s="74" t="s">
        <v>133</v>
      </c>
      <c r="F22" s="74" t="s">
        <v>187</v>
      </c>
      <c r="G22" s="75" t="s">
        <v>189</v>
      </c>
      <c r="H22" s="80" t="s">
        <v>230</v>
      </c>
      <c r="I22" s="74" t="s">
        <v>188</v>
      </c>
      <c r="J22" s="74">
        <v>2023</v>
      </c>
      <c r="K22" s="74" t="s">
        <v>189</v>
      </c>
      <c r="L22" s="74" t="s">
        <v>42</v>
      </c>
      <c r="M22" s="74">
        <v>1</v>
      </c>
      <c r="N22" s="74">
        <v>8</v>
      </c>
      <c r="O22" s="74">
        <v>1</v>
      </c>
      <c r="P22" s="74" t="s">
        <v>187</v>
      </c>
      <c r="Q22" s="74" t="s">
        <v>188</v>
      </c>
      <c r="R22" s="77">
        <v>2</v>
      </c>
      <c r="S22" s="77" t="b">
        <v>1</v>
      </c>
      <c r="T22" s="77">
        <v>2</v>
      </c>
      <c r="U22" s="77">
        <v>0</v>
      </c>
      <c r="V22" s="77" t="b">
        <v>0</v>
      </c>
      <c r="W22" s="77">
        <v>0</v>
      </c>
      <c r="X22" s="77">
        <v>0</v>
      </c>
      <c r="Y22" s="77">
        <v>2</v>
      </c>
      <c r="Z22" s="77">
        <v>0</v>
      </c>
      <c r="AA22" s="77">
        <v>0</v>
      </c>
      <c r="AB22" s="77">
        <f t="shared" si="3"/>
        <v>6</v>
      </c>
      <c r="AC22" s="77">
        <v>0</v>
      </c>
      <c r="AD22" s="77">
        <v>0</v>
      </c>
      <c r="AE22" s="77">
        <f t="shared" si="4"/>
        <v>0</v>
      </c>
      <c r="AF22" s="77">
        <f t="shared" si="5"/>
        <v>0</v>
      </c>
      <c r="AG22" s="77">
        <f t="shared" si="6"/>
        <v>0</v>
      </c>
      <c r="AH22" s="77">
        <v>0</v>
      </c>
      <c r="AI22" s="77">
        <v>0</v>
      </c>
      <c r="AJ22" s="77">
        <v>0</v>
      </c>
      <c r="AK22" s="77">
        <v>0</v>
      </c>
      <c r="AL22" s="77">
        <f t="shared" si="7"/>
        <v>6</v>
      </c>
      <c r="AM22" s="77">
        <v>0</v>
      </c>
      <c r="AN22" s="77">
        <v>0</v>
      </c>
      <c r="AO22" s="77">
        <v>0</v>
      </c>
      <c r="AP22" s="77">
        <v>0</v>
      </c>
      <c r="AQ22" s="77">
        <v>0</v>
      </c>
      <c r="AR22" s="77">
        <v>0</v>
      </c>
      <c r="AS22" s="77">
        <v>0</v>
      </c>
      <c r="AT22" s="77">
        <v>0</v>
      </c>
      <c r="AU22" s="77">
        <f t="shared" si="15"/>
        <v>0</v>
      </c>
      <c r="AV22" s="77">
        <v>0</v>
      </c>
      <c r="AW22" s="77">
        <v>0</v>
      </c>
      <c r="AX22" s="77">
        <v>0</v>
      </c>
      <c r="AY22" s="77">
        <v>0</v>
      </c>
      <c r="AZ22" s="77">
        <v>0</v>
      </c>
      <c r="BA22" s="77">
        <v>0</v>
      </c>
      <c r="BB22" s="77">
        <v>0</v>
      </c>
      <c r="BC22" s="77">
        <v>0</v>
      </c>
      <c r="BD22" s="77">
        <v>0</v>
      </c>
      <c r="BE22" s="77">
        <v>0</v>
      </c>
      <c r="BF22" s="77">
        <v>0</v>
      </c>
      <c r="BG22" s="77">
        <v>0</v>
      </c>
      <c r="BH22" s="77">
        <v>0</v>
      </c>
      <c r="BI22" s="77">
        <v>0</v>
      </c>
      <c r="BJ22" s="77">
        <v>0</v>
      </c>
      <c r="BK22" s="77">
        <v>0</v>
      </c>
      <c r="BL22" s="77">
        <v>0</v>
      </c>
      <c r="BM22" s="77">
        <f t="shared" si="9"/>
        <v>0</v>
      </c>
      <c r="BN22" s="77">
        <v>0</v>
      </c>
      <c r="BO22" s="77">
        <v>0</v>
      </c>
      <c r="BP22" s="77">
        <v>0</v>
      </c>
      <c r="BQ22" s="77">
        <v>0</v>
      </c>
      <c r="BR22" s="77">
        <v>0</v>
      </c>
      <c r="BS22" s="77">
        <v>0</v>
      </c>
      <c r="BT22" s="77">
        <v>0</v>
      </c>
      <c r="BU22" s="77">
        <v>0</v>
      </c>
      <c r="BV22" s="77">
        <v>0</v>
      </c>
      <c r="BW22" s="77">
        <f t="shared" si="14"/>
        <v>0</v>
      </c>
      <c r="BX22" s="77">
        <v>0</v>
      </c>
      <c r="BY22" s="77">
        <v>2</v>
      </c>
      <c r="BZ22" s="77">
        <v>2</v>
      </c>
      <c r="CA22" s="77">
        <v>0</v>
      </c>
      <c r="CB22" s="77">
        <v>0</v>
      </c>
      <c r="CC22" s="77">
        <v>0</v>
      </c>
      <c r="CD22" s="77">
        <v>0</v>
      </c>
      <c r="CE22" s="77">
        <f t="shared" si="16"/>
        <v>4</v>
      </c>
    </row>
    <row r="23" spans="1:83" ht="14.25" customHeight="1">
      <c r="A23" s="66">
        <f t="shared" si="2"/>
        <v>4</v>
      </c>
      <c r="B23" s="67" t="b">
        <v>1</v>
      </c>
      <c r="C23" s="68" t="s">
        <v>123</v>
      </c>
      <c r="D23" s="69" t="s">
        <v>127</v>
      </c>
      <c r="E23" s="69" t="s">
        <v>152</v>
      </c>
      <c r="F23" s="69" t="s">
        <v>190</v>
      </c>
      <c r="G23" s="70" t="s">
        <v>192</v>
      </c>
      <c r="H23" s="71" t="s">
        <v>231</v>
      </c>
      <c r="I23" s="69" t="s">
        <v>191</v>
      </c>
      <c r="J23" s="69">
        <v>2024</v>
      </c>
      <c r="K23" s="69" t="s">
        <v>192</v>
      </c>
      <c r="L23" s="69" t="s">
        <v>31</v>
      </c>
      <c r="M23" s="69">
        <v>0</v>
      </c>
      <c r="N23" s="69">
        <v>28</v>
      </c>
      <c r="O23" s="69">
        <v>1</v>
      </c>
      <c r="P23" s="69" t="s">
        <v>190</v>
      </c>
      <c r="Q23" s="69" t="s">
        <v>191</v>
      </c>
      <c r="R23" s="72">
        <v>2</v>
      </c>
      <c r="S23" s="72" t="b">
        <v>1</v>
      </c>
      <c r="T23" s="72">
        <v>0</v>
      </c>
      <c r="U23" s="72">
        <v>0</v>
      </c>
      <c r="V23" s="72" t="b">
        <v>1</v>
      </c>
      <c r="W23" s="72">
        <v>0</v>
      </c>
      <c r="X23" s="72">
        <v>0</v>
      </c>
      <c r="Y23" s="72">
        <v>2</v>
      </c>
      <c r="Z23" s="72">
        <v>0</v>
      </c>
      <c r="AA23" s="72">
        <v>0</v>
      </c>
      <c r="AB23" s="72">
        <f t="shared" si="3"/>
        <v>4</v>
      </c>
      <c r="AC23" s="72">
        <v>0</v>
      </c>
      <c r="AD23" s="72">
        <v>0</v>
      </c>
      <c r="AE23" s="72">
        <f t="shared" si="4"/>
        <v>0</v>
      </c>
      <c r="AF23" s="72">
        <f t="shared" si="5"/>
        <v>0</v>
      </c>
      <c r="AG23" s="72">
        <f t="shared" si="6"/>
        <v>0</v>
      </c>
      <c r="AH23" s="72">
        <v>0</v>
      </c>
      <c r="AI23" s="72">
        <v>0</v>
      </c>
      <c r="AJ23" s="72">
        <v>0</v>
      </c>
      <c r="AK23" s="72">
        <v>0</v>
      </c>
      <c r="AL23" s="72">
        <f t="shared" si="7"/>
        <v>4</v>
      </c>
      <c r="AM23" s="72">
        <v>0</v>
      </c>
      <c r="AN23" s="72">
        <v>0</v>
      </c>
      <c r="AO23" s="72">
        <v>0</v>
      </c>
      <c r="AP23" s="72">
        <v>0</v>
      </c>
      <c r="AQ23" s="72">
        <v>0</v>
      </c>
      <c r="AR23" s="72">
        <v>0</v>
      </c>
      <c r="AS23" s="72">
        <v>0</v>
      </c>
      <c r="AT23" s="72">
        <v>0</v>
      </c>
      <c r="AU23" s="72">
        <f t="shared" si="15"/>
        <v>0</v>
      </c>
      <c r="AV23" s="72">
        <v>0</v>
      </c>
      <c r="AW23" s="72">
        <v>0</v>
      </c>
      <c r="AX23" s="72">
        <v>0</v>
      </c>
      <c r="AY23" s="72">
        <v>0</v>
      </c>
      <c r="AZ23" s="72">
        <v>0</v>
      </c>
      <c r="BA23" s="72">
        <v>2</v>
      </c>
      <c r="BB23" s="72" t="b">
        <v>1</v>
      </c>
      <c r="BC23" s="72">
        <v>0</v>
      </c>
      <c r="BD23" s="72">
        <v>2</v>
      </c>
      <c r="BE23" s="72">
        <v>2</v>
      </c>
      <c r="BF23" s="72">
        <v>2</v>
      </c>
      <c r="BG23" s="72">
        <v>0</v>
      </c>
      <c r="BH23" s="72">
        <v>0</v>
      </c>
      <c r="BI23" s="72">
        <v>0</v>
      </c>
      <c r="BJ23" s="72">
        <v>0</v>
      </c>
      <c r="BK23" s="72">
        <v>0</v>
      </c>
      <c r="BL23" s="72" t="b">
        <v>0</v>
      </c>
      <c r="BM23" s="72">
        <f t="shared" si="9"/>
        <v>8</v>
      </c>
      <c r="BN23" s="72">
        <v>0</v>
      </c>
      <c r="BO23" s="72">
        <v>0</v>
      </c>
      <c r="BP23" s="72">
        <v>0</v>
      </c>
      <c r="BQ23" s="72">
        <v>0</v>
      </c>
      <c r="BR23" s="72">
        <v>0</v>
      </c>
      <c r="BS23" s="72">
        <v>0</v>
      </c>
      <c r="BT23" s="72">
        <v>0</v>
      </c>
      <c r="BU23" s="72">
        <v>0</v>
      </c>
      <c r="BV23" s="72">
        <v>0</v>
      </c>
      <c r="BW23" s="72">
        <f t="shared" si="14"/>
        <v>0</v>
      </c>
      <c r="BX23" s="72">
        <v>0</v>
      </c>
      <c r="BY23" s="72">
        <v>0</v>
      </c>
      <c r="BZ23" s="72">
        <v>0</v>
      </c>
      <c r="CA23" s="72">
        <v>0</v>
      </c>
      <c r="CB23" s="72">
        <v>0</v>
      </c>
      <c r="CC23" s="72">
        <v>0</v>
      </c>
      <c r="CD23" s="72">
        <v>0</v>
      </c>
      <c r="CE23" s="72">
        <f t="shared" si="16"/>
        <v>0</v>
      </c>
    </row>
    <row r="24" spans="1:83" ht="14.25" customHeight="1">
      <c r="A24" s="73">
        <f t="shared" si="2"/>
        <v>2</v>
      </c>
      <c r="B24" s="67" t="b">
        <v>1</v>
      </c>
      <c r="C24" s="68" t="s">
        <v>206</v>
      </c>
      <c r="D24" s="74" t="s">
        <v>193</v>
      </c>
      <c r="E24" s="74" t="s">
        <v>194</v>
      </c>
      <c r="F24" s="74" t="s">
        <v>195</v>
      </c>
      <c r="G24" s="75" t="s">
        <v>197</v>
      </c>
      <c r="H24" s="79" t="s">
        <v>232</v>
      </c>
      <c r="I24" s="74" t="s">
        <v>196</v>
      </c>
      <c r="J24" s="74">
        <v>2024</v>
      </c>
      <c r="K24" s="74" t="s">
        <v>197</v>
      </c>
      <c r="L24" s="74" t="s">
        <v>31</v>
      </c>
      <c r="M24" s="74">
        <v>0</v>
      </c>
      <c r="N24" s="74">
        <v>62</v>
      </c>
      <c r="O24" s="74">
        <v>1</v>
      </c>
      <c r="P24" s="74" t="s">
        <v>195</v>
      </c>
      <c r="Q24" s="74" t="s">
        <v>196</v>
      </c>
      <c r="R24" s="77">
        <v>2</v>
      </c>
      <c r="S24" s="77">
        <v>2</v>
      </c>
      <c r="T24" s="77">
        <v>2</v>
      </c>
      <c r="U24" s="77">
        <v>2</v>
      </c>
      <c r="V24" s="77">
        <v>2</v>
      </c>
      <c r="W24" s="77">
        <v>2</v>
      </c>
      <c r="X24" s="77">
        <v>0</v>
      </c>
      <c r="Y24" s="77">
        <v>2</v>
      </c>
      <c r="Z24" s="77">
        <v>0</v>
      </c>
      <c r="AA24" s="77">
        <v>2</v>
      </c>
      <c r="AB24" s="77">
        <f t="shared" si="3"/>
        <v>16</v>
      </c>
      <c r="AC24" s="77">
        <v>0</v>
      </c>
      <c r="AD24" s="77">
        <v>0</v>
      </c>
      <c r="AE24" s="77">
        <f t="shared" si="4"/>
        <v>0</v>
      </c>
      <c r="AF24" s="77">
        <f t="shared" si="5"/>
        <v>0</v>
      </c>
      <c r="AG24" s="77">
        <f t="shared" si="6"/>
        <v>0</v>
      </c>
      <c r="AH24" s="77">
        <v>0</v>
      </c>
      <c r="AI24" s="77">
        <v>0</v>
      </c>
      <c r="AJ24" s="77">
        <v>0</v>
      </c>
      <c r="AK24" s="77">
        <v>0</v>
      </c>
      <c r="AL24" s="77">
        <f t="shared" si="7"/>
        <v>16</v>
      </c>
      <c r="AM24" s="77" t="b">
        <v>0</v>
      </c>
      <c r="AN24" s="77" t="b">
        <v>0</v>
      </c>
      <c r="AO24" s="77">
        <v>0</v>
      </c>
      <c r="AP24" s="77">
        <v>0</v>
      </c>
      <c r="AQ24" s="77">
        <v>0</v>
      </c>
      <c r="AR24" s="77">
        <v>0</v>
      </c>
      <c r="AS24" s="77">
        <v>0</v>
      </c>
      <c r="AT24" s="77">
        <v>0</v>
      </c>
      <c r="AU24" s="77">
        <f t="shared" si="15"/>
        <v>0</v>
      </c>
      <c r="AV24" s="77">
        <v>0</v>
      </c>
      <c r="AW24" s="77">
        <v>0</v>
      </c>
      <c r="AX24" s="77">
        <v>0</v>
      </c>
      <c r="AY24" s="77">
        <v>0</v>
      </c>
      <c r="AZ24" s="77">
        <v>0</v>
      </c>
      <c r="BA24" s="77">
        <v>0</v>
      </c>
      <c r="BB24" s="77">
        <v>0</v>
      </c>
      <c r="BC24" s="77">
        <v>0</v>
      </c>
      <c r="BD24" s="77">
        <v>0</v>
      </c>
      <c r="BE24" s="77">
        <v>0</v>
      </c>
      <c r="BF24" s="77">
        <v>0</v>
      </c>
      <c r="BG24" s="77">
        <v>0</v>
      </c>
      <c r="BH24" s="77">
        <v>0</v>
      </c>
      <c r="BI24" s="77">
        <v>0</v>
      </c>
      <c r="BJ24" s="77">
        <v>0</v>
      </c>
      <c r="BK24" s="77">
        <v>0</v>
      </c>
      <c r="BL24" s="77">
        <v>0</v>
      </c>
      <c r="BM24" s="77">
        <f t="shared" si="9"/>
        <v>0</v>
      </c>
      <c r="BN24" s="77">
        <v>0</v>
      </c>
      <c r="BO24" s="77">
        <v>0</v>
      </c>
      <c r="BP24" s="77">
        <v>0</v>
      </c>
      <c r="BQ24" s="77">
        <v>0</v>
      </c>
      <c r="BR24" s="77">
        <v>0</v>
      </c>
      <c r="BS24" s="77">
        <v>0</v>
      </c>
      <c r="BT24" s="77">
        <v>0</v>
      </c>
      <c r="BU24" s="77">
        <v>0</v>
      </c>
      <c r="BV24" s="77">
        <v>0</v>
      </c>
      <c r="BW24" s="77">
        <f t="shared" si="14"/>
        <v>0</v>
      </c>
      <c r="BX24" s="77">
        <v>2</v>
      </c>
      <c r="BY24" s="77">
        <v>0</v>
      </c>
      <c r="BZ24" s="77">
        <v>0</v>
      </c>
      <c r="CA24" s="77">
        <v>0</v>
      </c>
      <c r="CB24" s="77">
        <v>2</v>
      </c>
      <c r="CC24" s="77">
        <v>0</v>
      </c>
      <c r="CD24" s="77">
        <v>0</v>
      </c>
      <c r="CE24" s="77">
        <f t="shared" si="16"/>
        <v>4</v>
      </c>
    </row>
    <row r="25" spans="1:83" ht="14.25" customHeight="1">
      <c r="A25" s="6"/>
      <c r="B25" s="6">
        <f>COUNTIF(B5:B24,TRUE)</f>
        <v>20</v>
      </c>
      <c r="C25" s="81" t="s">
        <v>233</v>
      </c>
      <c r="K25" s="1"/>
    </row>
    <row r="26" spans="1:83" ht="14.25" customHeight="1">
      <c r="A26" s="6"/>
      <c r="B26" s="6">
        <f>COUNTIF(B6:B25,FALSE)</f>
        <v>0</v>
      </c>
      <c r="C26" s="81" t="s">
        <v>234</v>
      </c>
      <c r="K26" s="1"/>
    </row>
    <row r="27" spans="1:83" ht="14.25" customHeight="1">
      <c r="A27" s="6"/>
      <c r="B27" s="6"/>
      <c r="C27" s="81"/>
      <c r="K27" s="1"/>
    </row>
    <row r="28" spans="1:83" ht="14.25" customHeight="1">
      <c r="A28" s="6"/>
      <c r="B28" s="6"/>
      <c r="C28" s="81"/>
      <c r="K28" s="1"/>
    </row>
    <row r="29" spans="1:83" ht="14.25" customHeight="1">
      <c r="A29" s="6"/>
      <c r="B29" s="6"/>
      <c r="C29" s="81"/>
      <c r="K29" s="1"/>
    </row>
    <row r="30" spans="1:83" ht="14.25" customHeight="1">
      <c r="A30" s="6"/>
      <c r="B30" s="6"/>
      <c r="C30" s="81"/>
      <c r="K30" s="1"/>
    </row>
    <row r="31" spans="1:83" ht="14.25" customHeight="1">
      <c r="A31" s="6"/>
      <c r="B31" s="6"/>
      <c r="C31" s="81"/>
      <c r="K31" s="1"/>
    </row>
    <row r="32" spans="1:83" ht="14.25" customHeight="1">
      <c r="A32" s="6"/>
      <c r="B32" s="6"/>
      <c r="C32" s="81"/>
      <c r="K32" s="1"/>
    </row>
    <row r="33" spans="1:11" ht="14.25" customHeight="1">
      <c r="A33" s="6"/>
      <c r="B33" s="6"/>
      <c r="C33" s="81"/>
      <c r="K33" s="1"/>
    </row>
    <row r="34" spans="1:11" ht="14.25" customHeight="1">
      <c r="A34" s="6"/>
      <c r="B34" s="6"/>
      <c r="C34" s="81"/>
      <c r="K34" s="1"/>
    </row>
    <row r="35" spans="1:11" ht="14.25" customHeight="1">
      <c r="A35" s="6"/>
      <c r="B35" s="6"/>
      <c r="C35" s="81"/>
      <c r="K35" s="1"/>
    </row>
    <row r="36" spans="1:11" ht="14.25" customHeight="1">
      <c r="A36" s="6"/>
      <c r="B36" s="6"/>
      <c r="C36" s="81"/>
      <c r="K36" s="1"/>
    </row>
    <row r="37" spans="1:11" ht="14.25" customHeight="1">
      <c r="A37" s="6"/>
      <c r="B37" s="6"/>
      <c r="C37" s="81"/>
      <c r="K37" s="1"/>
    </row>
    <row r="38" spans="1:11" ht="14.25" customHeight="1">
      <c r="A38" s="6"/>
      <c r="B38" s="6"/>
      <c r="C38" s="81"/>
      <c r="K38" s="1"/>
    </row>
    <row r="39" spans="1:11" ht="14.25" customHeight="1">
      <c r="A39" s="6"/>
      <c r="B39" s="6"/>
      <c r="C39" s="81"/>
      <c r="K39" s="1"/>
    </row>
    <row r="40" spans="1:11" ht="14.25" customHeight="1">
      <c r="A40" s="6"/>
      <c r="B40" s="6"/>
      <c r="C40" s="81"/>
      <c r="K40" s="1"/>
    </row>
    <row r="41" spans="1:11" ht="14.25" customHeight="1">
      <c r="A41" s="6"/>
      <c r="B41" s="6"/>
      <c r="C41" s="81"/>
      <c r="K41" s="1"/>
    </row>
    <row r="42" spans="1:11" ht="14.25" customHeight="1">
      <c r="A42" s="6"/>
      <c r="B42" s="6"/>
      <c r="C42" s="81"/>
      <c r="K42" s="1"/>
    </row>
    <row r="43" spans="1:11" ht="14.25" customHeight="1">
      <c r="A43" s="6"/>
      <c r="B43" s="6"/>
      <c r="C43" s="81"/>
      <c r="K43" s="1"/>
    </row>
    <row r="44" spans="1:11" ht="14.25" customHeight="1">
      <c r="A44" s="6"/>
      <c r="B44" s="6"/>
      <c r="C44" s="81"/>
      <c r="K44" s="1"/>
    </row>
    <row r="45" spans="1:11" ht="14.25" customHeight="1">
      <c r="A45" s="6"/>
      <c r="B45" s="6"/>
      <c r="C45" s="81"/>
      <c r="K45" s="1"/>
    </row>
    <row r="46" spans="1:11" ht="14.25" customHeight="1">
      <c r="A46" s="6"/>
      <c r="B46" s="6"/>
      <c r="C46" s="81"/>
      <c r="K46" s="1"/>
    </row>
    <row r="47" spans="1:11" ht="14.25" customHeight="1">
      <c r="A47" s="6"/>
      <c r="B47" s="6"/>
      <c r="C47" s="81"/>
      <c r="K47" s="1"/>
    </row>
    <row r="48" spans="1:11" ht="14.25" customHeight="1">
      <c r="A48" s="6"/>
      <c r="B48" s="6"/>
      <c r="C48" s="81"/>
      <c r="K48" s="1"/>
    </row>
    <row r="49" spans="1:11" ht="14.25" customHeight="1">
      <c r="A49" s="6"/>
      <c r="B49" s="6"/>
      <c r="C49" s="81"/>
      <c r="K49" s="1"/>
    </row>
    <row r="50" spans="1:11" ht="14.25" customHeight="1">
      <c r="A50" s="6"/>
      <c r="B50" s="6"/>
      <c r="C50" s="81"/>
      <c r="K50" s="1"/>
    </row>
    <row r="51" spans="1:11" ht="14.25" customHeight="1">
      <c r="A51" s="6"/>
      <c r="B51" s="6"/>
      <c r="C51" s="81"/>
      <c r="K51" s="1"/>
    </row>
    <row r="52" spans="1:11" ht="14.25" customHeight="1">
      <c r="A52" s="6"/>
      <c r="B52" s="6"/>
      <c r="C52" s="81"/>
      <c r="K52" s="1"/>
    </row>
    <row r="53" spans="1:11" ht="14.25" customHeight="1">
      <c r="A53" s="6"/>
      <c r="B53" s="6"/>
      <c r="C53" s="81"/>
      <c r="K53" s="1"/>
    </row>
    <row r="54" spans="1:11" ht="14.25" customHeight="1">
      <c r="A54" s="6"/>
      <c r="B54" s="6"/>
      <c r="C54" s="81"/>
      <c r="K54" s="1"/>
    </row>
    <row r="55" spans="1:11" ht="14.25" customHeight="1">
      <c r="A55" s="6"/>
      <c r="B55" s="6"/>
      <c r="C55" s="81"/>
      <c r="K55" s="1"/>
    </row>
    <row r="56" spans="1:11" ht="14.25" customHeight="1">
      <c r="A56" s="6"/>
      <c r="B56" s="6"/>
      <c r="C56" s="81"/>
      <c r="K56" s="1"/>
    </row>
    <row r="57" spans="1:11" ht="14.25" customHeight="1">
      <c r="A57" s="6"/>
      <c r="B57" s="6"/>
      <c r="C57" s="81"/>
      <c r="K57" s="1"/>
    </row>
    <row r="58" spans="1:11" ht="14.25" customHeight="1">
      <c r="A58" s="6"/>
      <c r="B58" s="6"/>
      <c r="C58" s="81"/>
      <c r="K58" s="1"/>
    </row>
    <row r="59" spans="1:11" ht="14.25" customHeight="1">
      <c r="A59" s="6"/>
      <c r="B59" s="6"/>
      <c r="C59" s="81"/>
      <c r="K59" s="1"/>
    </row>
    <row r="60" spans="1:11" ht="14.25" customHeight="1">
      <c r="A60" s="6"/>
      <c r="B60" s="6"/>
      <c r="C60" s="81"/>
      <c r="K60" s="1"/>
    </row>
    <row r="61" spans="1:11" ht="14.25" customHeight="1">
      <c r="A61" s="6"/>
      <c r="B61" s="6"/>
      <c r="C61" s="81"/>
      <c r="K61" s="1"/>
    </row>
    <row r="62" spans="1:11" ht="14.25" customHeight="1">
      <c r="A62" s="6"/>
      <c r="B62" s="6"/>
      <c r="C62" s="81"/>
      <c r="K62" s="1"/>
    </row>
    <row r="63" spans="1:11" ht="14.25" customHeight="1">
      <c r="A63" s="6"/>
      <c r="B63" s="6"/>
      <c r="C63" s="81"/>
      <c r="K63" s="1"/>
    </row>
    <row r="64" spans="1:11" ht="14.25" customHeight="1">
      <c r="A64" s="6"/>
      <c r="B64" s="6"/>
      <c r="C64" s="81"/>
      <c r="K64" s="1"/>
    </row>
    <row r="65" spans="1:11" ht="14.25" customHeight="1">
      <c r="A65" s="6"/>
      <c r="B65" s="6"/>
      <c r="C65" s="81"/>
      <c r="K65" s="1"/>
    </row>
    <row r="66" spans="1:11" ht="14.25" customHeight="1">
      <c r="A66" s="6"/>
      <c r="B66" s="6"/>
      <c r="C66" s="81"/>
      <c r="K66" s="1"/>
    </row>
    <row r="67" spans="1:11" ht="14.25" customHeight="1">
      <c r="A67" s="6"/>
      <c r="B67" s="6"/>
      <c r="C67" s="81"/>
      <c r="K67" s="1"/>
    </row>
    <row r="68" spans="1:11" ht="14.25" customHeight="1">
      <c r="A68" s="6"/>
      <c r="B68" s="6"/>
      <c r="C68" s="81"/>
      <c r="K68" s="1"/>
    </row>
    <row r="69" spans="1:11" ht="14.25" customHeight="1">
      <c r="A69" s="6"/>
      <c r="B69" s="6"/>
      <c r="C69" s="81"/>
      <c r="K69" s="1"/>
    </row>
    <row r="70" spans="1:11" ht="14.25" customHeight="1">
      <c r="A70" s="6"/>
      <c r="B70" s="6"/>
      <c r="C70" s="81"/>
      <c r="K70" s="1"/>
    </row>
    <row r="71" spans="1:11" ht="14.25" customHeight="1">
      <c r="A71" s="6"/>
      <c r="B71" s="6"/>
      <c r="C71" s="81"/>
      <c r="K71" s="1"/>
    </row>
    <row r="72" spans="1:11" ht="14.25" customHeight="1">
      <c r="A72" s="6"/>
      <c r="B72" s="6"/>
      <c r="C72" s="81"/>
      <c r="K72" s="1"/>
    </row>
    <row r="73" spans="1:11" ht="14.25" customHeight="1">
      <c r="A73" s="6"/>
      <c r="B73" s="6"/>
      <c r="C73" s="81"/>
      <c r="K73" s="1"/>
    </row>
    <row r="74" spans="1:11" ht="14.25" customHeight="1">
      <c r="A74" s="6"/>
      <c r="B74" s="6"/>
      <c r="C74" s="81"/>
      <c r="K74" s="1"/>
    </row>
    <row r="75" spans="1:11" ht="14.25" customHeight="1">
      <c r="A75" s="6"/>
      <c r="B75" s="6"/>
      <c r="C75" s="81"/>
      <c r="K75" s="1"/>
    </row>
    <row r="76" spans="1:11" ht="14.25" customHeight="1">
      <c r="A76" s="6"/>
      <c r="B76" s="6"/>
      <c r="C76" s="81"/>
      <c r="K76" s="1"/>
    </row>
    <row r="77" spans="1:11" ht="14.25" customHeight="1">
      <c r="A77" s="6"/>
      <c r="B77" s="6"/>
      <c r="C77" s="81"/>
      <c r="K77" s="1"/>
    </row>
    <row r="78" spans="1:11" ht="14.25" customHeight="1">
      <c r="A78" s="6"/>
      <c r="B78" s="6"/>
      <c r="C78" s="81"/>
      <c r="K78" s="1"/>
    </row>
    <row r="79" spans="1:11" ht="14.25" customHeight="1">
      <c r="A79" s="6"/>
      <c r="B79" s="6"/>
      <c r="C79" s="81"/>
      <c r="K79" s="1"/>
    </row>
    <row r="80" spans="1:11" ht="14.25" customHeight="1">
      <c r="A80" s="6"/>
      <c r="B80" s="6"/>
      <c r="C80" s="81"/>
      <c r="K80" s="1"/>
    </row>
    <row r="81" spans="1:11" ht="14.25" customHeight="1">
      <c r="A81" s="6"/>
      <c r="B81" s="6"/>
      <c r="C81" s="81"/>
      <c r="K81" s="1"/>
    </row>
    <row r="82" spans="1:11" ht="14.25" customHeight="1">
      <c r="A82" s="6"/>
      <c r="B82" s="6"/>
      <c r="C82" s="81"/>
      <c r="K82" s="1"/>
    </row>
    <row r="83" spans="1:11" ht="14.25" customHeight="1">
      <c r="A83" s="6"/>
      <c r="B83" s="6"/>
      <c r="C83" s="81"/>
      <c r="K83" s="1"/>
    </row>
    <row r="84" spans="1:11" ht="14.25" customHeight="1">
      <c r="A84" s="6"/>
      <c r="B84" s="6"/>
      <c r="C84" s="81"/>
      <c r="K84" s="1"/>
    </row>
    <row r="85" spans="1:11" ht="14.25" customHeight="1">
      <c r="A85" s="6"/>
      <c r="B85" s="6"/>
      <c r="C85" s="81"/>
      <c r="K85" s="1"/>
    </row>
    <row r="86" spans="1:11" ht="14.25" customHeight="1">
      <c r="A86" s="6"/>
      <c r="B86" s="6"/>
      <c r="C86" s="81"/>
      <c r="K86" s="1"/>
    </row>
    <row r="87" spans="1:11" ht="14.25" customHeight="1">
      <c r="A87" s="6"/>
      <c r="B87" s="6"/>
      <c r="C87" s="81"/>
      <c r="K87" s="1"/>
    </row>
    <row r="88" spans="1:11" ht="14.25" customHeight="1">
      <c r="A88" s="6"/>
      <c r="B88" s="6"/>
      <c r="C88" s="81"/>
      <c r="K88" s="1"/>
    </row>
    <row r="89" spans="1:11" ht="14.25" customHeight="1">
      <c r="A89" s="6"/>
      <c r="B89" s="6"/>
      <c r="C89" s="81"/>
      <c r="K89" s="1"/>
    </row>
    <row r="90" spans="1:11" ht="14.25" customHeight="1">
      <c r="A90" s="6"/>
      <c r="B90" s="6"/>
      <c r="C90" s="81"/>
      <c r="K90" s="1"/>
    </row>
    <row r="91" spans="1:11" ht="14.25" customHeight="1">
      <c r="A91" s="6"/>
      <c r="B91" s="6"/>
      <c r="C91" s="81"/>
      <c r="K91" s="1"/>
    </row>
    <row r="92" spans="1:11" ht="14.25" customHeight="1">
      <c r="A92" s="6"/>
      <c r="B92" s="6"/>
      <c r="C92" s="81"/>
      <c r="K92" s="1"/>
    </row>
    <row r="93" spans="1:11" ht="14.25" customHeight="1">
      <c r="A93" s="6"/>
      <c r="B93" s="6"/>
      <c r="C93" s="81"/>
      <c r="K93" s="1"/>
    </row>
    <row r="94" spans="1:11" ht="14.25" customHeight="1">
      <c r="A94" s="6"/>
      <c r="B94" s="6"/>
      <c r="C94" s="81"/>
      <c r="K94" s="1"/>
    </row>
    <row r="95" spans="1:11" ht="14.25" customHeight="1">
      <c r="A95" s="6"/>
      <c r="B95" s="6"/>
      <c r="C95" s="81"/>
      <c r="K95" s="1"/>
    </row>
    <row r="96" spans="1:11" ht="14.25" customHeight="1">
      <c r="A96" s="6"/>
      <c r="B96" s="6"/>
      <c r="C96" s="81"/>
      <c r="K96" s="1"/>
    </row>
    <row r="97" spans="1:11" ht="14.25" customHeight="1">
      <c r="A97" s="6"/>
      <c r="B97" s="6"/>
      <c r="C97" s="81"/>
      <c r="K97" s="1"/>
    </row>
    <row r="98" spans="1:11" ht="14.25" customHeight="1">
      <c r="A98" s="6"/>
      <c r="B98" s="6"/>
      <c r="C98" s="81"/>
      <c r="K98" s="1"/>
    </row>
    <row r="99" spans="1:11" ht="14.25" customHeight="1">
      <c r="A99" s="6"/>
      <c r="B99" s="6"/>
      <c r="C99" s="81"/>
      <c r="K99" s="1"/>
    </row>
    <row r="100" spans="1:11" ht="14.25" customHeight="1">
      <c r="A100" s="6"/>
      <c r="B100" s="6"/>
      <c r="C100" s="81"/>
      <c r="K100" s="1"/>
    </row>
    <row r="101" spans="1:11" ht="14.25" customHeight="1">
      <c r="A101" s="6"/>
      <c r="B101" s="6"/>
      <c r="C101" s="81"/>
      <c r="K101" s="1"/>
    </row>
    <row r="102" spans="1:11" ht="14.25" customHeight="1">
      <c r="A102" s="6"/>
      <c r="B102" s="6"/>
      <c r="C102" s="81"/>
      <c r="K102" s="1"/>
    </row>
    <row r="103" spans="1:11" ht="14.25" customHeight="1">
      <c r="A103" s="6"/>
      <c r="B103" s="6"/>
      <c r="C103" s="81"/>
      <c r="K103" s="1"/>
    </row>
    <row r="104" spans="1:11" ht="14.25" customHeight="1">
      <c r="A104" s="6"/>
      <c r="B104" s="6"/>
      <c r="C104" s="81"/>
      <c r="K104" s="1"/>
    </row>
    <row r="105" spans="1:11" ht="14.25" customHeight="1">
      <c r="A105" s="6"/>
      <c r="B105" s="6"/>
      <c r="C105" s="81"/>
      <c r="K105" s="1"/>
    </row>
    <row r="106" spans="1:11" ht="14.25" customHeight="1">
      <c r="A106" s="6"/>
      <c r="B106" s="6"/>
      <c r="C106" s="81"/>
      <c r="K106" s="1"/>
    </row>
    <row r="107" spans="1:11" ht="14.25" customHeight="1">
      <c r="A107" s="6"/>
      <c r="B107" s="6"/>
      <c r="C107" s="81"/>
      <c r="K107" s="1"/>
    </row>
    <row r="108" spans="1:11" ht="14.25" customHeight="1">
      <c r="A108" s="6"/>
      <c r="B108" s="6"/>
      <c r="C108" s="81"/>
      <c r="K108" s="1"/>
    </row>
    <row r="109" spans="1:11" ht="14.25" customHeight="1">
      <c r="A109" s="6"/>
      <c r="B109" s="6"/>
      <c r="C109" s="81"/>
      <c r="K109" s="1"/>
    </row>
    <row r="110" spans="1:11" ht="14.25" customHeight="1">
      <c r="A110" s="6"/>
      <c r="B110" s="6"/>
      <c r="C110" s="81"/>
      <c r="K110" s="1"/>
    </row>
    <row r="111" spans="1:11" ht="14.25" customHeight="1">
      <c r="A111" s="6"/>
      <c r="B111" s="6"/>
      <c r="C111" s="81"/>
      <c r="K111" s="1"/>
    </row>
    <row r="112" spans="1:11" ht="14.25" customHeight="1">
      <c r="A112" s="6"/>
      <c r="B112" s="6"/>
      <c r="C112" s="81"/>
      <c r="K112" s="1"/>
    </row>
    <row r="113" spans="1:11" ht="14.25" customHeight="1">
      <c r="A113" s="6"/>
      <c r="B113" s="6"/>
      <c r="C113" s="81"/>
      <c r="K113" s="1"/>
    </row>
    <row r="114" spans="1:11" ht="14.25" customHeight="1">
      <c r="A114" s="6"/>
      <c r="B114" s="6"/>
      <c r="C114" s="81"/>
      <c r="K114" s="1"/>
    </row>
    <row r="115" spans="1:11" ht="14.25" customHeight="1">
      <c r="A115" s="6"/>
      <c r="B115" s="6"/>
      <c r="C115" s="81"/>
      <c r="K115" s="1"/>
    </row>
    <row r="116" spans="1:11" ht="14.25" customHeight="1">
      <c r="A116" s="6"/>
      <c r="B116" s="6"/>
      <c r="C116" s="81"/>
      <c r="K116" s="1"/>
    </row>
    <row r="117" spans="1:11" ht="14.25" customHeight="1">
      <c r="A117" s="6"/>
      <c r="B117" s="6"/>
      <c r="C117" s="81"/>
      <c r="K117" s="1"/>
    </row>
    <row r="118" spans="1:11" ht="14.25" customHeight="1">
      <c r="A118" s="6"/>
      <c r="B118" s="6"/>
      <c r="C118" s="81"/>
      <c r="K118" s="1"/>
    </row>
    <row r="119" spans="1:11" ht="14.25" customHeight="1">
      <c r="A119" s="6"/>
      <c r="B119" s="6"/>
      <c r="C119" s="81"/>
      <c r="K119" s="1"/>
    </row>
    <row r="120" spans="1:11" ht="14.25" customHeight="1">
      <c r="A120" s="6"/>
      <c r="B120" s="6"/>
      <c r="C120" s="81"/>
      <c r="K120" s="1"/>
    </row>
    <row r="121" spans="1:11" ht="14.25" customHeight="1">
      <c r="A121" s="6"/>
      <c r="B121" s="6"/>
      <c r="C121" s="81"/>
      <c r="K121" s="1"/>
    </row>
    <row r="122" spans="1:11" ht="14.25" customHeight="1">
      <c r="A122" s="6"/>
      <c r="B122" s="6"/>
      <c r="C122" s="81"/>
      <c r="K122" s="1"/>
    </row>
    <row r="123" spans="1:11" ht="14.25" customHeight="1">
      <c r="A123" s="6"/>
      <c r="B123" s="6"/>
      <c r="C123" s="81"/>
      <c r="K123" s="1"/>
    </row>
    <row r="124" spans="1:11" ht="14.25" customHeight="1">
      <c r="A124" s="6"/>
      <c r="B124" s="6"/>
      <c r="C124" s="81"/>
      <c r="K124" s="1"/>
    </row>
    <row r="125" spans="1:11" ht="14.25" customHeight="1">
      <c r="A125" s="6"/>
      <c r="B125" s="6"/>
      <c r="C125" s="81"/>
      <c r="K125" s="1"/>
    </row>
    <row r="126" spans="1:11" ht="14.25" customHeight="1">
      <c r="A126" s="6"/>
      <c r="B126" s="6"/>
      <c r="C126" s="81"/>
      <c r="K126" s="1"/>
    </row>
    <row r="127" spans="1:11" ht="14.25" customHeight="1">
      <c r="A127" s="6"/>
      <c r="B127" s="6"/>
      <c r="C127" s="81"/>
      <c r="K127" s="1"/>
    </row>
    <row r="128" spans="1:11" ht="14.25" customHeight="1">
      <c r="A128" s="6"/>
      <c r="B128" s="6"/>
      <c r="C128" s="81"/>
      <c r="K128" s="1"/>
    </row>
    <row r="129" spans="1:11" ht="14.25" customHeight="1">
      <c r="A129" s="6"/>
      <c r="B129" s="6"/>
      <c r="C129" s="81"/>
      <c r="K129" s="1"/>
    </row>
    <row r="130" spans="1:11" ht="14.25" customHeight="1">
      <c r="A130" s="6"/>
      <c r="B130" s="6"/>
      <c r="C130" s="81"/>
      <c r="K130" s="1"/>
    </row>
    <row r="131" spans="1:11" ht="14.25" customHeight="1">
      <c r="A131" s="6"/>
      <c r="B131" s="6"/>
      <c r="C131" s="81"/>
      <c r="K131" s="1"/>
    </row>
    <row r="132" spans="1:11" ht="14.25" customHeight="1">
      <c r="A132" s="6"/>
      <c r="B132" s="6"/>
      <c r="C132" s="81"/>
      <c r="K132" s="1"/>
    </row>
    <row r="133" spans="1:11" ht="14.25" customHeight="1">
      <c r="A133" s="6"/>
      <c r="B133" s="6"/>
      <c r="C133" s="81"/>
      <c r="K133" s="1"/>
    </row>
    <row r="134" spans="1:11" ht="14.25" customHeight="1">
      <c r="A134" s="6"/>
      <c r="B134" s="6"/>
      <c r="C134" s="81"/>
      <c r="K134" s="1"/>
    </row>
    <row r="135" spans="1:11" ht="14.25" customHeight="1">
      <c r="A135" s="6"/>
      <c r="B135" s="6"/>
      <c r="C135" s="81"/>
      <c r="K135" s="1"/>
    </row>
    <row r="136" spans="1:11" ht="14.25" customHeight="1">
      <c r="A136" s="6"/>
      <c r="B136" s="6"/>
      <c r="C136" s="81"/>
      <c r="K136" s="1"/>
    </row>
    <row r="137" spans="1:11" ht="14.25" customHeight="1">
      <c r="A137" s="6"/>
      <c r="B137" s="6"/>
      <c r="C137" s="81"/>
      <c r="K137" s="1"/>
    </row>
    <row r="138" spans="1:11" ht="14.25" customHeight="1">
      <c r="A138" s="6"/>
      <c r="B138" s="6"/>
      <c r="C138" s="81"/>
      <c r="K138" s="1"/>
    </row>
    <row r="139" spans="1:11" ht="14.25" customHeight="1">
      <c r="A139" s="6"/>
      <c r="B139" s="6"/>
      <c r="C139" s="81"/>
      <c r="K139" s="1"/>
    </row>
    <row r="140" spans="1:11" ht="14.25" customHeight="1">
      <c r="A140" s="6"/>
      <c r="B140" s="6"/>
      <c r="C140" s="81"/>
      <c r="K140" s="1"/>
    </row>
    <row r="141" spans="1:11" ht="14.25" customHeight="1">
      <c r="A141" s="6"/>
      <c r="B141" s="6"/>
      <c r="C141" s="81"/>
      <c r="K141" s="1"/>
    </row>
    <row r="142" spans="1:11" ht="14.25" customHeight="1">
      <c r="A142" s="6"/>
      <c r="B142" s="6"/>
      <c r="C142" s="81"/>
      <c r="K142" s="1"/>
    </row>
    <row r="143" spans="1:11" ht="14.25" customHeight="1">
      <c r="A143" s="6"/>
      <c r="B143" s="6"/>
      <c r="C143" s="81"/>
      <c r="K143" s="1"/>
    </row>
    <row r="144" spans="1:11" ht="14.25" customHeight="1">
      <c r="A144" s="6"/>
      <c r="B144" s="6"/>
      <c r="C144" s="81"/>
      <c r="K144" s="1"/>
    </row>
    <row r="145" spans="1:11" ht="14.25" customHeight="1">
      <c r="A145" s="6"/>
      <c r="B145" s="6"/>
      <c r="C145" s="81"/>
      <c r="K145" s="1"/>
    </row>
    <row r="146" spans="1:11" ht="14.25" customHeight="1">
      <c r="A146" s="6"/>
      <c r="B146" s="6"/>
      <c r="C146" s="81"/>
      <c r="K146" s="1"/>
    </row>
    <row r="147" spans="1:11" ht="14.25" customHeight="1">
      <c r="A147" s="6"/>
      <c r="B147" s="6"/>
      <c r="C147" s="81"/>
      <c r="K147" s="1"/>
    </row>
    <row r="148" spans="1:11" ht="14.25" customHeight="1">
      <c r="A148" s="6"/>
      <c r="B148" s="6"/>
      <c r="C148" s="81"/>
      <c r="K148" s="1"/>
    </row>
    <row r="149" spans="1:11" ht="14.25" customHeight="1">
      <c r="A149" s="6"/>
      <c r="B149" s="6"/>
      <c r="C149" s="81"/>
      <c r="K149" s="1"/>
    </row>
    <row r="150" spans="1:11" ht="14.25" customHeight="1">
      <c r="A150" s="6"/>
      <c r="B150" s="6"/>
      <c r="C150" s="81"/>
      <c r="K150" s="1"/>
    </row>
    <row r="151" spans="1:11" ht="14.25" customHeight="1">
      <c r="A151" s="6"/>
      <c r="B151" s="6"/>
      <c r="C151" s="81"/>
      <c r="K151" s="1"/>
    </row>
    <row r="152" spans="1:11" ht="14.25" customHeight="1">
      <c r="A152" s="6"/>
      <c r="B152" s="6"/>
      <c r="C152" s="81"/>
      <c r="K152" s="1"/>
    </row>
    <row r="153" spans="1:11" ht="14.25" customHeight="1">
      <c r="A153" s="6"/>
      <c r="B153" s="6"/>
      <c r="C153" s="81"/>
      <c r="K153" s="1"/>
    </row>
    <row r="154" spans="1:11" ht="14.25" customHeight="1">
      <c r="A154" s="6"/>
      <c r="B154" s="6"/>
      <c r="C154" s="81"/>
      <c r="K154" s="1"/>
    </row>
    <row r="155" spans="1:11" ht="14.25" customHeight="1">
      <c r="A155" s="6"/>
      <c r="B155" s="6"/>
      <c r="C155" s="81"/>
      <c r="K155" s="1"/>
    </row>
    <row r="156" spans="1:11" ht="14.25" customHeight="1">
      <c r="A156" s="6"/>
      <c r="B156" s="6"/>
      <c r="C156" s="81"/>
      <c r="K156" s="1"/>
    </row>
    <row r="157" spans="1:11" ht="14.25" customHeight="1">
      <c r="A157" s="6"/>
      <c r="B157" s="6"/>
      <c r="C157" s="81"/>
      <c r="K157" s="1"/>
    </row>
    <row r="158" spans="1:11" ht="14.25" customHeight="1">
      <c r="A158" s="6"/>
      <c r="B158" s="6"/>
      <c r="C158" s="81"/>
      <c r="K158" s="1"/>
    </row>
    <row r="159" spans="1:11" ht="14.25" customHeight="1">
      <c r="A159" s="6"/>
      <c r="B159" s="6"/>
      <c r="C159" s="81"/>
      <c r="K159" s="1"/>
    </row>
    <row r="160" spans="1:11" ht="14.25" customHeight="1">
      <c r="A160" s="6"/>
      <c r="B160" s="6"/>
      <c r="C160" s="81"/>
      <c r="K160" s="1"/>
    </row>
    <row r="161" spans="1:11" ht="14.25" customHeight="1">
      <c r="A161" s="6"/>
      <c r="B161" s="6"/>
      <c r="C161" s="81"/>
      <c r="K161" s="1"/>
    </row>
    <row r="162" spans="1:11" ht="14.25" customHeight="1">
      <c r="A162" s="6"/>
      <c r="B162" s="6"/>
      <c r="C162" s="81"/>
      <c r="K162" s="1"/>
    </row>
    <row r="163" spans="1:11" ht="14.25" customHeight="1">
      <c r="A163" s="6"/>
      <c r="B163" s="6"/>
      <c r="C163" s="81"/>
      <c r="K163" s="1"/>
    </row>
    <row r="164" spans="1:11" ht="14.25" customHeight="1">
      <c r="A164" s="6"/>
      <c r="B164" s="6"/>
      <c r="C164" s="81"/>
      <c r="K164" s="1"/>
    </row>
    <row r="165" spans="1:11" ht="14.25" customHeight="1">
      <c r="A165" s="6"/>
      <c r="B165" s="6"/>
      <c r="C165" s="81"/>
      <c r="K165" s="1"/>
    </row>
    <row r="166" spans="1:11" ht="14.25" customHeight="1">
      <c r="A166" s="6"/>
      <c r="B166" s="6"/>
      <c r="C166" s="81"/>
      <c r="K166" s="1"/>
    </row>
    <row r="167" spans="1:11" ht="14.25" customHeight="1">
      <c r="A167" s="6"/>
      <c r="B167" s="6"/>
      <c r="C167" s="81"/>
      <c r="K167" s="1"/>
    </row>
    <row r="168" spans="1:11" ht="14.25" customHeight="1">
      <c r="A168" s="6"/>
      <c r="B168" s="6"/>
      <c r="C168" s="81"/>
      <c r="K168" s="1"/>
    </row>
    <row r="169" spans="1:11" ht="14.25" customHeight="1">
      <c r="A169" s="6"/>
      <c r="B169" s="6"/>
      <c r="C169" s="81"/>
      <c r="K169" s="1"/>
    </row>
    <row r="170" spans="1:11" ht="14.25" customHeight="1">
      <c r="A170" s="6"/>
      <c r="B170" s="6"/>
      <c r="C170" s="81"/>
      <c r="K170" s="1"/>
    </row>
    <row r="171" spans="1:11" ht="14.25" customHeight="1">
      <c r="A171" s="6"/>
      <c r="B171" s="6"/>
      <c r="C171" s="81"/>
      <c r="K171" s="1"/>
    </row>
    <row r="172" spans="1:11" ht="14.25" customHeight="1">
      <c r="A172" s="6"/>
      <c r="B172" s="6"/>
      <c r="C172" s="81"/>
      <c r="K172" s="1"/>
    </row>
    <row r="173" spans="1:11" ht="14.25" customHeight="1">
      <c r="A173" s="6"/>
      <c r="B173" s="6"/>
      <c r="C173" s="81"/>
      <c r="K173" s="1"/>
    </row>
    <row r="174" spans="1:11" ht="14.25" customHeight="1">
      <c r="A174" s="6"/>
      <c r="B174" s="6"/>
      <c r="C174" s="81"/>
      <c r="K174" s="1"/>
    </row>
    <row r="175" spans="1:11" ht="14.25" customHeight="1">
      <c r="A175" s="6"/>
      <c r="B175" s="6"/>
      <c r="C175" s="81"/>
      <c r="K175" s="1"/>
    </row>
    <row r="176" spans="1:11" ht="14.25" customHeight="1">
      <c r="A176" s="6"/>
      <c r="B176" s="6"/>
      <c r="C176" s="81"/>
      <c r="K176" s="1"/>
    </row>
    <row r="177" spans="1:11" ht="14.25" customHeight="1">
      <c r="A177" s="6"/>
      <c r="B177" s="6"/>
      <c r="C177" s="81"/>
      <c r="K177" s="1"/>
    </row>
    <row r="178" spans="1:11" ht="14.25" customHeight="1">
      <c r="A178" s="6"/>
      <c r="B178" s="6"/>
      <c r="C178" s="81"/>
      <c r="K178" s="1"/>
    </row>
    <row r="179" spans="1:11" ht="14.25" customHeight="1">
      <c r="A179" s="6"/>
      <c r="B179" s="6"/>
      <c r="C179" s="81"/>
      <c r="K179" s="1"/>
    </row>
    <row r="180" spans="1:11" ht="14.25" customHeight="1">
      <c r="A180" s="6"/>
      <c r="B180" s="6"/>
      <c r="C180" s="81"/>
      <c r="K180" s="1"/>
    </row>
    <row r="181" spans="1:11" ht="14.25" customHeight="1">
      <c r="A181" s="6"/>
      <c r="B181" s="6"/>
      <c r="C181" s="81"/>
      <c r="K181" s="1"/>
    </row>
    <row r="182" spans="1:11" ht="14.25" customHeight="1">
      <c r="A182" s="6"/>
      <c r="B182" s="6"/>
      <c r="C182" s="81"/>
      <c r="K182" s="1"/>
    </row>
    <row r="183" spans="1:11" ht="14.25" customHeight="1">
      <c r="A183" s="6"/>
      <c r="B183" s="6"/>
      <c r="C183" s="81"/>
      <c r="K183" s="1"/>
    </row>
    <row r="184" spans="1:11" ht="14.25" customHeight="1">
      <c r="A184" s="6"/>
      <c r="B184" s="6"/>
      <c r="C184" s="81"/>
      <c r="K184" s="1"/>
    </row>
    <row r="185" spans="1:11" ht="14.25" customHeight="1">
      <c r="A185" s="6"/>
      <c r="B185" s="6"/>
      <c r="C185" s="81"/>
      <c r="K185" s="1"/>
    </row>
    <row r="186" spans="1:11" ht="14.25" customHeight="1">
      <c r="A186" s="6"/>
      <c r="B186" s="6"/>
      <c r="C186" s="81"/>
      <c r="K186" s="1"/>
    </row>
    <row r="187" spans="1:11" ht="14.25" customHeight="1">
      <c r="A187" s="6"/>
      <c r="B187" s="6"/>
      <c r="C187" s="81"/>
      <c r="K187" s="1"/>
    </row>
    <row r="188" spans="1:11" ht="14.25" customHeight="1">
      <c r="A188" s="6"/>
      <c r="B188" s="6"/>
      <c r="C188" s="81"/>
      <c r="K188" s="1"/>
    </row>
    <row r="189" spans="1:11" ht="14.25" customHeight="1">
      <c r="A189" s="6"/>
      <c r="B189" s="6"/>
      <c r="C189" s="81"/>
      <c r="K189" s="1"/>
    </row>
    <row r="190" spans="1:11" ht="14.25" customHeight="1">
      <c r="A190" s="6"/>
      <c r="B190" s="6"/>
      <c r="C190" s="81"/>
      <c r="K190" s="1"/>
    </row>
    <row r="191" spans="1:11" ht="14.25" customHeight="1">
      <c r="A191" s="6"/>
      <c r="B191" s="6"/>
      <c r="C191" s="81"/>
      <c r="K191" s="1"/>
    </row>
    <row r="192" spans="1:11" ht="14.25" customHeight="1">
      <c r="A192" s="6"/>
      <c r="B192" s="6"/>
      <c r="C192" s="81"/>
      <c r="K192" s="1"/>
    </row>
    <row r="193" spans="1:11" ht="14.25" customHeight="1">
      <c r="A193" s="6"/>
      <c r="B193" s="6"/>
      <c r="C193" s="81"/>
      <c r="K193" s="1"/>
    </row>
    <row r="194" spans="1:11" ht="14.25" customHeight="1">
      <c r="A194" s="6"/>
      <c r="B194" s="6"/>
      <c r="C194" s="81"/>
      <c r="K194" s="1"/>
    </row>
    <row r="195" spans="1:11" ht="14.25" customHeight="1">
      <c r="A195" s="6"/>
      <c r="B195" s="6"/>
      <c r="C195" s="81"/>
      <c r="K195" s="1"/>
    </row>
    <row r="196" spans="1:11" ht="14.25" customHeight="1">
      <c r="A196" s="6"/>
      <c r="B196" s="6"/>
      <c r="C196" s="81"/>
      <c r="K196" s="1"/>
    </row>
    <row r="197" spans="1:11" ht="14.25" customHeight="1">
      <c r="A197" s="6"/>
      <c r="B197" s="6"/>
      <c r="C197" s="81"/>
      <c r="K197" s="1"/>
    </row>
    <row r="198" spans="1:11" ht="14.25" customHeight="1">
      <c r="A198" s="6"/>
      <c r="B198" s="6"/>
      <c r="C198" s="81"/>
      <c r="K198" s="1"/>
    </row>
    <row r="199" spans="1:11" ht="14.25" customHeight="1">
      <c r="A199" s="6"/>
      <c r="B199" s="6"/>
      <c r="C199" s="81"/>
      <c r="K199" s="1"/>
    </row>
    <row r="200" spans="1:11" ht="14.25" customHeight="1">
      <c r="A200" s="6"/>
      <c r="B200" s="6"/>
      <c r="C200" s="81"/>
      <c r="K200" s="1"/>
    </row>
    <row r="201" spans="1:11" ht="14.25" customHeight="1">
      <c r="A201" s="6"/>
      <c r="B201" s="6"/>
      <c r="C201" s="81"/>
      <c r="K201" s="1"/>
    </row>
    <row r="202" spans="1:11" ht="14.25" customHeight="1">
      <c r="A202" s="6"/>
      <c r="B202" s="6"/>
      <c r="C202" s="81"/>
      <c r="K202" s="1"/>
    </row>
    <row r="203" spans="1:11" ht="14.25" customHeight="1">
      <c r="A203" s="6"/>
      <c r="B203" s="6"/>
      <c r="C203" s="81"/>
      <c r="K203" s="1"/>
    </row>
    <row r="204" spans="1:11" ht="14.25" customHeight="1">
      <c r="A204" s="6"/>
      <c r="B204" s="6"/>
      <c r="C204" s="81"/>
      <c r="K204" s="1"/>
    </row>
    <row r="205" spans="1:11" ht="14.25" customHeight="1">
      <c r="A205" s="6"/>
      <c r="B205" s="6"/>
      <c r="C205" s="81"/>
      <c r="K205" s="1"/>
    </row>
    <row r="206" spans="1:11" ht="14.25" customHeight="1">
      <c r="A206" s="6"/>
      <c r="B206" s="6"/>
      <c r="C206" s="81"/>
      <c r="K206" s="1"/>
    </row>
    <row r="207" spans="1:11" ht="14.25" customHeight="1">
      <c r="A207" s="6"/>
      <c r="B207" s="6"/>
      <c r="C207" s="81"/>
      <c r="K207" s="1"/>
    </row>
    <row r="208" spans="1:11" ht="14.25" customHeight="1">
      <c r="A208" s="6"/>
      <c r="B208" s="6"/>
      <c r="C208" s="81"/>
      <c r="K208" s="1"/>
    </row>
    <row r="209" spans="1:11" ht="14.25" customHeight="1">
      <c r="A209" s="6"/>
      <c r="B209" s="6"/>
      <c r="C209" s="81"/>
      <c r="K209" s="1"/>
    </row>
    <row r="210" spans="1:11" ht="14.25" customHeight="1">
      <c r="A210" s="6"/>
      <c r="B210" s="6"/>
      <c r="C210" s="81"/>
      <c r="K210" s="1"/>
    </row>
    <row r="211" spans="1:11" ht="14.25" customHeight="1">
      <c r="A211" s="6"/>
      <c r="B211" s="6"/>
      <c r="C211" s="81"/>
      <c r="K211" s="1"/>
    </row>
    <row r="212" spans="1:11" ht="14.25" customHeight="1">
      <c r="A212" s="6"/>
      <c r="B212" s="6"/>
      <c r="C212" s="81"/>
      <c r="K212" s="1"/>
    </row>
    <row r="213" spans="1:11" ht="14.25" customHeight="1">
      <c r="A213" s="6"/>
      <c r="B213" s="6"/>
      <c r="C213" s="81"/>
      <c r="K213" s="1"/>
    </row>
    <row r="214" spans="1:11" ht="14.25" customHeight="1">
      <c r="A214" s="6"/>
      <c r="B214" s="6"/>
      <c r="C214" s="81"/>
      <c r="K214" s="1"/>
    </row>
    <row r="215" spans="1:11" ht="14.25" customHeight="1">
      <c r="A215" s="6"/>
      <c r="B215" s="6"/>
      <c r="C215" s="81"/>
      <c r="K215" s="1"/>
    </row>
    <row r="216" spans="1:11" ht="14.25" customHeight="1">
      <c r="A216" s="6"/>
      <c r="B216" s="6"/>
      <c r="C216" s="81"/>
      <c r="K216" s="1"/>
    </row>
    <row r="217" spans="1:11" ht="14.25" customHeight="1">
      <c r="A217" s="6"/>
      <c r="B217" s="6"/>
      <c r="C217" s="81"/>
      <c r="K217" s="1"/>
    </row>
    <row r="218" spans="1:11" ht="14.25" customHeight="1">
      <c r="A218" s="6"/>
      <c r="B218" s="6"/>
      <c r="C218" s="81"/>
      <c r="K218" s="1"/>
    </row>
    <row r="219" spans="1:11" ht="14.25" customHeight="1">
      <c r="A219" s="6"/>
      <c r="B219" s="6"/>
      <c r="C219" s="81"/>
      <c r="K219" s="1"/>
    </row>
    <row r="220" spans="1:11" ht="14.25" customHeight="1">
      <c r="A220" s="6"/>
      <c r="B220" s="6"/>
      <c r="C220" s="81"/>
      <c r="K220" s="1"/>
    </row>
    <row r="221" spans="1:11" ht="14.25" customHeight="1">
      <c r="A221" s="6"/>
      <c r="B221" s="6"/>
      <c r="C221" s="81"/>
      <c r="K221" s="1"/>
    </row>
    <row r="222" spans="1:11" ht="14.25" customHeight="1">
      <c r="A222" s="6"/>
      <c r="B222" s="6"/>
      <c r="C222" s="81"/>
      <c r="K222" s="1"/>
    </row>
    <row r="223" spans="1:11" ht="14.25" customHeight="1">
      <c r="A223" s="6"/>
      <c r="B223" s="6"/>
      <c r="C223" s="81"/>
      <c r="K223" s="1"/>
    </row>
    <row r="224" spans="1:11" ht="14.25" customHeight="1">
      <c r="A224" s="6"/>
      <c r="B224" s="6"/>
      <c r="C224" s="81"/>
      <c r="K224" s="1"/>
    </row>
    <row r="225" spans="1:11" ht="14.25" customHeight="1">
      <c r="A225" s="6"/>
      <c r="B225" s="6"/>
      <c r="C225" s="81"/>
      <c r="K225" s="1"/>
    </row>
    <row r="226" spans="1:11" ht="14.25" customHeight="1">
      <c r="A226" s="6"/>
      <c r="B226" s="6"/>
      <c r="C226" s="81"/>
      <c r="K226" s="1"/>
    </row>
    <row r="227" spans="1:11" ht="14.25" customHeight="1">
      <c r="A227" s="6"/>
      <c r="B227" s="6"/>
      <c r="C227" s="81"/>
      <c r="K227" s="1"/>
    </row>
    <row r="228" spans="1:11" ht="14.25" customHeight="1">
      <c r="A228" s="6"/>
      <c r="B228" s="6"/>
      <c r="C228" s="81"/>
      <c r="K228" s="1"/>
    </row>
    <row r="229" spans="1:11" ht="14.25" customHeight="1">
      <c r="A229" s="6"/>
      <c r="B229" s="6"/>
      <c r="C229" s="81"/>
      <c r="K229" s="1"/>
    </row>
    <row r="230" spans="1:11" ht="14.25" customHeight="1">
      <c r="A230" s="6"/>
      <c r="B230" s="6"/>
      <c r="C230" s="81"/>
      <c r="K230" s="1"/>
    </row>
    <row r="231" spans="1:11" ht="14.25" customHeight="1">
      <c r="A231" s="6"/>
      <c r="B231" s="6"/>
      <c r="C231" s="81"/>
      <c r="K231" s="1"/>
    </row>
    <row r="232" spans="1:11" ht="14.25" customHeight="1">
      <c r="A232" s="6"/>
      <c r="B232" s="6"/>
      <c r="C232" s="81"/>
      <c r="K232" s="1"/>
    </row>
    <row r="233" spans="1:11" ht="14.25" customHeight="1">
      <c r="A233" s="6"/>
      <c r="B233" s="6"/>
      <c r="C233" s="81"/>
      <c r="K233" s="1"/>
    </row>
    <row r="234" spans="1:11" ht="14.25" customHeight="1">
      <c r="A234" s="6"/>
      <c r="B234" s="6"/>
      <c r="C234" s="81"/>
      <c r="K234" s="1"/>
    </row>
    <row r="235" spans="1:11" ht="14.25" customHeight="1">
      <c r="A235" s="6"/>
      <c r="B235" s="6"/>
      <c r="C235" s="81"/>
      <c r="K235" s="1"/>
    </row>
    <row r="236" spans="1:11" ht="14.25" customHeight="1">
      <c r="A236" s="6"/>
      <c r="B236" s="6"/>
      <c r="C236" s="81"/>
      <c r="K236" s="1"/>
    </row>
    <row r="237" spans="1:11" ht="14.25" customHeight="1">
      <c r="A237" s="6"/>
      <c r="B237" s="6"/>
      <c r="C237" s="81"/>
      <c r="K237" s="1"/>
    </row>
    <row r="238" spans="1:11" ht="14.25" customHeight="1">
      <c r="A238" s="6"/>
      <c r="B238" s="6"/>
      <c r="C238" s="81"/>
      <c r="K238" s="1"/>
    </row>
    <row r="239" spans="1:11" ht="14.25" customHeight="1">
      <c r="A239" s="6"/>
      <c r="B239" s="6"/>
      <c r="C239" s="81"/>
      <c r="K239" s="1"/>
    </row>
    <row r="240" spans="1:11" ht="14.25" customHeight="1">
      <c r="A240" s="6"/>
      <c r="B240" s="6"/>
      <c r="C240" s="81"/>
      <c r="K240" s="1"/>
    </row>
    <row r="241" spans="1:11" ht="14.25" customHeight="1">
      <c r="A241" s="6"/>
      <c r="B241" s="6"/>
      <c r="C241" s="81"/>
      <c r="K241" s="1"/>
    </row>
    <row r="242" spans="1:11" ht="14.25" customHeight="1">
      <c r="A242" s="6"/>
      <c r="B242" s="6"/>
      <c r="C242" s="81"/>
      <c r="K242" s="1"/>
    </row>
    <row r="243" spans="1:11" ht="14.25" customHeight="1">
      <c r="A243" s="6"/>
      <c r="B243" s="6"/>
      <c r="C243" s="81"/>
      <c r="K243" s="1"/>
    </row>
    <row r="244" spans="1:11" ht="14.25" customHeight="1">
      <c r="A244" s="6"/>
      <c r="B244" s="6"/>
      <c r="C244" s="81"/>
      <c r="K244" s="1"/>
    </row>
    <row r="245" spans="1:11" ht="14.25" customHeight="1">
      <c r="A245" s="6"/>
      <c r="B245" s="6"/>
      <c r="C245" s="81"/>
      <c r="K245" s="1"/>
    </row>
    <row r="246" spans="1:11" ht="14.25" customHeight="1">
      <c r="A246" s="6"/>
      <c r="B246" s="6"/>
      <c r="C246" s="81"/>
      <c r="K246" s="1"/>
    </row>
    <row r="247" spans="1:11" ht="14.25" customHeight="1">
      <c r="A247" s="6"/>
      <c r="B247" s="6"/>
      <c r="C247" s="81"/>
      <c r="K247" s="1"/>
    </row>
    <row r="248" spans="1:11" ht="14.25" customHeight="1">
      <c r="A248" s="6"/>
      <c r="B248" s="6"/>
      <c r="C248" s="81"/>
      <c r="K248" s="1"/>
    </row>
    <row r="249" spans="1:11" ht="14.25" customHeight="1">
      <c r="A249" s="6"/>
      <c r="B249" s="6"/>
      <c r="C249" s="81"/>
      <c r="K249" s="1"/>
    </row>
    <row r="250" spans="1:11" ht="14.25" customHeight="1">
      <c r="A250" s="6"/>
      <c r="B250" s="6"/>
      <c r="C250" s="81"/>
      <c r="K250" s="1"/>
    </row>
    <row r="251" spans="1:11" ht="14.25" customHeight="1">
      <c r="A251" s="6"/>
      <c r="B251" s="6"/>
      <c r="C251" s="81"/>
      <c r="K251" s="1"/>
    </row>
    <row r="252" spans="1:11" ht="14.25" customHeight="1">
      <c r="A252" s="6"/>
      <c r="B252" s="6"/>
      <c r="C252" s="81"/>
      <c r="K252" s="1"/>
    </row>
    <row r="253" spans="1:11" ht="14.25" customHeight="1">
      <c r="A253" s="6"/>
      <c r="B253" s="6"/>
      <c r="C253" s="81"/>
      <c r="K253" s="1"/>
    </row>
    <row r="254" spans="1:11" ht="14.25" customHeight="1">
      <c r="A254" s="6"/>
      <c r="B254" s="6"/>
      <c r="C254" s="81"/>
      <c r="K254" s="1"/>
    </row>
    <row r="255" spans="1:11" ht="14.25" customHeight="1">
      <c r="A255" s="6"/>
      <c r="B255" s="6"/>
      <c r="C255" s="81"/>
      <c r="K255" s="1"/>
    </row>
    <row r="256" spans="1:11" ht="14.25" customHeight="1">
      <c r="A256" s="6"/>
      <c r="B256" s="6"/>
      <c r="C256" s="81"/>
      <c r="K256" s="1"/>
    </row>
    <row r="257" spans="1:11" ht="14.25" customHeight="1">
      <c r="A257" s="6"/>
      <c r="B257" s="6"/>
      <c r="C257" s="81"/>
      <c r="K257" s="1"/>
    </row>
    <row r="258" spans="1:11" ht="14.25" customHeight="1">
      <c r="A258" s="6"/>
      <c r="B258" s="6"/>
      <c r="C258" s="81"/>
      <c r="K258" s="1"/>
    </row>
    <row r="259" spans="1:11" ht="14.25" customHeight="1">
      <c r="A259" s="6"/>
      <c r="B259" s="6"/>
      <c r="C259" s="81"/>
      <c r="K259" s="1"/>
    </row>
    <row r="260" spans="1:11" ht="14.25" customHeight="1">
      <c r="A260" s="6"/>
      <c r="B260" s="6"/>
      <c r="C260" s="81"/>
      <c r="K260" s="1"/>
    </row>
    <row r="261" spans="1:11" ht="14.25" customHeight="1">
      <c r="A261" s="6"/>
      <c r="B261" s="6"/>
      <c r="C261" s="81"/>
      <c r="K261" s="1"/>
    </row>
    <row r="262" spans="1:11" ht="14.25" customHeight="1">
      <c r="A262" s="6"/>
      <c r="B262" s="6"/>
      <c r="C262" s="81"/>
      <c r="K262" s="1"/>
    </row>
    <row r="263" spans="1:11" ht="14.25" customHeight="1">
      <c r="A263" s="6"/>
      <c r="B263" s="6"/>
      <c r="C263" s="81"/>
      <c r="K263" s="1"/>
    </row>
    <row r="264" spans="1:11" ht="14.25" customHeight="1">
      <c r="A264" s="6"/>
      <c r="B264" s="6"/>
      <c r="C264" s="81"/>
      <c r="K264" s="1"/>
    </row>
    <row r="265" spans="1:11" ht="14.25" customHeight="1">
      <c r="A265" s="6"/>
      <c r="B265" s="6"/>
      <c r="C265" s="81"/>
      <c r="K265" s="1"/>
    </row>
    <row r="266" spans="1:11" ht="14.25" customHeight="1">
      <c r="A266" s="6"/>
      <c r="B266" s="6"/>
      <c r="C266" s="81"/>
      <c r="K266" s="1"/>
    </row>
    <row r="267" spans="1:11" ht="14.25" customHeight="1">
      <c r="A267" s="6"/>
      <c r="B267" s="6"/>
      <c r="C267" s="81"/>
      <c r="K267" s="1"/>
    </row>
    <row r="268" spans="1:11" ht="14.25" customHeight="1">
      <c r="A268" s="6"/>
      <c r="B268" s="6"/>
      <c r="C268" s="81"/>
      <c r="K268" s="1"/>
    </row>
    <row r="269" spans="1:11" ht="14.25" customHeight="1">
      <c r="A269" s="6"/>
      <c r="B269" s="6"/>
      <c r="C269" s="81"/>
      <c r="K269" s="1"/>
    </row>
    <row r="270" spans="1:11" ht="14.25" customHeight="1">
      <c r="A270" s="6"/>
      <c r="B270" s="6"/>
      <c r="C270" s="81"/>
      <c r="K270" s="1"/>
    </row>
    <row r="271" spans="1:11" ht="14.25" customHeight="1">
      <c r="A271" s="6"/>
      <c r="B271" s="6"/>
      <c r="C271" s="81"/>
      <c r="K271" s="1"/>
    </row>
    <row r="272" spans="1:11" ht="14.25" customHeight="1">
      <c r="A272" s="6"/>
      <c r="B272" s="6"/>
      <c r="C272" s="81"/>
      <c r="K272" s="1"/>
    </row>
    <row r="273" spans="1:11" ht="14.25" customHeight="1">
      <c r="A273" s="6"/>
      <c r="B273" s="6"/>
      <c r="C273" s="81"/>
      <c r="K273" s="1"/>
    </row>
    <row r="274" spans="1:11" ht="14.25" customHeight="1">
      <c r="A274" s="6"/>
      <c r="B274" s="6"/>
      <c r="C274" s="81"/>
      <c r="K274" s="1"/>
    </row>
    <row r="275" spans="1:11" ht="14.25" customHeight="1">
      <c r="A275" s="6"/>
      <c r="B275" s="6"/>
      <c r="C275" s="81"/>
      <c r="K275" s="1"/>
    </row>
    <row r="276" spans="1:11" ht="14.25" customHeight="1">
      <c r="A276" s="6"/>
      <c r="B276" s="6"/>
      <c r="C276" s="81"/>
      <c r="K276" s="1"/>
    </row>
    <row r="277" spans="1:11" ht="14.25" customHeight="1">
      <c r="A277" s="6"/>
      <c r="B277" s="6"/>
      <c r="C277" s="81"/>
      <c r="K277" s="1"/>
    </row>
    <row r="278" spans="1:11" ht="14.25" customHeight="1">
      <c r="A278" s="6"/>
      <c r="B278" s="6"/>
      <c r="C278" s="81"/>
      <c r="K278" s="1"/>
    </row>
    <row r="279" spans="1:11" ht="14.25" customHeight="1">
      <c r="A279" s="6"/>
      <c r="B279" s="6"/>
      <c r="C279" s="81"/>
      <c r="K279" s="1"/>
    </row>
    <row r="280" spans="1:11" ht="14.25" customHeight="1">
      <c r="A280" s="6"/>
      <c r="B280" s="6"/>
      <c r="C280" s="81"/>
      <c r="K280" s="1"/>
    </row>
    <row r="281" spans="1:11" ht="14.25" customHeight="1">
      <c r="A281" s="6"/>
      <c r="B281" s="6"/>
      <c r="C281" s="81"/>
      <c r="K281" s="1"/>
    </row>
    <row r="282" spans="1:11" ht="14.25" customHeight="1">
      <c r="A282" s="6"/>
      <c r="B282" s="6"/>
      <c r="C282" s="81"/>
      <c r="K282" s="1"/>
    </row>
    <row r="283" spans="1:11" ht="14.25" customHeight="1">
      <c r="A283" s="6"/>
      <c r="B283" s="6"/>
      <c r="C283" s="81"/>
      <c r="K283" s="1"/>
    </row>
    <row r="284" spans="1:11" ht="14.25" customHeight="1">
      <c r="A284" s="6"/>
      <c r="B284" s="6"/>
      <c r="C284" s="81"/>
      <c r="K284" s="1"/>
    </row>
    <row r="285" spans="1:11" ht="14.25" customHeight="1">
      <c r="A285" s="6"/>
      <c r="B285" s="6"/>
      <c r="C285" s="81"/>
      <c r="K285" s="1"/>
    </row>
    <row r="286" spans="1:11" ht="14.25" customHeight="1">
      <c r="A286" s="6"/>
      <c r="B286" s="6"/>
      <c r="C286" s="81"/>
      <c r="K286" s="1"/>
    </row>
    <row r="287" spans="1:11" ht="14.25" customHeight="1">
      <c r="A287" s="6"/>
      <c r="B287" s="6"/>
      <c r="C287" s="81"/>
      <c r="K287" s="1"/>
    </row>
    <row r="288" spans="1:11" ht="14.25" customHeight="1">
      <c r="A288" s="6"/>
      <c r="B288" s="6"/>
      <c r="C288" s="81"/>
      <c r="K288" s="1"/>
    </row>
    <row r="289" spans="1:11" ht="14.25" customHeight="1">
      <c r="A289" s="6"/>
      <c r="B289" s="6"/>
      <c r="C289" s="81"/>
      <c r="K289" s="1"/>
    </row>
    <row r="290" spans="1:11" ht="14.25" customHeight="1">
      <c r="A290" s="6"/>
      <c r="B290" s="6"/>
      <c r="C290" s="81"/>
      <c r="K290" s="1"/>
    </row>
    <row r="291" spans="1:11" ht="14.25" customHeight="1">
      <c r="A291" s="6"/>
      <c r="B291" s="6"/>
      <c r="C291" s="81"/>
      <c r="K291" s="1"/>
    </row>
    <row r="292" spans="1:11" ht="14.25" customHeight="1">
      <c r="A292" s="6"/>
      <c r="B292" s="6"/>
      <c r="C292" s="81"/>
      <c r="K292" s="1"/>
    </row>
    <row r="293" spans="1:11" ht="14.25" customHeight="1">
      <c r="A293" s="6"/>
      <c r="B293" s="6"/>
      <c r="C293" s="81"/>
      <c r="K293" s="1"/>
    </row>
    <row r="294" spans="1:11" ht="14.25" customHeight="1">
      <c r="A294" s="6"/>
      <c r="B294" s="6"/>
      <c r="C294" s="81"/>
      <c r="K294" s="1"/>
    </row>
    <row r="295" spans="1:11" ht="14.25" customHeight="1">
      <c r="A295" s="6"/>
      <c r="B295" s="6"/>
      <c r="C295" s="81"/>
      <c r="K295" s="1"/>
    </row>
    <row r="296" spans="1:11" ht="14.25" customHeight="1">
      <c r="A296" s="6"/>
      <c r="B296" s="6"/>
      <c r="C296" s="81"/>
      <c r="K296" s="1"/>
    </row>
    <row r="297" spans="1:11" ht="14.25" customHeight="1">
      <c r="A297" s="6"/>
      <c r="B297" s="6"/>
      <c r="C297" s="81"/>
      <c r="K297" s="1"/>
    </row>
    <row r="298" spans="1:11" ht="14.25" customHeight="1">
      <c r="A298" s="6"/>
      <c r="B298" s="6"/>
      <c r="C298" s="81"/>
      <c r="K298" s="1"/>
    </row>
    <row r="299" spans="1:11" ht="14.25" customHeight="1">
      <c r="A299" s="6"/>
      <c r="B299" s="6"/>
      <c r="C299" s="81"/>
      <c r="K299" s="1"/>
    </row>
    <row r="300" spans="1:11" ht="14.25" customHeight="1">
      <c r="A300" s="6"/>
      <c r="B300" s="6"/>
      <c r="C300" s="81"/>
      <c r="K300" s="1"/>
    </row>
    <row r="301" spans="1:11" ht="14.25" customHeight="1">
      <c r="A301" s="6"/>
      <c r="B301" s="6"/>
      <c r="C301" s="81"/>
      <c r="K301" s="1"/>
    </row>
    <row r="302" spans="1:11" ht="14.25" customHeight="1">
      <c r="A302" s="6"/>
      <c r="B302" s="6"/>
      <c r="C302" s="81"/>
      <c r="K302" s="1"/>
    </row>
    <row r="303" spans="1:11" ht="14.25" customHeight="1">
      <c r="A303" s="6"/>
      <c r="B303" s="6"/>
      <c r="C303" s="81"/>
      <c r="K303" s="1"/>
    </row>
    <row r="304" spans="1:11" ht="14.25" customHeight="1">
      <c r="A304" s="6"/>
      <c r="B304" s="6"/>
      <c r="C304" s="81"/>
      <c r="K304" s="1"/>
    </row>
    <row r="305" spans="1:11" ht="14.25" customHeight="1">
      <c r="A305" s="6"/>
      <c r="B305" s="6"/>
      <c r="C305" s="81"/>
      <c r="K305" s="1"/>
    </row>
    <row r="306" spans="1:11" ht="14.25" customHeight="1">
      <c r="A306" s="6"/>
      <c r="B306" s="6"/>
      <c r="C306" s="81"/>
      <c r="K306" s="1"/>
    </row>
    <row r="307" spans="1:11" ht="14.25" customHeight="1">
      <c r="A307" s="6"/>
      <c r="B307" s="6"/>
      <c r="C307" s="81"/>
      <c r="K307" s="1"/>
    </row>
    <row r="308" spans="1:11" ht="14.25" customHeight="1">
      <c r="A308" s="6"/>
      <c r="B308" s="6"/>
      <c r="C308" s="81"/>
      <c r="K308" s="1"/>
    </row>
    <row r="309" spans="1:11" ht="14.25" customHeight="1">
      <c r="A309" s="6"/>
      <c r="B309" s="6"/>
      <c r="C309" s="81"/>
      <c r="K309" s="1"/>
    </row>
    <row r="310" spans="1:11" ht="14.25" customHeight="1">
      <c r="A310" s="6"/>
      <c r="B310" s="6"/>
      <c r="C310" s="81"/>
      <c r="K310" s="1"/>
    </row>
    <row r="311" spans="1:11" ht="14.25" customHeight="1">
      <c r="A311" s="6"/>
      <c r="B311" s="6"/>
      <c r="C311" s="81"/>
      <c r="K311" s="1"/>
    </row>
    <row r="312" spans="1:11" ht="14.25" customHeight="1">
      <c r="A312" s="6"/>
      <c r="B312" s="6"/>
      <c r="C312" s="81"/>
      <c r="K312" s="1"/>
    </row>
    <row r="313" spans="1:11" ht="14.25" customHeight="1">
      <c r="A313" s="6"/>
      <c r="B313" s="6"/>
      <c r="C313" s="81"/>
      <c r="K313" s="1"/>
    </row>
    <row r="314" spans="1:11" ht="14.25" customHeight="1">
      <c r="A314" s="6"/>
      <c r="B314" s="6"/>
      <c r="C314" s="81"/>
      <c r="K314" s="1"/>
    </row>
    <row r="315" spans="1:11" ht="14.25" customHeight="1">
      <c r="A315" s="6"/>
      <c r="B315" s="6"/>
      <c r="C315" s="81"/>
      <c r="K315" s="1"/>
    </row>
    <row r="316" spans="1:11" ht="14.25" customHeight="1">
      <c r="A316" s="6"/>
      <c r="B316" s="6"/>
      <c r="C316" s="81"/>
      <c r="K316" s="1"/>
    </row>
    <row r="317" spans="1:11" ht="14.25" customHeight="1">
      <c r="A317" s="6"/>
      <c r="B317" s="6"/>
      <c r="C317" s="81"/>
      <c r="K317" s="1"/>
    </row>
    <row r="318" spans="1:11" ht="14.25" customHeight="1">
      <c r="A318" s="6"/>
      <c r="B318" s="6"/>
      <c r="C318" s="81"/>
      <c r="K318" s="1"/>
    </row>
    <row r="319" spans="1:11" ht="14.25" customHeight="1">
      <c r="A319" s="6"/>
      <c r="B319" s="6"/>
      <c r="C319" s="81"/>
      <c r="K319" s="1"/>
    </row>
    <row r="320" spans="1:11" ht="14.25" customHeight="1">
      <c r="A320" s="6"/>
      <c r="B320" s="6"/>
      <c r="C320" s="81"/>
      <c r="K320" s="1"/>
    </row>
    <row r="321" spans="1:11" ht="14.25" customHeight="1">
      <c r="A321" s="6"/>
      <c r="B321" s="6"/>
      <c r="C321" s="81"/>
      <c r="K321" s="1"/>
    </row>
    <row r="322" spans="1:11" ht="14.25" customHeight="1">
      <c r="A322" s="6"/>
      <c r="B322" s="6"/>
      <c r="C322" s="81"/>
      <c r="K322" s="1"/>
    </row>
    <row r="323" spans="1:11" ht="14.25" customHeight="1">
      <c r="A323" s="6"/>
      <c r="B323" s="6"/>
      <c r="C323" s="81"/>
      <c r="K323" s="1"/>
    </row>
    <row r="324" spans="1:11" ht="14.25" customHeight="1">
      <c r="A324" s="6"/>
      <c r="B324" s="6"/>
      <c r="C324" s="81"/>
      <c r="K324" s="1"/>
    </row>
    <row r="325" spans="1:11" ht="14.25" customHeight="1">
      <c r="A325" s="6"/>
      <c r="B325" s="6"/>
      <c r="C325" s="81"/>
      <c r="K325" s="1"/>
    </row>
    <row r="326" spans="1:11" ht="14.25" customHeight="1">
      <c r="A326" s="6"/>
      <c r="B326" s="6"/>
      <c r="C326" s="81"/>
      <c r="K326" s="1"/>
    </row>
    <row r="327" spans="1:11" ht="14.25" customHeight="1">
      <c r="A327" s="6"/>
      <c r="B327" s="6"/>
      <c r="C327" s="81"/>
      <c r="K327" s="1"/>
    </row>
    <row r="328" spans="1:11" ht="14.25" customHeight="1">
      <c r="A328" s="6"/>
      <c r="B328" s="6"/>
      <c r="C328" s="81"/>
      <c r="K328" s="1"/>
    </row>
    <row r="329" spans="1:11" ht="14.25" customHeight="1">
      <c r="A329" s="6"/>
      <c r="B329" s="6"/>
      <c r="C329" s="81"/>
      <c r="K329" s="1"/>
    </row>
    <row r="330" spans="1:11" ht="14.25" customHeight="1">
      <c r="A330" s="6"/>
      <c r="B330" s="6"/>
      <c r="C330" s="81"/>
      <c r="K330" s="1"/>
    </row>
    <row r="331" spans="1:11" ht="14.25" customHeight="1">
      <c r="A331" s="6"/>
      <c r="B331" s="6"/>
      <c r="C331" s="81"/>
      <c r="K331" s="1"/>
    </row>
    <row r="332" spans="1:11" ht="14.25" customHeight="1">
      <c r="A332" s="6"/>
      <c r="B332" s="6"/>
      <c r="C332" s="81"/>
      <c r="K332" s="1"/>
    </row>
    <row r="333" spans="1:11" ht="14.25" customHeight="1">
      <c r="A333" s="6"/>
      <c r="B333" s="6"/>
      <c r="C333" s="81"/>
      <c r="K333" s="1"/>
    </row>
    <row r="334" spans="1:11" ht="14.25" customHeight="1">
      <c r="A334" s="6"/>
      <c r="B334" s="6"/>
      <c r="C334" s="81"/>
      <c r="K334" s="1"/>
    </row>
    <row r="335" spans="1:11" ht="14.25" customHeight="1">
      <c r="A335" s="6"/>
      <c r="B335" s="6"/>
      <c r="C335" s="81"/>
      <c r="K335" s="1"/>
    </row>
    <row r="336" spans="1:11" ht="14.25" customHeight="1">
      <c r="A336" s="6"/>
      <c r="B336" s="6"/>
      <c r="C336" s="81"/>
      <c r="K336" s="1"/>
    </row>
    <row r="337" spans="1:11" ht="14.25" customHeight="1">
      <c r="A337" s="6"/>
      <c r="B337" s="6"/>
      <c r="C337" s="81"/>
      <c r="K337" s="1"/>
    </row>
    <row r="338" spans="1:11" ht="14.25" customHeight="1">
      <c r="A338" s="6"/>
      <c r="B338" s="6"/>
      <c r="C338" s="81"/>
      <c r="K338" s="1"/>
    </row>
    <row r="339" spans="1:11" ht="14.25" customHeight="1">
      <c r="A339" s="6"/>
      <c r="B339" s="6"/>
      <c r="C339" s="81"/>
      <c r="K339" s="1"/>
    </row>
    <row r="340" spans="1:11" ht="14.25" customHeight="1">
      <c r="A340" s="6"/>
      <c r="B340" s="6"/>
      <c r="C340" s="81"/>
      <c r="K340" s="1"/>
    </row>
    <row r="341" spans="1:11" ht="14.25" customHeight="1">
      <c r="A341" s="6"/>
      <c r="B341" s="6"/>
      <c r="C341" s="81"/>
      <c r="K341" s="1"/>
    </row>
    <row r="342" spans="1:11" ht="14.25" customHeight="1">
      <c r="A342" s="6"/>
      <c r="B342" s="6"/>
      <c r="C342" s="81"/>
      <c r="K342" s="1"/>
    </row>
    <row r="343" spans="1:11" ht="14.25" customHeight="1">
      <c r="A343" s="6"/>
      <c r="B343" s="6"/>
      <c r="C343" s="81"/>
      <c r="K343" s="1"/>
    </row>
    <row r="344" spans="1:11" ht="14.25" customHeight="1">
      <c r="A344" s="6"/>
      <c r="B344" s="6"/>
      <c r="C344" s="81"/>
      <c r="K344" s="1"/>
    </row>
    <row r="345" spans="1:11" ht="14.25" customHeight="1">
      <c r="A345" s="6"/>
      <c r="B345" s="6"/>
      <c r="C345" s="81"/>
      <c r="K345" s="1"/>
    </row>
    <row r="346" spans="1:11" ht="14.25" customHeight="1">
      <c r="A346" s="6"/>
      <c r="B346" s="6"/>
      <c r="C346" s="81"/>
      <c r="K346" s="1"/>
    </row>
    <row r="347" spans="1:11" ht="14.25" customHeight="1">
      <c r="A347" s="6"/>
      <c r="B347" s="6"/>
      <c r="C347" s="81"/>
      <c r="K347" s="1"/>
    </row>
    <row r="348" spans="1:11" ht="14.25" customHeight="1">
      <c r="A348" s="6"/>
      <c r="B348" s="6"/>
      <c r="C348" s="81"/>
      <c r="K348" s="1"/>
    </row>
    <row r="349" spans="1:11" ht="14.25" customHeight="1">
      <c r="A349" s="6"/>
      <c r="B349" s="6"/>
      <c r="C349" s="81"/>
      <c r="K349" s="1"/>
    </row>
    <row r="350" spans="1:11" ht="14.25" customHeight="1">
      <c r="A350" s="6"/>
      <c r="B350" s="6"/>
      <c r="C350" s="81"/>
      <c r="K350" s="1"/>
    </row>
    <row r="351" spans="1:11" ht="14.25" customHeight="1">
      <c r="A351" s="6"/>
      <c r="B351" s="6"/>
      <c r="C351" s="81"/>
      <c r="K351" s="1"/>
    </row>
    <row r="352" spans="1:11" ht="14.25" customHeight="1">
      <c r="A352" s="6"/>
      <c r="B352" s="6"/>
      <c r="C352" s="81"/>
      <c r="K352" s="1"/>
    </row>
    <row r="353" spans="1:11" ht="14.25" customHeight="1">
      <c r="A353" s="6"/>
      <c r="B353" s="6"/>
      <c r="C353" s="81"/>
      <c r="K353" s="1"/>
    </row>
    <row r="354" spans="1:11" ht="14.25" customHeight="1">
      <c r="A354" s="6"/>
      <c r="B354" s="6"/>
      <c r="C354" s="81"/>
      <c r="K354" s="1"/>
    </row>
    <row r="355" spans="1:11" ht="14.25" customHeight="1">
      <c r="A355" s="6"/>
      <c r="B355" s="6"/>
      <c r="C355" s="81"/>
      <c r="K355" s="1"/>
    </row>
    <row r="356" spans="1:11" ht="14.25" customHeight="1">
      <c r="A356" s="6"/>
      <c r="B356" s="6"/>
      <c r="C356" s="81"/>
      <c r="K356" s="1"/>
    </row>
    <row r="357" spans="1:11" ht="14.25" customHeight="1">
      <c r="A357" s="6"/>
      <c r="B357" s="6"/>
      <c r="C357" s="81"/>
      <c r="K357" s="1"/>
    </row>
    <row r="358" spans="1:11" ht="14.25" customHeight="1">
      <c r="A358" s="6"/>
      <c r="B358" s="6"/>
      <c r="C358" s="81"/>
      <c r="K358" s="1"/>
    </row>
    <row r="359" spans="1:11" ht="14.25" customHeight="1">
      <c r="A359" s="6"/>
      <c r="B359" s="6"/>
      <c r="C359" s="81"/>
      <c r="K359" s="1"/>
    </row>
    <row r="360" spans="1:11" ht="14.25" customHeight="1">
      <c r="A360" s="6"/>
      <c r="B360" s="6"/>
      <c r="C360" s="81"/>
      <c r="K360" s="1"/>
    </row>
    <row r="361" spans="1:11" ht="14.25" customHeight="1">
      <c r="A361" s="6"/>
      <c r="B361" s="6"/>
      <c r="C361" s="81"/>
      <c r="K361" s="1"/>
    </row>
    <row r="362" spans="1:11" ht="14.25" customHeight="1">
      <c r="A362" s="6"/>
      <c r="B362" s="6"/>
      <c r="C362" s="81"/>
      <c r="K362" s="1"/>
    </row>
    <row r="363" spans="1:11" ht="14.25" customHeight="1">
      <c r="A363" s="6"/>
      <c r="B363" s="6"/>
      <c r="C363" s="81"/>
      <c r="K363" s="1"/>
    </row>
    <row r="364" spans="1:11" ht="14.25" customHeight="1">
      <c r="A364" s="6"/>
      <c r="B364" s="6"/>
      <c r="C364" s="81"/>
      <c r="K364" s="1"/>
    </row>
    <row r="365" spans="1:11" ht="14.25" customHeight="1">
      <c r="A365" s="6"/>
      <c r="B365" s="6"/>
      <c r="C365" s="81"/>
      <c r="K365" s="1"/>
    </row>
    <row r="366" spans="1:11" ht="14.25" customHeight="1">
      <c r="A366" s="6"/>
      <c r="B366" s="6"/>
      <c r="C366" s="81"/>
      <c r="K366" s="1"/>
    </row>
    <row r="367" spans="1:11" ht="14.25" customHeight="1">
      <c r="A367" s="6"/>
      <c r="B367" s="6"/>
      <c r="C367" s="81"/>
      <c r="K367" s="1"/>
    </row>
    <row r="368" spans="1:11" ht="14.25" customHeight="1">
      <c r="A368" s="6"/>
      <c r="B368" s="6"/>
      <c r="C368" s="81"/>
      <c r="K368" s="1"/>
    </row>
    <row r="369" spans="1:11" ht="14.25" customHeight="1">
      <c r="A369" s="6"/>
      <c r="B369" s="6"/>
      <c r="C369" s="81"/>
      <c r="K369" s="1"/>
    </row>
    <row r="370" spans="1:11" ht="14.25" customHeight="1">
      <c r="A370" s="6"/>
      <c r="B370" s="6"/>
      <c r="C370" s="81"/>
      <c r="K370" s="1"/>
    </row>
    <row r="371" spans="1:11" ht="14.25" customHeight="1">
      <c r="A371" s="6"/>
      <c r="B371" s="6"/>
      <c r="C371" s="81"/>
      <c r="K371" s="1"/>
    </row>
    <row r="372" spans="1:11" ht="14.25" customHeight="1">
      <c r="A372" s="6"/>
      <c r="B372" s="6"/>
      <c r="C372" s="81"/>
      <c r="K372" s="1"/>
    </row>
    <row r="373" spans="1:11" ht="14.25" customHeight="1">
      <c r="A373" s="6"/>
      <c r="B373" s="6"/>
      <c r="C373" s="81"/>
      <c r="K373" s="1"/>
    </row>
    <row r="374" spans="1:11" ht="14.25" customHeight="1">
      <c r="A374" s="6"/>
      <c r="B374" s="6"/>
      <c r="C374" s="81"/>
      <c r="K374" s="1"/>
    </row>
    <row r="375" spans="1:11" ht="14.25" customHeight="1">
      <c r="A375" s="6"/>
      <c r="B375" s="6"/>
      <c r="C375" s="81"/>
      <c r="K375" s="1"/>
    </row>
    <row r="376" spans="1:11" ht="14.25" customHeight="1">
      <c r="A376" s="6"/>
      <c r="B376" s="6"/>
      <c r="C376" s="81"/>
      <c r="K376" s="1"/>
    </row>
    <row r="377" spans="1:11" ht="14.25" customHeight="1">
      <c r="A377" s="6"/>
      <c r="B377" s="6"/>
      <c r="C377" s="81"/>
      <c r="K377" s="1"/>
    </row>
    <row r="378" spans="1:11" ht="14.25" customHeight="1">
      <c r="A378" s="6"/>
      <c r="B378" s="6"/>
      <c r="C378" s="81"/>
      <c r="K378" s="1"/>
    </row>
    <row r="379" spans="1:11" ht="14.25" customHeight="1">
      <c r="A379" s="6"/>
      <c r="B379" s="6"/>
      <c r="C379" s="81"/>
      <c r="K379" s="1"/>
    </row>
    <row r="380" spans="1:11" ht="14.25" customHeight="1">
      <c r="A380" s="6"/>
      <c r="B380" s="6"/>
      <c r="C380" s="81"/>
      <c r="K380" s="1"/>
    </row>
    <row r="381" spans="1:11" ht="14.25" customHeight="1">
      <c r="A381" s="6"/>
      <c r="B381" s="6"/>
      <c r="C381" s="81"/>
      <c r="K381" s="1"/>
    </row>
    <row r="382" spans="1:11" ht="14.25" customHeight="1">
      <c r="A382" s="6"/>
      <c r="B382" s="6"/>
      <c r="C382" s="81"/>
      <c r="K382" s="1"/>
    </row>
    <row r="383" spans="1:11" ht="14.25" customHeight="1">
      <c r="A383" s="6"/>
      <c r="B383" s="6"/>
      <c r="C383" s="81"/>
      <c r="K383" s="1"/>
    </row>
    <row r="384" spans="1:11" ht="14.25" customHeight="1">
      <c r="A384" s="6"/>
      <c r="B384" s="6"/>
      <c r="C384" s="81"/>
      <c r="K384" s="1"/>
    </row>
    <row r="385" spans="1:11" ht="14.25" customHeight="1">
      <c r="A385" s="6"/>
      <c r="B385" s="6"/>
      <c r="C385" s="81"/>
      <c r="K385" s="1"/>
    </row>
    <row r="386" spans="1:11" ht="14.25" customHeight="1">
      <c r="A386" s="6"/>
      <c r="B386" s="6"/>
      <c r="C386" s="81"/>
      <c r="K386" s="1"/>
    </row>
    <row r="387" spans="1:11" ht="14.25" customHeight="1">
      <c r="A387" s="6"/>
      <c r="B387" s="6"/>
      <c r="C387" s="81"/>
      <c r="K387" s="1"/>
    </row>
    <row r="388" spans="1:11" ht="14.25" customHeight="1">
      <c r="A388" s="6"/>
      <c r="B388" s="6"/>
      <c r="C388" s="81"/>
      <c r="K388" s="1"/>
    </row>
    <row r="389" spans="1:11" ht="14.25" customHeight="1">
      <c r="A389" s="6"/>
      <c r="B389" s="6"/>
      <c r="C389" s="81"/>
      <c r="K389" s="1"/>
    </row>
    <row r="390" spans="1:11" ht="14.25" customHeight="1">
      <c r="A390" s="6"/>
      <c r="B390" s="6"/>
      <c r="C390" s="81"/>
      <c r="K390" s="1"/>
    </row>
    <row r="391" spans="1:11" ht="14.25" customHeight="1">
      <c r="A391" s="6"/>
      <c r="B391" s="6"/>
      <c r="C391" s="81"/>
      <c r="K391" s="1"/>
    </row>
    <row r="392" spans="1:11" ht="14.25" customHeight="1">
      <c r="A392" s="6"/>
      <c r="B392" s="6"/>
      <c r="C392" s="81"/>
      <c r="K392" s="1"/>
    </row>
    <row r="393" spans="1:11" ht="14.25" customHeight="1">
      <c r="A393" s="6"/>
      <c r="B393" s="6"/>
      <c r="C393" s="81"/>
      <c r="K393" s="1"/>
    </row>
    <row r="394" spans="1:11" ht="14.25" customHeight="1">
      <c r="A394" s="6"/>
      <c r="B394" s="6"/>
      <c r="C394" s="81"/>
      <c r="K394" s="1"/>
    </row>
    <row r="395" spans="1:11" ht="14.25" customHeight="1">
      <c r="A395" s="6"/>
      <c r="B395" s="6"/>
      <c r="C395" s="81"/>
      <c r="K395" s="1"/>
    </row>
    <row r="396" spans="1:11" ht="14.25" customHeight="1">
      <c r="A396" s="6"/>
      <c r="B396" s="6"/>
      <c r="C396" s="81"/>
      <c r="K396" s="1"/>
    </row>
    <row r="397" spans="1:11" ht="14.25" customHeight="1">
      <c r="A397" s="6"/>
      <c r="B397" s="6"/>
      <c r="C397" s="81"/>
      <c r="K397" s="1"/>
    </row>
    <row r="398" spans="1:11" ht="14.25" customHeight="1">
      <c r="A398" s="6"/>
      <c r="B398" s="6"/>
      <c r="C398" s="81"/>
      <c r="K398" s="1"/>
    </row>
    <row r="399" spans="1:11" ht="14.25" customHeight="1">
      <c r="A399" s="6"/>
      <c r="B399" s="6"/>
      <c r="C399" s="81"/>
      <c r="K399" s="1"/>
    </row>
    <row r="400" spans="1:11" ht="14.25" customHeight="1">
      <c r="A400" s="6"/>
      <c r="B400" s="6"/>
      <c r="C400" s="81"/>
      <c r="K400" s="1"/>
    </row>
    <row r="401" spans="1:11" ht="14.25" customHeight="1">
      <c r="A401" s="6"/>
      <c r="B401" s="6"/>
      <c r="C401" s="81"/>
      <c r="K401" s="1"/>
    </row>
    <row r="402" spans="1:11" ht="14.25" customHeight="1">
      <c r="A402" s="6"/>
      <c r="B402" s="6"/>
      <c r="C402" s="81"/>
      <c r="K402" s="1"/>
    </row>
    <row r="403" spans="1:11" ht="14.25" customHeight="1">
      <c r="A403" s="6"/>
      <c r="B403" s="6"/>
      <c r="C403" s="81"/>
      <c r="K403" s="1"/>
    </row>
    <row r="404" spans="1:11" ht="14.25" customHeight="1">
      <c r="A404" s="6"/>
      <c r="B404" s="6"/>
      <c r="C404" s="81"/>
      <c r="K404" s="1"/>
    </row>
    <row r="405" spans="1:11" ht="14.25" customHeight="1">
      <c r="A405" s="6"/>
      <c r="B405" s="6"/>
      <c r="C405" s="81"/>
      <c r="K405" s="1"/>
    </row>
    <row r="406" spans="1:11" ht="14.25" customHeight="1">
      <c r="A406" s="6"/>
      <c r="B406" s="6"/>
      <c r="C406" s="81"/>
      <c r="K406" s="1"/>
    </row>
    <row r="407" spans="1:11" ht="14.25" customHeight="1">
      <c r="A407" s="6"/>
      <c r="B407" s="6"/>
      <c r="C407" s="81"/>
      <c r="K407" s="1"/>
    </row>
    <row r="408" spans="1:11" ht="14.25" customHeight="1">
      <c r="A408" s="6"/>
      <c r="B408" s="6"/>
      <c r="C408" s="81"/>
      <c r="K408" s="1"/>
    </row>
    <row r="409" spans="1:11" ht="14.25" customHeight="1">
      <c r="A409" s="6"/>
      <c r="B409" s="6"/>
      <c r="C409" s="81"/>
      <c r="K409" s="1"/>
    </row>
    <row r="410" spans="1:11" ht="14.25" customHeight="1">
      <c r="A410" s="6"/>
      <c r="B410" s="6"/>
      <c r="C410" s="81"/>
      <c r="K410" s="1"/>
    </row>
    <row r="411" spans="1:11" ht="14.25" customHeight="1">
      <c r="A411" s="6"/>
      <c r="B411" s="6"/>
      <c r="C411" s="81"/>
      <c r="K411" s="1"/>
    </row>
    <row r="412" spans="1:11" ht="14.25" customHeight="1">
      <c r="A412" s="6"/>
      <c r="B412" s="6"/>
      <c r="C412" s="81"/>
      <c r="K412" s="1"/>
    </row>
    <row r="413" spans="1:11" ht="14.25" customHeight="1">
      <c r="A413" s="6"/>
      <c r="B413" s="6"/>
      <c r="C413" s="81"/>
      <c r="K413" s="1"/>
    </row>
    <row r="414" spans="1:11" ht="14.25" customHeight="1">
      <c r="A414" s="6"/>
      <c r="B414" s="6"/>
      <c r="C414" s="81"/>
      <c r="K414" s="1"/>
    </row>
    <row r="415" spans="1:11" ht="14.25" customHeight="1">
      <c r="A415" s="6"/>
      <c r="B415" s="6"/>
      <c r="C415" s="81"/>
      <c r="K415" s="1"/>
    </row>
    <row r="416" spans="1:11" ht="14.25" customHeight="1">
      <c r="A416" s="6"/>
      <c r="B416" s="6"/>
      <c r="C416" s="81"/>
      <c r="K416" s="1"/>
    </row>
    <row r="417" spans="1:11" ht="14.25" customHeight="1">
      <c r="A417" s="6"/>
      <c r="B417" s="6"/>
      <c r="C417" s="81"/>
      <c r="K417" s="1"/>
    </row>
    <row r="418" spans="1:11" ht="14.25" customHeight="1">
      <c r="A418" s="6"/>
      <c r="B418" s="6"/>
      <c r="C418" s="81"/>
      <c r="K418" s="1"/>
    </row>
    <row r="419" spans="1:11" ht="14.25" customHeight="1">
      <c r="A419" s="6"/>
      <c r="B419" s="6"/>
      <c r="C419" s="81"/>
      <c r="K419" s="1"/>
    </row>
    <row r="420" spans="1:11" ht="14.25" customHeight="1">
      <c r="A420" s="6"/>
      <c r="B420" s="6"/>
      <c r="C420" s="81"/>
      <c r="K420" s="1"/>
    </row>
    <row r="421" spans="1:11" ht="14.25" customHeight="1">
      <c r="A421" s="6"/>
      <c r="B421" s="6"/>
      <c r="C421" s="81"/>
      <c r="K421" s="1"/>
    </row>
    <row r="422" spans="1:11" ht="14.25" customHeight="1">
      <c r="A422" s="6"/>
      <c r="B422" s="6"/>
      <c r="C422" s="81"/>
      <c r="K422" s="1"/>
    </row>
    <row r="423" spans="1:11" ht="14.25" customHeight="1">
      <c r="A423" s="6"/>
      <c r="B423" s="6"/>
      <c r="C423" s="81"/>
      <c r="K423" s="1"/>
    </row>
    <row r="424" spans="1:11" ht="14.25" customHeight="1">
      <c r="A424" s="6"/>
      <c r="B424" s="6"/>
      <c r="C424" s="81"/>
      <c r="K424" s="1"/>
    </row>
    <row r="425" spans="1:11" ht="14.25" customHeight="1">
      <c r="A425" s="6"/>
      <c r="B425" s="6"/>
      <c r="C425" s="81"/>
      <c r="K425" s="1"/>
    </row>
    <row r="426" spans="1:11" ht="14.25" customHeight="1">
      <c r="A426" s="6"/>
      <c r="B426" s="6"/>
      <c r="C426" s="81"/>
      <c r="K426" s="1"/>
    </row>
    <row r="427" spans="1:11" ht="14.25" customHeight="1">
      <c r="A427" s="6"/>
      <c r="B427" s="6"/>
      <c r="C427" s="81"/>
      <c r="K427" s="1"/>
    </row>
    <row r="428" spans="1:11" ht="14.25" customHeight="1">
      <c r="A428" s="6"/>
      <c r="B428" s="6"/>
      <c r="C428" s="81"/>
      <c r="K428" s="1"/>
    </row>
    <row r="429" spans="1:11" ht="14.25" customHeight="1">
      <c r="A429" s="6"/>
      <c r="B429" s="6"/>
      <c r="C429" s="81"/>
      <c r="K429" s="1"/>
    </row>
    <row r="430" spans="1:11" ht="14.25" customHeight="1">
      <c r="A430" s="6"/>
      <c r="B430" s="6"/>
      <c r="C430" s="81"/>
      <c r="K430" s="1"/>
    </row>
    <row r="431" spans="1:11" ht="14.25" customHeight="1">
      <c r="A431" s="6"/>
      <c r="B431" s="6"/>
      <c r="C431" s="81"/>
      <c r="K431" s="1"/>
    </row>
    <row r="432" spans="1:11" ht="14.25" customHeight="1">
      <c r="A432" s="6"/>
      <c r="B432" s="6"/>
      <c r="C432" s="81"/>
      <c r="K432" s="1"/>
    </row>
    <row r="433" spans="1:11" ht="14.25" customHeight="1">
      <c r="A433" s="6"/>
      <c r="B433" s="6"/>
      <c r="C433" s="81"/>
      <c r="K433" s="1"/>
    </row>
    <row r="434" spans="1:11" ht="14.25" customHeight="1">
      <c r="A434" s="6"/>
      <c r="B434" s="6"/>
      <c r="C434" s="81"/>
      <c r="K434" s="1"/>
    </row>
    <row r="435" spans="1:11" ht="14.25" customHeight="1">
      <c r="A435" s="6"/>
      <c r="B435" s="6"/>
      <c r="C435" s="81"/>
      <c r="K435" s="1"/>
    </row>
    <row r="436" spans="1:11" ht="14.25" customHeight="1">
      <c r="A436" s="6"/>
      <c r="B436" s="6"/>
      <c r="C436" s="81"/>
      <c r="K436" s="1"/>
    </row>
    <row r="437" spans="1:11" ht="14.25" customHeight="1">
      <c r="A437" s="6"/>
      <c r="B437" s="6"/>
      <c r="C437" s="81"/>
      <c r="K437" s="1"/>
    </row>
    <row r="438" spans="1:11" ht="14.25" customHeight="1">
      <c r="A438" s="6"/>
      <c r="B438" s="6"/>
      <c r="C438" s="81"/>
      <c r="K438" s="1"/>
    </row>
    <row r="439" spans="1:11" ht="14.25" customHeight="1">
      <c r="A439" s="6"/>
      <c r="B439" s="6"/>
      <c r="C439" s="81"/>
      <c r="K439" s="1"/>
    </row>
    <row r="440" spans="1:11" ht="14.25" customHeight="1">
      <c r="A440" s="6"/>
      <c r="B440" s="6"/>
      <c r="C440" s="81"/>
      <c r="K440" s="1"/>
    </row>
    <row r="441" spans="1:11" ht="14.25" customHeight="1">
      <c r="A441" s="6"/>
      <c r="B441" s="6"/>
      <c r="C441" s="81"/>
      <c r="K441" s="1"/>
    </row>
    <row r="442" spans="1:11" ht="14.25" customHeight="1">
      <c r="A442" s="6"/>
      <c r="B442" s="6"/>
      <c r="C442" s="81"/>
      <c r="K442" s="1"/>
    </row>
    <row r="443" spans="1:11" ht="14.25" customHeight="1">
      <c r="A443" s="6"/>
      <c r="B443" s="6"/>
      <c r="C443" s="81"/>
      <c r="K443" s="1"/>
    </row>
    <row r="444" spans="1:11" ht="14.25" customHeight="1">
      <c r="A444" s="6"/>
      <c r="B444" s="6"/>
      <c r="C444" s="81"/>
      <c r="K444" s="1"/>
    </row>
    <row r="445" spans="1:11" ht="14.25" customHeight="1">
      <c r="A445" s="6"/>
      <c r="B445" s="6"/>
      <c r="C445" s="81"/>
      <c r="K445" s="1"/>
    </row>
    <row r="446" spans="1:11" ht="14.25" customHeight="1">
      <c r="A446" s="6"/>
      <c r="B446" s="6"/>
      <c r="C446" s="81"/>
      <c r="K446" s="1"/>
    </row>
    <row r="447" spans="1:11" ht="14.25" customHeight="1">
      <c r="A447" s="6"/>
      <c r="B447" s="6"/>
      <c r="C447" s="81"/>
      <c r="K447" s="1"/>
    </row>
    <row r="448" spans="1:11" ht="14.25" customHeight="1">
      <c r="A448" s="6"/>
      <c r="B448" s="6"/>
      <c r="C448" s="81"/>
      <c r="K448" s="1"/>
    </row>
    <row r="449" spans="1:11" ht="14.25" customHeight="1">
      <c r="A449" s="6"/>
      <c r="B449" s="6"/>
      <c r="C449" s="81"/>
      <c r="K449" s="1"/>
    </row>
    <row r="450" spans="1:11" ht="14.25" customHeight="1">
      <c r="A450" s="6"/>
      <c r="B450" s="6"/>
      <c r="C450" s="81"/>
      <c r="K450" s="1"/>
    </row>
    <row r="451" spans="1:11" ht="14.25" customHeight="1">
      <c r="A451" s="6"/>
      <c r="B451" s="6"/>
      <c r="C451" s="81"/>
      <c r="K451" s="1"/>
    </row>
    <row r="452" spans="1:11" ht="14.25" customHeight="1">
      <c r="A452" s="6"/>
      <c r="B452" s="6"/>
      <c r="C452" s="81"/>
      <c r="K452" s="1"/>
    </row>
    <row r="453" spans="1:11" ht="14.25" customHeight="1">
      <c r="A453" s="6"/>
      <c r="B453" s="6"/>
      <c r="C453" s="81"/>
      <c r="K453" s="1"/>
    </row>
    <row r="454" spans="1:11" ht="14.25" customHeight="1">
      <c r="A454" s="6"/>
      <c r="B454" s="6"/>
      <c r="C454" s="81"/>
      <c r="K454" s="1"/>
    </row>
    <row r="455" spans="1:11" ht="14.25" customHeight="1">
      <c r="A455" s="6"/>
      <c r="B455" s="6"/>
      <c r="C455" s="81"/>
      <c r="K455" s="1"/>
    </row>
    <row r="456" spans="1:11" ht="14.25" customHeight="1">
      <c r="A456" s="6"/>
      <c r="B456" s="6"/>
      <c r="C456" s="81"/>
      <c r="K456" s="1"/>
    </row>
    <row r="457" spans="1:11" ht="14.25" customHeight="1">
      <c r="A457" s="6"/>
      <c r="B457" s="6"/>
      <c r="C457" s="81"/>
      <c r="K457" s="1"/>
    </row>
    <row r="458" spans="1:11" ht="14.25" customHeight="1">
      <c r="A458" s="6"/>
      <c r="B458" s="6"/>
      <c r="C458" s="81"/>
      <c r="K458" s="1"/>
    </row>
    <row r="459" spans="1:11" ht="14.25" customHeight="1">
      <c r="A459" s="6"/>
      <c r="B459" s="6"/>
      <c r="C459" s="81"/>
      <c r="K459" s="1"/>
    </row>
    <row r="460" spans="1:11" ht="14.25" customHeight="1">
      <c r="A460" s="6"/>
      <c r="B460" s="6"/>
      <c r="C460" s="81"/>
      <c r="K460" s="1"/>
    </row>
    <row r="461" spans="1:11" ht="14.25" customHeight="1">
      <c r="A461" s="6"/>
      <c r="B461" s="6"/>
      <c r="C461" s="81"/>
      <c r="K461" s="1"/>
    </row>
    <row r="462" spans="1:11" ht="14.25" customHeight="1">
      <c r="A462" s="6"/>
      <c r="B462" s="6"/>
      <c r="C462" s="81"/>
      <c r="K462" s="1"/>
    </row>
    <row r="463" spans="1:11" ht="14.25" customHeight="1">
      <c r="A463" s="6"/>
      <c r="B463" s="6"/>
      <c r="C463" s="81"/>
      <c r="K463" s="1"/>
    </row>
    <row r="464" spans="1:11" ht="14.25" customHeight="1">
      <c r="A464" s="6"/>
      <c r="B464" s="6"/>
      <c r="C464" s="81"/>
      <c r="K464" s="1"/>
    </row>
    <row r="465" spans="1:11" ht="14.25" customHeight="1">
      <c r="A465" s="6"/>
      <c r="B465" s="6"/>
      <c r="C465" s="81"/>
      <c r="K465" s="1"/>
    </row>
    <row r="466" spans="1:11" ht="14.25" customHeight="1">
      <c r="A466" s="6"/>
      <c r="B466" s="6"/>
      <c r="C466" s="81"/>
      <c r="K466" s="1"/>
    </row>
    <row r="467" spans="1:11" ht="14.25" customHeight="1">
      <c r="A467" s="6"/>
      <c r="B467" s="6"/>
      <c r="C467" s="81"/>
      <c r="K467" s="1"/>
    </row>
    <row r="468" spans="1:11" ht="14.25" customHeight="1">
      <c r="A468" s="6"/>
      <c r="B468" s="6"/>
      <c r="C468" s="81"/>
      <c r="K468" s="1"/>
    </row>
    <row r="469" spans="1:11" ht="14.25" customHeight="1">
      <c r="A469" s="6"/>
      <c r="B469" s="6"/>
      <c r="C469" s="81"/>
      <c r="K469" s="1"/>
    </row>
    <row r="470" spans="1:11" ht="14.25" customHeight="1">
      <c r="A470" s="6"/>
      <c r="B470" s="6"/>
      <c r="C470" s="81"/>
      <c r="K470" s="1"/>
    </row>
    <row r="471" spans="1:11" ht="14.25" customHeight="1">
      <c r="A471" s="6"/>
      <c r="B471" s="6"/>
      <c r="C471" s="81"/>
      <c r="K471" s="1"/>
    </row>
    <row r="472" spans="1:11" ht="14.25" customHeight="1">
      <c r="A472" s="6"/>
      <c r="B472" s="6"/>
      <c r="C472" s="81"/>
      <c r="K472" s="1"/>
    </row>
    <row r="473" spans="1:11" ht="14.25" customHeight="1">
      <c r="A473" s="6"/>
      <c r="B473" s="6"/>
      <c r="C473" s="81"/>
      <c r="K473" s="1"/>
    </row>
    <row r="474" spans="1:11" ht="14.25" customHeight="1">
      <c r="A474" s="6"/>
      <c r="B474" s="6"/>
      <c r="C474" s="81"/>
      <c r="K474" s="1"/>
    </row>
    <row r="475" spans="1:11" ht="14.25" customHeight="1">
      <c r="A475" s="6"/>
      <c r="B475" s="6"/>
      <c r="C475" s="81"/>
      <c r="K475" s="1"/>
    </row>
    <row r="476" spans="1:11" ht="14.25" customHeight="1">
      <c r="A476" s="6"/>
      <c r="B476" s="6"/>
      <c r="C476" s="81"/>
      <c r="K476" s="1"/>
    </row>
    <row r="477" spans="1:11" ht="14.25" customHeight="1">
      <c r="A477" s="6"/>
      <c r="B477" s="6"/>
      <c r="C477" s="81"/>
      <c r="K477" s="1"/>
    </row>
    <row r="478" spans="1:11" ht="14.25" customHeight="1">
      <c r="A478" s="6"/>
      <c r="B478" s="6"/>
      <c r="C478" s="81"/>
      <c r="K478" s="1"/>
    </row>
    <row r="479" spans="1:11" ht="14.25" customHeight="1">
      <c r="A479" s="6"/>
      <c r="B479" s="6"/>
      <c r="C479" s="81"/>
      <c r="K479" s="1"/>
    </row>
    <row r="480" spans="1:11" ht="14.25" customHeight="1">
      <c r="A480" s="6"/>
      <c r="B480" s="6"/>
      <c r="C480" s="81"/>
      <c r="K480" s="1"/>
    </row>
    <row r="481" spans="1:11" ht="14.25" customHeight="1">
      <c r="A481" s="6"/>
      <c r="B481" s="6"/>
      <c r="C481" s="81"/>
      <c r="K481" s="1"/>
    </row>
    <row r="482" spans="1:11" ht="14.25" customHeight="1">
      <c r="A482" s="6"/>
      <c r="B482" s="6"/>
      <c r="C482" s="81"/>
      <c r="K482" s="1"/>
    </row>
    <row r="483" spans="1:11" ht="14.25" customHeight="1">
      <c r="A483" s="6"/>
      <c r="B483" s="6"/>
      <c r="C483" s="81"/>
      <c r="K483" s="1"/>
    </row>
    <row r="484" spans="1:11" ht="14.25" customHeight="1">
      <c r="A484" s="6"/>
      <c r="B484" s="6"/>
      <c r="C484" s="81"/>
      <c r="K484" s="1"/>
    </row>
    <row r="485" spans="1:11" ht="14.25" customHeight="1">
      <c r="A485" s="6"/>
      <c r="B485" s="6"/>
      <c r="C485" s="81"/>
      <c r="K485" s="1"/>
    </row>
    <row r="486" spans="1:11" ht="14.25" customHeight="1">
      <c r="A486" s="6"/>
      <c r="B486" s="6"/>
      <c r="C486" s="81"/>
      <c r="K486" s="1"/>
    </row>
    <row r="487" spans="1:11" ht="14.25" customHeight="1">
      <c r="A487" s="6"/>
      <c r="B487" s="6"/>
      <c r="C487" s="81"/>
      <c r="K487" s="1"/>
    </row>
    <row r="488" spans="1:11" ht="14.25" customHeight="1">
      <c r="A488" s="6"/>
      <c r="B488" s="6"/>
      <c r="C488" s="81"/>
      <c r="K488" s="1"/>
    </row>
    <row r="489" spans="1:11" ht="14.25" customHeight="1">
      <c r="A489" s="6"/>
      <c r="B489" s="6"/>
      <c r="C489" s="81"/>
      <c r="K489" s="1"/>
    </row>
    <row r="490" spans="1:11" ht="14.25" customHeight="1">
      <c r="A490" s="6"/>
      <c r="B490" s="6"/>
      <c r="C490" s="81"/>
      <c r="K490" s="1"/>
    </row>
    <row r="491" spans="1:11" ht="14.25" customHeight="1">
      <c r="A491" s="6"/>
      <c r="B491" s="6"/>
      <c r="C491" s="81"/>
      <c r="K491" s="1"/>
    </row>
    <row r="492" spans="1:11" ht="14.25" customHeight="1">
      <c r="A492" s="6"/>
      <c r="B492" s="6"/>
      <c r="C492" s="81"/>
      <c r="K492" s="1"/>
    </row>
    <row r="493" spans="1:11" ht="14.25" customHeight="1">
      <c r="A493" s="6"/>
      <c r="B493" s="6"/>
      <c r="C493" s="81"/>
      <c r="K493" s="1"/>
    </row>
    <row r="494" spans="1:11" ht="14.25" customHeight="1">
      <c r="A494" s="6"/>
      <c r="B494" s="6"/>
      <c r="C494" s="81"/>
      <c r="K494" s="1"/>
    </row>
    <row r="495" spans="1:11" ht="14.25" customHeight="1">
      <c r="A495" s="6"/>
      <c r="B495" s="6"/>
      <c r="C495" s="81"/>
      <c r="K495" s="1"/>
    </row>
    <row r="496" spans="1:11" ht="14.25" customHeight="1">
      <c r="A496" s="6"/>
      <c r="B496" s="6"/>
      <c r="C496" s="81"/>
      <c r="K496" s="1"/>
    </row>
    <row r="497" spans="1:11" ht="14.25" customHeight="1">
      <c r="A497" s="6"/>
      <c r="B497" s="6"/>
      <c r="C497" s="81"/>
      <c r="K497" s="1"/>
    </row>
    <row r="498" spans="1:11" ht="14.25" customHeight="1">
      <c r="A498" s="6"/>
      <c r="B498" s="6"/>
      <c r="C498" s="81"/>
      <c r="K498" s="1"/>
    </row>
    <row r="499" spans="1:11" ht="14.25" customHeight="1">
      <c r="A499" s="6"/>
      <c r="B499" s="6"/>
      <c r="C499" s="81"/>
      <c r="K499" s="1"/>
    </row>
    <row r="500" spans="1:11" ht="14.25" customHeight="1">
      <c r="A500" s="6"/>
      <c r="B500" s="6"/>
      <c r="C500" s="81"/>
      <c r="K500" s="1"/>
    </row>
    <row r="501" spans="1:11" ht="14.25" customHeight="1">
      <c r="A501" s="6"/>
      <c r="B501" s="6"/>
      <c r="C501" s="81"/>
      <c r="K501" s="1"/>
    </row>
    <row r="502" spans="1:11" ht="14.25" customHeight="1">
      <c r="A502" s="6"/>
      <c r="B502" s="6"/>
      <c r="C502" s="81"/>
      <c r="K502" s="1"/>
    </row>
    <row r="503" spans="1:11" ht="14.25" customHeight="1">
      <c r="A503" s="6"/>
      <c r="B503" s="6"/>
      <c r="C503" s="81"/>
      <c r="K503" s="1"/>
    </row>
    <row r="504" spans="1:11" ht="14.25" customHeight="1">
      <c r="A504" s="6"/>
      <c r="B504" s="6"/>
      <c r="C504" s="81"/>
      <c r="K504" s="1"/>
    </row>
    <row r="505" spans="1:11" ht="14.25" customHeight="1">
      <c r="A505" s="6"/>
      <c r="B505" s="6"/>
      <c r="C505" s="81"/>
      <c r="K505" s="1"/>
    </row>
    <row r="506" spans="1:11" ht="14.25" customHeight="1">
      <c r="A506" s="6"/>
      <c r="B506" s="6"/>
      <c r="C506" s="81"/>
      <c r="K506" s="1"/>
    </row>
    <row r="507" spans="1:11" ht="14.25" customHeight="1">
      <c r="A507" s="6"/>
      <c r="B507" s="6"/>
      <c r="C507" s="81"/>
      <c r="K507" s="1"/>
    </row>
    <row r="508" spans="1:11" ht="14.25" customHeight="1">
      <c r="A508" s="6"/>
      <c r="B508" s="6"/>
      <c r="C508" s="81"/>
      <c r="K508" s="1"/>
    </row>
    <row r="509" spans="1:11" ht="14.25" customHeight="1">
      <c r="A509" s="6"/>
      <c r="B509" s="6"/>
      <c r="C509" s="81"/>
      <c r="K509" s="1"/>
    </row>
    <row r="510" spans="1:11" ht="14.25" customHeight="1">
      <c r="A510" s="6"/>
      <c r="B510" s="6"/>
      <c r="C510" s="81"/>
      <c r="K510" s="1"/>
    </row>
    <row r="511" spans="1:11" ht="14.25" customHeight="1">
      <c r="A511" s="6"/>
      <c r="B511" s="6"/>
      <c r="C511" s="81"/>
      <c r="K511" s="1"/>
    </row>
    <row r="512" spans="1:11" ht="14.25" customHeight="1">
      <c r="A512" s="6"/>
      <c r="B512" s="6"/>
      <c r="C512" s="81"/>
      <c r="K512" s="1"/>
    </row>
    <row r="513" spans="1:11" ht="14.25" customHeight="1">
      <c r="A513" s="6"/>
      <c r="B513" s="6"/>
      <c r="C513" s="81"/>
      <c r="K513" s="1"/>
    </row>
    <row r="514" spans="1:11" ht="14.25" customHeight="1">
      <c r="A514" s="6"/>
      <c r="B514" s="6"/>
      <c r="C514" s="81"/>
      <c r="K514" s="1"/>
    </row>
    <row r="515" spans="1:11" ht="14.25" customHeight="1">
      <c r="A515" s="6"/>
      <c r="B515" s="6"/>
      <c r="C515" s="81"/>
      <c r="K515" s="1"/>
    </row>
    <row r="516" spans="1:11" ht="14.25" customHeight="1">
      <c r="A516" s="6"/>
      <c r="B516" s="6"/>
      <c r="C516" s="81"/>
      <c r="K516" s="1"/>
    </row>
    <row r="517" spans="1:11" ht="14.25" customHeight="1">
      <c r="A517" s="6"/>
      <c r="B517" s="6"/>
      <c r="C517" s="81"/>
      <c r="K517" s="1"/>
    </row>
    <row r="518" spans="1:11" ht="14.25" customHeight="1">
      <c r="A518" s="6"/>
      <c r="B518" s="6"/>
      <c r="C518" s="81"/>
      <c r="K518" s="1"/>
    </row>
    <row r="519" spans="1:11" ht="14.25" customHeight="1">
      <c r="A519" s="6"/>
      <c r="B519" s="6"/>
      <c r="C519" s="81"/>
      <c r="K519" s="1"/>
    </row>
    <row r="520" spans="1:11" ht="14.25" customHeight="1">
      <c r="A520" s="6"/>
      <c r="B520" s="6"/>
      <c r="C520" s="81"/>
      <c r="K520" s="1"/>
    </row>
    <row r="521" spans="1:11" ht="14.25" customHeight="1">
      <c r="A521" s="6"/>
      <c r="B521" s="6"/>
      <c r="C521" s="81"/>
      <c r="K521" s="1"/>
    </row>
    <row r="522" spans="1:11" ht="14.25" customHeight="1">
      <c r="A522" s="6"/>
      <c r="B522" s="6"/>
      <c r="C522" s="81"/>
      <c r="K522" s="1"/>
    </row>
    <row r="523" spans="1:11" ht="14.25" customHeight="1">
      <c r="A523" s="6"/>
      <c r="B523" s="6"/>
      <c r="C523" s="81"/>
      <c r="K523" s="1"/>
    </row>
    <row r="524" spans="1:11" ht="14.25" customHeight="1">
      <c r="A524" s="6"/>
      <c r="B524" s="6"/>
      <c r="C524" s="81"/>
      <c r="K524" s="1"/>
    </row>
    <row r="525" spans="1:11" ht="14.25" customHeight="1">
      <c r="A525" s="6"/>
      <c r="B525" s="6"/>
      <c r="C525" s="81"/>
      <c r="K525" s="1"/>
    </row>
    <row r="526" spans="1:11" ht="14.25" customHeight="1">
      <c r="A526" s="6"/>
      <c r="B526" s="6"/>
      <c r="C526" s="81"/>
      <c r="K526" s="1"/>
    </row>
    <row r="527" spans="1:11" ht="14.25" customHeight="1">
      <c r="A527" s="6"/>
      <c r="B527" s="6"/>
      <c r="C527" s="81"/>
      <c r="K527" s="1"/>
    </row>
    <row r="528" spans="1:11" ht="14.25" customHeight="1">
      <c r="A528" s="6"/>
      <c r="B528" s="6"/>
      <c r="C528" s="81"/>
      <c r="K528" s="1"/>
    </row>
    <row r="529" spans="1:11" ht="14.25" customHeight="1">
      <c r="A529" s="6"/>
      <c r="B529" s="6"/>
      <c r="C529" s="81"/>
      <c r="K529" s="1"/>
    </row>
    <row r="530" spans="1:11" ht="14.25" customHeight="1">
      <c r="A530" s="6"/>
      <c r="B530" s="6"/>
      <c r="C530" s="81"/>
      <c r="K530" s="1"/>
    </row>
    <row r="531" spans="1:11" ht="14.25" customHeight="1">
      <c r="A531" s="6"/>
      <c r="B531" s="6"/>
      <c r="C531" s="81"/>
      <c r="K531" s="1"/>
    </row>
    <row r="532" spans="1:11" ht="14.25" customHeight="1">
      <c r="A532" s="6"/>
      <c r="B532" s="6"/>
      <c r="C532" s="81"/>
      <c r="K532" s="1"/>
    </row>
    <row r="533" spans="1:11" ht="14.25" customHeight="1">
      <c r="A533" s="6"/>
      <c r="B533" s="6"/>
      <c r="C533" s="81"/>
      <c r="K533" s="1"/>
    </row>
    <row r="534" spans="1:11" ht="14.25" customHeight="1">
      <c r="A534" s="6"/>
      <c r="B534" s="6"/>
      <c r="C534" s="81"/>
      <c r="K534" s="1"/>
    </row>
    <row r="535" spans="1:11" ht="14.25" customHeight="1">
      <c r="A535" s="6"/>
      <c r="B535" s="6"/>
      <c r="C535" s="81"/>
      <c r="K535" s="1"/>
    </row>
    <row r="536" spans="1:11" ht="14.25" customHeight="1">
      <c r="A536" s="6"/>
      <c r="B536" s="6"/>
      <c r="C536" s="81"/>
      <c r="K536" s="1"/>
    </row>
    <row r="537" spans="1:11" ht="14.25" customHeight="1">
      <c r="A537" s="6"/>
      <c r="B537" s="6"/>
      <c r="C537" s="81"/>
      <c r="K537" s="1"/>
    </row>
    <row r="538" spans="1:11" ht="14.25" customHeight="1">
      <c r="A538" s="6"/>
      <c r="B538" s="6"/>
      <c r="C538" s="81"/>
      <c r="K538" s="1"/>
    </row>
    <row r="539" spans="1:11" ht="14.25" customHeight="1">
      <c r="A539" s="6"/>
      <c r="B539" s="6"/>
      <c r="C539" s="81"/>
      <c r="K539" s="1"/>
    </row>
    <row r="540" spans="1:11" ht="14.25" customHeight="1">
      <c r="A540" s="6"/>
      <c r="B540" s="6"/>
      <c r="C540" s="81"/>
      <c r="K540" s="1"/>
    </row>
    <row r="541" spans="1:11" ht="14.25" customHeight="1">
      <c r="A541" s="6"/>
      <c r="B541" s="6"/>
      <c r="C541" s="81"/>
      <c r="K541" s="1"/>
    </row>
    <row r="542" spans="1:11" ht="14.25" customHeight="1">
      <c r="A542" s="6"/>
      <c r="B542" s="6"/>
      <c r="C542" s="81"/>
      <c r="K542" s="1"/>
    </row>
    <row r="543" spans="1:11" ht="14.25" customHeight="1">
      <c r="A543" s="6"/>
      <c r="B543" s="6"/>
      <c r="C543" s="81"/>
      <c r="K543" s="1"/>
    </row>
    <row r="544" spans="1:11" ht="14.25" customHeight="1">
      <c r="A544" s="6"/>
      <c r="B544" s="6"/>
      <c r="C544" s="81"/>
      <c r="K544" s="1"/>
    </row>
    <row r="545" spans="1:11" ht="14.25" customHeight="1">
      <c r="A545" s="6"/>
      <c r="B545" s="6"/>
      <c r="C545" s="81"/>
      <c r="K545" s="1"/>
    </row>
    <row r="546" spans="1:11" ht="14.25" customHeight="1">
      <c r="A546" s="6"/>
      <c r="B546" s="6"/>
      <c r="C546" s="81"/>
      <c r="K546" s="1"/>
    </row>
    <row r="547" spans="1:11" ht="14.25" customHeight="1">
      <c r="A547" s="6"/>
      <c r="B547" s="6"/>
      <c r="C547" s="81"/>
      <c r="K547" s="1"/>
    </row>
    <row r="548" spans="1:11" ht="14.25" customHeight="1">
      <c r="A548" s="6"/>
      <c r="B548" s="6"/>
      <c r="C548" s="81"/>
      <c r="K548" s="1"/>
    </row>
    <row r="549" spans="1:11" ht="14.25" customHeight="1">
      <c r="A549" s="6"/>
      <c r="B549" s="6"/>
      <c r="C549" s="81"/>
      <c r="K549" s="1"/>
    </row>
    <row r="550" spans="1:11" ht="14.25" customHeight="1">
      <c r="A550" s="6"/>
      <c r="B550" s="6"/>
      <c r="C550" s="81"/>
      <c r="K550" s="1"/>
    </row>
    <row r="551" spans="1:11" ht="14.25" customHeight="1">
      <c r="A551" s="6"/>
      <c r="B551" s="6"/>
      <c r="C551" s="81"/>
      <c r="K551" s="1"/>
    </row>
    <row r="552" spans="1:11" ht="14.25" customHeight="1">
      <c r="A552" s="6"/>
      <c r="B552" s="6"/>
      <c r="C552" s="81"/>
      <c r="K552" s="1"/>
    </row>
    <row r="553" spans="1:11" ht="14.25" customHeight="1">
      <c r="A553" s="6"/>
      <c r="B553" s="6"/>
      <c r="C553" s="81"/>
      <c r="K553" s="1"/>
    </row>
    <row r="554" spans="1:11" ht="14.25" customHeight="1">
      <c r="A554" s="6"/>
      <c r="B554" s="6"/>
      <c r="C554" s="81"/>
      <c r="K554" s="1"/>
    </row>
    <row r="555" spans="1:11" ht="14.25" customHeight="1">
      <c r="A555" s="6"/>
      <c r="B555" s="6"/>
      <c r="C555" s="81"/>
      <c r="K555" s="1"/>
    </row>
    <row r="556" spans="1:11" ht="14.25" customHeight="1">
      <c r="A556" s="6"/>
      <c r="B556" s="6"/>
      <c r="C556" s="81"/>
      <c r="K556" s="1"/>
    </row>
    <row r="557" spans="1:11" ht="14.25" customHeight="1">
      <c r="A557" s="6"/>
      <c r="B557" s="6"/>
      <c r="C557" s="81"/>
      <c r="K557" s="1"/>
    </row>
    <row r="558" spans="1:11" ht="14.25" customHeight="1">
      <c r="A558" s="6"/>
      <c r="B558" s="6"/>
      <c r="C558" s="81"/>
      <c r="K558" s="1"/>
    </row>
    <row r="559" spans="1:11" ht="14.25" customHeight="1">
      <c r="A559" s="6"/>
      <c r="B559" s="6"/>
      <c r="C559" s="81"/>
      <c r="K559" s="1"/>
    </row>
    <row r="560" spans="1:11" ht="14.25" customHeight="1">
      <c r="A560" s="6"/>
      <c r="B560" s="6"/>
      <c r="C560" s="81"/>
      <c r="K560" s="1"/>
    </row>
    <row r="561" spans="1:11" ht="14.25" customHeight="1">
      <c r="A561" s="6"/>
      <c r="B561" s="6"/>
      <c r="C561" s="81"/>
      <c r="K561" s="1"/>
    </row>
    <row r="562" spans="1:11" ht="14.25" customHeight="1">
      <c r="A562" s="6"/>
      <c r="B562" s="6"/>
      <c r="C562" s="81"/>
      <c r="K562" s="1"/>
    </row>
    <row r="563" spans="1:11" ht="14.25" customHeight="1">
      <c r="A563" s="6"/>
      <c r="B563" s="6"/>
      <c r="C563" s="81"/>
      <c r="K563" s="1"/>
    </row>
    <row r="564" spans="1:11" ht="14.25" customHeight="1">
      <c r="A564" s="6"/>
      <c r="B564" s="6"/>
      <c r="C564" s="81"/>
      <c r="K564" s="1"/>
    </row>
    <row r="565" spans="1:11" ht="14.25" customHeight="1">
      <c r="A565" s="6"/>
      <c r="B565" s="6"/>
      <c r="C565" s="81"/>
      <c r="K565" s="1"/>
    </row>
    <row r="566" spans="1:11" ht="14.25" customHeight="1">
      <c r="A566" s="6"/>
      <c r="B566" s="6"/>
      <c r="C566" s="81"/>
      <c r="K566" s="1"/>
    </row>
    <row r="567" spans="1:11" ht="14.25" customHeight="1">
      <c r="A567" s="6"/>
      <c r="B567" s="6"/>
      <c r="C567" s="81"/>
      <c r="K567" s="1"/>
    </row>
    <row r="568" spans="1:11" ht="14.25" customHeight="1">
      <c r="A568" s="6"/>
      <c r="B568" s="6"/>
      <c r="C568" s="81"/>
      <c r="K568" s="1"/>
    </row>
    <row r="569" spans="1:11" ht="14.25" customHeight="1">
      <c r="A569" s="6"/>
      <c r="B569" s="6"/>
      <c r="C569" s="81"/>
      <c r="K569" s="1"/>
    </row>
    <row r="570" spans="1:11" ht="14.25" customHeight="1">
      <c r="A570" s="6"/>
      <c r="B570" s="6"/>
      <c r="C570" s="81"/>
      <c r="K570" s="1"/>
    </row>
    <row r="571" spans="1:11" ht="14.25" customHeight="1">
      <c r="A571" s="6"/>
      <c r="B571" s="6"/>
      <c r="C571" s="81"/>
      <c r="K571" s="1"/>
    </row>
    <row r="572" spans="1:11" ht="14.25" customHeight="1">
      <c r="A572" s="6"/>
      <c r="B572" s="6"/>
      <c r="C572" s="81"/>
      <c r="K572" s="1"/>
    </row>
    <row r="573" spans="1:11" ht="14.25" customHeight="1">
      <c r="A573" s="6"/>
      <c r="B573" s="6"/>
      <c r="C573" s="81"/>
      <c r="K573" s="1"/>
    </row>
    <row r="574" spans="1:11" ht="14.25" customHeight="1">
      <c r="A574" s="6"/>
      <c r="B574" s="6"/>
      <c r="C574" s="81"/>
      <c r="K574" s="1"/>
    </row>
    <row r="575" spans="1:11" ht="14.25" customHeight="1">
      <c r="A575" s="6"/>
      <c r="B575" s="6"/>
      <c r="C575" s="81"/>
      <c r="K575" s="1"/>
    </row>
    <row r="576" spans="1:11" ht="14.25" customHeight="1">
      <c r="A576" s="6"/>
      <c r="B576" s="6"/>
      <c r="C576" s="81"/>
      <c r="K576" s="1"/>
    </row>
    <row r="577" spans="1:11" ht="14.25" customHeight="1">
      <c r="A577" s="6"/>
      <c r="B577" s="6"/>
      <c r="C577" s="81"/>
      <c r="K577" s="1"/>
    </row>
    <row r="578" spans="1:11" ht="14.25" customHeight="1">
      <c r="A578" s="6"/>
      <c r="B578" s="6"/>
      <c r="C578" s="81"/>
      <c r="K578" s="1"/>
    </row>
    <row r="579" spans="1:11" ht="14.25" customHeight="1">
      <c r="A579" s="6"/>
      <c r="B579" s="6"/>
      <c r="C579" s="81"/>
      <c r="K579" s="1"/>
    </row>
    <row r="580" spans="1:11" ht="14.25" customHeight="1">
      <c r="A580" s="6"/>
      <c r="B580" s="6"/>
      <c r="C580" s="81"/>
      <c r="K580" s="1"/>
    </row>
    <row r="581" spans="1:11" ht="14.25" customHeight="1">
      <c r="A581" s="6"/>
      <c r="B581" s="6"/>
      <c r="C581" s="81"/>
      <c r="K581" s="1"/>
    </row>
    <row r="582" spans="1:11" ht="14.25" customHeight="1">
      <c r="A582" s="6"/>
      <c r="B582" s="6"/>
      <c r="C582" s="81"/>
      <c r="K582" s="1"/>
    </row>
    <row r="583" spans="1:11" ht="14.25" customHeight="1">
      <c r="A583" s="6"/>
      <c r="B583" s="6"/>
      <c r="C583" s="81"/>
      <c r="K583" s="1"/>
    </row>
    <row r="584" spans="1:11" ht="14.25" customHeight="1">
      <c r="A584" s="6"/>
      <c r="B584" s="6"/>
      <c r="C584" s="81"/>
      <c r="K584" s="1"/>
    </row>
    <row r="585" spans="1:11" ht="14.25" customHeight="1">
      <c r="A585" s="6"/>
      <c r="B585" s="6"/>
      <c r="C585" s="81"/>
      <c r="K585" s="1"/>
    </row>
    <row r="586" spans="1:11" ht="14.25" customHeight="1">
      <c r="A586" s="6"/>
      <c r="B586" s="6"/>
      <c r="C586" s="81"/>
      <c r="K586" s="1"/>
    </row>
    <row r="587" spans="1:11" ht="14.25" customHeight="1">
      <c r="A587" s="6"/>
      <c r="B587" s="6"/>
      <c r="C587" s="81"/>
      <c r="K587" s="1"/>
    </row>
    <row r="588" spans="1:11" ht="14.25" customHeight="1">
      <c r="A588" s="6"/>
      <c r="B588" s="6"/>
      <c r="C588" s="81"/>
      <c r="K588" s="1"/>
    </row>
    <row r="589" spans="1:11" ht="14.25" customHeight="1">
      <c r="A589" s="6"/>
      <c r="B589" s="6"/>
      <c r="C589" s="81"/>
      <c r="K589" s="1"/>
    </row>
    <row r="590" spans="1:11" ht="14.25" customHeight="1">
      <c r="A590" s="6"/>
      <c r="B590" s="6"/>
      <c r="C590" s="81"/>
      <c r="K590" s="1"/>
    </row>
    <row r="591" spans="1:11" ht="14.25" customHeight="1">
      <c r="A591" s="6"/>
      <c r="B591" s="6"/>
      <c r="C591" s="81"/>
      <c r="K591" s="1"/>
    </row>
    <row r="592" spans="1:11" ht="14.25" customHeight="1">
      <c r="A592" s="6"/>
      <c r="B592" s="6"/>
      <c r="C592" s="81"/>
      <c r="K592" s="1"/>
    </row>
    <row r="593" spans="1:11" ht="14.25" customHeight="1">
      <c r="A593" s="6"/>
      <c r="B593" s="6"/>
      <c r="C593" s="81"/>
      <c r="K593" s="1"/>
    </row>
    <row r="594" spans="1:11" ht="14.25" customHeight="1">
      <c r="A594" s="6"/>
      <c r="B594" s="6"/>
      <c r="C594" s="81"/>
      <c r="K594" s="1"/>
    </row>
    <row r="595" spans="1:11" ht="14.25" customHeight="1">
      <c r="A595" s="6"/>
      <c r="B595" s="6"/>
      <c r="C595" s="81"/>
      <c r="K595" s="1"/>
    </row>
    <row r="596" spans="1:11" ht="14.25" customHeight="1">
      <c r="A596" s="6"/>
      <c r="B596" s="6"/>
      <c r="C596" s="81"/>
      <c r="K596" s="1"/>
    </row>
    <row r="597" spans="1:11" ht="14.25" customHeight="1">
      <c r="A597" s="6"/>
      <c r="B597" s="6"/>
      <c r="C597" s="81"/>
      <c r="K597" s="1"/>
    </row>
    <row r="598" spans="1:11" ht="14.25" customHeight="1">
      <c r="A598" s="6"/>
      <c r="B598" s="6"/>
      <c r="C598" s="81"/>
      <c r="K598" s="1"/>
    </row>
    <row r="599" spans="1:11" ht="14.25" customHeight="1">
      <c r="A599" s="6"/>
      <c r="B599" s="6"/>
      <c r="C599" s="81"/>
      <c r="K599" s="1"/>
    </row>
    <row r="600" spans="1:11" ht="14.25" customHeight="1">
      <c r="A600" s="6"/>
      <c r="B600" s="6"/>
      <c r="C600" s="81"/>
      <c r="K600" s="1"/>
    </row>
    <row r="601" spans="1:11" ht="14.25" customHeight="1">
      <c r="A601" s="6"/>
      <c r="B601" s="6"/>
      <c r="C601" s="81"/>
      <c r="K601" s="1"/>
    </row>
    <row r="602" spans="1:11" ht="14.25" customHeight="1">
      <c r="A602" s="6"/>
      <c r="B602" s="6"/>
      <c r="C602" s="81"/>
      <c r="K602" s="1"/>
    </row>
    <row r="603" spans="1:11" ht="14.25" customHeight="1">
      <c r="A603" s="6"/>
      <c r="B603" s="6"/>
      <c r="C603" s="81"/>
      <c r="K603" s="1"/>
    </row>
    <row r="604" spans="1:11" ht="14.25" customHeight="1">
      <c r="A604" s="6"/>
      <c r="B604" s="6"/>
      <c r="C604" s="81"/>
      <c r="K604" s="1"/>
    </row>
    <row r="605" spans="1:11" ht="14.25" customHeight="1">
      <c r="A605" s="6"/>
      <c r="B605" s="6"/>
      <c r="C605" s="81"/>
      <c r="K605" s="1"/>
    </row>
    <row r="606" spans="1:11" ht="14.25" customHeight="1">
      <c r="A606" s="6"/>
      <c r="B606" s="6"/>
      <c r="C606" s="81"/>
      <c r="K606" s="1"/>
    </row>
    <row r="607" spans="1:11" ht="14.25" customHeight="1">
      <c r="A607" s="6"/>
      <c r="B607" s="6"/>
      <c r="C607" s="81"/>
      <c r="K607" s="1"/>
    </row>
    <row r="608" spans="1:11" ht="14.25" customHeight="1">
      <c r="A608" s="6"/>
      <c r="B608" s="6"/>
      <c r="C608" s="81"/>
      <c r="K608" s="1"/>
    </row>
    <row r="609" spans="1:11" ht="14.25" customHeight="1">
      <c r="A609" s="6"/>
      <c r="B609" s="6"/>
      <c r="C609" s="81"/>
      <c r="K609" s="1"/>
    </row>
    <row r="610" spans="1:11" ht="14.25" customHeight="1">
      <c r="A610" s="6"/>
      <c r="B610" s="6"/>
      <c r="C610" s="81"/>
      <c r="K610" s="1"/>
    </row>
    <row r="611" spans="1:11" ht="14.25" customHeight="1">
      <c r="A611" s="6"/>
      <c r="B611" s="6"/>
      <c r="C611" s="81"/>
      <c r="K611" s="1"/>
    </row>
    <row r="612" spans="1:11" ht="14.25" customHeight="1">
      <c r="A612" s="6"/>
      <c r="B612" s="6"/>
      <c r="C612" s="81"/>
      <c r="K612" s="1"/>
    </row>
    <row r="613" spans="1:11" ht="14.25" customHeight="1">
      <c r="A613" s="6"/>
      <c r="B613" s="6"/>
      <c r="C613" s="81"/>
      <c r="K613" s="1"/>
    </row>
    <row r="614" spans="1:11" ht="14.25" customHeight="1">
      <c r="A614" s="6"/>
      <c r="B614" s="6"/>
      <c r="C614" s="81"/>
      <c r="K614" s="1"/>
    </row>
    <row r="615" spans="1:11" ht="14.25" customHeight="1">
      <c r="A615" s="6"/>
      <c r="B615" s="6"/>
      <c r="C615" s="81"/>
      <c r="K615" s="1"/>
    </row>
    <row r="616" spans="1:11" ht="14.25" customHeight="1">
      <c r="A616" s="6"/>
      <c r="B616" s="6"/>
      <c r="C616" s="81"/>
      <c r="K616" s="1"/>
    </row>
    <row r="617" spans="1:11" ht="14.25" customHeight="1">
      <c r="A617" s="6"/>
      <c r="B617" s="6"/>
      <c r="C617" s="81"/>
      <c r="K617" s="1"/>
    </row>
    <row r="618" spans="1:11" ht="14.25" customHeight="1">
      <c r="A618" s="6"/>
      <c r="B618" s="6"/>
      <c r="C618" s="81"/>
      <c r="K618" s="1"/>
    </row>
    <row r="619" spans="1:11" ht="14.25" customHeight="1">
      <c r="A619" s="6"/>
      <c r="B619" s="6"/>
      <c r="C619" s="81"/>
      <c r="K619" s="1"/>
    </row>
    <row r="620" spans="1:11" ht="14.25" customHeight="1">
      <c r="A620" s="6"/>
      <c r="B620" s="6"/>
      <c r="C620" s="81"/>
      <c r="K620" s="1"/>
    </row>
    <row r="621" spans="1:11" ht="14.25" customHeight="1">
      <c r="A621" s="6"/>
      <c r="B621" s="6"/>
      <c r="C621" s="81"/>
      <c r="K621" s="1"/>
    </row>
    <row r="622" spans="1:11" ht="14.25" customHeight="1">
      <c r="A622" s="6"/>
      <c r="B622" s="6"/>
      <c r="C622" s="81"/>
      <c r="K622" s="1"/>
    </row>
    <row r="623" spans="1:11" ht="14.25" customHeight="1">
      <c r="A623" s="6"/>
      <c r="B623" s="6"/>
      <c r="C623" s="81"/>
      <c r="K623" s="1"/>
    </row>
    <row r="624" spans="1:11" ht="14.25" customHeight="1">
      <c r="A624" s="6"/>
      <c r="B624" s="6"/>
      <c r="C624" s="81"/>
      <c r="K624" s="1"/>
    </row>
    <row r="625" spans="1:11" ht="14.25" customHeight="1">
      <c r="A625" s="6"/>
      <c r="B625" s="6"/>
      <c r="C625" s="81"/>
      <c r="K625" s="1"/>
    </row>
    <row r="626" spans="1:11" ht="14.25" customHeight="1">
      <c r="A626" s="6"/>
      <c r="B626" s="6"/>
      <c r="C626" s="81"/>
      <c r="K626" s="1"/>
    </row>
    <row r="627" spans="1:11" ht="14.25" customHeight="1">
      <c r="A627" s="6"/>
      <c r="B627" s="6"/>
      <c r="C627" s="81"/>
      <c r="K627" s="1"/>
    </row>
    <row r="628" spans="1:11" ht="14.25" customHeight="1">
      <c r="A628" s="6"/>
      <c r="B628" s="6"/>
      <c r="C628" s="81"/>
      <c r="K628" s="1"/>
    </row>
    <row r="629" spans="1:11" ht="14.25" customHeight="1">
      <c r="A629" s="6"/>
      <c r="B629" s="6"/>
      <c r="C629" s="81"/>
      <c r="K629" s="1"/>
    </row>
    <row r="630" spans="1:11" ht="14.25" customHeight="1">
      <c r="A630" s="6"/>
      <c r="B630" s="6"/>
      <c r="C630" s="81"/>
      <c r="K630" s="1"/>
    </row>
    <row r="631" spans="1:11" ht="14.25" customHeight="1">
      <c r="A631" s="6"/>
      <c r="B631" s="6"/>
      <c r="C631" s="81"/>
      <c r="K631" s="1"/>
    </row>
    <row r="632" spans="1:11" ht="14.25" customHeight="1">
      <c r="A632" s="6"/>
      <c r="B632" s="6"/>
      <c r="C632" s="81"/>
      <c r="K632" s="1"/>
    </row>
    <row r="633" spans="1:11" ht="14.25" customHeight="1">
      <c r="A633" s="6"/>
      <c r="B633" s="6"/>
      <c r="C633" s="81"/>
      <c r="K633" s="1"/>
    </row>
    <row r="634" spans="1:11" ht="14.25" customHeight="1">
      <c r="A634" s="6"/>
      <c r="B634" s="6"/>
      <c r="C634" s="81"/>
      <c r="K634" s="1"/>
    </row>
    <row r="635" spans="1:11" ht="14.25" customHeight="1">
      <c r="A635" s="6"/>
      <c r="B635" s="6"/>
      <c r="C635" s="81"/>
      <c r="K635" s="1"/>
    </row>
    <row r="636" spans="1:11" ht="14.25" customHeight="1">
      <c r="A636" s="6"/>
      <c r="B636" s="6"/>
      <c r="C636" s="81"/>
      <c r="K636" s="1"/>
    </row>
    <row r="637" spans="1:11" ht="14.25" customHeight="1">
      <c r="A637" s="6"/>
      <c r="B637" s="6"/>
      <c r="C637" s="81"/>
      <c r="K637" s="1"/>
    </row>
    <row r="638" spans="1:11" ht="14.25" customHeight="1">
      <c r="A638" s="6"/>
      <c r="B638" s="6"/>
      <c r="C638" s="81"/>
      <c r="K638" s="1"/>
    </row>
    <row r="639" spans="1:11" ht="14.25" customHeight="1">
      <c r="A639" s="6"/>
      <c r="B639" s="6"/>
      <c r="C639" s="81"/>
      <c r="K639" s="1"/>
    </row>
    <row r="640" spans="1:11" ht="14.25" customHeight="1">
      <c r="A640" s="6"/>
      <c r="B640" s="6"/>
      <c r="C640" s="81"/>
      <c r="K640" s="1"/>
    </row>
    <row r="641" spans="1:11" ht="14.25" customHeight="1">
      <c r="A641" s="6"/>
      <c r="B641" s="6"/>
      <c r="C641" s="81"/>
      <c r="K641" s="1"/>
    </row>
    <row r="642" spans="1:11" ht="14.25" customHeight="1">
      <c r="A642" s="6"/>
      <c r="B642" s="6"/>
      <c r="C642" s="81"/>
      <c r="K642" s="1"/>
    </row>
    <row r="643" spans="1:11" ht="14.25" customHeight="1">
      <c r="A643" s="6"/>
      <c r="B643" s="6"/>
      <c r="C643" s="81"/>
      <c r="K643" s="1"/>
    </row>
    <row r="644" spans="1:11" ht="14.25" customHeight="1">
      <c r="A644" s="6"/>
      <c r="B644" s="6"/>
      <c r="C644" s="81"/>
      <c r="K644" s="1"/>
    </row>
    <row r="645" spans="1:11" ht="14.25" customHeight="1">
      <c r="A645" s="6"/>
      <c r="B645" s="6"/>
      <c r="C645" s="81"/>
      <c r="K645" s="1"/>
    </row>
    <row r="646" spans="1:11" ht="14.25" customHeight="1">
      <c r="A646" s="6"/>
      <c r="B646" s="6"/>
      <c r="C646" s="81"/>
      <c r="K646" s="1"/>
    </row>
    <row r="647" spans="1:11" ht="14.25" customHeight="1">
      <c r="A647" s="6"/>
      <c r="B647" s="6"/>
      <c r="C647" s="81"/>
      <c r="K647" s="1"/>
    </row>
    <row r="648" spans="1:11" ht="14.25" customHeight="1">
      <c r="A648" s="6"/>
      <c r="B648" s="6"/>
      <c r="C648" s="81"/>
      <c r="K648" s="1"/>
    </row>
    <row r="649" spans="1:11" ht="14.25" customHeight="1">
      <c r="A649" s="6"/>
      <c r="B649" s="6"/>
      <c r="C649" s="81"/>
      <c r="K649" s="1"/>
    </row>
    <row r="650" spans="1:11" ht="14.25" customHeight="1">
      <c r="A650" s="6"/>
      <c r="B650" s="6"/>
      <c r="C650" s="81"/>
      <c r="K650" s="1"/>
    </row>
    <row r="651" spans="1:11" ht="14.25" customHeight="1">
      <c r="A651" s="6"/>
      <c r="B651" s="6"/>
      <c r="C651" s="81"/>
      <c r="K651" s="1"/>
    </row>
    <row r="652" spans="1:11" ht="14.25" customHeight="1">
      <c r="A652" s="6"/>
      <c r="B652" s="6"/>
      <c r="C652" s="81"/>
      <c r="K652" s="1"/>
    </row>
    <row r="653" spans="1:11" ht="14.25" customHeight="1">
      <c r="A653" s="6"/>
      <c r="B653" s="6"/>
      <c r="C653" s="81"/>
      <c r="K653" s="1"/>
    </row>
    <row r="654" spans="1:11" ht="14.25" customHeight="1">
      <c r="A654" s="6"/>
      <c r="B654" s="6"/>
      <c r="C654" s="81"/>
      <c r="K654" s="1"/>
    </row>
    <row r="655" spans="1:11" ht="14.25" customHeight="1">
      <c r="A655" s="6"/>
      <c r="B655" s="6"/>
      <c r="C655" s="81"/>
      <c r="K655" s="1"/>
    </row>
    <row r="656" spans="1:11" ht="14.25" customHeight="1">
      <c r="A656" s="6"/>
      <c r="B656" s="6"/>
      <c r="C656" s="81"/>
      <c r="K656" s="1"/>
    </row>
    <row r="657" spans="1:11" ht="14.25" customHeight="1">
      <c r="A657" s="6"/>
      <c r="B657" s="6"/>
      <c r="C657" s="81"/>
      <c r="K657" s="1"/>
    </row>
    <row r="658" spans="1:11" ht="14.25" customHeight="1">
      <c r="A658" s="6"/>
      <c r="B658" s="6"/>
      <c r="C658" s="81"/>
      <c r="K658" s="1"/>
    </row>
    <row r="659" spans="1:11" ht="14.25" customHeight="1">
      <c r="A659" s="6"/>
      <c r="B659" s="6"/>
      <c r="C659" s="81"/>
      <c r="K659" s="1"/>
    </row>
    <row r="660" spans="1:11" ht="14.25" customHeight="1">
      <c r="A660" s="6"/>
      <c r="B660" s="6"/>
      <c r="C660" s="81"/>
      <c r="K660" s="1"/>
    </row>
    <row r="661" spans="1:11" ht="14.25" customHeight="1">
      <c r="A661" s="6"/>
      <c r="B661" s="6"/>
      <c r="C661" s="81"/>
      <c r="K661" s="1"/>
    </row>
    <row r="662" spans="1:11" ht="14.25" customHeight="1">
      <c r="A662" s="6"/>
      <c r="B662" s="6"/>
      <c r="C662" s="81"/>
      <c r="K662" s="1"/>
    </row>
    <row r="663" spans="1:11" ht="14.25" customHeight="1">
      <c r="A663" s="6"/>
      <c r="B663" s="6"/>
      <c r="C663" s="81"/>
      <c r="K663" s="1"/>
    </row>
    <row r="664" spans="1:11" ht="14.25" customHeight="1">
      <c r="A664" s="6"/>
      <c r="B664" s="6"/>
      <c r="C664" s="81"/>
      <c r="K664" s="1"/>
    </row>
    <row r="665" spans="1:11" ht="14.25" customHeight="1">
      <c r="A665" s="6"/>
      <c r="B665" s="6"/>
      <c r="C665" s="81"/>
      <c r="K665" s="1"/>
    </row>
    <row r="666" spans="1:11" ht="14.25" customHeight="1">
      <c r="A666" s="6"/>
      <c r="B666" s="6"/>
      <c r="C666" s="81"/>
      <c r="K666" s="1"/>
    </row>
    <row r="667" spans="1:11" ht="14.25" customHeight="1">
      <c r="A667" s="6"/>
      <c r="B667" s="6"/>
      <c r="C667" s="81"/>
      <c r="K667" s="1"/>
    </row>
    <row r="668" spans="1:11" ht="14.25" customHeight="1">
      <c r="A668" s="6"/>
      <c r="B668" s="6"/>
      <c r="C668" s="81"/>
      <c r="K668" s="1"/>
    </row>
    <row r="669" spans="1:11" ht="14.25" customHeight="1">
      <c r="A669" s="6"/>
      <c r="B669" s="6"/>
      <c r="C669" s="81"/>
      <c r="K669" s="1"/>
    </row>
    <row r="670" spans="1:11" ht="14.25" customHeight="1">
      <c r="A670" s="6"/>
      <c r="B670" s="6"/>
      <c r="C670" s="81"/>
      <c r="K670" s="1"/>
    </row>
    <row r="671" spans="1:11" ht="14.25" customHeight="1">
      <c r="A671" s="6"/>
      <c r="B671" s="6"/>
      <c r="C671" s="81"/>
      <c r="K671" s="1"/>
    </row>
    <row r="672" spans="1:11" ht="14.25" customHeight="1">
      <c r="A672" s="6"/>
      <c r="B672" s="6"/>
      <c r="C672" s="81"/>
      <c r="K672" s="1"/>
    </row>
    <row r="673" spans="1:11" ht="14.25" customHeight="1">
      <c r="A673" s="6"/>
      <c r="B673" s="6"/>
      <c r="C673" s="81"/>
      <c r="K673" s="1"/>
    </row>
    <row r="674" spans="1:11" ht="14.25" customHeight="1">
      <c r="A674" s="6"/>
      <c r="B674" s="6"/>
      <c r="C674" s="81"/>
      <c r="K674" s="1"/>
    </row>
    <row r="675" spans="1:11" ht="14.25" customHeight="1">
      <c r="A675" s="6"/>
      <c r="B675" s="6"/>
      <c r="C675" s="81"/>
      <c r="K675" s="1"/>
    </row>
    <row r="676" spans="1:11" ht="14.25" customHeight="1">
      <c r="A676" s="6"/>
      <c r="B676" s="6"/>
      <c r="C676" s="81"/>
      <c r="K676" s="1"/>
    </row>
    <row r="677" spans="1:11" ht="14.25" customHeight="1">
      <c r="A677" s="6"/>
      <c r="B677" s="6"/>
      <c r="C677" s="81"/>
      <c r="K677" s="1"/>
    </row>
    <row r="678" spans="1:11" ht="14.25" customHeight="1">
      <c r="A678" s="6"/>
      <c r="B678" s="6"/>
      <c r="C678" s="81"/>
      <c r="K678" s="1"/>
    </row>
    <row r="679" spans="1:11" ht="14.25" customHeight="1">
      <c r="A679" s="6"/>
      <c r="B679" s="6"/>
      <c r="C679" s="81"/>
      <c r="K679" s="1"/>
    </row>
    <row r="680" spans="1:11" ht="14.25" customHeight="1">
      <c r="A680" s="6"/>
      <c r="B680" s="6"/>
      <c r="C680" s="81"/>
      <c r="K680" s="1"/>
    </row>
    <row r="681" spans="1:11" ht="14.25" customHeight="1">
      <c r="A681" s="6"/>
      <c r="B681" s="6"/>
      <c r="C681" s="81"/>
      <c r="K681" s="1"/>
    </row>
    <row r="682" spans="1:11" ht="14.25" customHeight="1">
      <c r="A682" s="6"/>
      <c r="B682" s="6"/>
      <c r="C682" s="81"/>
      <c r="K682" s="1"/>
    </row>
    <row r="683" spans="1:11" ht="14.25" customHeight="1">
      <c r="A683" s="6"/>
      <c r="B683" s="6"/>
      <c r="C683" s="81"/>
      <c r="K683" s="1"/>
    </row>
    <row r="684" spans="1:11" ht="14.25" customHeight="1">
      <c r="A684" s="6"/>
      <c r="B684" s="6"/>
      <c r="C684" s="81"/>
      <c r="K684" s="1"/>
    </row>
    <row r="685" spans="1:11" ht="14.25" customHeight="1">
      <c r="A685" s="6"/>
      <c r="B685" s="6"/>
      <c r="C685" s="81"/>
      <c r="K685" s="1"/>
    </row>
    <row r="686" spans="1:11" ht="14.25" customHeight="1">
      <c r="A686" s="6"/>
      <c r="B686" s="6"/>
      <c r="C686" s="81"/>
      <c r="K686" s="1"/>
    </row>
    <row r="687" spans="1:11" ht="14.25" customHeight="1">
      <c r="A687" s="6"/>
      <c r="B687" s="6"/>
      <c r="C687" s="81"/>
      <c r="K687" s="1"/>
    </row>
    <row r="688" spans="1:11" ht="14.25" customHeight="1">
      <c r="A688" s="6"/>
      <c r="B688" s="6"/>
      <c r="C688" s="81"/>
      <c r="K688" s="1"/>
    </row>
    <row r="689" spans="1:11" ht="14.25" customHeight="1">
      <c r="A689" s="6"/>
      <c r="B689" s="6"/>
      <c r="C689" s="81"/>
      <c r="K689" s="1"/>
    </row>
    <row r="690" spans="1:11" ht="14.25" customHeight="1">
      <c r="A690" s="6"/>
      <c r="B690" s="6"/>
      <c r="C690" s="81"/>
      <c r="K690" s="1"/>
    </row>
    <row r="691" spans="1:11" ht="14.25" customHeight="1">
      <c r="A691" s="6"/>
      <c r="B691" s="6"/>
      <c r="C691" s="81"/>
      <c r="K691" s="1"/>
    </row>
    <row r="692" spans="1:11" ht="14.25" customHeight="1">
      <c r="A692" s="6"/>
      <c r="B692" s="6"/>
      <c r="C692" s="81"/>
      <c r="K692" s="1"/>
    </row>
    <row r="693" spans="1:11" ht="14.25" customHeight="1">
      <c r="A693" s="6"/>
      <c r="B693" s="6"/>
      <c r="C693" s="81"/>
      <c r="K693" s="1"/>
    </row>
    <row r="694" spans="1:11" ht="14.25" customHeight="1">
      <c r="A694" s="6"/>
      <c r="B694" s="6"/>
      <c r="C694" s="81"/>
      <c r="K694" s="1"/>
    </row>
    <row r="695" spans="1:11" ht="14.25" customHeight="1">
      <c r="A695" s="6"/>
      <c r="B695" s="6"/>
      <c r="C695" s="81"/>
      <c r="K695" s="1"/>
    </row>
    <row r="696" spans="1:11" ht="14.25" customHeight="1">
      <c r="A696" s="6"/>
      <c r="B696" s="6"/>
      <c r="C696" s="81"/>
      <c r="K696" s="1"/>
    </row>
    <row r="697" spans="1:11" ht="14.25" customHeight="1">
      <c r="A697" s="6"/>
      <c r="B697" s="6"/>
      <c r="C697" s="81"/>
      <c r="K697" s="1"/>
    </row>
    <row r="698" spans="1:11" ht="14.25" customHeight="1">
      <c r="A698" s="6"/>
      <c r="B698" s="6"/>
      <c r="C698" s="81"/>
      <c r="K698" s="1"/>
    </row>
    <row r="699" spans="1:11" ht="14.25" customHeight="1">
      <c r="A699" s="6"/>
      <c r="B699" s="6"/>
      <c r="C699" s="81"/>
      <c r="K699" s="1"/>
    </row>
    <row r="700" spans="1:11" ht="14.25" customHeight="1">
      <c r="A700" s="6"/>
      <c r="B700" s="6"/>
      <c r="C700" s="81"/>
      <c r="K700" s="1"/>
    </row>
    <row r="701" spans="1:11" ht="14.25" customHeight="1">
      <c r="A701" s="6"/>
      <c r="B701" s="6"/>
      <c r="C701" s="81"/>
      <c r="K701" s="1"/>
    </row>
    <row r="702" spans="1:11" ht="14.25" customHeight="1">
      <c r="A702" s="6"/>
      <c r="B702" s="6"/>
      <c r="C702" s="81"/>
      <c r="K702" s="1"/>
    </row>
    <row r="703" spans="1:11" ht="14.25" customHeight="1">
      <c r="A703" s="6"/>
      <c r="B703" s="6"/>
      <c r="C703" s="81"/>
      <c r="K703" s="1"/>
    </row>
    <row r="704" spans="1:11" ht="14.25" customHeight="1">
      <c r="A704" s="6"/>
      <c r="B704" s="6"/>
      <c r="C704" s="81"/>
      <c r="K704" s="1"/>
    </row>
    <row r="705" spans="1:11" ht="14.25" customHeight="1">
      <c r="A705" s="6"/>
      <c r="B705" s="6"/>
      <c r="C705" s="81"/>
      <c r="K705" s="1"/>
    </row>
    <row r="706" spans="1:11" ht="14.25" customHeight="1">
      <c r="A706" s="6"/>
      <c r="B706" s="6"/>
      <c r="C706" s="81"/>
      <c r="K706" s="1"/>
    </row>
    <row r="707" spans="1:11" ht="14.25" customHeight="1">
      <c r="A707" s="6"/>
      <c r="B707" s="6"/>
      <c r="C707" s="81"/>
      <c r="K707" s="1"/>
    </row>
    <row r="708" spans="1:11" ht="14.25" customHeight="1">
      <c r="A708" s="6"/>
      <c r="B708" s="6"/>
      <c r="C708" s="81"/>
      <c r="K708" s="1"/>
    </row>
    <row r="709" spans="1:11" ht="14.25" customHeight="1">
      <c r="A709" s="6"/>
      <c r="B709" s="6"/>
      <c r="C709" s="81"/>
      <c r="K709" s="1"/>
    </row>
    <row r="710" spans="1:11" ht="14.25" customHeight="1">
      <c r="A710" s="6"/>
      <c r="B710" s="6"/>
      <c r="C710" s="81"/>
      <c r="K710" s="1"/>
    </row>
    <row r="711" spans="1:11" ht="14.25" customHeight="1">
      <c r="A711" s="6"/>
      <c r="B711" s="6"/>
      <c r="C711" s="81"/>
      <c r="K711" s="1"/>
    </row>
    <row r="712" spans="1:11" ht="14.25" customHeight="1">
      <c r="A712" s="6"/>
      <c r="B712" s="6"/>
      <c r="C712" s="81"/>
      <c r="K712" s="1"/>
    </row>
    <row r="713" spans="1:11" ht="14.25" customHeight="1">
      <c r="A713" s="6"/>
      <c r="B713" s="6"/>
      <c r="C713" s="81"/>
      <c r="K713" s="1"/>
    </row>
    <row r="714" spans="1:11" ht="14.25" customHeight="1">
      <c r="A714" s="6"/>
      <c r="B714" s="6"/>
      <c r="C714" s="81"/>
      <c r="K714" s="1"/>
    </row>
    <row r="715" spans="1:11" ht="14.25" customHeight="1">
      <c r="A715" s="6"/>
      <c r="B715" s="6"/>
      <c r="C715" s="81"/>
      <c r="K715" s="1"/>
    </row>
    <row r="716" spans="1:11" ht="14.25" customHeight="1">
      <c r="A716" s="6"/>
      <c r="B716" s="6"/>
      <c r="C716" s="81"/>
      <c r="K716" s="1"/>
    </row>
    <row r="717" spans="1:11" ht="14.25" customHeight="1">
      <c r="A717" s="6"/>
      <c r="B717" s="6"/>
      <c r="C717" s="81"/>
      <c r="K717" s="1"/>
    </row>
    <row r="718" spans="1:11" ht="14.25" customHeight="1">
      <c r="A718" s="6"/>
      <c r="B718" s="6"/>
      <c r="C718" s="81"/>
      <c r="K718" s="1"/>
    </row>
    <row r="719" spans="1:11" ht="14.25" customHeight="1">
      <c r="A719" s="6"/>
      <c r="B719" s="6"/>
      <c r="C719" s="81"/>
      <c r="K719" s="1"/>
    </row>
    <row r="720" spans="1:11" ht="14.25" customHeight="1">
      <c r="A720" s="6"/>
      <c r="B720" s="6"/>
      <c r="C720" s="81"/>
      <c r="K720" s="1"/>
    </row>
    <row r="721" spans="1:11" ht="14.25" customHeight="1">
      <c r="A721" s="6"/>
      <c r="B721" s="6"/>
      <c r="C721" s="81"/>
      <c r="K721" s="1"/>
    </row>
    <row r="722" spans="1:11" ht="14.25" customHeight="1">
      <c r="A722" s="6"/>
      <c r="B722" s="6"/>
      <c r="C722" s="81"/>
      <c r="K722" s="1"/>
    </row>
    <row r="723" spans="1:11" ht="14.25" customHeight="1">
      <c r="A723" s="6"/>
      <c r="B723" s="6"/>
      <c r="C723" s="81"/>
      <c r="K723" s="1"/>
    </row>
    <row r="724" spans="1:11" ht="14.25" customHeight="1">
      <c r="A724" s="6"/>
      <c r="B724" s="6"/>
      <c r="C724" s="81"/>
      <c r="K724" s="1"/>
    </row>
    <row r="725" spans="1:11" ht="14.25" customHeight="1">
      <c r="A725" s="6"/>
      <c r="B725" s="6"/>
      <c r="C725" s="81"/>
      <c r="K725" s="1"/>
    </row>
    <row r="726" spans="1:11" ht="14.25" customHeight="1">
      <c r="A726" s="6"/>
      <c r="B726" s="6"/>
      <c r="C726" s="81"/>
      <c r="K726" s="1"/>
    </row>
    <row r="727" spans="1:11" ht="14.25" customHeight="1">
      <c r="A727" s="6"/>
      <c r="B727" s="6"/>
      <c r="C727" s="81"/>
      <c r="K727" s="1"/>
    </row>
    <row r="728" spans="1:11" ht="14.25" customHeight="1">
      <c r="A728" s="6"/>
      <c r="B728" s="6"/>
      <c r="C728" s="81"/>
      <c r="K728" s="1"/>
    </row>
    <row r="729" spans="1:11" ht="14.25" customHeight="1">
      <c r="A729" s="6"/>
      <c r="B729" s="6"/>
      <c r="C729" s="81"/>
      <c r="K729" s="1"/>
    </row>
    <row r="730" spans="1:11" ht="14.25" customHeight="1">
      <c r="A730" s="6"/>
      <c r="B730" s="6"/>
      <c r="C730" s="81"/>
      <c r="K730" s="1"/>
    </row>
    <row r="731" spans="1:11" ht="14.25" customHeight="1">
      <c r="A731" s="6"/>
      <c r="B731" s="6"/>
      <c r="C731" s="81"/>
      <c r="K731" s="1"/>
    </row>
    <row r="732" spans="1:11" ht="14.25" customHeight="1">
      <c r="A732" s="6"/>
      <c r="B732" s="6"/>
      <c r="C732" s="81"/>
      <c r="K732" s="1"/>
    </row>
    <row r="733" spans="1:11" ht="14.25" customHeight="1">
      <c r="A733" s="6"/>
      <c r="B733" s="6"/>
      <c r="C733" s="81"/>
      <c r="K733" s="1"/>
    </row>
    <row r="734" spans="1:11" ht="14.25" customHeight="1">
      <c r="A734" s="6"/>
      <c r="B734" s="6"/>
      <c r="C734" s="81"/>
      <c r="K734" s="1"/>
    </row>
    <row r="735" spans="1:11" ht="14.25" customHeight="1">
      <c r="A735" s="6"/>
      <c r="B735" s="6"/>
      <c r="C735" s="81"/>
      <c r="K735" s="1"/>
    </row>
    <row r="736" spans="1:11" ht="14.25" customHeight="1">
      <c r="A736" s="6"/>
      <c r="B736" s="6"/>
      <c r="C736" s="81"/>
      <c r="K736" s="1"/>
    </row>
    <row r="737" spans="1:11" ht="14.25" customHeight="1">
      <c r="A737" s="6"/>
      <c r="B737" s="6"/>
      <c r="C737" s="81"/>
      <c r="K737" s="1"/>
    </row>
    <row r="738" spans="1:11" ht="14.25" customHeight="1">
      <c r="A738" s="6"/>
      <c r="B738" s="6"/>
      <c r="C738" s="81"/>
      <c r="K738" s="1"/>
    </row>
    <row r="739" spans="1:11" ht="14.25" customHeight="1">
      <c r="A739" s="6"/>
      <c r="B739" s="6"/>
      <c r="C739" s="81"/>
      <c r="K739" s="1"/>
    </row>
    <row r="740" spans="1:11" ht="14.25" customHeight="1">
      <c r="A740" s="6"/>
      <c r="B740" s="6"/>
      <c r="C740" s="81"/>
      <c r="K740" s="1"/>
    </row>
    <row r="741" spans="1:11" ht="14.25" customHeight="1">
      <c r="A741" s="6"/>
      <c r="B741" s="6"/>
      <c r="C741" s="81"/>
      <c r="K741" s="1"/>
    </row>
    <row r="742" spans="1:11" ht="14.25" customHeight="1">
      <c r="A742" s="6"/>
      <c r="B742" s="6"/>
      <c r="C742" s="81"/>
      <c r="K742" s="1"/>
    </row>
    <row r="743" spans="1:11" ht="14.25" customHeight="1">
      <c r="A743" s="6"/>
      <c r="B743" s="6"/>
      <c r="C743" s="81"/>
      <c r="K743" s="1"/>
    </row>
    <row r="744" spans="1:11" ht="14.25" customHeight="1">
      <c r="A744" s="6"/>
      <c r="B744" s="6"/>
      <c r="C744" s="81"/>
      <c r="K744" s="1"/>
    </row>
    <row r="745" spans="1:11" ht="14.25" customHeight="1">
      <c r="A745" s="6"/>
      <c r="B745" s="6"/>
      <c r="C745" s="81"/>
      <c r="K745" s="1"/>
    </row>
    <row r="746" spans="1:11" ht="14.25" customHeight="1">
      <c r="A746" s="6"/>
      <c r="B746" s="6"/>
      <c r="C746" s="81"/>
      <c r="K746" s="1"/>
    </row>
    <row r="747" spans="1:11" ht="14.25" customHeight="1">
      <c r="A747" s="6"/>
      <c r="B747" s="6"/>
      <c r="C747" s="81"/>
      <c r="K747" s="1"/>
    </row>
    <row r="748" spans="1:11" ht="14.25" customHeight="1">
      <c r="A748" s="6"/>
      <c r="B748" s="6"/>
      <c r="C748" s="81"/>
      <c r="K748" s="1"/>
    </row>
    <row r="749" spans="1:11" ht="14.25" customHeight="1">
      <c r="A749" s="6"/>
      <c r="B749" s="6"/>
      <c r="C749" s="81"/>
      <c r="K749" s="1"/>
    </row>
    <row r="750" spans="1:11" ht="14.25" customHeight="1">
      <c r="A750" s="6"/>
      <c r="B750" s="6"/>
      <c r="C750" s="81"/>
      <c r="K750" s="1"/>
    </row>
    <row r="751" spans="1:11" ht="14.25" customHeight="1">
      <c r="A751" s="6"/>
      <c r="B751" s="6"/>
      <c r="C751" s="81"/>
      <c r="K751" s="1"/>
    </row>
    <row r="752" spans="1:11" ht="14.25" customHeight="1">
      <c r="A752" s="6"/>
      <c r="B752" s="6"/>
      <c r="C752" s="81"/>
      <c r="K752" s="1"/>
    </row>
    <row r="753" spans="1:11" ht="14.25" customHeight="1">
      <c r="A753" s="6"/>
      <c r="B753" s="6"/>
      <c r="C753" s="81"/>
      <c r="K753" s="1"/>
    </row>
    <row r="754" spans="1:11" ht="14.25" customHeight="1">
      <c r="A754" s="6"/>
      <c r="B754" s="6"/>
      <c r="C754" s="81"/>
      <c r="K754" s="1"/>
    </row>
    <row r="755" spans="1:11" ht="14.25" customHeight="1">
      <c r="A755" s="6"/>
      <c r="B755" s="6"/>
      <c r="C755" s="81"/>
      <c r="K755" s="1"/>
    </row>
    <row r="756" spans="1:11" ht="14.25" customHeight="1">
      <c r="A756" s="6"/>
      <c r="B756" s="6"/>
      <c r="C756" s="81"/>
      <c r="K756" s="1"/>
    </row>
    <row r="757" spans="1:11" ht="14.25" customHeight="1">
      <c r="A757" s="6"/>
      <c r="B757" s="6"/>
      <c r="C757" s="81"/>
      <c r="K757" s="1"/>
    </row>
    <row r="758" spans="1:11" ht="14.25" customHeight="1">
      <c r="A758" s="6"/>
      <c r="B758" s="6"/>
      <c r="C758" s="81"/>
      <c r="K758" s="1"/>
    </row>
    <row r="759" spans="1:11" ht="14.25" customHeight="1">
      <c r="A759" s="6"/>
      <c r="B759" s="6"/>
      <c r="C759" s="81"/>
      <c r="K759" s="1"/>
    </row>
    <row r="760" spans="1:11" ht="14.25" customHeight="1">
      <c r="A760" s="6"/>
      <c r="B760" s="6"/>
      <c r="C760" s="81"/>
      <c r="K760" s="1"/>
    </row>
    <row r="761" spans="1:11" ht="14.25" customHeight="1">
      <c r="A761" s="6"/>
      <c r="B761" s="6"/>
      <c r="C761" s="81"/>
      <c r="K761" s="1"/>
    </row>
    <row r="762" spans="1:11" ht="14.25" customHeight="1">
      <c r="A762" s="6"/>
      <c r="B762" s="6"/>
      <c r="C762" s="81"/>
      <c r="K762" s="1"/>
    </row>
    <row r="763" spans="1:11" ht="14.25" customHeight="1">
      <c r="A763" s="6"/>
      <c r="B763" s="6"/>
      <c r="C763" s="81"/>
      <c r="K763" s="1"/>
    </row>
    <row r="764" spans="1:11" ht="14.25" customHeight="1">
      <c r="A764" s="6"/>
      <c r="B764" s="6"/>
      <c r="C764" s="81"/>
      <c r="K764" s="1"/>
    </row>
    <row r="765" spans="1:11" ht="14.25" customHeight="1">
      <c r="A765" s="6"/>
      <c r="B765" s="6"/>
      <c r="C765" s="81"/>
      <c r="K765" s="1"/>
    </row>
    <row r="766" spans="1:11" ht="14.25" customHeight="1">
      <c r="A766" s="6"/>
      <c r="B766" s="6"/>
      <c r="C766" s="81"/>
      <c r="K766" s="1"/>
    </row>
    <row r="767" spans="1:11" ht="14.25" customHeight="1">
      <c r="A767" s="6"/>
      <c r="B767" s="6"/>
      <c r="C767" s="81"/>
      <c r="K767" s="1"/>
    </row>
    <row r="768" spans="1:11" ht="14.25" customHeight="1">
      <c r="A768" s="6"/>
      <c r="B768" s="6"/>
      <c r="C768" s="81"/>
      <c r="K768" s="1"/>
    </row>
    <row r="769" spans="1:11" ht="14.25" customHeight="1">
      <c r="A769" s="6"/>
      <c r="B769" s="6"/>
      <c r="C769" s="81"/>
      <c r="K769" s="1"/>
    </row>
    <row r="770" spans="1:11" ht="14.25" customHeight="1">
      <c r="A770" s="6"/>
      <c r="B770" s="6"/>
      <c r="C770" s="81"/>
      <c r="K770" s="1"/>
    </row>
    <row r="771" spans="1:11" ht="14.25" customHeight="1">
      <c r="A771" s="6"/>
      <c r="B771" s="6"/>
      <c r="C771" s="81"/>
      <c r="K771" s="1"/>
    </row>
    <row r="772" spans="1:11" ht="14.25" customHeight="1">
      <c r="A772" s="6"/>
      <c r="B772" s="6"/>
      <c r="C772" s="81"/>
      <c r="K772" s="1"/>
    </row>
    <row r="773" spans="1:11" ht="14.25" customHeight="1">
      <c r="A773" s="6"/>
      <c r="B773" s="6"/>
      <c r="C773" s="81"/>
      <c r="K773" s="1"/>
    </row>
    <row r="774" spans="1:11" ht="14.25" customHeight="1">
      <c r="A774" s="6"/>
      <c r="B774" s="6"/>
      <c r="C774" s="81"/>
      <c r="K774" s="1"/>
    </row>
    <row r="775" spans="1:11" ht="14.25" customHeight="1">
      <c r="A775" s="6"/>
      <c r="B775" s="6"/>
      <c r="C775" s="81"/>
      <c r="K775" s="1"/>
    </row>
    <row r="776" spans="1:11" ht="14.25" customHeight="1">
      <c r="A776" s="6"/>
      <c r="B776" s="6"/>
      <c r="C776" s="81"/>
      <c r="K776" s="1"/>
    </row>
    <row r="777" spans="1:11" ht="14.25" customHeight="1">
      <c r="A777" s="6"/>
      <c r="B777" s="6"/>
      <c r="C777" s="81"/>
      <c r="K777" s="1"/>
    </row>
    <row r="778" spans="1:11" ht="14.25" customHeight="1">
      <c r="A778" s="6"/>
      <c r="B778" s="6"/>
      <c r="C778" s="81"/>
      <c r="K778" s="1"/>
    </row>
    <row r="779" spans="1:11" ht="14.25" customHeight="1">
      <c r="A779" s="6"/>
      <c r="B779" s="6"/>
      <c r="C779" s="81"/>
      <c r="K779" s="1"/>
    </row>
    <row r="780" spans="1:11" ht="14.25" customHeight="1">
      <c r="A780" s="6"/>
      <c r="B780" s="6"/>
      <c r="C780" s="81"/>
      <c r="K780" s="1"/>
    </row>
    <row r="781" spans="1:11" ht="14.25" customHeight="1">
      <c r="A781" s="6"/>
      <c r="B781" s="6"/>
      <c r="C781" s="81"/>
      <c r="K781" s="1"/>
    </row>
    <row r="782" spans="1:11" ht="14.25" customHeight="1">
      <c r="A782" s="6"/>
      <c r="B782" s="6"/>
      <c r="C782" s="81"/>
      <c r="K782" s="1"/>
    </row>
    <row r="783" spans="1:11" ht="14.25" customHeight="1">
      <c r="A783" s="6"/>
      <c r="B783" s="6"/>
      <c r="C783" s="81"/>
      <c r="K783" s="1"/>
    </row>
    <row r="784" spans="1:11" ht="14.25" customHeight="1">
      <c r="A784" s="6"/>
      <c r="B784" s="6"/>
      <c r="C784" s="81"/>
      <c r="K784" s="1"/>
    </row>
    <row r="785" spans="1:11" ht="14.25" customHeight="1">
      <c r="A785" s="6"/>
      <c r="B785" s="6"/>
      <c r="C785" s="81"/>
      <c r="K785" s="1"/>
    </row>
    <row r="786" spans="1:11" ht="14.25" customHeight="1">
      <c r="A786" s="6"/>
      <c r="B786" s="6"/>
      <c r="C786" s="81"/>
      <c r="K786" s="1"/>
    </row>
    <row r="787" spans="1:11" ht="14.25" customHeight="1">
      <c r="A787" s="6"/>
      <c r="B787" s="6"/>
      <c r="C787" s="81"/>
      <c r="K787" s="1"/>
    </row>
    <row r="788" spans="1:11" ht="14.25" customHeight="1">
      <c r="A788" s="6"/>
      <c r="B788" s="6"/>
      <c r="C788" s="81"/>
      <c r="K788" s="1"/>
    </row>
    <row r="789" spans="1:11" ht="14.25" customHeight="1">
      <c r="A789" s="6"/>
      <c r="B789" s="6"/>
      <c r="C789" s="81"/>
      <c r="K789" s="1"/>
    </row>
    <row r="790" spans="1:11" ht="14.25" customHeight="1">
      <c r="A790" s="6"/>
      <c r="B790" s="6"/>
      <c r="C790" s="81"/>
      <c r="K790" s="1"/>
    </row>
    <row r="791" spans="1:11" ht="14.25" customHeight="1">
      <c r="A791" s="6"/>
      <c r="B791" s="6"/>
      <c r="C791" s="81"/>
      <c r="K791" s="1"/>
    </row>
    <row r="792" spans="1:11" ht="14.25" customHeight="1">
      <c r="A792" s="6"/>
      <c r="B792" s="6"/>
      <c r="C792" s="81"/>
      <c r="K792" s="1"/>
    </row>
    <row r="793" spans="1:11" ht="14.25" customHeight="1">
      <c r="A793" s="6"/>
      <c r="B793" s="6"/>
      <c r="C793" s="81"/>
      <c r="K793" s="1"/>
    </row>
    <row r="794" spans="1:11" ht="14.25" customHeight="1">
      <c r="A794" s="6"/>
      <c r="B794" s="6"/>
      <c r="C794" s="81"/>
      <c r="K794" s="1"/>
    </row>
    <row r="795" spans="1:11" ht="14.25" customHeight="1">
      <c r="A795" s="6"/>
      <c r="B795" s="6"/>
      <c r="C795" s="81"/>
      <c r="K795" s="1"/>
    </row>
    <row r="796" spans="1:11" ht="14.25" customHeight="1">
      <c r="A796" s="6"/>
      <c r="B796" s="6"/>
      <c r="C796" s="81"/>
      <c r="K796" s="1"/>
    </row>
    <row r="797" spans="1:11" ht="14.25" customHeight="1">
      <c r="A797" s="6"/>
      <c r="B797" s="6"/>
      <c r="C797" s="81"/>
      <c r="K797" s="1"/>
    </row>
    <row r="798" spans="1:11" ht="14.25" customHeight="1">
      <c r="A798" s="6"/>
      <c r="B798" s="6"/>
      <c r="C798" s="81"/>
      <c r="K798" s="1"/>
    </row>
    <row r="799" spans="1:11" ht="14.25" customHeight="1">
      <c r="A799" s="6"/>
      <c r="B799" s="6"/>
      <c r="C799" s="81"/>
      <c r="K799" s="1"/>
    </row>
    <row r="800" spans="1:11" ht="14.25" customHeight="1">
      <c r="A800" s="6"/>
      <c r="B800" s="6"/>
      <c r="C800" s="81"/>
      <c r="K800" s="1"/>
    </row>
    <row r="801" spans="1:11" ht="14.25" customHeight="1">
      <c r="A801" s="6"/>
      <c r="B801" s="6"/>
      <c r="C801" s="81"/>
      <c r="K801" s="1"/>
    </row>
    <row r="802" spans="1:11" ht="14.25" customHeight="1">
      <c r="A802" s="6"/>
      <c r="B802" s="6"/>
      <c r="C802" s="81"/>
      <c r="K802" s="1"/>
    </row>
    <row r="803" spans="1:11" ht="14.25" customHeight="1">
      <c r="A803" s="6"/>
      <c r="B803" s="6"/>
      <c r="C803" s="81"/>
      <c r="K803" s="1"/>
    </row>
    <row r="804" spans="1:11" ht="14.25" customHeight="1">
      <c r="A804" s="6"/>
      <c r="B804" s="6"/>
      <c r="C804" s="81"/>
      <c r="K804" s="1"/>
    </row>
    <row r="805" spans="1:11" ht="14.25" customHeight="1">
      <c r="A805" s="6"/>
      <c r="B805" s="6"/>
      <c r="C805" s="81"/>
      <c r="K805" s="1"/>
    </row>
    <row r="806" spans="1:11" ht="14.25" customHeight="1">
      <c r="A806" s="6"/>
      <c r="B806" s="6"/>
      <c r="C806" s="81"/>
      <c r="K806" s="1"/>
    </row>
    <row r="807" spans="1:11" ht="14.25" customHeight="1">
      <c r="A807" s="6"/>
      <c r="B807" s="6"/>
      <c r="C807" s="81"/>
      <c r="K807" s="1"/>
    </row>
    <row r="808" spans="1:11" ht="14.25" customHeight="1">
      <c r="A808" s="6"/>
      <c r="B808" s="6"/>
      <c r="C808" s="81"/>
      <c r="K808" s="1"/>
    </row>
    <row r="809" spans="1:11" ht="14.25" customHeight="1">
      <c r="A809" s="6"/>
      <c r="B809" s="6"/>
      <c r="C809" s="81"/>
      <c r="K809" s="1"/>
    </row>
    <row r="810" spans="1:11" ht="14.25" customHeight="1">
      <c r="A810" s="6"/>
      <c r="B810" s="6"/>
      <c r="C810" s="81"/>
      <c r="K810" s="1"/>
    </row>
    <row r="811" spans="1:11" ht="14.25" customHeight="1">
      <c r="A811" s="6"/>
      <c r="B811" s="6"/>
      <c r="C811" s="81"/>
      <c r="K811" s="1"/>
    </row>
    <row r="812" spans="1:11" ht="14.25" customHeight="1">
      <c r="A812" s="6"/>
      <c r="B812" s="6"/>
      <c r="C812" s="81"/>
      <c r="K812" s="1"/>
    </row>
    <row r="813" spans="1:11" ht="14.25" customHeight="1">
      <c r="A813" s="6"/>
      <c r="B813" s="6"/>
      <c r="C813" s="81"/>
      <c r="K813" s="1"/>
    </row>
    <row r="814" spans="1:11" ht="14.25" customHeight="1">
      <c r="A814" s="6"/>
      <c r="B814" s="6"/>
      <c r="C814" s="81"/>
      <c r="K814" s="1"/>
    </row>
    <row r="815" spans="1:11" ht="14.25" customHeight="1">
      <c r="A815" s="6"/>
      <c r="B815" s="6"/>
      <c r="C815" s="81"/>
      <c r="K815" s="1"/>
    </row>
    <row r="816" spans="1:11" ht="14.25" customHeight="1">
      <c r="A816" s="6"/>
      <c r="B816" s="6"/>
      <c r="C816" s="81"/>
      <c r="K816" s="1"/>
    </row>
    <row r="817" spans="1:11" ht="14.25" customHeight="1">
      <c r="A817" s="6"/>
      <c r="B817" s="6"/>
      <c r="C817" s="81"/>
      <c r="K817" s="1"/>
    </row>
    <row r="818" spans="1:11" ht="14.25" customHeight="1">
      <c r="A818" s="6"/>
      <c r="B818" s="6"/>
      <c r="C818" s="81"/>
      <c r="K818" s="1"/>
    </row>
    <row r="819" spans="1:11" ht="14.25" customHeight="1">
      <c r="A819" s="6"/>
      <c r="B819" s="6"/>
      <c r="C819" s="81"/>
      <c r="K819" s="1"/>
    </row>
    <row r="820" spans="1:11" ht="14.25" customHeight="1">
      <c r="A820" s="6"/>
      <c r="B820" s="6"/>
      <c r="C820" s="81"/>
      <c r="K820" s="1"/>
    </row>
    <row r="821" spans="1:11" ht="14.25" customHeight="1">
      <c r="A821" s="6"/>
      <c r="B821" s="6"/>
      <c r="C821" s="81"/>
      <c r="K821" s="1"/>
    </row>
    <row r="822" spans="1:11" ht="14.25" customHeight="1">
      <c r="A822" s="6"/>
      <c r="B822" s="6"/>
      <c r="C822" s="81"/>
      <c r="K822" s="1"/>
    </row>
    <row r="823" spans="1:11" ht="14.25" customHeight="1">
      <c r="A823" s="6"/>
      <c r="B823" s="6"/>
      <c r="C823" s="81"/>
      <c r="K823" s="1"/>
    </row>
    <row r="824" spans="1:11" ht="14.25" customHeight="1">
      <c r="A824" s="6"/>
      <c r="B824" s="6"/>
      <c r="C824" s="81"/>
      <c r="K824" s="1"/>
    </row>
    <row r="825" spans="1:11" ht="14.25" customHeight="1">
      <c r="A825" s="6"/>
      <c r="B825" s="6"/>
      <c r="C825" s="81"/>
      <c r="K825" s="1"/>
    </row>
    <row r="826" spans="1:11" ht="14.25" customHeight="1">
      <c r="A826" s="6"/>
      <c r="B826" s="6"/>
      <c r="C826" s="81"/>
      <c r="K826" s="1"/>
    </row>
    <row r="827" spans="1:11" ht="14.25" customHeight="1">
      <c r="A827" s="6"/>
      <c r="B827" s="6"/>
      <c r="C827" s="81"/>
      <c r="K827" s="1"/>
    </row>
    <row r="828" spans="1:11" ht="14.25" customHeight="1">
      <c r="A828" s="6"/>
      <c r="B828" s="6"/>
      <c r="C828" s="81"/>
      <c r="K828" s="1"/>
    </row>
    <row r="829" spans="1:11" ht="14.25" customHeight="1">
      <c r="A829" s="6"/>
      <c r="B829" s="6"/>
      <c r="C829" s="81"/>
      <c r="K829" s="1"/>
    </row>
    <row r="830" spans="1:11" ht="14.25" customHeight="1">
      <c r="A830" s="6"/>
      <c r="B830" s="6"/>
      <c r="C830" s="81"/>
      <c r="K830" s="1"/>
    </row>
    <row r="831" spans="1:11" ht="14.25" customHeight="1">
      <c r="A831" s="6"/>
      <c r="B831" s="6"/>
      <c r="C831" s="81"/>
      <c r="K831" s="1"/>
    </row>
    <row r="832" spans="1:11" ht="14.25" customHeight="1">
      <c r="A832" s="6"/>
      <c r="B832" s="6"/>
      <c r="C832" s="81"/>
      <c r="K832" s="1"/>
    </row>
    <row r="833" spans="1:11" ht="14.25" customHeight="1">
      <c r="A833" s="6"/>
      <c r="B833" s="6"/>
      <c r="C833" s="81"/>
      <c r="K833" s="1"/>
    </row>
    <row r="834" spans="1:11" ht="14.25" customHeight="1">
      <c r="A834" s="6"/>
      <c r="B834" s="6"/>
      <c r="C834" s="81"/>
      <c r="K834" s="1"/>
    </row>
    <row r="835" spans="1:11" ht="14.25" customHeight="1">
      <c r="A835" s="6"/>
      <c r="B835" s="6"/>
      <c r="C835" s="81"/>
      <c r="K835" s="1"/>
    </row>
    <row r="836" spans="1:11" ht="14.25" customHeight="1">
      <c r="A836" s="6"/>
      <c r="B836" s="6"/>
      <c r="C836" s="81"/>
      <c r="K836" s="1"/>
    </row>
    <row r="837" spans="1:11" ht="14.25" customHeight="1">
      <c r="A837" s="6"/>
      <c r="B837" s="6"/>
      <c r="C837" s="81"/>
      <c r="K837" s="1"/>
    </row>
    <row r="838" spans="1:11" ht="14.25" customHeight="1">
      <c r="A838" s="6"/>
      <c r="B838" s="6"/>
      <c r="C838" s="81"/>
      <c r="K838" s="1"/>
    </row>
    <row r="839" spans="1:11" ht="14.25" customHeight="1">
      <c r="A839" s="6"/>
      <c r="B839" s="6"/>
      <c r="C839" s="81"/>
      <c r="K839" s="1"/>
    </row>
    <row r="840" spans="1:11" ht="14.25" customHeight="1">
      <c r="A840" s="6"/>
      <c r="B840" s="6"/>
      <c r="C840" s="81"/>
      <c r="K840" s="1"/>
    </row>
    <row r="841" spans="1:11" ht="14.25" customHeight="1">
      <c r="A841" s="6"/>
      <c r="B841" s="6"/>
      <c r="C841" s="81"/>
      <c r="K841" s="1"/>
    </row>
    <row r="842" spans="1:11" ht="14.25" customHeight="1">
      <c r="A842" s="6"/>
      <c r="B842" s="6"/>
      <c r="C842" s="81"/>
      <c r="K842" s="1"/>
    </row>
    <row r="843" spans="1:11" ht="14.25" customHeight="1">
      <c r="A843" s="6"/>
      <c r="B843" s="6"/>
      <c r="C843" s="81"/>
      <c r="K843" s="1"/>
    </row>
    <row r="844" spans="1:11" ht="14.25" customHeight="1">
      <c r="A844" s="6"/>
      <c r="B844" s="6"/>
      <c r="C844" s="81"/>
      <c r="K844" s="1"/>
    </row>
    <row r="845" spans="1:11" ht="14.25" customHeight="1">
      <c r="A845" s="6"/>
      <c r="B845" s="6"/>
      <c r="C845" s="81"/>
      <c r="K845" s="1"/>
    </row>
    <row r="846" spans="1:11" ht="14.25" customHeight="1">
      <c r="A846" s="6"/>
      <c r="B846" s="6"/>
      <c r="C846" s="81"/>
      <c r="K846" s="1"/>
    </row>
    <row r="847" spans="1:11" ht="14.25" customHeight="1">
      <c r="A847" s="6"/>
      <c r="B847" s="6"/>
      <c r="C847" s="81"/>
      <c r="K847" s="1"/>
    </row>
    <row r="848" spans="1:11" ht="14.25" customHeight="1">
      <c r="A848" s="6"/>
      <c r="B848" s="6"/>
      <c r="C848" s="81"/>
      <c r="K848" s="1"/>
    </row>
    <row r="849" spans="1:11" ht="14.25" customHeight="1">
      <c r="A849" s="6"/>
      <c r="B849" s="6"/>
      <c r="C849" s="81"/>
      <c r="K849" s="1"/>
    </row>
    <row r="850" spans="1:11" ht="14.25" customHeight="1">
      <c r="A850" s="6"/>
      <c r="B850" s="6"/>
      <c r="C850" s="81"/>
      <c r="K850" s="1"/>
    </row>
    <row r="851" spans="1:11" ht="14.25" customHeight="1">
      <c r="A851" s="6"/>
      <c r="B851" s="6"/>
      <c r="C851" s="81"/>
      <c r="K851" s="1"/>
    </row>
    <row r="852" spans="1:11" ht="14.25" customHeight="1">
      <c r="A852" s="6"/>
      <c r="B852" s="6"/>
      <c r="C852" s="81"/>
      <c r="K852" s="1"/>
    </row>
    <row r="853" spans="1:11" ht="14.25" customHeight="1">
      <c r="A853" s="6"/>
      <c r="B853" s="6"/>
      <c r="C853" s="81"/>
      <c r="K853" s="1"/>
    </row>
    <row r="854" spans="1:11" ht="14.25" customHeight="1">
      <c r="A854" s="6"/>
      <c r="B854" s="6"/>
      <c r="C854" s="81"/>
      <c r="K854" s="1"/>
    </row>
    <row r="855" spans="1:11" ht="14.25" customHeight="1">
      <c r="A855" s="6"/>
      <c r="B855" s="6"/>
      <c r="C855" s="81"/>
      <c r="K855" s="1"/>
    </row>
    <row r="856" spans="1:11" ht="14.25" customHeight="1">
      <c r="A856" s="6"/>
      <c r="B856" s="6"/>
      <c r="C856" s="81"/>
      <c r="K856" s="1"/>
    </row>
    <row r="857" spans="1:11" ht="14.25" customHeight="1">
      <c r="A857" s="6"/>
      <c r="B857" s="6"/>
      <c r="C857" s="81"/>
      <c r="K857" s="1"/>
    </row>
    <row r="858" spans="1:11" ht="14.25" customHeight="1">
      <c r="A858" s="6"/>
      <c r="B858" s="6"/>
      <c r="C858" s="81"/>
      <c r="K858" s="1"/>
    </row>
    <row r="859" spans="1:11" ht="14.25" customHeight="1">
      <c r="A859" s="6"/>
      <c r="B859" s="6"/>
      <c r="C859" s="81"/>
      <c r="K859" s="1"/>
    </row>
    <row r="860" spans="1:11" ht="14.25" customHeight="1">
      <c r="A860" s="6"/>
      <c r="B860" s="6"/>
      <c r="C860" s="81"/>
      <c r="K860" s="1"/>
    </row>
    <row r="861" spans="1:11" ht="14.25" customHeight="1">
      <c r="A861" s="6"/>
      <c r="B861" s="6"/>
      <c r="C861" s="81"/>
      <c r="K861" s="1"/>
    </row>
    <row r="862" spans="1:11" ht="14.25" customHeight="1">
      <c r="A862" s="6"/>
      <c r="B862" s="6"/>
      <c r="C862" s="81"/>
      <c r="K862" s="1"/>
    </row>
    <row r="863" spans="1:11" ht="14.25" customHeight="1">
      <c r="A863" s="6"/>
      <c r="B863" s="6"/>
      <c r="C863" s="81"/>
      <c r="K863" s="1"/>
    </row>
    <row r="864" spans="1:11" ht="14.25" customHeight="1">
      <c r="A864" s="6"/>
      <c r="B864" s="6"/>
      <c r="C864" s="81"/>
      <c r="K864" s="1"/>
    </row>
    <row r="865" spans="1:11" ht="14.25" customHeight="1">
      <c r="A865" s="6"/>
      <c r="B865" s="6"/>
      <c r="C865" s="81"/>
      <c r="K865" s="1"/>
    </row>
    <row r="866" spans="1:11" ht="14.25" customHeight="1">
      <c r="A866" s="6"/>
      <c r="B866" s="6"/>
      <c r="C866" s="81"/>
      <c r="K866" s="1"/>
    </row>
    <row r="867" spans="1:11" ht="14.25" customHeight="1">
      <c r="A867" s="6"/>
      <c r="B867" s="6"/>
      <c r="C867" s="81"/>
      <c r="K867" s="1"/>
    </row>
    <row r="868" spans="1:11" ht="14.25" customHeight="1">
      <c r="A868" s="6"/>
      <c r="B868" s="6"/>
      <c r="C868" s="81"/>
      <c r="K868" s="1"/>
    </row>
    <row r="869" spans="1:11" ht="14.25" customHeight="1">
      <c r="A869" s="6"/>
      <c r="B869" s="6"/>
      <c r="C869" s="81"/>
      <c r="K869" s="1"/>
    </row>
    <row r="870" spans="1:11" ht="14.25" customHeight="1">
      <c r="A870" s="6"/>
      <c r="B870" s="6"/>
      <c r="C870" s="81"/>
      <c r="K870" s="1"/>
    </row>
    <row r="871" spans="1:11" ht="14.25" customHeight="1">
      <c r="A871" s="6"/>
      <c r="B871" s="6"/>
      <c r="C871" s="81"/>
      <c r="K871" s="1"/>
    </row>
    <row r="872" spans="1:11" ht="14.25" customHeight="1">
      <c r="A872" s="6"/>
      <c r="B872" s="6"/>
      <c r="C872" s="81"/>
      <c r="K872" s="1"/>
    </row>
    <row r="873" spans="1:11" ht="14.25" customHeight="1">
      <c r="A873" s="6"/>
      <c r="B873" s="6"/>
      <c r="C873" s="81"/>
      <c r="K873" s="1"/>
    </row>
    <row r="874" spans="1:11" ht="14.25" customHeight="1">
      <c r="A874" s="6"/>
      <c r="B874" s="6"/>
      <c r="C874" s="81"/>
      <c r="K874" s="1"/>
    </row>
    <row r="875" spans="1:11" ht="14.25" customHeight="1">
      <c r="A875" s="6"/>
      <c r="B875" s="6"/>
      <c r="C875" s="81"/>
      <c r="K875" s="1"/>
    </row>
    <row r="876" spans="1:11" ht="14.25" customHeight="1">
      <c r="A876" s="6"/>
      <c r="B876" s="6"/>
      <c r="C876" s="81"/>
      <c r="K876" s="1"/>
    </row>
    <row r="877" spans="1:11" ht="14.25" customHeight="1">
      <c r="A877" s="6"/>
      <c r="B877" s="6"/>
      <c r="C877" s="81"/>
      <c r="K877" s="1"/>
    </row>
    <row r="878" spans="1:11" ht="14.25" customHeight="1">
      <c r="A878" s="6"/>
      <c r="B878" s="6"/>
      <c r="C878" s="81"/>
      <c r="K878" s="1"/>
    </row>
    <row r="879" spans="1:11" ht="14.25" customHeight="1">
      <c r="A879" s="6"/>
      <c r="B879" s="6"/>
      <c r="C879" s="81"/>
      <c r="K879" s="1"/>
    </row>
    <row r="880" spans="1:11" ht="14.25" customHeight="1">
      <c r="A880" s="6"/>
      <c r="B880" s="6"/>
      <c r="C880" s="81"/>
      <c r="K880" s="1"/>
    </row>
    <row r="881" spans="1:11" ht="14.25" customHeight="1">
      <c r="A881" s="6"/>
      <c r="B881" s="6"/>
      <c r="C881" s="81"/>
      <c r="K881" s="1"/>
    </row>
    <row r="882" spans="1:11" ht="14.25" customHeight="1">
      <c r="A882" s="6"/>
      <c r="B882" s="6"/>
      <c r="C882" s="81"/>
      <c r="K882" s="1"/>
    </row>
    <row r="883" spans="1:11" ht="14.25" customHeight="1">
      <c r="A883" s="6"/>
      <c r="B883" s="6"/>
      <c r="C883" s="81"/>
      <c r="K883" s="1"/>
    </row>
    <row r="884" spans="1:11" ht="14.25" customHeight="1">
      <c r="A884" s="6"/>
      <c r="B884" s="6"/>
      <c r="C884" s="81"/>
      <c r="K884" s="1"/>
    </row>
    <row r="885" spans="1:11" ht="14.25" customHeight="1">
      <c r="A885" s="6"/>
      <c r="B885" s="6"/>
      <c r="C885" s="81"/>
      <c r="K885" s="1"/>
    </row>
    <row r="886" spans="1:11" ht="14.25" customHeight="1">
      <c r="A886" s="6"/>
      <c r="B886" s="6"/>
      <c r="C886" s="81"/>
      <c r="K886" s="1"/>
    </row>
    <row r="887" spans="1:11" ht="14.25" customHeight="1">
      <c r="A887" s="6"/>
      <c r="B887" s="6"/>
      <c r="C887" s="81"/>
      <c r="K887" s="1"/>
    </row>
    <row r="888" spans="1:11" ht="14.25" customHeight="1">
      <c r="A888" s="6"/>
      <c r="B888" s="6"/>
      <c r="C888" s="81"/>
      <c r="K888" s="1"/>
    </row>
    <row r="889" spans="1:11" ht="14.25" customHeight="1">
      <c r="A889" s="6"/>
      <c r="B889" s="6"/>
      <c r="C889" s="81"/>
      <c r="K889" s="1"/>
    </row>
    <row r="890" spans="1:11" ht="14.25" customHeight="1">
      <c r="A890" s="6"/>
      <c r="B890" s="6"/>
      <c r="C890" s="81"/>
      <c r="K890" s="1"/>
    </row>
    <row r="891" spans="1:11" ht="14.25" customHeight="1">
      <c r="A891" s="6"/>
      <c r="B891" s="6"/>
      <c r="C891" s="81"/>
      <c r="K891" s="1"/>
    </row>
    <row r="892" spans="1:11" ht="14.25" customHeight="1">
      <c r="A892" s="6"/>
      <c r="B892" s="6"/>
      <c r="C892" s="81"/>
      <c r="K892" s="1"/>
    </row>
    <row r="893" spans="1:11" ht="14.25" customHeight="1">
      <c r="A893" s="6"/>
      <c r="B893" s="6"/>
      <c r="C893" s="81"/>
      <c r="K893" s="1"/>
    </row>
    <row r="894" spans="1:11" ht="14.25" customHeight="1">
      <c r="A894" s="6"/>
      <c r="B894" s="6"/>
      <c r="C894" s="81"/>
      <c r="K894" s="1"/>
    </row>
    <row r="895" spans="1:11" ht="14.25" customHeight="1">
      <c r="A895" s="6"/>
      <c r="B895" s="6"/>
      <c r="C895" s="81"/>
      <c r="K895" s="1"/>
    </row>
    <row r="896" spans="1:11" ht="14.25" customHeight="1">
      <c r="A896" s="6"/>
      <c r="B896" s="6"/>
      <c r="C896" s="81"/>
      <c r="K896" s="1"/>
    </row>
    <row r="897" spans="1:11" ht="14.25" customHeight="1">
      <c r="A897" s="6"/>
      <c r="B897" s="6"/>
      <c r="C897" s="81"/>
      <c r="K897" s="1"/>
    </row>
    <row r="898" spans="1:11" ht="14.25" customHeight="1">
      <c r="A898" s="6"/>
      <c r="B898" s="6"/>
      <c r="C898" s="81"/>
      <c r="K898" s="1"/>
    </row>
    <row r="899" spans="1:11" ht="14.25" customHeight="1">
      <c r="A899" s="6"/>
      <c r="B899" s="6"/>
      <c r="C899" s="81"/>
      <c r="K899" s="1"/>
    </row>
    <row r="900" spans="1:11" ht="14.25" customHeight="1">
      <c r="A900" s="6"/>
      <c r="B900" s="6"/>
      <c r="C900" s="81"/>
      <c r="K900" s="1"/>
    </row>
    <row r="901" spans="1:11" ht="14.25" customHeight="1">
      <c r="A901" s="6"/>
      <c r="B901" s="6"/>
      <c r="C901" s="81"/>
      <c r="K901" s="1"/>
    </row>
    <row r="902" spans="1:11" ht="14.25" customHeight="1">
      <c r="A902" s="6"/>
      <c r="B902" s="6"/>
      <c r="C902" s="81"/>
      <c r="K902" s="1"/>
    </row>
    <row r="903" spans="1:11" ht="14.25" customHeight="1">
      <c r="A903" s="6"/>
      <c r="B903" s="6"/>
      <c r="C903" s="81"/>
      <c r="K903" s="1"/>
    </row>
    <row r="904" spans="1:11" ht="14.25" customHeight="1">
      <c r="A904" s="6"/>
      <c r="B904" s="6"/>
      <c r="C904" s="81"/>
      <c r="K904" s="1"/>
    </row>
    <row r="905" spans="1:11" ht="14.25" customHeight="1">
      <c r="A905" s="6"/>
      <c r="B905" s="6"/>
      <c r="C905" s="81"/>
      <c r="K905" s="1"/>
    </row>
    <row r="906" spans="1:11" ht="14.25" customHeight="1">
      <c r="A906" s="6"/>
      <c r="B906" s="6"/>
      <c r="C906" s="81"/>
      <c r="K906" s="1"/>
    </row>
    <row r="907" spans="1:11" ht="14.25" customHeight="1">
      <c r="A907" s="6"/>
      <c r="B907" s="6"/>
      <c r="C907" s="81"/>
      <c r="K907" s="1"/>
    </row>
    <row r="908" spans="1:11" ht="14.25" customHeight="1">
      <c r="A908" s="6"/>
      <c r="B908" s="6"/>
      <c r="C908" s="81"/>
      <c r="K908" s="1"/>
    </row>
    <row r="909" spans="1:11" ht="14.25" customHeight="1">
      <c r="A909" s="6"/>
      <c r="B909" s="6"/>
      <c r="C909" s="81"/>
      <c r="K909" s="1"/>
    </row>
    <row r="910" spans="1:11" ht="14.25" customHeight="1">
      <c r="A910" s="6"/>
      <c r="B910" s="6"/>
      <c r="C910" s="81"/>
      <c r="K910" s="1"/>
    </row>
    <row r="911" spans="1:11" ht="14.25" customHeight="1">
      <c r="A911" s="6"/>
      <c r="B911" s="6"/>
      <c r="C911" s="81"/>
      <c r="K911" s="1"/>
    </row>
    <row r="912" spans="1:11" ht="14.25" customHeight="1">
      <c r="A912" s="6"/>
      <c r="B912" s="6"/>
      <c r="C912" s="81"/>
      <c r="K912" s="1"/>
    </row>
    <row r="913" spans="1:11" ht="14.25" customHeight="1">
      <c r="A913" s="6"/>
      <c r="B913" s="6"/>
      <c r="C913" s="81"/>
      <c r="K913" s="1"/>
    </row>
    <row r="914" spans="1:11" ht="14.25" customHeight="1">
      <c r="A914" s="6"/>
      <c r="B914" s="6"/>
      <c r="C914" s="81"/>
      <c r="K914" s="1"/>
    </row>
    <row r="915" spans="1:11" ht="14.25" customHeight="1">
      <c r="A915" s="6"/>
      <c r="B915" s="6"/>
      <c r="C915" s="81"/>
      <c r="K915" s="1"/>
    </row>
    <row r="916" spans="1:11" ht="14.25" customHeight="1">
      <c r="A916" s="6"/>
      <c r="B916" s="6"/>
      <c r="C916" s="81"/>
      <c r="K916" s="1"/>
    </row>
    <row r="917" spans="1:11" ht="14.25" customHeight="1">
      <c r="A917" s="6"/>
      <c r="B917" s="6"/>
      <c r="C917" s="81"/>
      <c r="K917" s="1"/>
    </row>
    <row r="918" spans="1:11" ht="14.25" customHeight="1">
      <c r="A918" s="6"/>
      <c r="B918" s="6"/>
      <c r="C918" s="81"/>
      <c r="K918" s="1"/>
    </row>
    <row r="919" spans="1:11" ht="14.25" customHeight="1">
      <c r="A919" s="6"/>
      <c r="B919" s="6"/>
      <c r="C919" s="81"/>
      <c r="K919" s="1"/>
    </row>
    <row r="920" spans="1:11" ht="14.25" customHeight="1">
      <c r="A920" s="6"/>
      <c r="B920" s="6"/>
      <c r="C920" s="81"/>
      <c r="K920" s="1"/>
    </row>
    <row r="921" spans="1:11" ht="14.25" customHeight="1">
      <c r="A921" s="6"/>
      <c r="B921" s="6"/>
      <c r="C921" s="81"/>
      <c r="K921" s="1"/>
    </row>
    <row r="922" spans="1:11" ht="14.25" customHeight="1">
      <c r="A922" s="6"/>
      <c r="B922" s="6"/>
      <c r="C922" s="81"/>
      <c r="K922" s="1"/>
    </row>
    <row r="923" spans="1:11" ht="14.25" customHeight="1">
      <c r="A923" s="6"/>
      <c r="B923" s="6"/>
      <c r="C923" s="81"/>
      <c r="K923" s="1"/>
    </row>
    <row r="924" spans="1:11" ht="14.25" customHeight="1">
      <c r="A924" s="6"/>
      <c r="B924" s="6"/>
      <c r="C924" s="81"/>
      <c r="K924" s="1"/>
    </row>
    <row r="925" spans="1:11" ht="14.25" customHeight="1">
      <c r="A925" s="6"/>
      <c r="B925" s="6"/>
      <c r="C925" s="81"/>
      <c r="K925" s="1"/>
    </row>
    <row r="926" spans="1:11" ht="14.25" customHeight="1">
      <c r="A926" s="6"/>
      <c r="B926" s="6"/>
      <c r="C926" s="81"/>
      <c r="K926" s="1"/>
    </row>
    <row r="927" spans="1:11" ht="14.25" customHeight="1">
      <c r="A927" s="6"/>
      <c r="B927" s="6"/>
      <c r="C927" s="81"/>
      <c r="K927" s="1"/>
    </row>
    <row r="928" spans="1:11" ht="14.25" customHeight="1">
      <c r="A928" s="6"/>
      <c r="B928" s="6"/>
      <c r="C928" s="81"/>
      <c r="K928" s="1"/>
    </row>
    <row r="929" spans="1:11" ht="14.25" customHeight="1">
      <c r="A929" s="6"/>
      <c r="B929" s="6"/>
      <c r="C929" s="81"/>
      <c r="K929" s="1"/>
    </row>
    <row r="930" spans="1:11" ht="14.25" customHeight="1">
      <c r="A930" s="6"/>
      <c r="B930" s="6"/>
      <c r="C930" s="81"/>
      <c r="K930" s="1"/>
    </row>
    <row r="931" spans="1:11" ht="14.25" customHeight="1">
      <c r="A931" s="6"/>
      <c r="B931" s="6"/>
      <c r="C931" s="81"/>
      <c r="K931" s="1"/>
    </row>
    <row r="932" spans="1:11" ht="14.25" customHeight="1">
      <c r="A932" s="6"/>
      <c r="B932" s="6"/>
      <c r="C932" s="81"/>
      <c r="K932" s="1"/>
    </row>
    <row r="933" spans="1:11" ht="14.25" customHeight="1">
      <c r="A933" s="6"/>
      <c r="B933" s="6"/>
      <c r="C933" s="81"/>
      <c r="K933" s="1"/>
    </row>
    <row r="934" spans="1:11" ht="14.25" customHeight="1">
      <c r="A934" s="6"/>
      <c r="B934" s="6"/>
      <c r="C934" s="81"/>
      <c r="K934" s="1"/>
    </row>
    <row r="935" spans="1:11" ht="14.25" customHeight="1">
      <c r="A935" s="6"/>
      <c r="B935" s="6"/>
      <c r="C935" s="81"/>
      <c r="K935" s="1"/>
    </row>
    <row r="936" spans="1:11" ht="14.25" customHeight="1">
      <c r="A936" s="6"/>
      <c r="B936" s="6"/>
      <c r="C936" s="81"/>
      <c r="K936" s="1"/>
    </row>
    <row r="937" spans="1:11" ht="14.25" customHeight="1">
      <c r="A937" s="6"/>
      <c r="B937" s="6"/>
      <c r="C937" s="81"/>
      <c r="K937" s="1"/>
    </row>
    <row r="938" spans="1:11" ht="14.25" customHeight="1">
      <c r="A938" s="6"/>
      <c r="B938" s="6"/>
      <c r="C938" s="81"/>
      <c r="K938" s="1"/>
    </row>
    <row r="939" spans="1:11" ht="14.25" customHeight="1">
      <c r="A939" s="6"/>
      <c r="B939" s="6"/>
      <c r="C939" s="81"/>
      <c r="K939" s="1"/>
    </row>
    <row r="940" spans="1:11" ht="14.25" customHeight="1">
      <c r="A940" s="6"/>
      <c r="B940" s="6"/>
      <c r="C940" s="81"/>
      <c r="K940" s="1"/>
    </row>
    <row r="941" spans="1:11" ht="14.25" customHeight="1">
      <c r="A941" s="6"/>
      <c r="B941" s="6"/>
      <c r="C941" s="81"/>
      <c r="K941" s="1"/>
    </row>
    <row r="942" spans="1:11" ht="14.25" customHeight="1">
      <c r="A942" s="6"/>
      <c r="B942" s="6"/>
      <c r="C942" s="81"/>
      <c r="K942" s="1"/>
    </row>
    <row r="943" spans="1:11" ht="14.25" customHeight="1">
      <c r="A943" s="6"/>
      <c r="B943" s="6"/>
      <c r="C943" s="81"/>
      <c r="K943" s="1"/>
    </row>
    <row r="944" spans="1:11" ht="14.25" customHeight="1">
      <c r="A944" s="6"/>
      <c r="B944" s="6"/>
      <c r="C944" s="81"/>
      <c r="K944" s="1"/>
    </row>
    <row r="945" spans="1:11" ht="14.25" customHeight="1">
      <c r="A945" s="6"/>
      <c r="B945" s="6"/>
      <c r="C945" s="81"/>
      <c r="K945" s="1"/>
    </row>
    <row r="946" spans="1:11" ht="14.25" customHeight="1">
      <c r="A946" s="6"/>
      <c r="B946" s="6"/>
      <c r="C946" s="81"/>
      <c r="K946" s="1"/>
    </row>
    <row r="947" spans="1:11" ht="14.25" customHeight="1">
      <c r="A947" s="6"/>
      <c r="B947" s="6"/>
      <c r="C947" s="81"/>
      <c r="K947" s="1"/>
    </row>
  </sheetData>
  <autoFilter ref="D4:CE24" xr:uid="{00000000-0009-0000-0000-000002000000}">
    <sortState xmlns:xlrd2="http://schemas.microsoft.com/office/spreadsheetml/2017/richdata2" ref="D4:CE24">
      <sortCondition ref="F4:F24"/>
      <sortCondition ref="Q4:Q24"/>
      <sortCondition ref="P4:P24"/>
      <sortCondition descending="1" ref="BM4:BM24"/>
    </sortState>
  </autoFilter>
  <mergeCells count="8">
    <mergeCell ref="BH1:BK1"/>
    <mergeCell ref="BN1:BW1"/>
    <mergeCell ref="BX1:CE1"/>
    <mergeCell ref="R1:AB1"/>
    <mergeCell ref="AC1:AK1"/>
    <mergeCell ref="AM1:AU1"/>
    <mergeCell ref="AV1:AY1"/>
    <mergeCell ref="BA1:BF1"/>
  </mergeCells>
  <conditionalFormatting sqref="R1:R2 AC1:AK2 AM1:BL2 A2:Q2 S2:AB2 AL2 BM2">
    <cfRule type="cellIs" dxfId="96" priority="1" operator="equal">
      <formula>1</formula>
    </cfRule>
    <cfRule type="cellIs" dxfId="95" priority="2" operator="equal">
      <formula>2</formula>
    </cfRule>
    <cfRule type="cellIs" dxfId="94" priority="3" operator="equal">
      <formula>0</formula>
    </cfRule>
  </conditionalFormatting>
  <conditionalFormatting sqref="R5:CE24">
    <cfRule type="cellIs" dxfId="93" priority="7" operator="equal">
      <formula>0</formula>
    </cfRule>
    <cfRule type="cellIs" dxfId="92" priority="8" operator="equal">
      <formula>2</formula>
    </cfRule>
  </conditionalFormatting>
  <conditionalFormatting sqref="BN1:BW2">
    <cfRule type="cellIs" dxfId="91" priority="4" operator="equal">
      <formula>1</formula>
    </cfRule>
    <cfRule type="cellIs" dxfId="90" priority="5" operator="equal">
      <formula>2</formula>
    </cfRule>
    <cfRule type="cellIs" dxfId="89" priority="6" operator="equal">
      <formula>0</formula>
    </cfRule>
  </conditionalFormatting>
  <hyperlinks>
    <hyperlink ref="H5" r:id="rId1" xr:uid="{00000000-0004-0000-0200-000000000000}"/>
    <hyperlink ref="H6" r:id="rId2" xr:uid="{00000000-0004-0000-0200-000001000000}"/>
    <hyperlink ref="H7" r:id="rId3" xr:uid="{00000000-0004-0000-0200-000002000000}"/>
    <hyperlink ref="H8" r:id="rId4" xr:uid="{00000000-0004-0000-0200-000003000000}"/>
    <hyperlink ref="H9" r:id="rId5" xr:uid="{00000000-0004-0000-0200-000005000000}"/>
    <hyperlink ref="H10" r:id="rId6" xr:uid="{00000000-0004-0000-0200-000006000000}"/>
    <hyperlink ref="H11" r:id="rId7" xr:uid="{00000000-0004-0000-0200-000007000000}"/>
    <hyperlink ref="H12" r:id="rId8" xr:uid="{00000000-0004-0000-0200-000008000000}"/>
    <hyperlink ref="H13" r:id="rId9" xr:uid="{00000000-0004-0000-0200-000009000000}"/>
    <hyperlink ref="H14" r:id="rId10" xr:uid="{00000000-0004-0000-0200-00000B000000}"/>
    <hyperlink ref="H15" r:id="rId11" xr:uid="{00000000-0004-0000-0200-00000C000000}"/>
    <hyperlink ref="H16" r:id="rId12" xr:uid="{00000000-0004-0000-0200-00000D000000}"/>
    <hyperlink ref="H17" r:id="rId13" xr:uid="{00000000-0004-0000-0200-00000E000000}"/>
    <hyperlink ref="H18" r:id="rId14" xr:uid="{00000000-0004-0000-0200-00000F000000}"/>
    <hyperlink ref="H19" r:id="rId15" xr:uid="{00000000-0004-0000-0200-000010000000}"/>
    <hyperlink ref="H20" r:id="rId16" xr:uid="{00000000-0004-0000-0200-000011000000}"/>
    <hyperlink ref="H21" r:id="rId17" xr:uid="{00000000-0004-0000-0200-000012000000}"/>
    <hyperlink ref="H22" r:id="rId18" xr:uid="{00000000-0004-0000-0200-000013000000}"/>
    <hyperlink ref="H23" r:id="rId19" xr:uid="{00000000-0004-0000-0200-000014000000}"/>
    <hyperlink ref="H24" r:id="rId20" xr:uid="{00000000-0004-0000-0200-000015000000}"/>
  </hyperlinks>
  <pageMargins left="0.7" right="0.7" top="0.75" bottom="0.75" header="0" footer="0"/>
  <pageSetup orientation="landscape"/>
  <legacy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975"/>
  <sheetViews>
    <sheetView workbookViewId="0">
      <pane ySplit="1" topLeftCell="A5" activePane="bottomLeft" state="frozen"/>
      <selection pane="bottomLeft" activeCell="C32" sqref="C32"/>
    </sheetView>
  </sheetViews>
  <sheetFormatPr defaultColWidth="14.44140625" defaultRowHeight="15" customHeight="1"/>
  <cols>
    <col min="1" max="1" width="4" customWidth="1"/>
    <col min="2" max="2" width="4.44140625" customWidth="1"/>
    <col min="3" max="4" width="56.88671875" customWidth="1"/>
    <col min="5" max="5" width="139.33203125" bestFit="1" customWidth="1"/>
    <col min="6" max="6" width="13.44140625" customWidth="1"/>
    <col min="7" max="7" width="17.6640625" customWidth="1"/>
    <col min="8" max="8" width="14" customWidth="1"/>
    <col min="9" max="9" width="14.109375" customWidth="1"/>
    <col min="10" max="10" width="138.5546875" customWidth="1"/>
    <col min="11" max="11" width="14.88671875" customWidth="1"/>
  </cols>
  <sheetData>
    <row r="1" spans="1:11">
      <c r="A1" s="82"/>
      <c r="B1" s="82"/>
      <c r="C1" s="83" t="s">
        <v>235</v>
      </c>
      <c r="D1" s="84" t="s">
        <v>236</v>
      </c>
      <c r="E1" s="74" t="s">
        <v>437</v>
      </c>
      <c r="F1" s="85" t="s">
        <v>114</v>
      </c>
      <c r="G1" s="85" t="s">
        <v>117</v>
      </c>
      <c r="H1" s="85" t="s">
        <v>238</v>
      </c>
      <c r="I1" s="85" t="s">
        <v>199</v>
      </c>
      <c r="J1" s="86" t="s">
        <v>239</v>
      </c>
      <c r="K1" s="85" t="s">
        <v>121</v>
      </c>
    </row>
    <row r="2" spans="1:11">
      <c r="A2" s="74"/>
      <c r="B2" s="74" t="s">
        <v>185</v>
      </c>
      <c r="C2" s="89" t="s">
        <v>240</v>
      </c>
      <c r="D2" s="97" t="s">
        <v>241</v>
      </c>
      <c r="E2" s="87" t="s">
        <v>428</v>
      </c>
      <c r="F2" s="89" t="s">
        <v>242</v>
      </c>
      <c r="G2" s="89" t="s">
        <v>152</v>
      </c>
      <c r="H2" s="89" t="s">
        <v>152</v>
      </c>
      <c r="I2" s="89" t="b">
        <v>1</v>
      </c>
      <c r="J2" s="91"/>
      <c r="K2" s="89">
        <v>16</v>
      </c>
    </row>
    <row r="3" spans="1:11">
      <c r="A3" s="69"/>
      <c r="B3" s="69" t="s">
        <v>191</v>
      </c>
      <c r="C3" s="87" t="s">
        <v>243</v>
      </c>
      <c r="D3" s="93" t="s">
        <v>244</v>
      </c>
      <c r="E3" s="89" t="s">
        <v>429</v>
      </c>
      <c r="F3" s="87" t="s">
        <v>245</v>
      </c>
      <c r="G3" s="87" t="s">
        <v>127</v>
      </c>
      <c r="H3" s="87" t="s">
        <v>127</v>
      </c>
      <c r="I3" s="87" t="b">
        <v>1</v>
      </c>
      <c r="J3" s="88" t="s">
        <v>246</v>
      </c>
      <c r="K3" s="87">
        <v>28</v>
      </c>
    </row>
    <row r="4" spans="1:11">
      <c r="A4" s="74"/>
      <c r="B4" s="74"/>
      <c r="C4" s="89" t="s">
        <v>247</v>
      </c>
      <c r="D4" s="97" t="s">
        <v>248</v>
      </c>
      <c r="E4" s="87" t="s">
        <v>430</v>
      </c>
      <c r="F4" s="89" t="s">
        <v>249</v>
      </c>
      <c r="G4" s="89" t="s">
        <v>138</v>
      </c>
      <c r="H4" s="89" t="s">
        <v>138</v>
      </c>
      <c r="I4" s="89" t="b">
        <v>1</v>
      </c>
      <c r="J4" s="91" t="s">
        <v>250</v>
      </c>
      <c r="K4" s="89">
        <v>8</v>
      </c>
    </row>
    <row r="5" spans="1:11">
      <c r="A5" s="69"/>
      <c r="B5" s="69"/>
      <c r="C5" s="87" t="s">
        <v>251</v>
      </c>
      <c r="D5" s="93" t="s">
        <v>252</v>
      </c>
      <c r="E5" s="89" t="s">
        <v>431</v>
      </c>
      <c r="F5" s="87" t="s">
        <v>242</v>
      </c>
      <c r="G5" s="87" t="s">
        <v>122</v>
      </c>
      <c r="H5" s="87" t="s">
        <v>122</v>
      </c>
      <c r="I5" s="87" t="b">
        <v>1</v>
      </c>
      <c r="J5" s="88"/>
      <c r="K5" s="87">
        <v>16</v>
      </c>
    </row>
    <row r="6" spans="1:11">
      <c r="A6" s="74"/>
      <c r="B6" s="74"/>
      <c r="C6" s="89" t="s">
        <v>253</v>
      </c>
      <c r="D6" s="97" t="s">
        <v>254</v>
      </c>
      <c r="E6" s="87" t="s">
        <v>432</v>
      </c>
      <c r="F6" s="89" t="s">
        <v>255</v>
      </c>
      <c r="G6" s="89" t="s">
        <v>132</v>
      </c>
      <c r="H6" s="89" t="s">
        <v>132</v>
      </c>
      <c r="I6" s="89" t="b">
        <v>1</v>
      </c>
      <c r="J6" s="91"/>
      <c r="K6" s="89">
        <v>18</v>
      </c>
    </row>
    <row r="7" spans="1:11">
      <c r="A7" s="69"/>
      <c r="B7" s="69"/>
      <c r="C7" s="87" t="s">
        <v>256</v>
      </c>
      <c r="D7" s="93" t="s">
        <v>257</v>
      </c>
      <c r="E7" s="89" t="s">
        <v>433</v>
      </c>
      <c r="F7" s="87" t="s">
        <v>258</v>
      </c>
      <c r="G7" s="87" t="s">
        <v>123</v>
      </c>
      <c r="H7" s="87" t="s">
        <v>127</v>
      </c>
      <c r="I7" s="87" t="b">
        <v>1</v>
      </c>
      <c r="J7" s="88"/>
      <c r="K7" s="87">
        <v>28</v>
      </c>
    </row>
    <row r="8" spans="1:11">
      <c r="A8" s="74"/>
      <c r="B8" s="74"/>
      <c r="C8" s="89" t="s">
        <v>259</v>
      </c>
      <c r="D8" s="97" t="s">
        <v>260</v>
      </c>
      <c r="E8" s="87" t="s">
        <v>434</v>
      </c>
      <c r="F8" s="89" t="s">
        <v>245</v>
      </c>
      <c r="G8" s="89" t="s">
        <v>133</v>
      </c>
      <c r="H8" s="89" t="s">
        <v>127</v>
      </c>
      <c r="I8" s="89" t="b">
        <v>1</v>
      </c>
      <c r="J8" s="91"/>
      <c r="K8" s="89">
        <v>38</v>
      </c>
    </row>
    <row r="9" spans="1:11">
      <c r="A9" s="69"/>
      <c r="B9" s="69"/>
      <c r="C9" s="87" t="s">
        <v>261</v>
      </c>
      <c r="D9" s="93" t="s">
        <v>262</v>
      </c>
      <c r="E9" s="89" t="s">
        <v>435</v>
      </c>
      <c r="F9" s="87" t="s">
        <v>263</v>
      </c>
      <c r="G9" s="87" t="s">
        <v>142</v>
      </c>
      <c r="H9" s="87" t="s">
        <v>142</v>
      </c>
      <c r="I9" s="87" t="b">
        <v>1</v>
      </c>
      <c r="J9" s="88"/>
      <c r="K9" s="87">
        <v>32</v>
      </c>
    </row>
    <row r="10" spans="1:11">
      <c r="A10" s="74"/>
      <c r="B10" s="74" t="s">
        <v>167</v>
      </c>
      <c r="C10" s="89" t="s">
        <v>264</v>
      </c>
      <c r="D10" s="97" t="s">
        <v>265</v>
      </c>
      <c r="E10" s="87" t="s">
        <v>436</v>
      </c>
      <c r="F10" s="89" t="s">
        <v>249</v>
      </c>
      <c r="G10" s="89" t="s">
        <v>148</v>
      </c>
      <c r="H10" s="89" t="s">
        <v>148</v>
      </c>
      <c r="I10" s="89" t="b">
        <v>1</v>
      </c>
      <c r="J10" s="91"/>
      <c r="K10" s="89">
        <v>19</v>
      </c>
    </row>
    <row r="11" spans="1:11">
      <c r="A11" s="69"/>
      <c r="B11" s="69"/>
      <c r="C11" s="87" t="s">
        <v>266</v>
      </c>
      <c r="D11" s="93" t="s">
        <v>267</v>
      </c>
      <c r="E11" s="89" t="s">
        <v>266</v>
      </c>
      <c r="F11" s="87" t="s">
        <v>242</v>
      </c>
      <c r="G11" s="87" t="s">
        <v>122</v>
      </c>
      <c r="H11" s="87" t="s">
        <v>122</v>
      </c>
      <c r="I11" s="87" t="b">
        <v>1</v>
      </c>
      <c r="J11" s="88" t="s">
        <v>268</v>
      </c>
      <c r="K11" s="87">
        <v>8</v>
      </c>
    </row>
    <row r="12" spans="1:11">
      <c r="A12" s="74"/>
      <c r="B12" s="74"/>
      <c r="C12" s="89" t="s">
        <v>269</v>
      </c>
      <c r="D12" s="97" t="s">
        <v>270</v>
      </c>
      <c r="E12" s="87" t="s">
        <v>269</v>
      </c>
      <c r="F12" s="89" t="s">
        <v>242</v>
      </c>
      <c r="G12" s="89" t="s">
        <v>152</v>
      </c>
      <c r="H12" s="89" t="s">
        <v>152</v>
      </c>
      <c r="I12" s="89" t="b">
        <v>1</v>
      </c>
      <c r="J12" s="91" t="s">
        <v>271</v>
      </c>
      <c r="K12" s="89">
        <v>12</v>
      </c>
    </row>
    <row r="13" spans="1:11">
      <c r="A13" s="69"/>
      <c r="B13" s="69" t="s">
        <v>170</v>
      </c>
      <c r="C13" s="87" t="s">
        <v>272</v>
      </c>
      <c r="D13" s="93" t="s">
        <v>273</v>
      </c>
      <c r="E13" s="89" t="s">
        <v>272</v>
      </c>
      <c r="F13" s="87" t="s">
        <v>245</v>
      </c>
      <c r="G13" s="87" t="s">
        <v>127</v>
      </c>
      <c r="H13" s="87" t="s">
        <v>127</v>
      </c>
      <c r="I13" s="87" t="b">
        <v>1</v>
      </c>
      <c r="J13" s="88"/>
      <c r="K13" s="87">
        <v>7</v>
      </c>
    </row>
    <row r="14" spans="1:11">
      <c r="A14" s="74"/>
      <c r="B14" s="74" t="s">
        <v>140</v>
      </c>
      <c r="C14" s="89" t="s">
        <v>274</v>
      </c>
      <c r="D14" s="97" t="s">
        <v>207</v>
      </c>
      <c r="E14" s="87" t="s">
        <v>274</v>
      </c>
      <c r="F14" s="89" t="s">
        <v>249</v>
      </c>
      <c r="G14" s="89" t="s">
        <v>138</v>
      </c>
      <c r="H14" s="89" t="s">
        <v>138</v>
      </c>
      <c r="I14" s="89" t="b">
        <v>1</v>
      </c>
      <c r="J14" s="91"/>
      <c r="K14" s="89">
        <v>25</v>
      </c>
    </row>
    <row r="15" spans="1:11">
      <c r="A15" s="69"/>
      <c r="B15" s="69"/>
      <c r="C15" s="87" t="s">
        <v>275</v>
      </c>
      <c r="D15" s="93" t="s">
        <v>202</v>
      </c>
      <c r="E15" s="89" t="s">
        <v>275</v>
      </c>
      <c r="F15" s="87" t="s">
        <v>242</v>
      </c>
      <c r="G15" s="87" t="s">
        <v>122</v>
      </c>
      <c r="H15" s="87" t="s">
        <v>122</v>
      </c>
      <c r="I15" s="87" t="b">
        <v>1</v>
      </c>
      <c r="J15" s="88"/>
      <c r="K15" s="87">
        <v>17</v>
      </c>
    </row>
    <row r="16" spans="1:11">
      <c r="A16" s="74"/>
      <c r="B16" s="74" t="s">
        <v>137</v>
      </c>
      <c r="C16" s="89" t="s">
        <v>276</v>
      </c>
      <c r="D16" s="97" t="s">
        <v>205</v>
      </c>
      <c r="E16" s="87" t="s">
        <v>276</v>
      </c>
      <c r="F16" s="89" t="s">
        <v>255</v>
      </c>
      <c r="G16" s="89" t="s">
        <v>132</v>
      </c>
      <c r="H16" s="89" t="s">
        <v>132</v>
      </c>
      <c r="I16" s="89" t="b">
        <v>1</v>
      </c>
      <c r="J16" s="91"/>
      <c r="K16" s="89">
        <v>40</v>
      </c>
    </row>
    <row r="17" spans="1:11">
      <c r="A17" s="69"/>
      <c r="B17" s="69"/>
      <c r="C17" s="87" t="s">
        <v>277</v>
      </c>
      <c r="D17" s="93" t="s">
        <v>278</v>
      </c>
      <c r="E17" s="89" t="s">
        <v>277</v>
      </c>
      <c r="F17" s="87" t="s">
        <v>245</v>
      </c>
      <c r="G17" s="87" t="s">
        <v>123</v>
      </c>
      <c r="H17" s="87" t="s">
        <v>127</v>
      </c>
      <c r="I17" s="87" t="b">
        <v>1</v>
      </c>
      <c r="J17" s="88" t="s">
        <v>279</v>
      </c>
      <c r="K17" s="87">
        <v>12</v>
      </c>
    </row>
    <row r="18" spans="1:11">
      <c r="A18" s="74"/>
      <c r="B18" s="74" t="s">
        <v>150</v>
      </c>
      <c r="C18" s="89" t="s">
        <v>280</v>
      </c>
      <c r="D18" s="97" t="s">
        <v>214</v>
      </c>
      <c r="E18" s="87" t="s">
        <v>280</v>
      </c>
      <c r="F18" s="89" t="s">
        <v>281</v>
      </c>
      <c r="G18" s="89" t="s">
        <v>147</v>
      </c>
      <c r="H18" s="89" t="s">
        <v>147</v>
      </c>
      <c r="I18" s="89" t="b">
        <v>1</v>
      </c>
      <c r="J18" s="91"/>
      <c r="K18" s="89">
        <v>28</v>
      </c>
    </row>
    <row r="19" spans="1:11">
      <c r="A19" s="69"/>
      <c r="B19" s="69"/>
      <c r="C19" s="87" t="s">
        <v>282</v>
      </c>
      <c r="D19" s="93" t="s">
        <v>203</v>
      </c>
      <c r="E19" s="89" t="s">
        <v>282</v>
      </c>
      <c r="F19" s="87" t="s">
        <v>245</v>
      </c>
      <c r="G19" s="87" t="s">
        <v>133</v>
      </c>
      <c r="H19" s="87" t="s">
        <v>127</v>
      </c>
      <c r="I19" s="87" t="b">
        <v>1</v>
      </c>
      <c r="J19" s="88" t="s">
        <v>283</v>
      </c>
      <c r="K19" s="87">
        <v>19</v>
      </c>
    </row>
    <row r="20" spans="1:11">
      <c r="A20" s="74"/>
      <c r="B20" s="74" t="s">
        <v>145</v>
      </c>
      <c r="C20" s="89" t="s">
        <v>284</v>
      </c>
      <c r="D20" s="97" t="s">
        <v>213</v>
      </c>
      <c r="E20" s="87" t="s">
        <v>284</v>
      </c>
      <c r="F20" s="89" t="s">
        <v>263</v>
      </c>
      <c r="G20" s="89" t="s">
        <v>142</v>
      </c>
      <c r="H20" s="89" t="s">
        <v>142</v>
      </c>
      <c r="I20" s="89" t="b">
        <v>1</v>
      </c>
      <c r="J20" s="91"/>
      <c r="K20" s="89">
        <v>23</v>
      </c>
    </row>
    <row r="21" spans="1:11">
      <c r="A21" s="69"/>
      <c r="B21" s="69"/>
      <c r="C21" s="87" t="s">
        <v>285</v>
      </c>
      <c r="D21" s="93" t="s">
        <v>286</v>
      </c>
      <c r="E21" s="89" t="s">
        <v>285</v>
      </c>
      <c r="F21" s="87" t="s">
        <v>249</v>
      </c>
      <c r="G21" s="87" t="s">
        <v>148</v>
      </c>
      <c r="H21" s="87" t="s">
        <v>148</v>
      </c>
      <c r="I21" s="87" t="b">
        <v>1</v>
      </c>
      <c r="J21" s="88" t="s">
        <v>287</v>
      </c>
      <c r="K21" s="87">
        <v>10</v>
      </c>
    </row>
    <row r="22" spans="1:11">
      <c r="A22" s="74"/>
      <c r="B22" s="74"/>
      <c r="C22" s="89" t="s">
        <v>288</v>
      </c>
      <c r="D22" s="97" t="s">
        <v>289</v>
      </c>
      <c r="E22" s="87" t="s">
        <v>288</v>
      </c>
      <c r="F22" s="89" t="s">
        <v>242</v>
      </c>
      <c r="G22" s="89" t="s">
        <v>193</v>
      </c>
      <c r="H22" s="89" t="s">
        <v>193</v>
      </c>
      <c r="I22" s="89" t="b">
        <v>1</v>
      </c>
      <c r="J22" s="91"/>
      <c r="K22" s="89">
        <v>62</v>
      </c>
    </row>
    <row r="23" spans="1:11">
      <c r="A23" s="69"/>
      <c r="B23" s="69" t="s">
        <v>176</v>
      </c>
      <c r="C23" s="87" t="s">
        <v>290</v>
      </c>
      <c r="D23" s="93" t="s">
        <v>291</v>
      </c>
      <c r="E23" s="89" t="s">
        <v>290</v>
      </c>
      <c r="F23" s="87" t="s">
        <v>281</v>
      </c>
      <c r="G23" s="87" t="s">
        <v>147</v>
      </c>
      <c r="H23" s="87" t="s">
        <v>147</v>
      </c>
      <c r="I23" s="87" t="b">
        <v>1</v>
      </c>
      <c r="J23" s="88"/>
      <c r="K23" s="87">
        <v>37</v>
      </c>
    </row>
    <row r="24" spans="1:11">
      <c r="A24" s="74"/>
      <c r="B24" s="74"/>
      <c r="C24" s="89" t="s">
        <v>292</v>
      </c>
      <c r="D24" s="97" t="s">
        <v>210</v>
      </c>
      <c r="E24" s="87" t="s">
        <v>292</v>
      </c>
      <c r="F24" s="89" t="s">
        <v>242</v>
      </c>
      <c r="G24" s="89" t="s">
        <v>152</v>
      </c>
      <c r="H24" s="89" t="s">
        <v>152</v>
      </c>
      <c r="I24" s="89" t="b">
        <v>1</v>
      </c>
      <c r="J24" s="91"/>
      <c r="K24" s="89">
        <v>11</v>
      </c>
    </row>
    <row r="25" spans="1:11">
      <c r="A25" s="69"/>
      <c r="B25" s="69"/>
      <c r="C25" s="87" t="s">
        <v>293</v>
      </c>
      <c r="D25" s="93" t="s">
        <v>222</v>
      </c>
      <c r="E25" s="89" t="s">
        <v>293</v>
      </c>
      <c r="F25" s="87" t="s">
        <v>245</v>
      </c>
      <c r="G25" s="87" t="s">
        <v>127</v>
      </c>
      <c r="H25" s="87" t="s">
        <v>127</v>
      </c>
      <c r="I25" s="87" t="b">
        <v>1</v>
      </c>
      <c r="J25" s="88"/>
      <c r="K25" s="87">
        <v>12</v>
      </c>
    </row>
    <row r="26" spans="1:11">
      <c r="A26" s="74"/>
      <c r="B26" s="74"/>
      <c r="C26" s="89"/>
      <c r="D26" s="97"/>
      <c r="E26" s="87"/>
      <c r="F26" s="89"/>
      <c r="G26" s="89"/>
      <c r="H26" s="89"/>
      <c r="I26" s="89">
        <f>COUNTIF(I2:I25,TRUE)/COUNTA(I2:I25)</f>
        <v>1</v>
      </c>
      <c r="J26" s="91"/>
      <c r="K26" s="89">
        <f>SUM(K2:K25)</f>
        <v>526</v>
      </c>
    </row>
    <row r="27" spans="1:11">
      <c r="A27" s="69"/>
      <c r="B27" s="69"/>
      <c r="C27" s="87"/>
      <c r="D27" s="93"/>
      <c r="E27" s="89"/>
      <c r="F27" s="87"/>
      <c r="G27" s="87"/>
      <c r="H27" s="87"/>
      <c r="I27" s="87"/>
      <c r="J27" s="88"/>
      <c r="K27" s="87"/>
    </row>
    <row r="28" spans="1:11">
      <c r="A28" s="74"/>
      <c r="B28" s="74"/>
      <c r="C28" s="74"/>
      <c r="D28" s="97"/>
      <c r="E28" s="74"/>
      <c r="F28" s="74"/>
      <c r="G28" s="74"/>
      <c r="H28" s="74"/>
      <c r="I28" s="74"/>
      <c r="J28" s="98"/>
      <c r="K28" s="74"/>
    </row>
    <row r="29" spans="1:11">
      <c r="A29" s="69"/>
      <c r="B29" s="69"/>
      <c r="C29" s="69"/>
      <c r="D29" s="93"/>
      <c r="E29" s="69"/>
      <c r="F29" s="69"/>
      <c r="G29" s="69"/>
      <c r="H29" s="69"/>
      <c r="I29" s="69"/>
      <c r="J29" s="99"/>
      <c r="K29" s="69"/>
    </row>
    <row r="30" spans="1:11">
      <c r="A30" s="74"/>
      <c r="B30" s="74"/>
      <c r="C30" s="74"/>
      <c r="D30" s="97"/>
      <c r="E30" s="74"/>
      <c r="F30" s="74"/>
      <c r="G30" s="74"/>
      <c r="H30" s="74"/>
      <c r="I30" s="74"/>
      <c r="J30" s="98"/>
      <c r="K30" s="74"/>
    </row>
    <row r="31" spans="1:11">
      <c r="A31" s="69"/>
      <c r="B31" s="69"/>
      <c r="C31" s="69"/>
      <c r="D31" s="93"/>
      <c r="E31" s="69"/>
      <c r="F31" s="69"/>
      <c r="G31" s="69"/>
      <c r="H31" s="69"/>
      <c r="I31" s="69"/>
      <c r="J31" s="99"/>
      <c r="K31" s="69"/>
    </row>
    <row r="32" spans="1:11">
      <c r="A32" s="74"/>
      <c r="B32" s="74"/>
      <c r="C32" s="74">
        <v>5</v>
      </c>
      <c r="D32" s="92" t="s">
        <v>210</v>
      </c>
      <c r="E32" s="74"/>
      <c r="F32" s="74"/>
      <c r="G32" s="74"/>
      <c r="H32" s="74"/>
      <c r="I32" s="74"/>
      <c r="J32" s="98"/>
      <c r="K32" s="74"/>
    </row>
    <row r="33" spans="1:11">
      <c r="A33" s="69"/>
      <c r="B33" s="69"/>
      <c r="C33" s="69">
        <v>6</v>
      </c>
      <c r="D33" s="92" t="s">
        <v>213</v>
      </c>
      <c r="E33" s="69"/>
      <c r="F33" s="69"/>
      <c r="G33" s="69"/>
      <c r="H33" s="69"/>
      <c r="I33" s="69"/>
      <c r="J33" s="99"/>
      <c r="K33" s="69"/>
    </row>
    <row r="34" spans="1:11">
      <c r="A34" s="74"/>
      <c r="B34" s="74"/>
      <c r="C34" s="74">
        <v>7</v>
      </c>
      <c r="D34" s="92" t="s">
        <v>214</v>
      </c>
      <c r="E34" s="74"/>
      <c r="F34" s="74"/>
      <c r="G34" s="74"/>
      <c r="H34" s="74"/>
      <c r="I34" s="74"/>
      <c r="J34" s="98"/>
      <c r="K34" s="74"/>
    </row>
    <row r="35" spans="1:11">
      <c r="A35" s="69"/>
      <c r="B35" s="69"/>
      <c r="C35" s="69"/>
      <c r="D35" s="93"/>
      <c r="E35" s="69"/>
      <c r="F35" s="69"/>
      <c r="G35" s="69"/>
      <c r="H35" s="69"/>
      <c r="I35" s="69"/>
      <c r="J35" s="99"/>
      <c r="K35" s="69"/>
    </row>
    <row r="36" spans="1:11">
      <c r="A36" s="74"/>
      <c r="B36" s="74"/>
      <c r="C36" s="74"/>
      <c r="D36" s="97"/>
      <c r="E36" s="74"/>
      <c r="F36" s="74"/>
      <c r="G36" s="74"/>
      <c r="H36" s="74"/>
      <c r="I36" s="74"/>
      <c r="J36" s="98"/>
      <c r="K36" s="74"/>
    </row>
    <row r="37" spans="1:11">
      <c r="A37" s="69"/>
      <c r="B37" s="69"/>
      <c r="C37" s="69"/>
      <c r="D37" s="93"/>
      <c r="E37" s="69"/>
      <c r="F37" s="69"/>
      <c r="G37" s="69"/>
      <c r="H37" s="69"/>
      <c r="I37" s="69"/>
      <c r="J37" s="99"/>
      <c r="K37" s="69"/>
    </row>
    <row r="38" spans="1:11">
      <c r="A38" s="74"/>
      <c r="B38" s="74"/>
      <c r="C38" s="74"/>
      <c r="D38" s="92" t="s">
        <v>210</v>
      </c>
      <c r="E38" s="74"/>
      <c r="F38" s="74"/>
      <c r="G38" s="74"/>
      <c r="H38" s="74"/>
      <c r="I38" s="74"/>
      <c r="J38" s="98"/>
      <c r="K38" s="74"/>
    </row>
    <row r="39" spans="1:11">
      <c r="A39" s="69"/>
      <c r="B39" s="69"/>
      <c r="C39" s="69"/>
      <c r="D39" s="93"/>
      <c r="E39" s="69"/>
      <c r="F39" s="69"/>
      <c r="G39" s="69"/>
      <c r="H39" s="69"/>
      <c r="I39" s="69"/>
      <c r="J39" s="99"/>
      <c r="K39" s="69"/>
    </row>
    <row r="40" spans="1:11">
      <c r="A40" s="74"/>
      <c r="B40" s="74"/>
      <c r="C40" s="74"/>
      <c r="D40" s="97"/>
      <c r="E40" s="74"/>
      <c r="F40" s="74"/>
      <c r="G40" s="74"/>
      <c r="H40" s="74"/>
      <c r="I40" s="74"/>
      <c r="J40" s="98"/>
      <c r="K40" s="74"/>
    </row>
    <row r="41" spans="1:11">
      <c r="A41" s="69"/>
      <c r="B41" s="69"/>
      <c r="C41" s="69"/>
      <c r="D41" s="93"/>
      <c r="E41" s="69"/>
      <c r="F41" s="69"/>
      <c r="G41" s="69"/>
      <c r="H41" s="69"/>
      <c r="I41" s="69"/>
      <c r="J41" s="99"/>
      <c r="K41" s="69"/>
    </row>
    <row r="42" spans="1:11">
      <c r="A42" s="74"/>
      <c r="B42" s="74"/>
      <c r="C42" s="74"/>
      <c r="D42" s="97"/>
      <c r="E42" s="74"/>
      <c r="F42" s="74"/>
      <c r="G42" s="74"/>
      <c r="H42" s="74"/>
      <c r="I42" s="74"/>
      <c r="J42" s="98"/>
      <c r="K42" s="74"/>
    </row>
    <row r="43" spans="1:11">
      <c r="A43" s="69"/>
      <c r="B43" s="69"/>
      <c r="C43" s="69"/>
      <c r="D43" s="93"/>
      <c r="E43" s="69"/>
      <c r="F43" s="69"/>
      <c r="G43" s="69"/>
      <c r="H43" s="69"/>
      <c r="I43" s="69"/>
      <c r="J43" s="99"/>
      <c r="K43" s="69"/>
    </row>
    <row r="44" spans="1:11">
      <c r="A44" s="74"/>
      <c r="B44" s="74"/>
      <c r="C44" s="74"/>
      <c r="D44" s="97"/>
      <c r="E44" s="74"/>
      <c r="F44" s="74"/>
      <c r="G44" s="74"/>
      <c r="H44" s="74"/>
      <c r="I44" s="74"/>
      <c r="J44" s="98"/>
      <c r="K44" s="74"/>
    </row>
    <row r="45" spans="1:11">
      <c r="A45" s="69"/>
      <c r="B45" s="69"/>
      <c r="C45" s="69"/>
      <c r="D45" s="93"/>
      <c r="E45" s="69"/>
      <c r="F45" s="69"/>
      <c r="G45" s="69"/>
      <c r="H45" s="69"/>
      <c r="I45" s="69"/>
      <c r="J45" s="99"/>
      <c r="K45" s="69"/>
    </row>
    <row r="46" spans="1:11">
      <c r="A46" s="74"/>
      <c r="B46" s="74"/>
      <c r="C46" s="74"/>
      <c r="D46" s="97"/>
      <c r="E46" s="74"/>
      <c r="F46" s="74"/>
      <c r="G46" s="74"/>
      <c r="H46" s="74"/>
      <c r="I46" s="74"/>
      <c r="J46" s="98"/>
      <c r="K46" s="74"/>
    </row>
    <row r="47" spans="1:11">
      <c r="A47" s="69"/>
      <c r="B47" s="69"/>
      <c r="C47" s="69"/>
      <c r="D47" s="93"/>
      <c r="E47" s="69"/>
      <c r="F47" s="69"/>
      <c r="G47" s="69"/>
      <c r="H47" s="69"/>
      <c r="I47" s="69"/>
      <c r="J47" s="99"/>
      <c r="K47" s="69"/>
    </row>
    <row r="48" spans="1:11">
      <c r="A48" s="74"/>
      <c r="B48" s="74"/>
      <c r="C48" s="74"/>
      <c r="D48" s="97"/>
      <c r="E48" s="74"/>
      <c r="F48" s="74"/>
      <c r="G48" s="74"/>
      <c r="H48" s="74"/>
      <c r="I48" s="74"/>
      <c r="J48" s="98"/>
      <c r="K48" s="74"/>
    </row>
    <row r="49" spans="1:11">
      <c r="A49" s="69"/>
      <c r="B49" s="69"/>
      <c r="C49" s="69"/>
      <c r="D49" s="93"/>
      <c r="E49" s="69"/>
      <c r="F49" s="69"/>
      <c r="G49" s="69"/>
      <c r="H49" s="69"/>
      <c r="I49" s="69"/>
      <c r="J49" s="99"/>
      <c r="K49" s="69"/>
    </row>
    <row r="50" spans="1:11">
      <c r="A50" s="74"/>
      <c r="B50" s="74"/>
      <c r="C50" s="74"/>
      <c r="D50" s="97"/>
      <c r="E50" s="74"/>
      <c r="F50" s="74"/>
      <c r="G50" s="74"/>
      <c r="H50" s="74"/>
      <c r="I50" s="74"/>
      <c r="J50" s="98"/>
      <c r="K50" s="74"/>
    </row>
    <row r="51" spans="1:11">
      <c r="A51" s="69"/>
      <c r="B51" s="69"/>
      <c r="C51" s="69"/>
      <c r="D51" s="93"/>
      <c r="E51" s="69"/>
      <c r="F51" s="69"/>
      <c r="G51" s="69"/>
      <c r="H51" s="69"/>
      <c r="I51" s="69"/>
      <c r="J51" s="99"/>
      <c r="K51" s="69"/>
    </row>
    <row r="52" spans="1:11">
      <c r="A52" s="74"/>
      <c r="B52" s="74"/>
      <c r="C52" s="74"/>
      <c r="D52" s="97"/>
      <c r="E52" s="74"/>
      <c r="F52" s="74"/>
      <c r="G52" s="74"/>
      <c r="H52" s="74"/>
      <c r="I52" s="74"/>
      <c r="J52" s="98"/>
      <c r="K52" s="74"/>
    </row>
    <row r="53" spans="1:11">
      <c r="A53" s="69"/>
      <c r="B53" s="69"/>
      <c r="C53" s="69"/>
      <c r="D53" s="93"/>
      <c r="E53" s="69"/>
      <c r="F53" s="69"/>
      <c r="G53" s="69"/>
      <c r="H53" s="69"/>
      <c r="I53" s="69"/>
      <c r="J53" s="99"/>
      <c r="K53" s="69"/>
    </row>
    <row r="54" spans="1:11">
      <c r="A54" s="74"/>
      <c r="B54" s="74"/>
      <c r="C54" s="74"/>
      <c r="D54" s="97"/>
      <c r="E54" s="74"/>
      <c r="F54" s="74"/>
      <c r="G54" s="74"/>
      <c r="H54" s="74"/>
      <c r="I54" s="74"/>
      <c r="J54" s="98"/>
      <c r="K54" s="74"/>
    </row>
    <row r="55" spans="1:11">
      <c r="A55" s="69"/>
      <c r="B55" s="69"/>
      <c r="C55" s="69"/>
      <c r="D55" s="93"/>
      <c r="E55" s="69"/>
      <c r="F55" s="69"/>
      <c r="G55" s="69"/>
      <c r="H55" s="69"/>
      <c r="I55" s="69"/>
      <c r="J55" s="99"/>
      <c r="K55" s="69"/>
    </row>
    <row r="56" spans="1:11">
      <c r="A56" s="74"/>
      <c r="B56" s="74"/>
      <c r="C56" s="74"/>
      <c r="D56" s="97"/>
      <c r="E56" s="74"/>
      <c r="F56" s="74"/>
      <c r="G56" s="74"/>
      <c r="H56" s="74"/>
      <c r="I56" s="74"/>
      <c r="J56" s="98"/>
      <c r="K56" s="74"/>
    </row>
    <row r="57" spans="1:11">
      <c r="A57" s="69"/>
      <c r="B57" s="69"/>
      <c r="C57" s="69"/>
      <c r="D57" s="93"/>
      <c r="E57" s="69"/>
      <c r="F57" s="69"/>
      <c r="G57" s="69"/>
      <c r="H57" s="69"/>
      <c r="I57" s="69"/>
      <c r="J57" s="99"/>
      <c r="K57" s="69"/>
    </row>
    <row r="58" spans="1:11">
      <c r="A58" s="74"/>
      <c r="B58" s="74"/>
      <c r="C58" s="74"/>
      <c r="D58" s="97"/>
      <c r="E58" s="74"/>
      <c r="F58" s="74"/>
      <c r="G58" s="74"/>
      <c r="H58" s="74"/>
      <c r="I58" s="74"/>
      <c r="J58" s="98"/>
      <c r="K58" s="74"/>
    </row>
    <row r="59" spans="1:11">
      <c r="A59" s="69"/>
      <c r="B59" s="69"/>
      <c r="C59" s="69"/>
      <c r="D59" s="93"/>
      <c r="E59" s="69"/>
      <c r="F59" s="69"/>
      <c r="G59" s="69"/>
      <c r="H59" s="69"/>
      <c r="I59" s="69"/>
      <c r="J59" s="99"/>
      <c r="K59" s="69"/>
    </row>
    <row r="60" spans="1:11">
      <c r="A60" s="74"/>
      <c r="B60" s="74"/>
      <c r="C60" s="74"/>
      <c r="D60" s="97"/>
      <c r="E60" s="74"/>
      <c r="F60" s="74"/>
      <c r="G60" s="74"/>
      <c r="H60" s="74"/>
      <c r="I60" s="74"/>
      <c r="J60" s="98"/>
      <c r="K60" s="74"/>
    </row>
    <row r="61" spans="1:11">
      <c r="A61" s="69"/>
      <c r="B61" s="69"/>
      <c r="C61" s="69"/>
      <c r="D61" s="93"/>
      <c r="E61" s="69"/>
      <c r="F61" s="69"/>
      <c r="G61" s="69"/>
      <c r="H61" s="69"/>
      <c r="I61" s="69"/>
      <c r="J61" s="99"/>
      <c r="K61" s="69"/>
    </row>
    <row r="62" spans="1:11">
      <c r="A62" s="74"/>
      <c r="B62" s="74"/>
      <c r="C62" s="74"/>
      <c r="D62" s="97"/>
      <c r="E62" s="74"/>
      <c r="F62" s="74"/>
      <c r="G62" s="74"/>
      <c r="H62" s="74"/>
      <c r="I62" s="74"/>
      <c r="J62" s="98"/>
      <c r="K62" s="74"/>
    </row>
    <row r="63" spans="1:11">
      <c r="A63" s="69"/>
      <c r="B63" s="69"/>
      <c r="C63" s="69"/>
      <c r="D63" s="93"/>
      <c r="E63" s="69"/>
      <c r="F63" s="69"/>
      <c r="G63" s="69"/>
      <c r="H63" s="69"/>
      <c r="I63" s="69"/>
      <c r="J63" s="99"/>
      <c r="K63" s="69"/>
    </row>
    <row r="64" spans="1:11">
      <c r="A64" s="74"/>
      <c r="B64" s="74"/>
      <c r="C64" s="74"/>
      <c r="D64" s="97"/>
      <c r="E64" s="74"/>
      <c r="F64" s="74"/>
      <c r="G64" s="74"/>
      <c r="H64" s="74"/>
      <c r="I64" s="74"/>
      <c r="J64" s="98"/>
      <c r="K64" s="74"/>
    </row>
    <row r="65" spans="1:11">
      <c r="A65" s="69"/>
      <c r="B65" s="69"/>
      <c r="C65" s="69"/>
      <c r="D65" s="93"/>
      <c r="E65" s="69"/>
      <c r="F65" s="69"/>
      <c r="G65" s="69"/>
      <c r="H65" s="69"/>
      <c r="I65" s="69"/>
      <c r="J65" s="99"/>
      <c r="K65" s="69"/>
    </row>
    <row r="66" spans="1:11">
      <c r="A66" s="74"/>
      <c r="B66" s="74"/>
      <c r="C66" s="74"/>
      <c r="D66" s="97"/>
      <c r="E66" s="74"/>
      <c r="F66" s="74"/>
      <c r="G66" s="74"/>
      <c r="H66" s="74"/>
      <c r="I66" s="74"/>
      <c r="J66" s="98"/>
      <c r="K66" s="74"/>
    </row>
    <row r="67" spans="1:11">
      <c r="A67" s="69"/>
      <c r="B67" s="69"/>
      <c r="C67" s="69"/>
      <c r="D67" s="93"/>
      <c r="E67" s="69"/>
      <c r="F67" s="69"/>
      <c r="G67" s="69"/>
      <c r="H67" s="69"/>
      <c r="I67" s="69"/>
      <c r="J67" s="99"/>
      <c r="K67" s="69"/>
    </row>
    <row r="68" spans="1:11">
      <c r="A68" s="74"/>
      <c r="B68" s="74"/>
      <c r="C68" s="74"/>
      <c r="D68" s="97"/>
      <c r="E68" s="74"/>
      <c r="F68" s="74"/>
      <c r="G68" s="74"/>
      <c r="H68" s="74"/>
      <c r="I68" s="74"/>
      <c r="J68" s="98"/>
      <c r="K68" s="74"/>
    </row>
    <row r="69" spans="1:11">
      <c r="A69" s="69"/>
      <c r="B69" s="69"/>
      <c r="C69" s="69"/>
      <c r="D69" s="93"/>
      <c r="E69" s="69"/>
      <c r="F69" s="69"/>
      <c r="G69" s="69"/>
      <c r="H69" s="69"/>
      <c r="I69" s="69"/>
      <c r="J69" s="99"/>
      <c r="K69" s="69"/>
    </row>
    <row r="70" spans="1:11">
      <c r="A70" s="74"/>
      <c r="B70" s="74"/>
      <c r="C70" s="74"/>
      <c r="D70" s="97"/>
      <c r="E70" s="74"/>
      <c r="F70" s="74"/>
      <c r="G70" s="74"/>
      <c r="H70" s="74"/>
      <c r="I70" s="74"/>
      <c r="J70" s="98"/>
      <c r="K70" s="74"/>
    </row>
    <row r="71" spans="1:11">
      <c r="A71" s="69"/>
      <c r="B71" s="69"/>
      <c r="C71" s="69"/>
      <c r="D71" s="93"/>
      <c r="E71" s="69"/>
      <c r="F71" s="69"/>
      <c r="G71" s="69"/>
      <c r="H71" s="69"/>
      <c r="I71" s="69"/>
      <c r="J71" s="99"/>
      <c r="K71" s="69"/>
    </row>
    <row r="72" spans="1:11">
      <c r="A72" s="74"/>
      <c r="B72" s="74"/>
      <c r="C72" s="74"/>
      <c r="D72" s="97"/>
      <c r="E72" s="74"/>
      <c r="F72" s="74"/>
      <c r="G72" s="74"/>
      <c r="H72" s="74"/>
      <c r="I72" s="74"/>
      <c r="J72" s="98"/>
      <c r="K72" s="74"/>
    </row>
    <row r="73" spans="1:11">
      <c r="A73" s="69"/>
      <c r="B73" s="69"/>
      <c r="C73" s="69"/>
      <c r="D73" s="93"/>
      <c r="E73" s="69"/>
      <c r="F73" s="69"/>
      <c r="G73" s="69"/>
      <c r="H73" s="69"/>
      <c r="I73" s="69"/>
      <c r="J73" s="99"/>
      <c r="K73" s="69"/>
    </row>
    <row r="74" spans="1:11">
      <c r="A74" s="74"/>
      <c r="B74" s="74"/>
      <c r="C74" s="74"/>
      <c r="D74" s="97"/>
      <c r="E74" s="74"/>
      <c r="F74" s="74"/>
      <c r="G74" s="74"/>
      <c r="H74" s="74"/>
      <c r="I74" s="74"/>
      <c r="J74" s="98"/>
      <c r="K74" s="74"/>
    </row>
    <row r="75" spans="1:11">
      <c r="A75" s="69"/>
      <c r="B75" s="69"/>
      <c r="C75" s="69"/>
      <c r="D75" s="93"/>
      <c r="E75" s="69"/>
      <c r="F75" s="69"/>
      <c r="G75" s="69"/>
      <c r="H75" s="69"/>
      <c r="I75" s="69"/>
      <c r="J75" s="99"/>
      <c r="K75" s="69"/>
    </row>
    <row r="76" spans="1:11">
      <c r="A76" s="74"/>
      <c r="B76" s="74"/>
      <c r="C76" s="74"/>
      <c r="D76" s="97"/>
      <c r="E76" s="74"/>
      <c r="F76" s="74"/>
      <c r="G76" s="74"/>
      <c r="H76" s="74"/>
      <c r="I76" s="74"/>
      <c r="J76" s="98"/>
      <c r="K76" s="74"/>
    </row>
    <row r="77" spans="1:11">
      <c r="A77" s="69"/>
      <c r="B77" s="69"/>
      <c r="C77" s="69"/>
      <c r="D77" s="93"/>
      <c r="E77" s="69"/>
      <c r="F77" s="69"/>
      <c r="G77" s="69"/>
      <c r="H77" s="69"/>
      <c r="I77" s="69"/>
      <c r="J77" s="99"/>
      <c r="K77" s="69"/>
    </row>
    <row r="78" spans="1:11">
      <c r="A78" s="74"/>
      <c r="B78" s="74"/>
      <c r="C78" s="74"/>
      <c r="D78" s="97"/>
      <c r="E78" s="74"/>
      <c r="F78" s="74"/>
      <c r="G78" s="74"/>
      <c r="H78" s="74"/>
      <c r="I78" s="74"/>
      <c r="J78" s="98"/>
      <c r="K78" s="74"/>
    </row>
    <row r="79" spans="1:11">
      <c r="A79" s="69"/>
      <c r="B79" s="69"/>
      <c r="C79" s="69"/>
      <c r="D79" s="93"/>
      <c r="E79" s="69"/>
      <c r="F79" s="69"/>
      <c r="G79" s="69"/>
      <c r="H79" s="69"/>
      <c r="I79" s="69"/>
      <c r="J79" s="99"/>
      <c r="K79" s="69"/>
    </row>
    <row r="80" spans="1:11">
      <c r="A80" s="74"/>
      <c r="B80" s="74"/>
      <c r="C80" s="74"/>
      <c r="D80" s="97"/>
      <c r="E80" s="74"/>
      <c r="F80" s="74"/>
      <c r="G80" s="74"/>
      <c r="H80" s="74"/>
      <c r="I80" s="74"/>
      <c r="J80" s="98"/>
      <c r="K80" s="74"/>
    </row>
    <row r="81" spans="1:11">
      <c r="A81" s="69"/>
      <c r="B81" s="69"/>
      <c r="C81" s="69"/>
      <c r="D81" s="93"/>
      <c r="E81" s="69"/>
      <c r="F81" s="69"/>
      <c r="G81" s="69"/>
      <c r="H81" s="69"/>
      <c r="I81" s="69"/>
      <c r="J81" s="99"/>
      <c r="K81" s="69"/>
    </row>
    <row r="82" spans="1:11">
      <c r="A82" s="74"/>
      <c r="B82" s="74"/>
      <c r="C82" s="74"/>
      <c r="D82" s="97"/>
      <c r="E82" s="74"/>
      <c r="F82" s="74"/>
      <c r="G82" s="74"/>
      <c r="H82" s="74"/>
      <c r="I82" s="74"/>
      <c r="J82" s="98"/>
      <c r="K82" s="74"/>
    </row>
    <row r="83" spans="1:11">
      <c r="A83" s="69"/>
      <c r="B83" s="69"/>
      <c r="C83" s="69"/>
      <c r="D83" s="93"/>
      <c r="E83" s="69"/>
      <c r="F83" s="69"/>
      <c r="G83" s="69"/>
      <c r="H83" s="69"/>
      <c r="I83" s="69"/>
      <c r="J83" s="99"/>
      <c r="K83" s="69"/>
    </row>
    <row r="84" spans="1:11">
      <c r="A84" s="74"/>
      <c r="B84" s="74"/>
      <c r="C84" s="74"/>
      <c r="D84" s="97"/>
      <c r="E84" s="74"/>
      <c r="F84" s="74"/>
      <c r="G84" s="74"/>
      <c r="H84" s="74"/>
      <c r="I84" s="74"/>
      <c r="J84" s="98"/>
      <c r="K84" s="74"/>
    </row>
    <row r="85" spans="1:11">
      <c r="A85" s="69"/>
      <c r="B85" s="69"/>
      <c r="C85" s="69"/>
      <c r="D85" s="93"/>
      <c r="E85" s="69"/>
      <c r="F85" s="69"/>
      <c r="G85" s="69"/>
      <c r="H85" s="69"/>
      <c r="I85" s="69"/>
      <c r="J85" s="99"/>
      <c r="K85" s="69"/>
    </row>
    <row r="86" spans="1:11">
      <c r="A86" s="74"/>
      <c r="B86" s="74"/>
      <c r="C86" s="74"/>
      <c r="D86" s="97"/>
      <c r="E86" s="74"/>
      <c r="F86" s="74"/>
      <c r="G86" s="74"/>
      <c r="H86" s="74"/>
      <c r="I86" s="74"/>
      <c r="J86" s="98"/>
      <c r="K86" s="74"/>
    </row>
    <row r="87" spans="1:11">
      <c r="A87" s="69"/>
      <c r="B87" s="69"/>
      <c r="C87" s="69"/>
      <c r="D87" s="93"/>
      <c r="E87" s="69"/>
      <c r="F87" s="69"/>
      <c r="G87" s="69"/>
      <c r="H87" s="69"/>
      <c r="I87" s="69"/>
      <c r="J87" s="99"/>
      <c r="K87" s="69"/>
    </row>
    <row r="88" spans="1:11">
      <c r="A88" s="74"/>
      <c r="B88" s="74"/>
      <c r="C88" s="74"/>
      <c r="D88" s="97"/>
      <c r="E88" s="74"/>
      <c r="F88" s="74"/>
      <c r="G88" s="74"/>
      <c r="H88" s="74"/>
      <c r="I88" s="74"/>
      <c r="J88" s="98"/>
      <c r="K88" s="74"/>
    </row>
    <row r="89" spans="1:11">
      <c r="A89" s="69"/>
      <c r="B89" s="69"/>
      <c r="C89" s="69"/>
      <c r="D89" s="93"/>
      <c r="E89" s="69"/>
      <c r="F89" s="69"/>
      <c r="G89" s="69"/>
      <c r="H89" s="69"/>
      <c r="I89" s="69"/>
      <c r="J89" s="99"/>
      <c r="K89" s="69"/>
    </row>
    <row r="90" spans="1:11">
      <c r="A90" s="74"/>
      <c r="B90" s="74"/>
      <c r="C90" s="74"/>
      <c r="D90" s="97"/>
      <c r="E90" s="74"/>
      <c r="F90" s="74"/>
      <c r="G90" s="74"/>
      <c r="H90" s="74"/>
      <c r="I90" s="74"/>
      <c r="J90" s="98"/>
      <c r="K90" s="74"/>
    </row>
    <row r="91" spans="1:11">
      <c r="A91" s="69"/>
      <c r="B91" s="69"/>
      <c r="C91" s="69"/>
      <c r="D91" s="93"/>
      <c r="E91" s="69"/>
      <c r="F91" s="69"/>
      <c r="G91" s="69"/>
      <c r="H91" s="69"/>
      <c r="I91" s="69"/>
      <c r="J91" s="99"/>
      <c r="K91" s="69"/>
    </row>
    <row r="92" spans="1:11">
      <c r="A92" s="74"/>
      <c r="B92" s="74"/>
      <c r="C92" s="74"/>
      <c r="D92" s="97"/>
      <c r="E92" s="74"/>
      <c r="F92" s="74"/>
      <c r="G92" s="74"/>
      <c r="H92" s="74"/>
      <c r="I92" s="74"/>
      <c r="J92" s="98"/>
      <c r="K92" s="74"/>
    </row>
    <row r="93" spans="1:11">
      <c r="A93" s="69"/>
      <c r="B93" s="69"/>
      <c r="C93" s="69"/>
      <c r="D93" s="93"/>
      <c r="E93" s="69"/>
      <c r="F93" s="69"/>
      <c r="G93" s="69"/>
      <c r="H93" s="69"/>
      <c r="I93" s="69"/>
      <c r="J93" s="99"/>
      <c r="K93" s="69"/>
    </row>
    <row r="94" spans="1:11">
      <c r="A94" s="74"/>
      <c r="B94" s="74"/>
      <c r="C94" s="74"/>
      <c r="D94" s="97"/>
      <c r="E94" s="74"/>
      <c r="F94" s="74"/>
      <c r="G94" s="74"/>
      <c r="H94" s="74"/>
      <c r="I94" s="74"/>
      <c r="J94" s="98"/>
      <c r="K94" s="74"/>
    </row>
    <row r="95" spans="1:11">
      <c r="A95" s="69"/>
      <c r="B95" s="69"/>
      <c r="C95" s="69"/>
      <c r="D95" s="93"/>
      <c r="E95" s="69"/>
      <c r="F95" s="69"/>
      <c r="G95" s="69"/>
      <c r="H95" s="69"/>
      <c r="I95" s="69"/>
      <c r="J95" s="99"/>
      <c r="K95" s="69"/>
    </row>
    <row r="96" spans="1:11">
      <c r="A96" s="74"/>
      <c r="B96" s="74"/>
      <c r="C96" s="74"/>
      <c r="D96" s="97"/>
      <c r="E96" s="74"/>
      <c r="F96" s="74"/>
      <c r="G96" s="74"/>
      <c r="H96" s="74"/>
      <c r="I96" s="74"/>
      <c r="J96" s="98"/>
      <c r="K96" s="74"/>
    </row>
    <row r="97" spans="1:11">
      <c r="A97" s="69"/>
      <c r="B97" s="69"/>
      <c r="C97" s="69"/>
      <c r="D97" s="93"/>
      <c r="E97" s="69"/>
      <c r="F97" s="69"/>
      <c r="G97" s="69"/>
      <c r="H97" s="69"/>
      <c r="I97" s="69"/>
      <c r="J97" s="99"/>
      <c r="K97" s="69"/>
    </row>
    <row r="98" spans="1:11">
      <c r="A98" s="74"/>
      <c r="B98" s="74"/>
      <c r="C98" s="74"/>
      <c r="D98" s="97"/>
      <c r="E98" s="74"/>
      <c r="F98" s="74"/>
      <c r="G98" s="74"/>
      <c r="H98" s="74"/>
      <c r="I98" s="74"/>
      <c r="J98" s="98"/>
      <c r="K98" s="74"/>
    </row>
    <row r="99" spans="1:11">
      <c r="A99" s="69"/>
      <c r="B99" s="69"/>
      <c r="C99" s="69"/>
      <c r="D99" s="93"/>
      <c r="E99" s="69"/>
      <c r="F99" s="69"/>
      <c r="G99" s="69"/>
      <c r="H99" s="69"/>
      <c r="I99" s="69"/>
      <c r="J99" s="99"/>
      <c r="K99" s="69"/>
    </row>
    <row r="100" spans="1:11">
      <c r="A100" s="74"/>
      <c r="B100" s="74"/>
      <c r="C100" s="74"/>
      <c r="D100" s="97"/>
      <c r="E100" s="74"/>
      <c r="F100" s="74"/>
      <c r="G100" s="74"/>
      <c r="H100" s="74"/>
      <c r="I100" s="74"/>
      <c r="J100" s="98"/>
      <c r="K100" s="74"/>
    </row>
    <row r="101" spans="1:11">
      <c r="A101" s="69"/>
      <c r="B101" s="69"/>
      <c r="C101" s="69"/>
      <c r="D101" s="93"/>
      <c r="E101" s="69"/>
      <c r="F101" s="69"/>
      <c r="G101" s="69"/>
      <c r="H101" s="69"/>
      <c r="I101" s="69"/>
      <c r="J101" s="99"/>
      <c r="K101" s="69"/>
    </row>
    <row r="102" spans="1:11">
      <c r="A102" s="74"/>
      <c r="B102" s="74"/>
      <c r="C102" s="74"/>
      <c r="D102" s="97"/>
      <c r="E102" s="74"/>
      <c r="F102" s="74"/>
      <c r="G102" s="74"/>
      <c r="H102" s="74"/>
      <c r="I102" s="74"/>
      <c r="J102" s="98"/>
      <c r="K102" s="74"/>
    </row>
    <row r="103" spans="1:11">
      <c r="A103" s="69"/>
      <c r="B103" s="69"/>
      <c r="C103" s="69"/>
      <c r="D103" s="93"/>
      <c r="E103" s="69"/>
      <c r="F103" s="69"/>
      <c r="G103" s="69"/>
      <c r="H103" s="69"/>
      <c r="I103" s="69"/>
      <c r="J103" s="99"/>
      <c r="K103" s="69"/>
    </row>
    <row r="104" spans="1:11">
      <c r="A104" s="74"/>
      <c r="B104" s="74"/>
      <c r="C104" s="74"/>
      <c r="D104" s="97"/>
      <c r="E104" s="74"/>
      <c r="F104" s="74"/>
      <c r="G104" s="74"/>
      <c r="H104" s="74"/>
      <c r="I104" s="74"/>
      <c r="J104" s="98"/>
      <c r="K104" s="74"/>
    </row>
    <row r="105" spans="1:11">
      <c r="A105" s="69"/>
      <c r="B105" s="69"/>
      <c r="C105" s="69"/>
      <c r="D105" s="93"/>
      <c r="E105" s="69"/>
      <c r="F105" s="69"/>
      <c r="G105" s="69"/>
      <c r="H105" s="69"/>
      <c r="I105" s="69"/>
      <c r="J105" s="99"/>
      <c r="K105" s="69"/>
    </row>
    <row r="106" spans="1:11">
      <c r="A106" s="74"/>
      <c r="B106" s="74"/>
      <c r="C106" s="74"/>
      <c r="D106" s="97"/>
      <c r="E106" s="74"/>
      <c r="F106" s="74"/>
      <c r="G106" s="74"/>
      <c r="H106" s="74"/>
      <c r="I106" s="74"/>
      <c r="J106" s="98"/>
      <c r="K106" s="74"/>
    </row>
    <row r="107" spans="1:11">
      <c r="A107" s="69"/>
      <c r="B107" s="69"/>
      <c r="C107" s="69"/>
      <c r="D107" s="93"/>
      <c r="E107" s="69"/>
      <c r="F107" s="69"/>
      <c r="G107" s="69"/>
      <c r="H107" s="69"/>
      <c r="I107" s="69"/>
      <c r="J107" s="99"/>
      <c r="K107" s="69"/>
    </row>
    <row r="108" spans="1:11">
      <c r="A108" s="74"/>
      <c r="B108" s="74"/>
      <c r="C108" s="74"/>
      <c r="D108" s="97"/>
      <c r="E108" s="74"/>
      <c r="F108" s="74"/>
      <c r="G108" s="74"/>
      <c r="H108" s="74"/>
      <c r="I108" s="74"/>
      <c r="J108" s="98"/>
      <c r="K108" s="74"/>
    </row>
    <row r="109" spans="1:11">
      <c r="A109" s="69"/>
      <c r="B109" s="69"/>
      <c r="C109" s="69"/>
      <c r="D109" s="93"/>
      <c r="E109" s="69"/>
      <c r="F109" s="69"/>
      <c r="G109" s="69"/>
      <c r="H109" s="69"/>
      <c r="I109" s="69"/>
      <c r="J109" s="99"/>
      <c r="K109" s="69"/>
    </row>
    <row r="110" spans="1:11">
      <c r="A110" s="74"/>
      <c r="B110" s="74"/>
      <c r="C110" s="74"/>
      <c r="D110" s="97"/>
      <c r="E110" s="74"/>
      <c r="F110" s="74"/>
      <c r="G110" s="74"/>
      <c r="H110" s="74"/>
      <c r="I110" s="74"/>
      <c r="J110" s="98"/>
      <c r="K110" s="74"/>
    </row>
    <row r="111" spans="1:11">
      <c r="A111" s="69"/>
      <c r="B111" s="69"/>
      <c r="C111" s="69"/>
      <c r="D111" s="93"/>
      <c r="E111" s="69"/>
      <c r="F111" s="69"/>
      <c r="G111" s="69"/>
      <c r="H111" s="69"/>
      <c r="I111" s="69"/>
      <c r="J111" s="99"/>
      <c r="K111" s="69"/>
    </row>
    <row r="112" spans="1:11">
      <c r="A112" s="74"/>
      <c r="B112" s="74"/>
      <c r="C112" s="74"/>
      <c r="D112" s="97"/>
      <c r="E112" s="74"/>
      <c r="F112" s="74"/>
      <c r="G112" s="74"/>
      <c r="H112" s="74"/>
      <c r="I112" s="74"/>
      <c r="J112" s="98"/>
      <c r="K112" s="74"/>
    </row>
    <row r="113" spans="1:11">
      <c r="A113" s="69"/>
      <c r="B113" s="69"/>
      <c r="C113" s="69"/>
      <c r="D113" s="93"/>
      <c r="E113" s="69"/>
      <c r="F113" s="69"/>
      <c r="G113" s="69"/>
      <c r="H113" s="69"/>
      <c r="I113" s="69"/>
      <c r="J113" s="99"/>
      <c r="K113" s="69"/>
    </row>
    <row r="114" spans="1:11">
      <c r="A114" s="74"/>
      <c r="B114" s="74"/>
      <c r="C114" s="74"/>
      <c r="D114" s="97"/>
      <c r="E114" s="74"/>
      <c r="F114" s="74"/>
      <c r="G114" s="74"/>
      <c r="H114" s="74"/>
      <c r="I114" s="74"/>
      <c r="J114" s="98"/>
      <c r="K114" s="74"/>
    </row>
    <row r="115" spans="1:11">
      <c r="A115" s="69"/>
      <c r="B115" s="69"/>
      <c r="C115" s="69"/>
      <c r="D115" s="93"/>
      <c r="E115" s="69"/>
      <c r="F115" s="69"/>
      <c r="G115" s="69"/>
      <c r="H115" s="69"/>
      <c r="I115" s="69"/>
      <c r="J115" s="99"/>
      <c r="K115" s="69"/>
    </row>
    <row r="116" spans="1:11">
      <c r="A116" s="74"/>
      <c r="B116" s="74"/>
      <c r="C116" s="74"/>
      <c r="D116" s="97"/>
      <c r="E116" s="74"/>
      <c r="F116" s="74"/>
      <c r="G116" s="74"/>
      <c r="H116" s="74"/>
      <c r="I116" s="74"/>
      <c r="J116" s="98"/>
      <c r="K116" s="74"/>
    </row>
    <row r="117" spans="1:11">
      <c r="A117" s="69"/>
      <c r="B117" s="69"/>
      <c r="C117" s="69"/>
      <c r="D117" s="93"/>
      <c r="E117" s="69"/>
      <c r="F117" s="69"/>
      <c r="G117" s="69"/>
      <c r="H117" s="69"/>
      <c r="I117" s="69"/>
      <c r="J117" s="99"/>
      <c r="K117" s="69"/>
    </row>
    <row r="118" spans="1:11">
      <c r="A118" s="74"/>
      <c r="B118" s="74"/>
      <c r="C118" s="74"/>
      <c r="D118" s="97"/>
      <c r="E118" s="74"/>
      <c r="F118" s="74"/>
      <c r="G118" s="74"/>
      <c r="H118" s="74"/>
      <c r="I118" s="74"/>
      <c r="J118" s="98"/>
      <c r="K118" s="74"/>
    </row>
    <row r="119" spans="1:11">
      <c r="A119" s="69"/>
      <c r="B119" s="69"/>
      <c r="C119" s="69"/>
      <c r="D119" s="93"/>
      <c r="E119" s="69"/>
      <c r="F119" s="69"/>
      <c r="G119" s="69"/>
      <c r="H119" s="69"/>
      <c r="I119" s="69"/>
      <c r="J119" s="99"/>
      <c r="K119" s="69"/>
    </row>
    <row r="120" spans="1:11">
      <c r="A120" s="74"/>
      <c r="B120" s="74"/>
      <c r="C120" s="74"/>
      <c r="D120" s="97"/>
      <c r="E120" s="74"/>
      <c r="F120" s="74"/>
      <c r="G120" s="74"/>
      <c r="H120" s="74"/>
      <c r="I120" s="74"/>
      <c r="J120" s="98"/>
      <c r="K120" s="74"/>
    </row>
    <row r="121" spans="1:11">
      <c r="A121" s="69"/>
      <c r="B121" s="69"/>
      <c r="C121" s="69"/>
      <c r="D121" s="93"/>
      <c r="E121" s="69"/>
      <c r="F121" s="69"/>
      <c r="G121" s="69"/>
      <c r="H121" s="69"/>
      <c r="I121" s="69"/>
      <c r="J121" s="99"/>
      <c r="K121" s="69"/>
    </row>
    <row r="122" spans="1:11">
      <c r="A122" s="74"/>
      <c r="B122" s="74"/>
      <c r="C122" s="74"/>
      <c r="D122" s="97"/>
      <c r="E122" s="74"/>
      <c r="F122" s="74"/>
      <c r="G122" s="74"/>
      <c r="H122" s="74"/>
      <c r="I122" s="74"/>
      <c r="J122" s="98"/>
      <c r="K122" s="74"/>
    </row>
    <row r="123" spans="1:11">
      <c r="A123" s="69"/>
      <c r="B123" s="69"/>
      <c r="C123" s="69"/>
      <c r="D123" s="93"/>
      <c r="E123" s="69"/>
      <c r="F123" s="69"/>
      <c r="G123" s="69"/>
      <c r="H123" s="69"/>
      <c r="I123" s="69"/>
      <c r="J123" s="99"/>
      <c r="K123" s="69"/>
    </row>
    <row r="124" spans="1:11">
      <c r="A124" s="74"/>
      <c r="B124" s="74"/>
      <c r="C124" s="74"/>
      <c r="D124" s="97"/>
      <c r="E124" s="74"/>
      <c r="F124" s="74"/>
      <c r="G124" s="74"/>
      <c r="H124" s="74"/>
      <c r="I124" s="74"/>
      <c r="J124" s="98"/>
      <c r="K124" s="74"/>
    </row>
    <row r="125" spans="1:11">
      <c r="A125" s="69"/>
      <c r="B125" s="69"/>
      <c r="C125" s="69"/>
      <c r="D125" s="93"/>
      <c r="E125" s="69"/>
      <c r="F125" s="69"/>
      <c r="G125" s="69"/>
      <c r="H125" s="69"/>
      <c r="I125" s="69"/>
      <c r="J125" s="99"/>
      <c r="K125" s="69"/>
    </row>
    <row r="126" spans="1:11">
      <c r="A126" s="74"/>
      <c r="B126" s="74"/>
      <c r="C126" s="74"/>
      <c r="D126" s="97"/>
      <c r="E126" s="74"/>
      <c r="F126" s="74"/>
      <c r="G126" s="74"/>
      <c r="H126" s="74"/>
      <c r="I126" s="74"/>
      <c r="J126" s="98"/>
      <c r="K126" s="74"/>
    </row>
    <row r="127" spans="1:11">
      <c r="A127" s="69"/>
      <c r="B127" s="69"/>
      <c r="C127" s="69"/>
      <c r="D127" s="93"/>
      <c r="E127" s="69"/>
      <c r="F127" s="69"/>
      <c r="G127" s="69"/>
      <c r="H127" s="69"/>
      <c r="I127" s="69"/>
      <c r="J127" s="99"/>
      <c r="K127" s="69"/>
    </row>
    <row r="128" spans="1:11">
      <c r="A128" s="74"/>
      <c r="B128" s="74"/>
      <c r="C128" s="74"/>
      <c r="D128" s="97"/>
      <c r="E128" s="74"/>
      <c r="F128" s="74"/>
      <c r="G128" s="74"/>
      <c r="H128" s="74"/>
      <c r="I128" s="74"/>
      <c r="J128" s="98"/>
      <c r="K128" s="74"/>
    </row>
    <row r="129" spans="1:11">
      <c r="A129" s="69"/>
      <c r="B129" s="69"/>
      <c r="C129" s="69"/>
      <c r="D129" s="93"/>
      <c r="E129" s="69"/>
      <c r="F129" s="69"/>
      <c r="G129" s="69"/>
      <c r="H129" s="69"/>
      <c r="I129" s="69"/>
      <c r="J129" s="99"/>
      <c r="K129" s="69"/>
    </row>
    <row r="130" spans="1:11">
      <c r="A130" s="74"/>
      <c r="B130" s="74"/>
      <c r="C130" s="74"/>
      <c r="D130" s="97"/>
      <c r="E130" s="74"/>
      <c r="F130" s="74"/>
      <c r="G130" s="74"/>
      <c r="H130" s="74"/>
      <c r="I130" s="74"/>
      <c r="J130" s="98"/>
      <c r="K130" s="74"/>
    </row>
    <row r="131" spans="1:11">
      <c r="A131" s="69"/>
      <c r="B131" s="69"/>
      <c r="C131" s="69"/>
      <c r="D131" s="93"/>
      <c r="E131" s="69"/>
      <c r="F131" s="69"/>
      <c r="G131" s="69"/>
      <c r="H131" s="69"/>
      <c r="I131" s="69"/>
      <c r="J131" s="99"/>
      <c r="K131" s="69"/>
    </row>
    <row r="132" spans="1:11">
      <c r="A132" s="74"/>
      <c r="B132" s="74"/>
      <c r="C132" s="74"/>
      <c r="D132" s="97"/>
      <c r="E132" s="74"/>
      <c r="F132" s="74"/>
      <c r="G132" s="74"/>
      <c r="H132" s="74"/>
      <c r="I132" s="74"/>
      <c r="J132" s="98"/>
      <c r="K132" s="74"/>
    </row>
    <row r="133" spans="1:11">
      <c r="A133" s="69"/>
      <c r="B133" s="69"/>
      <c r="C133" s="69"/>
      <c r="D133" s="93"/>
      <c r="E133" s="69"/>
      <c r="F133" s="69"/>
      <c r="G133" s="69"/>
      <c r="H133" s="69"/>
      <c r="I133" s="69"/>
      <c r="J133" s="99"/>
      <c r="K133" s="69"/>
    </row>
    <row r="134" spans="1:11">
      <c r="A134" s="74"/>
      <c r="B134" s="74"/>
      <c r="C134" s="74"/>
      <c r="D134" s="97"/>
      <c r="E134" s="74"/>
      <c r="F134" s="74"/>
      <c r="G134" s="74"/>
      <c r="H134" s="74"/>
      <c r="I134" s="74"/>
      <c r="J134" s="98"/>
      <c r="K134" s="74"/>
    </row>
    <row r="135" spans="1:11">
      <c r="A135" s="69"/>
      <c r="B135" s="69"/>
      <c r="C135" s="69"/>
      <c r="D135" s="93"/>
      <c r="E135" s="69"/>
      <c r="F135" s="69"/>
      <c r="G135" s="69"/>
      <c r="H135" s="69"/>
      <c r="I135" s="69"/>
      <c r="J135" s="99"/>
      <c r="K135" s="69"/>
    </row>
    <row r="136" spans="1:11">
      <c r="A136" s="74"/>
      <c r="B136" s="74"/>
      <c r="C136" s="74"/>
      <c r="D136" s="97"/>
      <c r="E136" s="74"/>
      <c r="F136" s="74"/>
      <c r="G136" s="74"/>
      <c r="H136" s="74"/>
      <c r="I136" s="74"/>
      <c r="J136" s="98"/>
      <c r="K136" s="74"/>
    </row>
    <row r="137" spans="1:11">
      <c r="A137" s="69"/>
      <c r="B137" s="69"/>
      <c r="C137" s="69"/>
      <c r="D137" s="93"/>
      <c r="E137" s="69"/>
      <c r="F137" s="69"/>
      <c r="G137" s="69"/>
      <c r="H137" s="69"/>
      <c r="I137" s="69"/>
      <c r="J137" s="99"/>
      <c r="K137" s="69"/>
    </row>
    <row r="138" spans="1:11">
      <c r="A138" s="74"/>
      <c r="B138" s="74"/>
      <c r="C138" s="74"/>
      <c r="D138" s="97"/>
      <c r="E138" s="74"/>
      <c r="F138" s="74"/>
      <c r="G138" s="74"/>
      <c r="H138" s="74"/>
      <c r="I138" s="74"/>
      <c r="J138" s="98"/>
      <c r="K138" s="74"/>
    </row>
    <row r="139" spans="1:11">
      <c r="A139" s="69"/>
      <c r="B139" s="69"/>
      <c r="C139" s="69"/>
      <c r="D139" s="93"/>
      <c r="E139" s="69"/>
      <c r="F139" s="69"/>
      <c r="G139" s="69"/>
      <c r="H139" s="69"/>
      <c r="I139" s="69"/>
      <c r="J139" s="99"/>
      <c r="K139" s="69"/>
    </row>
    <row r="140" spans="1:11">
      <c r="A140" s="74"/>
      <c r="B140" s="74"/>
      <c r="C140" s="74"/>
      <c r="D140" s="97"/>
      <c r="E140" s="74"/>
      <c r="F140" s="74"/>
      <c r="G140" s="74"/>
      <c r="H140" s="74"/>
      <c r="I140" s="74"/>
      <c r="J140" s="98"/>
      <c r="K140" s="74"/>
    </row>
    <row r="141" spans="1:11">
      <c r="A141" s="69"/>
      <c r="B141" s="69"/>
      <c r="C141" s="69"/>
      <c r="D141" s="93"/>
      <c r="E141" s="69"/>
      <c r="F141" s="69"/>
      <c r="G141" s="69"/>
      <c r="H141" s="69"/>
      <c r="I141" s="69"/>
      <c r="J141" s="99"/>
      <c r="K141" s="69"/>
    </row>
    <row r="142" spans="1:11">
      <c r="A142" s="74"/>
      <c r="B142" s="74"/>
      <c r="C142" s="74"/>
      <c r="D142" s="97"/>
      <c r="E142" s="74"/>
      <c r="F142" s="74"/>
      <c r="G142" s="74"/>
      <c r="H142" s="74"/>
      <c r="I142" s="74"/>
      <c r="J142" s="98"/>
      <c r="K142" s="74"/>
    </row>
    <row r="143" spans="1:11">
      <c r="A143" s="69"/>
      <c r="B143" s="69"/>
      <c r="C143" s="69"/>
      <c r="D143" s="93"/>
      <c r="E143" s="69"/>
      <c r="F143" s="69"/>
      <c r="G143" s="69"/>
      <c r="H143" s="69"/>
      <c r="I143" s="69"/>
      <c r="J143" s="99"/>
      <c r="K143" s="69"/>
    </row>
    <row r="144" spans="1:11">
      <c r="A144" s="74"/>
      <c r="B144" s="74"/>
      <c r="C144" s="74"/>
      <c r="D144" s="97"/>
      <c r="E144" s="74"/>
      <c r="F144" s="74"/>
      <c r="G144" s="74"/>
      <c r="H144" s="74"/>
      <c r="I144" s="74"/>
      <c r="J144" s="98"/>
      <c r="K144" s="74"/>
    </row>
    <row r="145" spans="1:11">
      <c r="A145" s="69"/>
      <c r="B145" s="69"/>
      <c r="C145" s="69"/>
      <c r="D145" s="93"/>
      <c r="E145" s="69"/>
      <c r="F145" s="69"/>
      <c r="G145" s="69"/>
      <c r="H145" s="69"/>
      <c r="I145" s="69"/>
      <c r="J145" s="99"/>
      <c r="K145" s="69"/>
    </row>
    <row r="146" spans="1:11">
      <c r="A146" s="74"/>
      <c r="B146" s="74"/>
      <c r="C146" s="74"/>
      <c r="D146" s="97"/>
      <c r="E146" s="74"/>
      <c r="F146" s="74"/>
      <c r="G146" s="74"/>
      <c r="H146" s="74"/>
      <c r="I146" s="74"/>
      <c r="J146" s="98"/>
      <c r="K146" s="74"/>
    </row>
    <row r="147" spans="1:11">
      <c r="A147" s="69"/>
      <c r="B147" s="69"/>
      <c r="C147" s="69"/>
      <c r="D147" s="93"/>
      <c r="E147" s="69"/>
      <c r="F147" s="69"/>
      <c r="G147" s="69"/>
      <c r="H147" s="69"/>
      <c r="I147" s="69"/>
      <c r="J147" s="99"/>
      <c r="K147" s="69"/>
    </row>
    <row r="148" spans="1:11">
      <c r="A148" s="74"/>
      <c r="B148" s="74"/>
      <c r="C148" s="74"/>
      <c r="D148" s="97"/>
      <c r="E148" s="74"/>
      <c r="F148" s="74"/>
      <c r="G148" s="74"/>
      <c r="H148" s="74"/>
      <c r="I148" s="74"/>
      <c r="J148" s="98"/>
      <c r="K148" s="74"/>
    </row>
    <row r="149" spans="1:11">
      <c r="A149" s="69"/>
      <c r="B149" s="69"/>
      <c r="C149" s="69"/>
      <c r="D149" s="93"/>
      <c r="E149" s="69"/>
      <c r="F149" s="69"/>
      <c r="G149" s="69"/>
      <c r="H149" s="69"/>
      <c r="I149" s="69"/>
      <c r="J149" s="99"/>
      <c r="K149" s="69"/>
    </row>
    <row r="150" spans="1:11">
      <c r="A150" s="74"/>
      <c r="B150" s="74"/>
      <c r="C150" s="74"/>
      <c r="D150" s="97"/>
      <c r="E150" s="74"/>
      <c r="F150" s="74"/>
      <c r="G150" s="74"/>
      <c r="H150" s="74"/>
      <c r="I150" s="74"/>
      <c r="J150" s="98"/>
      <c r="K150" s="74"/>
    </row>
    <row r="151" spans="1:11">
      <c r="A151" s="69"/>
      <c r="B151" s="69"/>
      <c r="C151" s="69"/>
      <c r="D151" s="93"/>
      <c r="E151" s="69"/>
      <c r="F151" s="69"/>
      <c r="G151" s="69"/>
      <c r="H151" s="69"/>
      <c r="I151" s="69"/>
      <c r="J151" s="99"/>
      <c r="K151" s="69"/>
    </row>
    <row r="152" spans="1:11">
      <c r="A152" s="74"/>
      <c r="B152" s="74"/>
      <c r="C152" s="74"/>
      <c r="D152" s="97"/>
      <c r="E152" s="74"/>
      <c r="F152" s="74"/>
      <c r="G152" s="74"/>
      <c r="H152" s="74"/>
      <c r="I152" s="74"/>
      <c r="J152" s="98"/>
      <c r="K152" s="74"/>
    </row>
    <row r="153" spans="1:11">
      <c r="A153" s="69"/>
      <c r="B153" s="69"/>
      <c r="C153" s="69"/>
      <c r="D153" s="93"/>
      <c r="E153" s="69"/>
      <c r="F153" s="69"/>
      <c r="G153" s="69"/>
      <c r="H153" s="69"/>
      <c r="I153" s="69"/>
      <c r="J153" s="99"/>
      <c r="K153" s="69"/>
    </row>
    <row r="154" spans="1:11">
      <c r="A154" s="74"/>
      <c r="B154" s="74"/>
      <c r="C154" s="74"/>
      <c r="D154" s="97"/>
      <c r="E154" s="74"/>
      <c r="F154" s="74"/>
      <c r="G154" s="74"/>
      <c r="H154" s="74"/>
      <c r="I154" s="74"/>
      <c r="J154" s="98"/>
      <c r="K154" s="74"/>
    </row>
    <row r="155" spans="1:11">
      <c r="A155" s="69"/>
      <c r="B155" s="69"/>
      <c r="C155" s="69"/>
      <c r="D155" s="93"/>
      <c r="E155" s="69"/>
      <c r="F155" s="69"/>
      <c r="G155" s="69"/>
      <c r="H155" s="69"/>
      <c r="I155" s="69"/>
      <c r="J155" s="99"/>
      <c r="K155" s="69"/>
    </row>
    <row r="156" spans="1:11">
      <c r="A156" s="74"/>
      <c r="B156" s="74"/>
      <c r="C156" s="74"/>
      <c r="D156" s="97"/>
      <c r="E156" s="74"/>
      <c r="F156" s="74"/>
      <c r="G156" s="74"/>
      <c r="H156" s="74"/>
      <c r="I156" s="74"/>
      <c r="J156" s="98"/>
      <c r="K156" s="74"/>
    </row>
    <row r="157" spans="1:11">
      <c r="A157" s="69"/>
      <c r="B157" s="69"/>
      <c r="C157" s="69"/>
      <c r="D157" s="93"/>
      <c r="E157" s="69"/>
      <c r="F157" s="69"/>
      <c r="G157" s="69"/>
      <c r="H157" s="69"/>
      <c r="I157" s="69"/>
      <c r="J157" s="99"/>
      <c r="K157" s="69"/>
    </row>
    <row r="158" spans="1:11">
      <c r="A158" s="74"/>
      <c r="B158" s="74"/>
      <c r="C158" s="74"/>
      <c r="D158" s="97"/>
      <c r="E158" s="74"/>
      <c r="F158" s="74"/>
      <c r="G158" s="74"/>
      <c r="H158" s="74"/>
      <c r="I158" s="74"/>
      <c r="J158" s="98"/>
      <c r="K158" s="74"/>
    </row>
    <row r="159" spans="1:11">
      <c r="A159" s="69"/>
      <c r="B159" s="69"/>
      <c r="C159" s="69"/>
      <c r="D159" s="93"/>
      <c r="E159" s="69"/>
      <c r="F159" s="69"/>
      <c r="G159" s="69"/>
      <c r="H159" s="69"/>
      <c r="I159" s="69"/>
      <c r="J159" s="99"/>
      <c r="K159" s="69"/>
    </row>
    <row r="160" spans="1:11">
      <c r="A160" s="74"/>
      <c r="B160" s="74"/>
      <c r="C160" s="74"/>
      <c r="D160" s="97"/>
      <c r="E160" s="74"/>
      <c r="F160" s="74"/>
      <c r="G160" s="74"/>
      <c r="H160" s="74"/>
      <c r="I160" s="74"/>
      <c r="J160" s="98"/>
      <c r="K160" s="74"/>
    </row>
    <row r="161" spans="1:11">
      <c r="A161" s="69"/>
      <c r="B161" s="69"/>
      <c r="C161" s="69"/>
      <c r="D161" s="93"/>
      <c r="E161" s="69"/>
      <c r="F161" s="69"/>
      <c r="G161" s="69"/>
      <c r="H161" s="69"/>
      <c r="I161" s="69"/>
      <c r="J161" s="99"/>
      <c r="K161" s="69"/>
    </row>
    <row r="162" spans="1:11">
      <c r="A162" s="74"/>
      <c r="B162" s="74"/>
      <c r="C162" s="74"/>
      <c r="D162" s="97"/>
      <c r="E162" s="74"/>
      <c r="F162" s="74"/>
      <c r="G162" s="74"/>
      <c r="H162" s="74"/>
      <c r="I162" s="74"/>
      <c r="J162" s="98"/>
      <c r="K162" s="74"/>
    </row>
    <row r="163" spans="1:11">
      <c r="A163" s="69"/>
      <c r="B163" s="69"/>
      <c r="C163" s="69"/>
      <c r="D163" s="93"/>
      <c r="E163" s="69"/>
      <c r="F163" s="69"/>
      <c r="G163" s="69"/>
      <c r="H163" s="69"/>
      <c r="I163" s="69"/>
      <c r="J163" s="99"/>
      <c r="K163" s="69"/>
    </row>
    <row r="164" spans="1:11">
      <c r="A164" s="74"/>
      <c r="B164" s="74"/>
      <c r="C164" s="74"/>
      <c r="D164" s="97"/>
      <c r="E164" s="74"/>
      <c r="F164" s="74"/>
      <c r="G164" s="74"/>
      <c r="H164" s="74"/>
      <c r="I164" s="74"/>
      <c r="J164" s="98"/>
      <c r="K164" s="74"/>
    </row>
    <row r="165" spans="1:11">
      <c r="A165" s="69"/>
      <c r="B165" s="69"/>
      <c r="C165" s="69"/>
      <c r="D165" s="93"/>
      <c r="E165" s="69"/>
      <c r="F165" s="69"/>
      <c r="G165" s="69"/>
      <c r="H165" s="69"/>
      <c r="I165" s="69"/>
      <c r="J165" s="99"/>
      <c r="K165" s="69"/>
    </row>
    <row r="166" spans="1:11">
      <c r="A166" s="74"/>
      <c r="B166" s="74"/>
      <c r="C166" s="74"/>
      <c r="D166" s="97"/>
      <c r="E166" s="74"/>
      <c r="F166" s="74"/>
      <c r="G166" s="74"/>
      <c r="H166" s="74"/>
      <c r="I166" s="74"/>
      <c r="J166" s="98"/>
      <c r="K166" s="74"/>
    </row>
    <row r="167" spans="1:11">
      <c r="A167" s="69"/>
      <c r="B167" s="69"/>
      <c r="C167" s="69"/>
      <c r="D167" s="93"/>
      <c r="E167" s="69"/>
      <c r="F167" s="69"/>
      <c r="G167" s="69"/>
      <c r="H167" s="69"/>
      <c r="I167" s="69"/>
      <c r="J167" s="99"/>
      <c r="K167" s="69"/>
    </row>
    <row r="168" spans="1:11">
      <c r="A168" s="74"/>
      <c r="B168" s="74"/>
      <c r="C168" s="74"/>
      <c r="D168" s="97"/>
      <c r="E168" s="74"/>
      <c r="F168" s="74"/>
      <c r="G168" s="74"/>
      <c r="H168" s="74"/>
      <c r="I168" s="74"/>
      <c r="J168" s="98"/>
      <c r="K168" s="74"/>
    </row>
    <row r="169" spans="1:11">
      <c r="A169" s="69"/>
      <c r="B169" s="69"/>
      <c r="C169" s="69"/>
      <c r="D169" s="93"/>
      <c r="E169" s="69"/>
      <c r="F169" s="69"/>
      <c r="G169" s="69"/>
      <c r="H169" s="69"/>
      <c r="I169" s="69"/>
      <c r="J169" s="99"/>
      <c r="K169" s="69"/>
    </row>
    <row r="170" spans="1:11">
      <c r="A170" s="74"/>
      <c r="B170" s="74"/>
      <c r="C170" s="74"/>
      <c r="D170" s="97"/>
      <c r="E170" s="74"/>
      <c r="F170" s="74"/>
      <c r="G170" s="74"/>
      <c r="H170" s="74"/>
      <c r="I170" s="74"/>
      <c r="J170" s="98"/>
      <c r="K170" s="74"/>
    </row>
    <row r="171" spans="1:11">
      <c r="A171" s="69"/>
      <c r="B171" s="69"/>
      <c r="C171" s="69"/>
      <c r="D171" s="93"/>
      <c r="E171" s="69"/>
      <c r="F171" s="69"/>
      <c r="G171" s="69"/>
      <c r="H171" s="69"/>
      <c r="I171" s="69"/>
      <c r="J171" s="99"/>
      <c r="K171" s="69"/>
    </row>
    <row r="172" spans="1:11">
      <c r="A172" s="74"/>
      <c r="B172" s="74"/>
      <c r="C172" s="74"/>
      <c r="D172" s="97"/>
      <c r="E172" s="74"/>
      <c r="F172" s="74"/>
      <c r="G172" s="74"/>
      <c r="H172" s="74"/>
      <c r="I172" s="74"/>
      <c r="J172" s="98"/>
      <c r="K172" s="74"/>
    </row>
    <row r="173" spans="1:11">
      <c r="A173" s="69"/>
      <c r="B173" s="69"/>
      <c r="C173" s="69"/>
      <c r="D173" s="93"/>
      <c r="E173" s="69"/>
      <c r="F173" s="69"/>
      <c r="G173" s="69"/>
      <c r="H173" s="69"/>
      <c r="I173" s="69"/>
      <c r="J173" s="99"/>
      <c r="K173" s="69"/>
    </row>
    <row r="174" spans="1:11">
      <c r="A174" s="74"/>
      <c r="B174" s="74"/>
      <c r="C174" s="74"/>
      <c r="D174" s="97"/>
      <c r="E174" s="74"/>
      <c r="F174" s="74"/>
      <c r="G174" s="74"/>
      <c r="H174" s="74"/>
      <c r="I174" s="74"/>
      <c r="J174" s="98"/>
      <c r="K174" s="74"/>
    </row>
    <row r="175" spans="1:11">
      <c r="A175" s="69"/>
      <c r="B175" s="69"/>
      <c r="C175" s="69"/>
      <c r="D175" s="93"/>
      <c r="E175" s="69"/>
      <c r="F175" s="69"/>
      <c r="G175" s="69"/>
      <c r="H175" s="69"/>
      <c r="I175" s="69"/>
      <c r="J175" s="99"/>
      <c r="K175" s="69"/>
    </row>
    <row r="176" spans="1:11">
      <c r="A176" s="74"/>
      <c r="B176" s="74"/>
      <c r="C176" s="74"/>
      <c r="D176" s="97"/>
      <c r="E176" s="74"/>
      <c r="F176" s="74"/>
      <c r="G176" s="74"/>
      <c r="H176" s="74"/>
      <c r="I176" s="74"/>
      <c r="J176" s="98"/>
      <c r="K176" s="74"/>
    </row>
    <row r="177" spans="1:11">
      <c r="A177" s="69"/>
      <c r="B177" s="69"/>
      <c r="C177" s="69"/>
      <c r="D177" s="93"/>
      <c r="E177" s="69"/>
      <c r="F177" s="69"/>
      <c r="G177" s="69"/>
      <c r="H177" s="69"/>
      <c r="I177" s="69"/>
      <c r="J177" s="99"/>
      <c r="K177" s="69"/>
    </row>
    <row r="178" spans="1:11">
      <c r="A178" s="74"/>
      <c r="B178" s="74"/>
      <c r="C178" s="74"/>
      <c r="D178" s="97"/>
      <c r="E178" s="74"/>
      <c r="F178" s="74"/>
      <c r="G178" s="74"/>
      <c r="H178" s="74"/>
      <c r="I178" s="74"/>
      <c r="J178" s="98"/>
      <c r="K178" s="74"/>
    </row>
    <row r="179" spans="1:11">
      <c r="A179" s="69"/>
      <c r="B179" s="69"/>
      <c r="C179" s="69"/>
      <c r="D179" s="93"/>
      <c r="E179" s="69"/>
      <c r="F179" s="69"/>
      <c r="G179" s="69"/>
      <c r="H179" s="69"/>
      <c r="I179" s="69"/>
      <c r="J179" s="99"/>
      <c r="K179" s="69"/>
    </row>
    <row r="180" spans="1:11">
      <c r="A180" s="74"/>
      <c r="B180" s="74"/>
      <c r="C180" s="74"/>
      <c r="D180" s="97"/>
      <c r="E180" s="74"/>
      <c r="F180" s="74"/>
      <c r="G180" s="74"/>
      <c r="H180" s="74"/>
      <c r="I180" s="74"/>
      <c r="J180" s="98"/>
      <c r="K180" s="74"/>
    </row>
    <row r="181" spans="1:11">
      <c r="A181" s="69"/>
      <c r="B181" s="69"/>
      <c r="C181" s="69"/>
      <c r="D181" s="93"/>
      <c r="E181" s="69"/>
      <c r="F181" s="69"/>
      <c r="G181" s="69"/>
      <c r="H181" s="69"/>
      <c r="I181" s="69"/>
      <c r="J181" s="99"/>
      <c r="K181" s="69"/>
    </row>
    <row r="182" spans="1:11">
      <c r="A182" s="74"/>
      <c r="B182" s="74"/>
      <c r="C182" s="74"/>
      <c r="D182" s="97"/>
      <c r="E182" s="74"/>
      <c r="F182" s="74"/>
      <c r="G182" s="74"/>
      <c r="H182" s="74"/>
      <c r="I182" s="74"/>
      <c r="J182" s="98"/>
      <c r="K182" s="74"/>
    </row>
    <row r="183" spans="1:11">
      <c r="A183" s="69"/>
      <c r="B183" s="69"/>
      <c r="C183" s="69"/>
      <c r="D183" s="93"/>
      <c r="E183" s="69"/>
      <c r="F183" s="69"/>
      <c r="G183" s="69"/>
      <c r="H183" s="69"/>
      <c r="I183" s="69"/>
      <c r="J183" s="99"/>
      <c r="K183" s="69"/>
    </row>
    <row r="184" spans="1:11">
      <c r="A184" s="74"/>
      <c r="B184" s="74"/>
      <c r="C184" s="74"/>
      <c r="D184" s="97"/>
      <c r="E184" s="74"/>
      <c r="F184" s="74"/>
      <c r="G184" s="74"/>
      <c r="H184" s="74"/>
      <c r="I184" s="74"/>
      <c r="J184" s="98"/>
      <c r="K184" s="74"/>
    </row>
    <row r="185" spans="1:11">
      <c r="A185" s="69"/>
      <c r="B185" s="69"/>
      <c r="C185" s="69"/>
      <c r="D185" s="93"/>
      <c r="E185" s="69"/>
      <c r="F185" s="69"/>
      <c r="G185" s="69"/>
      <c r="H185" s="69"/>
      <c r="I185" s="69"/>
      <c r="J185" s="99"/>
      <c r="K185" s="69"/>
    </row>
    <row r="186" spans="1:11">
      <c r="A186" s="74"/>
      <c r="B186" s="74"/>
      <c r="C186" s="74"/>
      <c r="D186" s="97"/>
      <c r="E186" s="74"/>
      <c r="F186" s="74"/>
      <c r="G186" s="74"/>
      <c r="H186" s="74"/>
      <c r="I186" s="74"/>
      <c r="J186" s="98"/>
      <c r="K186" s="74"/>
    </row>
    <row r="187" spans="1:11">
      <c r="A187" s="69"/>
      <c r="B187" s="69"/>
      <c r="C187" s="69"/>
      <c r="D187" s="93"/>
      <c r="E187" s="69"/>
      <c r="F187" s="69"/>
      <c r="G187" s="69"/>
      <c r="H187" s="69"/>
      <c r="I187" s="69"/>
      <c r="J187" s="99"/>
      <c r="K187" s="69"/>
    </row>
    <row r="188" spans="1:11">
      <c r="A188" s="74"/>
      <c r="B188" s="74"/>
      <c r="C188" s="74"/>
      <c r="D188" s="97"/>
      <c r="E188" s="74"/>
      <c r="F188" s="74"/>
      <c r="G188" s="74"/>
      <c r="H188" s="74"/>
      <c r="I188" s="74"/>
      <c r="J188" s="98"/>
      <c r="K188" s="74"/>
    </row>
    <row r="189" spans="1:11">
      <c r="A189" s="69"/>
      <c r="B189" s="69"/>
      <c r="C189" s="69"/>
      <c r="D189" s="93"/>
      <c r="E189" s="69"/>
      <c r="F189" s="69"/>
      <c r="G189" s="69"/>
      <c r="H189" s="69"/>
      <c r="I189" s="69"/>
      <c r="J189" s="99"/>
      <c r="K189" s="69"/>
    </row>
    <row r="190" spans="1:11">
      <c r="A190" s="74"/>
      <c r="B190" s="74"/>
      <c r="C190" s="74"/>
      <c r="D190" s="97"/>
      <c r="E190" s="74"/>
      <c r="F190" s="74"/>
      <c r="G190" s="74"/>
      <c r="H190" s="74"/>
      <c r="I190" s="74"/>
      <c r="J190" s="98"/>
      <c r="K190" s="74"/>
    </row>
    <row r="191" spans="1:11">
      <c r="A191" s="69"/>
      <c r="B191" s="69"/>
      <c r="C191" s="69"/>
      <c r="D191" s="93"/>
      <c r="E191" s="69"/>
      <c r="F191" s="69"/>
      <c r="G191" s="69"/>
      <c r="H191" s="69"/>
      <c r="I191" s="69"/>
      <c r="J191" s="99"/>
      <c r="K191" s="69"/>
    </row>
    <row r="192" spans="1:11">
      <c r="A192" s="74"/>
      <c r="B192" s="74"/>
      <c r="C192" s="74"/>
      <c r="D192" s="97"/>
      <c r="E192" s="74"/>
      <c r="F192" s="74"/>
      <c r="G192" s="74"/>
      <c r="H192" s="74"/>
      <c r="I192" s="74"/>
      <c r="J192" s="98"/>
      <c r="K192" s="74"/>
    </row>
    <row r="193" spans="1:11">
      <c r="A193" s="69"/>
      <c r="B193" s="69"/>
      <c r="C193" s="69"/>
      <c r="D193" s="93"/>
      <c r="E193" s="69"/>
      <c r="F193" s="69"/>
      <c r="G193" s="69"/>
      <c r="H193" s="69"/>
      <c r="I193" s="69"/>
      <c r="J193" s="99"/>
      <c r="K193" s="69"/>
    </row>
    <row r="194" spans="1:11">
      <c r="A194" s="74"/>
      <c r="B194" s="74"/>
      <c r="C194" s="74"/>
      <c r="D194" s="97"/>
      <c r="E194" s="74"/>
      <c r="F194" s="74"/>
      <c r="G194" s="74"/>
      <c r="H194" s="74"/>
      <c r="I194" s="74"/>
      <c r="J194" s="98"/>
      <c r="K194" s="74"/>
    </row>
    <row r="195" spans="1:11">
      <c r="A195" s="69"/>
      <c r="B195" s="69"/>
      <c r="C195" s="69"/>
      <c r="D195" s="93"/>
      <c r="E195" s="69"/>
      <c r="F195" s="69"/>
      <c r="G195" s="69"/>
      <c r="H195" s="69"/>
      <c r="I195" s="69"/>
      <c r="J195" s="99"/>
      <c r="K195" s="69"/>
    </row>
    <row r="196" spans="1:11">
      <c r="A196" s="74"/>
      <c r="B196" s="74"/>
      <c r="C196" s="74"/>
      <c r="D196" s="97"/>
      <c r="E196" s="74"/>
      <c r="F196" s="74"/>
      <c r="G196" s="74"/>
      <c r="H196" s="74"/>
      <c r="I196" s="74"/>
      <c r="J196" s="98"/>
      <c r="K196" s="74"/>
    </row>
    <row r="197" spans="1:11">
      <c r="A197" s="69"/>
      <c r="B197" s="69"/>
      <c r="C197" s="69"/>
      <c r="D197" s="93"/>
      <c r="E197" s="69"/>
      <c r="F197" s="69"/>
      <c r="G197" s="69"/>
      <c r="H197" s="69"/>
      <c r="I197" s="69"/>
      <c r="J197" s="99"/>
      <c r="K197" s="69"/>
    </row>
    <row r="198" spans="1:11">
      <c r="A198" s="74"/>
      <c r="B198" s="74"/>
      <c r="C198" s="74"/>
      <c r="D198" s="97"/>
      <c r="E198" s="74"/>
      <c r="F198" s="74"/>
      <c r="G198" s="74"/>
      <c r="H198" s="74"/>
      <c r="I198" s="74"/>
      <c r="J198" s="98"/>
      <c r="K198" s="74"/>
    </row>
    <row r="199" spans="1:11">
      <c r="A199" s="69"/>
      <c r="B199" s="69"/>
      <c r="C199" s="69"/>
      <c r="D199" s="93"/>
      <c r="E199" s="69"/>
      <c r="F199" s="69"/>
      <c r="G199" s="69"/>
      <c r="H199" s="69"/>
      <c r="I199" s="69"/>
      <c r="J199" s="99"/>
      <c r="K199" s="69"/>
    </row>
    <row r="200" spans="1:11">
      <c r="A200" s="74"/>
      <c r="B200" s="74"/>
      <c r="C200" s="74"/>
      <c r="D200" s="97"/>
      <c r="E200" s="74"/>
      <c r="F200" s="74"/>
      <c r="G200" s="74"/>
      <c r="H200" s="74"/>
      <c r="I200" s="74"/>
      <c r="J200" s="98"/>
      <c r="K200" s="74"/>
    </row>
    <row r="201" spans="1:11">
      <c r="A201" s="69"/>
      <c r="B201" s="69"/>
      <c r="C201" s="69"/>
      <c r="D201" s="93"/>
      <c r="E201" s="69"/>
      <c r="F201" s="69"/>
      <c r="G201" s="69"/>
      <c r="H201" s="69"/>
      <c r="I201" s="69"/>
      <c r="J201" s="99"/>
      <c r="K201" s="69"/>
    </row>
    <row r="202" spans="1:11">
      <c r="A202" s="74"/>
      <c r="B202" s="74"/>
      <c r="C202" s="74"/>
      <c r="D202" s="97"/>
      <c r="E202" s="74"/>
      <c r="F202" s="74"/>
      <c r="G202" s="74"/>
      <c r="H202" s="74"/>
      <c r="I202" s="74"/>
      <c r="J202" s="98"/>
      <c r="K202" s="74"/>
    </row>
    <row r="203" spans="1:11">
      <c r="A203" s="69"/>
      <c r="B203" s="69"/>
      <c r="C203" s="69"/>
      <c r="D203" s="93"/>
      <c r="E203" s="69"/>
      <c r="F203" s="69"/>
      <c r="G203" s="69"/>
      <c r="H203" s="69"/>
      <c r="I203" s="69"/>
      <c r="J203" s="99"/>
      <c r="K203" s="69"/>
    </row>
    <row r="204" spans="1:11">
      <c r="A204" s="74"/>
      <c r="B204" s="74"/>
      <c r="C204" s="74"/>
      <c r="D204" s="97"/>
      <c r="E204" s="74"/>
      <c r="F204" s="74"/>
      <c r="G204" s="74"/>
      <c r="H204" s="74"/>
      <c r="I204" s="74"/>
      <c r="J204" s="98"/>
      <c r="K204" s="74"/>
    </row>
    <row r="205" spans="1:11">
      <c r="A205" s="69"/>
      <c r="B205" s="69"/>
      <c r="C205" s="69"/>
      <c r="D205" s="93"/>
      <c r="E205" s="69"/>
      <c r="F205" s="69"/>
      <c r="G205" s="69"/>
      <c r="H205" s="69"/>
      <c r="I205" s="69"/>
      <c r="J205" s="99"/>
      <c r="K205" s="69"/>
    </row>
    <row r="206" spans="1:11">
      <c r="A206" s="74"/>
      <c r="B206" s="74"/>
      <c r="C206" s="74"/>
      <c r="D206" s="97"/>
      <c r="E206" s="74"/>
      <c r="F206" s="74"/>
      <c r="G206" s="74"/>
      <c r="H206" s="74"/>
      <c r="I206" s="74"/>
      <c r="J206" s="98"/>
      <c r="K206" s="74"/>
    </row>
    <row r="207" spans="1:11">
      <c r="A207" s="69"/>
      <c r="B207" s="69"/>
      <c r="C207" s="69"/>
      <c r="D207" s="93"/>
      <c r="E207" s="69"/>
      <c r="F207" s="69"/>
      <c r="G207" s="69"/>
      <c r="H207" s="69"/>
      <c r="I207" s="69"/>
      <c r="J207" s="99"/>
      <c r="K207" s="69"/>
    </row>
    <row r="208" spans="1:11">
      <c r="A208" s="74"/>
      <c r="B208" s="74"/>
      <c r="C208" s="74"/>
      <c r="D208" s="97"/>
      <c r="E208" s="74"/>
      <c r="F208" s="74"/>
      <c r="G208" s="74"/>
      <c r="H208" s="74"/>
      <c r="I208" s="74"/>
      <c r="J208" s="98"/>
      <c r="K208" s="74"/>
    </row>
    <row r="209" spans="1:11">
      <c r="A209" s="69"/>
      <c r="B209" s="69"/>
      <c r="C209" s="69"/>
      <c r="D209" s="93"/>
      <c r="E209" s="69"/>
      <c r="F209" s="69"/>
      <c r="G209" s="69"/>
      <c r="H209" s="69"/>
      <c r="I209" s="69"/>
      <c r="J209" s="99"/>
      <c r="K209" s="69"/>
    </row>
    <row r="210" spans="1:11">
      <c r="A210" s="74"/>
      <c r="B210" s="74"/>
      <c r="C210" s="74"/>
      <c r="D210" s="97"/>
      <c r="E210" s="74"/>
      <c r="F210" s="74"/>
      <c r="G210" s="74"/>
      <c r="H210" s="74"/>
      <c r="I210" s="74"/>
      <c r="J210" s="98"/>
      <c r="K210" s="74"/>
    </row>
    <row r="211" spans="1:11">
      <c r="A211" s="69"/>
      <c r="B211" s="69"/>
      <c r="C211" s="69"/>
      <c r="D211" s="93"/>
      <c r="E211" s="69"/>
      <c r="F211" s="69"/>
      <c r="G211" s="69"/>
      <c r="H211" s="69"/>
      <c r="I211" s="69"/>
      <c r="J211" s="99"/>
      <c r="K211" s="69"/>
    </row>
    <row r="212" spans="1:11">
      <c r="A212" s="74"/>
      <c r="B212" s="74"/>
      <c r="C212" s="74"/>
      <c r="D212" s="97"/>
      <c r="E212" s="74"/>
      <c r="F212" s="74"/>
      <c r="G212" s="74"/>
      <c r="H212" s="74"/>
      <c r="I212" s="74"/>
      <c r="J212" s="98"/>
      <c r="K212" s="74"/>
    </row>
    <row r="213" spans="1:11">
      <c r="A213" s="69"/>
      <c r="B213" s="69"/>
      <c r="C213" s="69"/>
      <c r="D213" s="93"/>
      <c r="E213" s="69"/>
      <c r="F213" s="69"/>
      <c r="G213" s="69"/>
      <c r="H213" s="69"/>
      <c r="I213" s="69"/>
      <c r="J213" s="99"/>
      <c r="K213" s="69"/>
    </row>
    <row r="214" spans="1:11">
      <c r="A214" s="74"/>
      <c r="B214" s="74"/>
      <c r="C214" s="74"/>
      <c r="D214" s="97"/>
      <c r="E214" s="74"/>
      <c r="F214" s="74"/>
      <c r="G214" s="74"/>
      <c r="H214" s="74"/>
      <c r="I214" s="74"/>
      <c r="J214" s="98"/>
      <c r="K214" s="74"/>
    </row>
    <row r="215" spans="1:11">
      <c r="A215" s="69"/>
      <c r="B215" s="69"/>
      <c r="C215" s="69"/>
      <c r="D215" s="93"/>
      <c r="E215" s="69"/>
      <c r="F215" s="69"/>
      <c r="G215" s="69"/>
      <c r="H215" s="69"/>
      <c r="I215" s="69"/>
      <c r="J215" s="99"/>
      <c r="K215" s="69"/>
    </row>
    <row r="216" spans="1:11">
      <c r="A216" s="74"/>
      <c r="B216" s="74"/>
      <c r="C216" s="74"/>
      <c r="D216" s="97"/>
      <c r="E216" s="74"/>
      <c r="F216" s="74"/>
      <c r="G216" s="74"/>
      <c r="H216" s="74"/>
      <c r="I216" s="74"/>
      <c r="J216" s="98"/>
      <c r="K216" s="74"/>
    </row>
    <row r="217" spans="1:11">
      <c r="A217" s="69"/>
      <c r="B217" s="69"/>
      <c r="C217" s="69"/>
      <c r="D217" s="93"/>
      <c r="E217" s="69"/>
      <c r="F217" s="69"/>
      <c r="G217" s="69"/>
      <c r="H217" s="69"/>
      <c r="I217" s="69"/>
      <c r="J217" s="99"/>
      <c r="K217" s="69"/>
    </row>
    <row r="218" spans="1:11">
      <c r="A218" s="74"/>
      <c r="B218" s="74"/>
      <c r="C218" s="74"/>
      <c r="D218" s="97"/>
      <c r="E218" s="74"/>
      <c r="F218" s="74"/>
      <c r="G218" s="74"/>
      <c r="H218" s="74"/>
      <c r="I218" s="74"/>
      <c r="J218" s="98"/>
      <c r="K218" s="74"/>
    </row>
    <row r="219" spans="1:11">
      <c r="A219" s="69"/>
      <c r="B219" s="69"/>
      <c r="C219" s="69"/>
      <c r="D219" s="93"/>
      <c r="E219" s="69"/>
      <c r="F219" s="69"/>
      <c r="G219" s="69"/>
      <c r="H219" s="69"/>
      <c r="I219" s="69"/>
      <c r="J219" s="99"/>
      <c r="K219" s="69"/>
    </row>
    <row r="220" spans="1:11">
      <c r="A220" s="74"/>
      <c r="B220" s="74"/>
      <c r="C220" s="74"/>
      <c r="D220" s="97"/>
      <c r="E220" s="74"/>
      <c r="F220" s="74"/>
      <c r="G220" s="74"/>
      <c r="H220" s="74"/>
      <c r="I220" s="74"/>
      <c r="J220" s="98"/>
      <c r="K220" s="74"/>
    </row>
    <row r="221" spans="1:11">
      <c r="A221" s="69"/>
      <c r="B221" s="69"/>
      <c r="C221" s="69"/>
      <c r="D221" s="93"/>
      <c r="E221" s="69"/>
      <c r="F221" s="69"/>
      <c r="G221" s="69"/>
      <c r="H221" s="69"/>
      <c r="I221" s="69"/>
      <c r="J221" s="99"/>
      <c r="K221" s="69"/>
    </row>
    <row r="222" spans="1:11">
      <c r="A222" s="74"/>
      <c r="B222" s="74"/>
      <c r="C222" s="74"/>
      <c r="D222" s="97"/>
      <c r="E222" s="74"/>
      <c r="F222" s="74"/>
      <c r="G222" s="74"/>
      <c r="H222" s="74"/>
      <c r="I222" s="74"/>
      <c r="J222" s="98"/>
      <c r="K222" s="74"/>
    </row>
    <row r="223" spans="1:11">
      <c r="A223" s="69"/>
      <c r="B223" s="69"/>
      <c r="C223" s="69"/>
      <c r="D223" s="93"/>
      <c r="E223" s="69"/>
      <c r="F223" s="69"/>
      <c r="G223" s="69"/>
      <c r="H223" s="69"/>
      <c r="I223" s="69"/>
      <c r="J223" s="99"/>
      <c r="K223" s="69"/>
    </row>
    <row r="224" spans="1:11">
      <c r="A224" s="74"/>
      <c r="B224" s="74"/>
      <c r="C224" s="74"/>
      <c r="D224" s="97"/>
      <c r="E224" s="74"/>
      <c r="F224" s="74"/>
      <c r="G224" s="74"/>
      <c r="H224" s="74"/>
      <c r="I224" s="74"/>
      <c r="J224" s="98"/>
      <c r="K224" s="74"/>
    </row>
    <row r="225" spans="1:11">
      <c r="A225" s="69"/>
      <c r="B225" s="69"/>
      <c r="C225" s="69"/>
      <c r="D225" s="93"/>
      <c r="E225" s="69"/>
      <c r="F225" s="69"/>
      <c r="G225" s="69"/>
      <c r="H225" s="69"/>
      <c r="I225" s="69"/>
      <c r="J225" s="99"/>
      <c r="K225" s="69"/>
    </row>
    <row r="226" spans="1:11">
      <c r="A226" s="74"/>
      <c r="B226" s="74"/>
      <c r="C226" s="74"/>
      <c r="D226" s="97"/>
      <c r="E226" s="74"/>
      <c r="F226" s="74"/>
      <c r="G226" s="74"/>
      <c r="H226" s="74"/>
      <c r="I226" s="74"/>
      <c r="J226" s="98"/>
      <c r="K226" s="74"/>
    </row>
    <row r="227" spans="1:11">
      <c r="A227" s="69"/>
      <c r="B227" s="69"/>
      <c r="C227" s="69"/>
      <c r="D227" s="93"/>
      <c r="E227" s="69"/>
      <c r="F227" s="69"/>
      <c r="G227" s="69"/>
      <c r="H227" s="69"/>
      <c r="I227" s="69"/>
      <c r="J227" s="99"/>
      <c r="K227" s="69"/>
    </row>
    <row r="228" spans="1:11">
      <c r="A228" s="74"/>
      <c r="B228" s="74"/>
      <c r="C228" s="74"/>
      <c r="D228" s="97"/>
      <c r="E228" s="74"/>
      <c r="F228" s="74"/>
      <c r="G228" s="74"/>
      <c r="H228" s="74"/>
      <c r="I228" s="74"/>
      <c r="J228" s="98"/>
      <c r="K228" s="74"/>
    </row>
    <row r="229" spans="1:11">
      <c r="A229" s="69"/>
      <c r="B229" s="69"/>
      <c r="C229" s="69"/>
      <c r="D229" s="93"/>
      <c r="E229" s="69"/>
      <c r="F229" s="69"/>
      <c r="G229" s="69"/>
      <c r="H229" s="69"/>
      <c r="I229" s="69"/>
      <c r="J229" s="99"/>
      <c r="K229" s="69"/>
    </row>
    <row r="230" spans="1:11">
      <c r="A230" s="74"/>
      <c r="B230" s="74"/>
      <c r="C230" s="74"/>
      <c r="D230" s="97"/>
      <c r="E230" s="74"/>
      <c r="F230" s="74"/>
      <c r="G230" s="74"/>
      <c r="H230" s="74"/>
      <c r="I230" s="74"/>
      <c r="J230" s="98"/>
      <c r="K230" s="74"/>
    </row>
    <row r="231" spans="1:11">
      <c r="A231" s="69"/>
      <c r="B231" s="69"/>
      <c r="C231" s="69"/>
      <c r="D231" s="93"/>
      <c r="E231" s="69"/>
      <c r="F231" s="69"/>
      <c r="G231" s="69"/>
      <c r="H231" s="69"/>
      <c r="I231" s="69"/>
      <c r="J231" s="99"/>
      <c r="K231" s="69"/>
    </row>
    <row r="232" spans="1:11">
      <c r="A232" s="74"/>
      <c r="B232" s="74"/>
      <c r="C232" s="74"/>
      <c r="D232" s="97"/>
      <c r="E232" s="74"/>
      <c r="F232" s="74"/>
      <c r="G232" s="74"/>
      <c r="H232" s="74"/>
      <c r="I232" s="74"/>
      <c r="J232" s="98"/>
      <c r="K232" s="74"/>
    </row>
    <row r="233" spans="1:11">
      <c r="A233" s="69"/>
      <c r="B233" s="69"/>
      <c r="C233" s="69"/>
      <c r="D233" s="93"/>
      <c r="E233" s="69"/>
      <c r="F233" s="69"/>
      <c r="G233" s="69"/>
      <c r="H233" s="69"/>
      <c r="I233" s="69"/>
      <c r="J233" s="99"/>
      <c r="K233" s="69"/>
    </row>
    <row r="234" spans="1:11">
      <c r="A234" s="74"/>
      <c r="B234" s="74"/>
      <c r="C234" s="74"/>
      <c r="D234" s="97"/>
      <c r="E234" s="74"/>
      <c r="F234" s="74"/>
      <c r="G234" s="74"/>
      <c r="H234" s="74"/>
      <c r="I234" s="74"/>
      <c r="J234" s="98"/>
      <c r="K234" s="74"/>
    </row>
    <row r="235" spans="1:11">
      <c r="A235" s="69"/>
      <c r="B235" s="69"/>
      <c r="C235" s="69"/>
      <c r="D235" s="93"/>
      <c r="E235" s="69"/>
      <c r="F235" s="69"/>
      <c r="G235" s="69"/>
      <c r="H235" s="69"/>
      <c r="I235" s="69"/>
      <c r="J235" s="99"/>
      <c r="K235" s="69"/>
    </row>
    <row r="236" spans="1:11">
      <c r="A236" s="74"/>
      <c r="B236" s="74"/>
      <c r="C236" s="74"/>
      <c r="D236" s="97"/>
      <c r="E236" s="74"/>
      <c r="F236" s="74"/>
      <c r="G236" s="74"/>
      <c r="H236" s="74"/>
      <c r="I236" s="74"/>
      <c r="J236" s="98"/>
      <c r="K236" s="74"/>
    </row>
    <row r="237" spans="1:11">
      <c r="A237" s="69"/>
      <c r="B237" s="69"/>
      <c r="C237" s="69"/>
      <c r="D237" s="93"/>
      <c r="E237" s="69"/>
      <c r="F237" s="69"/>
      <c r="G237" s="69"/>
      <c r="H237" s="69"/>
      <c r="I237" s="69"/>
      <c r="J237" s="99"/>
      <c r="K237" s="69"/>
    </row>
    <row r="238" spans="1:11">
      <c r="A238" s="74"/>
      <c r="B238" s="74"/>
      <c r="C238" s="74"/>
      <c r="D238" s="97"/>
      <c r="E238" s="74"/>
      <c r="F238" s="74"/>
      <c r="G238" s="74"/>
      <c r="H238" s="74"/>
      <c r="I238" s="74"/>
      <c r="J238" s="98"/>
      <c r="K238" s="74"/>
    </row>
    <row r="239" spans="1:11">
      <c r="A239" s="69"/>
      <c r="B239" s="69"/>
      <c r="C239" s="69"/>
      <c r="D239" s="93"/>
      <c r="E239" s="69"/>
      <c r="F239" s="69"/>
      <c r="G239" s="69"/>
      <c r="H239" s="69"/>
      <c r="I239" s="69"/>
      <c r="J239" s="99"/>
      <c r="K239" s="69"/>
    </row>
    <row r="240" spans="1:11">
      <c r="A240" s="74"/>
      <c r="B240" s="74"/>
      <c r="C240" s="74"/>
      <c r="D240" s="97"/>
      <c r="E240" s="74"/>
      <c r="F240" s="74"/>
      <c r="G240" s="74"/>
      <c r="H240" s="74"/>
      <c r="I240" s="74"/>
      <c r="J240" s="98"/>
      <c r="K240" s="74"/>
    </row>
    <row r="241" spans="1:11">
      <c r="A241" s="69"/>
      <c r="B241" s="69"/>
      <c r="C241" s="69"/>
      <c r="D241" s="93"/>
      <c r="E241" s="69"/>
      <c r="F241" s="69"/>
      <c r="G241" s="69"/>
      <c r="H241" s="69"/>
      <c r="I241" s="69"/>
      <c r="J241" s="99"/>
      <c r="K241" s="69"/>
    </row>
    <row r="242" spans="1:11">
      <c r="A242" s="74"/>
      <c r="B242" s="74"/>
      <c r="C242" s="74"/>
      <c r="D242" s="97"/>
      <c r="E242" s="74"/>
      <c r="F242" s="74"/>
      <c r="G242" s="74"/>
      <c r="H242" s="74"/>
      <c r="I242" s="74"/>
      <c r="J242" s="98"/>
      <c r="K242" s="74"/>
    </row>
    <row r="243" spans="1:11">
      <c r="A243" s="69"/>
      <c r="B243" s="69"/>
      <c r="C243" s="69"/>
      <c r="D243" s="93"/>
      <c r="E243" s="69"/>
      <c r="F243" s="69"/>
      <c r="G243" s="69"/>
      <c r="H243" s="69"/>
      <c r="I243" s="69"/>
      <c r="J243" s="99"/>
      <c r="K243" s="69"/>
    </row>
    <row r="244" spans="1:11">
      <c r="A244" s="74"/>
      <c r="B244" s="74"/>
      <c r="C244" s="74"/>
      <c r="D244" s="97"/>
      <c r="E244" s="74"/>
      <c r="F244" s="74"/>
      <c r="G244" s="74"/>
      <c r="H244" s="74"/>
      <c r="I244" s="74"/>
      <c r="J244" s="98"/>
      <c r="K244" s="74"/>
    </row>
    <row r="245" spans="1:11">
      <c r="A245" s="69"/>
      <c r="B245" s="69"/>
      <c r="C245" s="69"/>
      <c r="D245" s="93"/>
      <c r="E245" s="69"/>
      <c r="F245" s="69"/>
      <c r="G245" s="69"/>
      <c r="H245" s="69"/>
      <c r="I245" s="69"/>
      <c r="J245" s="99"/>
      <c r="K245" s="69"/>
    </row>
    <row r="246" spans="1:11">
      <c r="A246" s="74"/>
      <c r="B246" s="74"/>
      <c r="C246" s="74"/>
      <c r="D246" s="97"/>
      <c r="E246" s="74"/>
      <c r="F246" s="74"/>
      <c r="G246" s="74"/>
      <c r="H246" s="74"/>
      <c r="I246" s="74"/>
      <c r="J246" s="98"/>
      <c r="K246" s="74"/>
    </row>
    <row r="247" spans="1:11">
      <c r="A247" s="69"/>
      <c r="B247" s="69"/>
      <c r="C247" s="69"/>
      <c r="D247" s="93"/>
      <c r="E247" s="69"/>
      <c r="F247" s="69"/>
      <c r="G247" s="69"/>
      <c r="H247" s="69"/>
      <c r="I247" s="69"/>
      <c r="J247" s="99"/>
      <c r="K247" s="69"/>
    </row>
    <row r="248" spans="1:11">
      <c r="A248" s="74"/>
      <c r="B248" s="74"/>
      <c r="C248" s="74"/>
      <c r="D248" s="97"/>
      <c r="E248" s="74"/>
      <c r="F248" s="74"/>
      <c r="G248" s="74"/>
      <c r="H248" s="74"/>
      <c r="I248" s="74"/>
      <c r="J248" s="98"/>
      <c r="K248" s="74"/>
    </row>
    <row r="249" spans="1:11">
      <c r="A249" s="69"/>
      <c r="B249" s="69"/>
      <c r="C249" s="69"/>
      <c r="D249" s="93"/>
      <c r="E249" s="69"/>
      <c r="F249" s="69"/>
      <c r="G249" s="69"/>
      <c r="H249" s="69"/>
      <c r="I249" s="69"/>
      <c r="J249" s="99"/>
      <c r="K249" s="69"/>
    </row>
    <row r="250" spans="1:11">
      <c r="A250" s="74"/>
      <c r="B250" s="74"/>
      <c r="C250" s="74"/>
      <c r="D250" s="97"/>
      <c r="E250" s="74"/>
      <c r="F250" s="74"/>
      <c r="G250" s="74"/>
      <c r="H250" s="74"/>
      <c r="I250" s="74"/>
      <c r="J250" s="98"/>
      <c r="K250" s="74"/>
    </row>
    <row r="251" spans="1:11">
      <c r="A251" s="69"/>
      <c r="B251" s="69"/>
      <c r="C251" s="69"/>
      <c r="D251" s="93"/>
      <c r="E251" s="69"/>
      <c r="F251" s="69"/>
      <c r="G251" s="69"/>
      <c r="H251" s="69"/>
      <c r="I251" s="69"/>
      <c r="J251" s="99"/>
      <c r="K251" s="69"/>
    </row>
    <row r="252" spans="1:11">
      <c r="A252" s="74"/>
      <c r="B252" s="74"/>
      <c r="C252" s="74"/>
      <c r="D252" s="97"/>
      <c r="E252" s="74"/>
      <c r="F252" s="74"/>
      <c r="G252" s="74"/>
      <c r="H252" s="74"/>
      <c r="I252" s="74"/>
      <c r="J252" s="98"/>
      <c r="K252" s="74"/>
    </row>
    <row r="253" spans="1:11">
      <c r="A253" s="69"/>
      <c r="B253" s="69"/>
      <c r="C253" s="69"/>
      <c r="D253" s="93"/>
      <c r="E253" s="69"/>
      <c r="F253" s="69"/>
      <c r="G253" s="69"/>
      <c r="H253" s="69"/>
      <c r="I253" s="69"/>
      <c r="J253" s="99"/>
      <c r="K253" s="69"/>
    </row>
    <row r="254" spans="1:11">
      <c r="A254" s="74"/>
      <c r="B254" s="74"/>
      <c r="C254" s="74"/>
      <c r="D254" s="97"/>
      <c r="E254" s="74"/>
      <c r="F254" s="74"/>
      <c r="G254" s="74"/>
      <c r="H254" s="74"/>
      <c r="I254" s="74"/>
      <c r="J254" s="98"/>
      <c r="K254" s="74"/>
    </row>
    <row r="255" spans="1:11">
      <c r="A255" s="69"/>
      <c r="B255" s="69"/>
      <c r="C255" s="69"/>
      <c r="D255" s="93"/>
      <c r="E255" s="69"/>
      <c r="F255" s="69"/>
      <c r="G255" s="69"/>
      <c r="H255" s="69"/>
      <c r="I255" s="69"/>
      <c r="J255" s="99"/>
      <c r="K255" s="69"/>
    </row>
    <row r="256" spans="1:11">
      <c r="A256" s="74"/>
      <c r="B256" s="74"/>
      <c r="C256" s="74"/>
      <c r="D256" s="97"/>
      <c r="E256" s="74"/>
      <c r="F256" s="74"/>
      <c r="G256" s="74"/>
      <c r="H256" s="74"/>
      <c r="I256" s="74"/>
      <c r="J256" s="98"/>
      <c r="K256" s="74"/>
    </row>
    <row r="257" spans="1:11">
      <c r="A257" s="69"/>
      <c r="B257" s="69"/>
      <c r="C257" s="69"/>
      <c r="D257" s="93"/>
      <c r="E257" s="69"/>
      <c r="F257" s="69"/>
      <c r="G257" s="69"/>
      <c r="H257" s="69"/>
      <c r="I257" s="69"/>
      <c r="J257" s="99"/>
      <c r="K257" s="69"/>
    </row>
    <row r="258" spans="1:11">
      <c r="A258" s="74"/>
      <c r="B258" s="74"/>
      <c r="C258" s="74"/>
      <c r="D258" s="97"/>
      <c r="E258" s="74"/>
      <c r="F258" s="74"/>
      <c r="G258" s="74"/>
      <c r="H258" s="74"/>
      <c r="I258" s="74"/>
      <c r="J258" s="98"/>
      <c r="K258" s="74"/>
    </row>
    <row r="259" spans="1:11">
      <c r="A259" s="69"/>
      <c r="B259" s="69"/>
      <c r="C259" s="69"/>
      <c r="D259" s="93"/>
      <c r="E259" s="69"/>
      <c r="F259" s="69"/>
      <c r="G259" s="69"/>
      <c r="H259" s="69"/>
      <c r="I259" s="69"/>
      <c r="J259" s="99"/>
      <c r="K259" s="69"/>
    </row>
    <row r="260" spans="1:11">
      <c r="A260" s="74"/>
      <c r="B260" s="74"/>
      <c r="C260" s="74"/>
      <c r="D260" s="97"/>
      <c r="E260" s="74"/>
      <c r="F260" s="74"/>
      <c r="G260" s="74"/>
      <c r="H260" s="74"/>
      <c r="I260" s="74"/>
      <c r="J260" s="98"/>
      <c r="K260" s="74"/>
    </row>
    <row r="261" spans="1:11">
      <c r="A261" s="69"/>
      <c r="B261" s="69"/>
      <c r="C261" s="69"/>
      <c r="D261" s="93"/>
      <c r="E261" s="69"/>
      <c r="F261" s="69"/>
      <c r="G261" s="69"/>
      <c r="H261" s="69"/>
      <c r="I261" s="69"/>
      <c r="J261" s="99"/>
      <c r="K261" s="69"/>
    </row>
    <row r="262" spans="1:11">
      <c r="A262" s="74"/>
      <c r="B262" s="74"/>
      <c r="C262" s="74"/>
      <c r="D262" s="97"/>
      <c r="E262" s="74"/>
      <c r="F262" s="74"/>
      <c r="G262" s="74"/>
      <c r="H262" s="74"/>
      <c r="I262" s="74"/>
      <c r="J262" s="98"/>
      <c r="K262" s="74"/>
    </row>
    <row r="263" spans="1:11">
      <c r="A263" s="69"/>
      <c r="B263" s="69"/>
      <c r="C263" s="69"/>
      <c r="D263" s="93"/>
      <c r="E263" s="69"/>
      <c r="F263" s="69"/>
      <c r="G263" s="69"/>
      <c r="H263" s="69"/>
      <c r="I263" s="69"/>
      <c r="J263" s="99"/>
      <c r="K263" s="69"/>
    </row>
    <row r="264" spans="1:11">
      <c r="A264" s="74"/>
      <c r="B264" s="74"/>
      <c r="C264" s="74"/>
      <c r="D264" s="97"/>
      <c r="E264" s="74"/>
      <c r="F264" s="74"/>
      <c r="G264" s="74"/>
      <c r="H264" s="74"/>
      <c r="I264" s="74"/>
      <c r="J264" s="98"/>
      <c r="K264" s="74"/>
    </row>
    <row r="265" spans="1:11">
      <c r="A265" s="69"/>
      <c r="B265" s="69"/>
      <c r="C265" s="69"/>
      <c r="D265" s="93"/>
      <c r="E265" s="69"/>
      <c r="F265" s="69"/>
      <c r="G265" s="69"/>
      <c r="H265" s="69"/>
      <c r="I265" s="69"/>
      <c r="J265" s="99"/>
      <c r="K265" s="69"/>
    </row>
    <row r="266" spans="1:11">
      <c r="A266" s="74"/>
      <c r="B266" s="74"/>
      <c r="C266" s="74"/>
      <c r="D266" s="97"/>
      <c r="E266" s="74"/>
      <c r="F266" s="74"/>
      <c r="G266" s="74"/>
      <c r="H266" s="74"/>
      <c r="I266" s="74"/>
      <c r="J266" s="98"/>
      <c r="K266" s="74"/>
    </row>
    <row r="267" spans="1:11">
      <c r="A267" s="69"/>
      <c r="B267" s="69"/>
      <c r="C267" s="69"/>
      <c r="D267" s="93"/>
      <c r="E267" s="69"/>
      <c r="F267" s="69"/>
      <c r="G267" s="69"/>
      <c r="H267" s="69"/>
      <c r="I267" s="69"/>
      <c r="J267" s="99"/>
      <c r="K267" s="69"/>
    </row>
    <row r="268" spans="1:11">
      <c r="A268" s="74"/>
      <c r="B268" s="74"/>
      <c r="C268" s="74"/>
      <c r="D268" s="97"/>
      <c r="E268" s="74"/>
      <c r="F268" s="74"/>
      <c r="G268" s="74"/>
      <c r="H268" s="74"/>
      <c r="I268" s="74"/>
      <c r="J268" s="98"/>
      <c r="K268" s="74"/>
    </row>
    <row r="269" spans="1:11">
      <c r="A269" s="69"/>
      <c r="B269" s="69"/>
      <c r="C269" s="69"/>
      <c r="D269" s="93"/>
      <c r="E269" s="69"/>
      <c r="F269" s="69"/>
      <c r="G269" s="69"/>
      <c r="H269" s="69"/>
      <c r="I269" s="69"/>
      <c r="J269" s="99"/>
      <c r="K269" s="69"/>
    </row>
    <row r="270" spans="1:11">
      <c r="A270" s="74"/>
      <c r="B270" s="74"/>
      <c r="C270" s="74"/>
      <c r="D270" s="97"/>
      <c r="E270" s="74"/>
      <c r="F270" s="74"/>
      <c r="G270" s="74"/>
      <c r="H270" s="74"/>
      <c r="I270" s="74"/>
      <c r="J270" s="98"/>
      <c r="K270" s="74"/>
    </row>
    <row r="271" spans="1:11">
      <c r="A271" s="69"/>
      <c r="B271" s="69"/>
      <c r="C271" s="69"/>
      <c r="D271" s="93"/>
      <c r="E271" s="69"/>
      <c r="F271" s="69"/>
      <c r="G271" s="69"/>
      <c r="H271" s="69"/>
      <c r="I271" s="69"/>
      <c r="J271" s="99"/>
      <c r="K271" s="69"/>
    </row>
    <row r="272" spans="1:11">
      <c r="A272" s="74"/>
      <c r="B272" s="74"/>
      <c r="C272" s="74"/>
      <c r="D272" s="97"/>
      <c r="E272" s="74"/>
      <c r="F272" s="74"/>
      <c r="G272" s="74"/>
      <c r="H272" s="74"/>
      <c r="I272" s="74"/>
      <c r="J272" s="98"/>
      <c r="K272" s="74"/>
    </row>
    <row r="273" spans="1:11">
      <c r="A273" s="69"/>
      <c r="B273" s="69"/>
      <c r="C273" s="69"/>
      <c r="D273" s="93"/>
      <c r="E273" s="69"/>
      <c r="F273" s="69"/>
      <c r="G273" s="69"/>
      <c r="H273" s="69"/>
      <c r="I273" s="69"/>
      <c r="J273" s="99"/>
      <c r="K273" s="69"/>
    </row>
    <row r="274" spans="1:11">
      <c r="A274" s="74"/>
      <c r="B274" s="74"/>
      <c r="C274" s="74"/>
      <c r="D274" s="97"/>
      <c r="E274" s="74"/>
      <c r="F274" s="74"/>
      <c r="G274" s="74"/>
      <c r="H274" s="74"/>
      <c r="I274" s="74"/>
      <c r="J274" s="98"/>
      <c r="K274" s="74"/>
    </row>
    <row r="275" spans="1:11">
      <c r="A275" s="69"/>
      <c r="B275" s="69"/>
      <c r="C275" s="69"/>
      <c r="D275" s="93"/>
      <c r="E275" s="69"/>
      <c r="F275" s="69"/>
      <c r="G275" s="69"/>
      <c r="H275" s="69"/>
      <c r="I275" s="69"/>
      <c r="J275" s="99"/>
      <c r="K275" s="69"/>
    </row>
    <row r="276" spans="1:11">
      <c r="A276" s="74"/>
      <c r="B276" s="74"/>
      <c r="C276" s="74"/>
      <c r="D276" s="97"/>
      <c r="E276" s="74"/>
      <c r="F276" s="74"/>
      <c r="G276" s="74"/>
      <c r="H276" s="74"/>
      <c r="I276" s="74"/>
      <c r="J276" s="98"/>
      <c r="K276" s="74"/>
    </row>
    <row r="277" spans="1:11">
      <c r="A277" s="69"/>
      <c r="B277" s="69"/>
      <c r="C277" s="69"/>
      <c r="D277" s="93"/>
      <c r="E277" s="69"/>
      <c r="F277" s="69"/>
      <c r="G277" s="69"/>
      <c r="H277" s="69"/>
      <c r="I277" s="69"/>
      <c r="J277" s="99"/>
      <c r="K277" s="69"/>
    </row>
    <row r="278" spans="1:11">
      <c r="A278" s="74"/>
      <c r="B278" s="74"/>
      <c r="C278" s="74"/>
      <c r="D278" s="97"/>
      <c r="E278" s="74"/>
      <c r="F278" s="74"/>
      <c r="G278" s="74"/>
      <c r="H278" s="74"/>
      <c r="I278" s="74"/>
      <c r="J278" s="98"/>
      <c r="K278" s="74"/>
    </row>
    <row r="279" spans="1:11">
      <c r="A279" s="69"/>
      <c r="B279" s="69"/>
      <c r="C279" s="69"/>
      <c r="D279" s="93"/>
      <c r="E279" s="69"/>
      <c r="F279" s="69"/>
      <c r="G279" s="69"/>
      <c r="H279" s="69"/>
      <c r="I279" s="69"/>
      <c r="J279" s="99"/>
      <c r="K279" s="69"/>
    </row>
    <row r="280" spans="1:11">
      <c r="A280" s="74"/>
      <c r="B280" s="74"/>
      <c r="C280" s="74"/>
      <c r="D280" s="97"/>
      <c r="E280" s="74"/>
      <c r="F280" s="74"/>
      <c r="G280" s="74"/>
      <c r="H280" s="74"/>
      <c r="I280" s="74"/>
      <c r="J280" s="98"/>
      <c r="K280" s="74"/>
    </row>
    <row r="281" spans="1:11">
      <c r="A281" s="69"/>
      <c r="B281" s="69"/>
      <c r="C281" s="69"/>
      <c r="D281" s="93"/>
      <c r="E281" s="69"/>
      <c r="F281" s="69"/>
      <c r="G281" s="69"/>
      <c r="H281" s="69"/>
      <c r="I281" s="69"/>
      <c r="J281" s="99"/>
      <c r="K281" s="69"/>
    </row>
    <row r="282" spans="1:11">
      <c r="A282" s="74"/>
      <c r="B282" s="74"/>
      <c r="C282" s="74"/>
      <c r="D282" s="97"/>
      <c r="E282" s="74"/>
      <c r="F282" s="74"/>
      <c r="G282" s="74"/>
      <c r="H282" s="74"/>
      <c r="I282" s="74"/>
      <c r="J282" s="98"/>
      <c r="K282" s="74"/>
    </row>
    <row r="283" spans="1:11">
      <c r="A283" s="69"/>
      <c r="B283" s="69"/>
      <c r="C283" s="69"/>
      <c r="D283" s="93"/>
      <c r="E283" s="69"/>
      <c r="F283" s="69"/>
      <c r="G283" s="69"/>
      <c r="H283" s="69"/>
      <c r="I283" s="69"/>
      <c r="J283" s="99"/>
      <c r="K283" s="69"/>
    </row>
    <row r="284" spans="1:11">
      <c r="A284" s="74"/>
      <c r="B284" s="74"/>
      <c r="C284" s="74"/>
      <c r="D284" s="97"/>
      <c r="E284" s="74"/>
      <c r="F284" s="74"/>
      <c r="G284" s="74"/>
      <c r="H284" s="74"/>
      <c r="I284" s="74"/>
      <c r="J284" s="98"/>
      <c r="K284" s="74"/>
    </row>
    <row r="285" spans="1:11">
      <c r="A285" s="69"/>
      <c r="B285" s="69"/>
      <c r="C285" s="69"/>
      <c r="D285" s="93"/>
      <c r="E285" s="69"/>
      <c r="F285" s="69"/>
      <c r="G285" s="69"/>
      <c r="H285" s="69"/>
      <c r="I285" s="69"/>
      <c r="J285" s="99"/>
      <c r="K285" s="69"/>
    </row>
    <row r="286" spans="1:11">
      <c r="A286" s="74"/>
      <c r="B286" s="74"/>
      <c r="C286" s="74"/>
      <c r="D286" s="97"/>
      <c r="E286" s="74"/>
      <c r="F286" s="74"/>
      <c r="G286" s="74"/>
      <c r="H286" s="74"/>
      <c r="I286" s="74"/>
      <c r="J286" s="98"/>
      <c r="K286" s="74"/>
    </row>
    <row r="287" spans="1:11">
      <c r="A287" s="69"/>
      <c r="B287" s="69"/>
      <c r="C287" s="69"/>
      <c r="D287" s="93"/>
      <c r="E287" s="69"/>
      <c r="F287" s="69"/>
      <c r="G287" s="69"/>
      <c r="H287" s="69"/>
      <c r="I287" s="69"/>
      <c r="J287" s="99"/>
      <c r="K287" s="69"/>
    </row>
    <row r="288" spans="1:11">
      <c r="A288" s="74"/>
      <c r="B288" s="74"/>
      <c r="C288" s="74"/>
      <c r="D288" s="97"/>
      <c r="E288" s="74"/>
      <c r="F288" s="74"/>
      <c r="G288" s="74"/>
      <c r="H288" s="74"/>
      <c r="I288" s="74"/>
      <c r="J288" s="98"/>
      <c r="K288" s="74"/>
    </row>
    <row r="289" spans="1:11">
      <c r="A289" s="69"/>
      <c r="B289" s="69"/>
      <c r="C289" s="69"/>
      <c r="D289" s="93"/>
      <c r="E289" s="69"/>
      <c r="F289" s="69"/>
      <c r="G289" s="69"/>
      <c r="H289" s="69"/>
      <c r="I289" s="69"/>
      <c r="J289" s="99"/>
      <c r="K289" s="69"/>
    </row>
    <row r="290" spans="1:11">
      <c r="A290" s="74"/>
      <c r="B290" s="74"/>
      <c r="C290" s="74"/>
      <c r="D290" s="97"/>
      <c r="E290" s="74"/>
      <c r="F290" s="74"/>
      <c r="G290" s="74"/>
      <c r="H290" s="74"/>
      <c r="I290" s="74"/>
      <c r="J290" s="98"/>
      <c r="K290" s="74"/>
    </row>
    <row r="291" spans="1:11">
      <c r="A291" s="69"/>
      <c r="B291" s="69"/>
      <c r="C291" s="69"/>
      <c r="D291" s="93"/>
      <c r="E291" s="69"/>
      <c r="F291" s="69"/>
      <c r="G291" s="69"/>
      <c r="H291" s="69"/>
      <c r="I291" s="69"/>
      <c r="J291" s="99"/>
      <c r="K291" s="69"/>
    </row>
    <row r="292" spans="1:11">
      <c r="A292" s="74"/>
      <c r="B292" s="74"/>
      <c r="C292" s="74"/>
      <c r="D292" s="97"/>
      <c r="E292" s="74"/>
      <c r="F292" s="74"/>
      <c r="G292" s="74"/>
      <c r="H292" s="74"/>
      <c r="I292" s="74"/>
      <c r="J292" s="98"/>
      <c r="K292" s="74"/>
    </row>
    <row r="293" spans="1:11">
      <c r="A293" s="69"/>
      <c r="B293" s="69"/>
      <c r="C293" s="69"/>
      <c r="D293" s="93"/>
      <c r="E293" s="69"/>
      <c r="F293" s="69"/>
      <c r="G293" s="69"/>
      <c r="H293" s="69"/>
      <c r="I293" s="69"/>
      <c r="J293" s="99"/>
      <c r="K293" s="69"/>
    </row>
    <row r="294" spans="1:11">
      <c r="A294" s="74"/>
      <c r="B294" s="74"/>
      <c r="C294" s="74"/>
      <c r="D294" s="97"/>
      <c r="E294" s="74"/>
      <c r="F294" s="74"/>
      <c r="G294" s="74"/>
      <c r="H294" s="74"/>
      <c r="I294" s="74"/>
      <c r="J294" s="98"/>
      <c r="K294" s="74"/>
    </row>
    <row r="295" spans="1:11">
      <c r="A295" s="69"/>
      <c r="B295" s="69"/>
      <c r="C295" s="69"/>
      <c r="D295" s="93"/>
      <c r="E295" s="69"/>
      <c r="F295" s="69"/>
      <c r="G295" s="69"/>
      <c r="H295" s="69"/>
      <c r="I295" s="69"/>
      <c r="J295" s="99"/>
      <c r="K295" s="69"/>
    </row>
    <row r="296" spans="1:11">
      <c r="A296" s="74"/>
      <c r="B296" s="74"/>
      <c r="C296" s="74"/>
      <c r="D296" s="97"/>
      <c r="E296" s="74"/>
      <c r="F296" s="74"/>
      <c r="G296" s="74"/>
      <c r="H296" s="74"/>
      <c r="I296" s="74"/>
      <c r="J296" s="98"/>
      <c r="K296" s="74"/>
    </row>
    <row r="297" spans="1:11">
      <c r="A297" s="69"/>
      <c r="B297" s="69"/>
      <c r="C297" s="69"/>
      <c r="D297" s="93"/>
      <c r="E297" s="69"/>
      <c r="F297" s="69"/>
      <c r="G297" s="69"/>
      <c r="H297" s="69"/>
      <c r="I297" s="69"/>
      <c r="J297" s="99"/>
      <c r="K297" s="69"/>
    </row>
    <row r="298" spans="1:11">
      <c r="A298" s="74"/>
      <c r="B298" s="74"/>
      <c r="C298" s="74"/>
      <c r="D298" s="97"/>
      <c r="E298" s="74"/>
      <c r="F298" s="74"/>
      <c r="G298" s="74"/>
      <c r="H298" s="74"/>
      <c r="I298" s="74"/>
      <c r="J298" s="98"/>
      <c r="K298" s="74"/>
    </row>
    <row r="299" spans="1:11">
      <c r="A299" s="69"/>
      <c r="B299" s="69"/>
      <c r="C299" s="69"/>
      <c r="D299" s="93"/>
      <c r="E299" s="69"/>
      <c r="F299" s="69"/>
      <c r="G299" s="69"/>
      <c r="H299" s="69"/>
      <c r="I299" s="69"/>
      <c r="J299" s="99"/>
      <c r="K299" s="69"/>
    </row>
    <row r="300" spans="1:11">
      <c r="A300" s="74"/>
      <c r="B300" s="74"/>
      <c r="C300" s="74"/>
      <c r="D300" s="97"/>
      <c r="E300" s="74"/>
      <c r="F300" s="74"/>
      <c r="G300" s="74"/>
      <c r="H300" s="74"/>
      <c r="I300" s="74"/>
      <c r="J300" s="98"/>
      <c r="K300" s="74"/>
    </row>
    <row r="301" spans="1:11">
      <c r="A301" s="69"/>
      <c r="B301" s="69"/>
      <c r="C301" s="69"/>
      <c r="D301" s="93"/>
      <c r="E301" s="69"/>
      <c r="F301" s="69"/>
      <c r="G301" s="69"/>
      <c r="H301" s="69"/>
      <c r="I301" s="69"/>
      <c r="J301" s="99"/>
      <c r="K301" s="69"/>
    </row>
    <row r="302" spans="1:11">
      <c r="A302" s="74"/>
      <c r="B302" s="74"/>
      <c r="C302" s="74"/>
      <c r="D302" s="97"/>
      <c r="E302" s="74"/>
      <c r="F302" s="74"/>
      <c r="G302" s="74"/>
      <c r="H302" s="74"/>
      <c r="I302" s="74"/>
      <c r="J302" s="98"/>
      <c r="K302" s="74"/>
    </row>
    <row r="303" spans="1:11">
      <c r="A303" s="69"/>
      <c r="B303" s="69"/>
      <c r="C303" s="69"/>
      <c r="D303" s="93"/>
      <c r="E303" s="69"/>
      <c r="F303" s="69"/>
      <c r="G303" s="69"/>
      <c r="H303" s="69"/>
      <c r="I303" s="69"/>
      <c r="J303" s="99"/>
      <c r="K303" s="69"/>
    </row>
    <row r="304" spans="1:11">
      <c r="A304" s="74"/>
      <c r="B304" s="74"/>
      <c r="C304" s="74"/>
      <c r="D304" s="97"/>
      <c r="E304" s="74"/>
      <c r="F304" s="74"/>
      <c r="G304" s="74"/>
      <c r="H304" s="74"/>
      <c r="I304" s="74"/>
      <c r="J304" s="98"/>
      <c r="K304" s="74"/>
    </row>
    <row r="305" spans="1:11">
      <c r="A305" s="69"/>
      <c r="B305" s="69"/>
      <c r="C305" s="69"/>
      <c r="D305" s="93"/>
      <c r="E305" s="69"/>
      <c r="F305" s="69"/>
      <c r="G305" s="69"/>
      <c r="H305" s="69"/>
      <c r="I305" s="69"/>
      <c r="J305" s="99"/>
      <c r="K305" s="69"/>
    </row>
    <row r="306" spans="1:11">
      <c r="A306" s="74"/>
      <c r="B306" s="74"/>
      <c r="C306" s="74"/>
      <c r="D306" s="97"/>
      <c r="E306" s="74"/>
      <c r="F306" s="74"/>
      <c r="G306" s="74"/>
      <c r="H306" s="74"/>
      <c r="I306" s="74"/>
      <c r="J306" s="98"/>
      <c r="K306" s="74"/>
    </row>
    <row r="307" spans="1:11">
      <c r="A307" s="69"/>
      <c r="B307" s="69"/>
      <c r="C307" s="69"/>
      <c r="D307" s="93"/>
      <c r="E307" s="69"/>
      <c r="F307" s="69"/>
      <c r="G307" s="69"/>
      <c r="H307" s="69"/>
      <c r="I307" s="69"/>
      <c r="J307" s="99"/>
      <c r="K307" s="69"/>
    </row>
    <row r="308" spans="1:11">
      <c r="A308" s="74"/>
      <c r="B308" s="74"/>
      <c r="C308" s="74"/>
      <c r="D308" s="97"/>
      <c r="E308" s="74"/>
      <c r="F308" s="74"/>
      <c r="G308" s="74"/>
      <c r="H308" s="74"/>
      <c r="I308" s="74"/>
      <c r="J308" s="98"/>
      <c r="K308" s="74"/>
    </row>
    <row r="309" spans="1:11">
      <c r="A309" s="69"/>
      <c r="B309" s="69"/>
      <c r="C309" s="69"/>
      <c r="D309" s="93"/>
      <c r="E309" s="69"/>
      <c r="F309" s="69"/>
      <c r="G309" s="69"/>
      <c r="H309" s="69"/>
      <c r="I309" s="69"/>
      <c r="J309" s="99"/>
      <c r="K309" s="69"/>
    </row>
    <row r="310" spans="1:11">
      <c r="A310" s="74"/>
      <c r="B310" s="74"/>
      <c r="C310" s="74"/>
      <c r="D310" s="97"/>
      <c r="E310" s="74"/>
      <c r="F310" s="74"/>
      <c r="G310" s="74"/>
      <c r="H310" s="74"/>
      <c r="I310" s="74"/>
      <c r="J310" s="98"/>
      <c r="K310" s="74"/>
    </row>
    <row r="311" spans="1:11">
      <c r="A311" s="69"/>
      <c r="B311" s="69"/>
      <c r="C311" s="69"/>
      <c r="D311" s="93"/>
      <c r="E311" s="69"/>
      <c r="F311" s="69"/>
      <c r="G311" s="69"/>
      <c r="H311" s="69"/>
      <c r="I311" s="69"/>
      <c r="J311" s="99"/>
      <c r="K311" s="69"/>
    </row>
    <row r="312" spans="1:11">
      <c r="A312" s="74"/>
      <c r="B312" s="74"/>
      <c r="C312" s="74"/>
      <c r="D312" s="97"/>
      <c r="E312" s="74"/>
      <c r="F312" s="74"/>
      <c r="G312" s="74"/>
      <c r="H312" s="74"/>
      <c r="I312" s="74"/>
      <c r="J312" s="98"/>
      <c r="K312" s="74"/>
    </row>
    <row r="313" spans="1:11">
      <c r="A313" s="69"/>
      <c r="B313" s="69"/>
      <c r="C313" s="69"/>
      <c r="D313" s="93"/>
      <c r="E313" s="69"/>
      <c r="F313" s="69"/>
      <c r="G313" s="69"/>
      <c r="H313" s="69"/>
      <c r="I313" s="69"/>
      <c r="J313" s="99"/>
      <c r="K313" s="69"/>
    </row>
    <row r="314" spans="1:11">
      <c r="A314" s="74"/>
      <c r="B314" s="74"/>
      <c r="C314" s="74"/>
      <c r="D314" s="97"/>
      <c r="E314" s="74"/>
      <c r="F314" s="74"/>
      <c r="G314" s="74"/>
      <c r="H314" s="74"/>
      <c r="I314" s="74"/>
      <c r="J314" s="98"/>
      <c r="K314" s="74"/>
    </row>
    <row r="315" spans="1:11">
      <c r="A315" s="69"/>
      <c r="B315" s="69"/>
      <c r="C315" s="69"/>
      <c r="D315" s="93"/>
      <c r="E315" s="69"/>
      <c r="F315" s="69"/>
      <c r="G315" s="69"/>
      <c r="H315" s="69"/>
      <c r="I315" s="69"/>
      <c r="J315" s="99"/>
      <c r="K315" s="69"/>
    </row>
    <row r="316" spans="1:11">
      <c r="A316" s="74"/>
      <c r="B316" s="74"/>
      <c r="C316" s="74"/>
      <c r="D316" s="97"/>
      <c r="E316" s="74"/>
      <c r="F316" s="74"/>
      <c r="G316" s="74"/>
      <c r="H316" s="74"/>
      <c r="I316" s="74"/>
      <c r="J316" s="98"/>
      <c r="K316" s="74"/>
    </row>
    <row r="317" spans="1:11">
      <c r="A317" s="69"/>
      <c r="B317" s="69"/>
      <c r="C317" s="69"/>
      <c r="D317" s="93"/>
      <c r="E317" s="69"/>
      <c r="F317" s="69"/>
      <c r="G317" s="69"/>
      <c r="H317" s="69"/>
      <c r="I317" s="69"/>
      <c r="J317" s="99"/>
      <c r="K317" s="69"/>
    </row>
    <row r="318" spans="1:11">
      <c r="A318" s="74"/>
      <c r="B318" s="74"/>
      <c r="C318" s="74"/>
      <c r="D318" s="97"/>
      <c r="E318" s="74"/>
      <c r="F318" s="74"/>
      <c r="G318" s="74"/>
      <c r="H318" s="74"/>
      <c r="I318" s="74"/>
      <c r="J318" s="98"/>
      <c r="K318" s="74"/>
    </row>
    <row r="319" spans="1:11">
      <c r="A319" s="69"/>
      <c r="B319" s="69"/>
      <c r="C319" s="69"/>
      <c r="D319" s="93"/>
      <c r="E319" s="69"/>
      <c r="F319" s="69"/>
      <c r="G319" s="69"/>
      <c r="H319" s="69"/>
      <c r="I319" s="69"/>
      <c r="J319" s="99"/>
      <c r="K319" s="69"/>
    </row>
    <row r="320" spans="1:11">
      <c r="A320" s="74"/>
      <c r="B320" s="74"/>
      <c r="C320" s="74"/>
      <c r="D320" s="97"/>
      <c r="E320" s="74"/>
      <c r="F320" s="74"/>
      <c r="G320" s="74"/>
      <c r="H320" s="74"/>
      <c r="I320" s="74"/>
      <c r="J320" s="98"/>
      <c r="K320" s="74"/>
    </row>
    <row r="321" spans="1:11">
      <c r="A321" s="69"/>
      <c r="B321" s="69"/>
      <c r="C321" s="69"/>
      <c r="D321" s="93"/>
      <c r="E321" s="69"/>
      <c r="F321" s="69"/>
      <c r="G321" s="69"/>
      <c r="H321" s="69"/>
      <c r="I321" s="69"/>
      <c r="J321" s="99"/>
      <c r="K321" s="69"/>
    </row>
    <row r="322" spans="1:11">
      <c r="A322" s="74"/>
      <c r="B322" s="74"/>
      <c r="C322" s="74"/>
      <c r="D322" s="97"/>
      <c r="E322" s="74"/>
      <c r="F322" s="74"/>
      <c r="G322" s="74"/>
      <c r="H322" s="74"/>
      <c r="I322" s="74"/>
      <c r="J322" s="98"/>
      <c r="K322" s="74"/>
    </row>
    <row r="323" spans="1:11">
      <c r="A323" s="69"/>
      <c r="B323" s="69"/>
      <c r="C323" s="69"/>
      <c r="D323" s="93"/>
      <c r="E323" s="69"/>
      <c r="F323" s="69"/>
      <c r="G323" s="69"/>
      <c r="H323" s="69"/>
      <c r="I323" s="69"/>
      <c r="J323" s="99"/>
      <c r="K323" s="69"/>
    </row>
    <row r="324" spans="1:11">
      <c r="A324" s="74"/>
      <c r="B324" s="74"/>
      <c r="C324" s="74"/>
      <c r="D324" s="97"/>
      <c r="E324" s="74"/>
      <c r="F324" s="74"/>
      <c r="G324" s="74"/>
      <c r="H324" s="74"/>
      <c r="I324" s="74"/>
      <c r="J324" s="98"/>
      <c r="K324" s="74"/>
    </row>
    <row r="325" spans="1:11">
      <c r="A325" s="69"/>
      <c r="B325" s="69"/>
      <c r="C325" s="69"/>
      <c r="D325" s="93"/>
      <c r="E325" s="69"/>
      <c r="F325" s="69"/>
      <c r="G325" s="69"/>
      <c r="H325" s="69"/>
      <c r="I325" s="69"/>
      <c r="J325" s="99"/>
      <c r="K325" s="69"/>
    </row>
    <row r="326" spans="1:11">
      <c r="A326" s="74"/>
      <c r="B326" s="74"/>
      <c r="C326" s="74"/>
      <c r="D326" s="97"/>
      <c r="E326" s="74"/>
      <c r="F326" s="74"/>
      <c r="G326" s="74"/>
      <c r="H326" s="74"/>
      <c r="I326" s="74"/>
      <c r="J326" s="98"/>
      <c r="K326" s="74"/>
    </row>
    <row r="327" spans="1:11">
      <c r="A327" s="69"/>
      <c r="B327" s="69"/>
      <c r="C327" s="69"/>
      <c r="D327" s="93"/>
      <c r="E327" s="69"/>
      <c r="F327" s="69"/>
      <c r="G327" s="69"/>
      <c r="H327" s="69"/>
      <c r="I327" s="69"/>
      <c r="J327" s="99"/>
      <c r="K327" s="69"/>
    </row>
    <row r="328" spans="1:11">
      <c r="A328" s="74"/>
      <c r="B328" s="74"/>
      <c r="C328" s="74"/>
      <c r="D328" s="97"/>
      <c r="E328" s="74"/>
      <c r="F328" s="74"/>
      <c r="G328" s="74"/>
      <c r="H328" s="74"/>
      <c r="I328" s="74"/>
      <c r="J328" s="98"/>
      <c r="K328" s="74"/>
    </row>
    <row r="329" spans="1:11">
      <c r="A329" s="69"/>
      <c r="B329" s="69"/>
      <c r="C329" s="69"/>
      <c r="D329" s="93"/>
      <c r="E329" s="69"/>
      <c r="F329" s="69"/>
      <c r="G329" s="69"/>
      <c r="H329" s="69"/>
      <c r="I329" s="69"/>
      <c r="J329" s="99"/>
      <c r="K329" s="69"/>
    </row>
    <row r="330" spans="1:11">
      <c r="A330" s="74"/>
      <c r="B330" s="74"/>
      <c r="C330" s="74"/>
      <c r="D330" s="97"/>
      <c r="E330" s="74"/>
      <c r="F330" s="74"/>
      <c r="G330" s="74"/>
      <c r="H330" s="74"/>
      <c r="I330" s="74"/>
      <c r="J330" s="98"/>
      <c r="K330" s="74"/>
    </row>
    <row r="331" spans="1:11">
      <c r="A331" s="69"/>
      <c r="B331" s="69"/>
      <c r="C331" s="69"/>
      <c r="D331" s="93"/>
      <c r="E331" s="69"/>
      <c r="F331" s="69"/>
      <c r="G331" s="69"/>
      <c r="H331" s="69"/>
      <c r="I331" s="69"/>
      <c r="J331" s="99"/>
      <c r="K331" s="69"/>
    </row>
    <row r="332" spans="1:11">
      <c r="A332" s="74"/>
      <c r="B332" s="74"/>
      <c r="C332" s="74"/>
      <c r="D332" s="97"/>
      <c r="E332" s="74"/>
      <c r="F332" s="74"/>
      <c r="G332" s="74"/>
      <c r="H332" s="74"/>
      <c r="I332" s="74"/>
      <c r="J332" s="98"/>
      <c r="K332" s="74"/>
    </row>
    <row r="333" spans="1:11">
      <c r="A333" s="69"/>
      <c r="B333" s="69"/>
      <c r="C333" s="69"/>
      <c r="D333" s="93"/>
      <c r="E333" s="69"/>
      <c r="F333" s="69"/>
      <c r="G333" s="69"/>
      <c r="H333" s="69"/>
      <c r="I333" s="69"/>
      <c r="J333" s="99"/>
      <c r="K333" s="69"/>
    </row>
    <row r="334" spans="1:11">
      <c r="A334" s="74"/>
      <c r="B334" s="74"/>
      <c r="C334" s="74"/>
      <c r="D334" s="97"/>
      <c r="E334" s="74"/>
      <c r="F334" s="74"/>
      <c r="G334" s="74"/>
      <c r="H334" s="74"/>
      <c r="I334" s="74"/>
      <c r="J334" s="98"/>
      <c r="K334" s="74"/>
    </row>
    <row r="335" spans="1:11">
      <c r="A335" s="69"/>
      <c r="B335" s="69"/>
      <c r="C335" s="69"/>
      <c r="D335" s="93"/>
      <c r="E335" s="69"/>
      <c r="F335" s="69"/>
      <c r="G335" s="69"/>
      <c r="H335" s="69"/>
      <c r="I335" s="69"/>
      <c r="J335" s="99"/>
      <c r="K335" s="69"/>
    </row>
    <row r="336" spans="1:11">
      <c r="A336" s="74"/>
      <c r="B336" s="74"/>
      <c r="C336" s="74"/>
      <c r="D336" s="97"/>
      <c r="E336" s="74"/>
      <c r="F336" s="74"/>
      <c r="G336" s="74"/>
      <c r="H336" s="74"/>
      <c r="I336" s="74"/>
      <c r="J336" s="98"/>
      <c r="K336" s="74"/>
    </row>
    <row r="337" spans="1:11">
      <c r="A337" s="69"/>
      <c r="B337" s="69"/>
      <c r="C337" s="69"/>
      <c r="D337" s="93"/>
      <c r="E337" s="69"/>
      <c r="F337" s="69"/>
      <c r="G337" s="69"/>
      <c r="H337" s="69"/>
      <c r="I337" s="69"/>
      <c r="J337" s="99"/>
      <c r="K337" s="69"/>
    </row>
    <row r="338" spans="1:11">
      <c r="A338" s="74"/>
      <c r="B338" s="74"/>
      <c r="C338" s="74"/>
      <c r="D338" s="97"/>
      <c r="E338" s="74"/>
      <c r="F338" s="74"/>
      <c r="G338" s="74"/>
      <c r="H338" s="74"/>
      <c r="I338" s="74"/>
      <c r="J338" s="98"/>
      <c r="K338" s="74"/>
    </row>
    <row r="339" spans="1:11">
      <c r="A339" s="69"/>
      <c r="B339" s="69"/>
      <c r="C339" s="69"/>
      <c r="D339" s="93"/>
      <c r="E339" s="69"/>
      <c r="F339" s="69"/>
      <c r="G339" s="69"/>
      <c r="H339" s="69"/>
      <c r="I339" s="69"/>
      <c r="J339" s="99"/>
      <c r="K339" s="69"/>
    </row>
    <row r="340" spans="1:11">
      <c r="A340" s="74"/>
      <c r="B340" s="74"/>
      <c r="C340" s="74"/>
      <c r="D340" s="97"/>
      <c r="E340" s="74"/>
      <c r="F340" s="74"/>
      <c r="G340" s="74"/>
      <c r="H340" s="74"/>
      <c r="I340" s="74"/>
      <c r="J340" s="98"/>
      <c r="K340" s="74"/>
    </row>
    <row r="341" spans="1:11">
      <c r="A341" s="69"/>
      <c r="B341" s="69"/>
      <c r="C341" s="69"/>
      <c r="D341" s="93"/>
      <c r="E341" s="69"/>
      <c r="F341" s="69"/>
      <c r="G341" s="69"/>
      <c r="H341" s="69"/>
      <c r="I341" s="69"/>
      <c r="J341" s="99"/>
      <c r="K341" s="69"/>
    </row>
    <row r="342" spans="1:11">
      <c r="A342" s="74"/>
      <c r="B342" s="74"/>
      <c r="C342" s="74"/>
      <c r="D342" s="97"/>
      <c r="E342" s="74"/>
      <c r="F342" s="74"/>
      <c r="G342" s="74"/>
      <c r="H342" s="74"/>
      <c r="I342" s="74"/>
      <c r="J342" s="98"/>
      <c r="K342" s="74"/>
    </row>
    <row r="343" spans="1:11">
      <c r="A343" s="69"/>
      <c r="B343" s="69"/>
      <c r="C343" s="69"/>
      <c r="D343" s="93"/>
      <c r="E343" s="69"/>
      <c r="F343" s="69"/>
      <c r="G343" s="69"/>
      <c r="H343" s="69"/>
      <c r="I343" s="69"/>
      <c r="J343" s="99"/>
      <c r="K343" s="69"/>
    </row>
    <row r="344" spans="1:11">
      <c r="A344" s="74"/>
      <c r="B344" s="74"/>
      <c r="C344" s="74"/>
      <c r="D344" s="97"/>
      <c r="E344" s="74"/>
      <c r="F344" s="74"/>
      <c r="G344" s="74"/>
      <c r="H344" s="74"/>
      <c r="I344" s="74"/>
      <c r="J344" s="98"/>
      <c r="K344" s="74"/>
    </row>
    <row r="345" spans="1:11">
      <c r="A345" s="69"/>
      <c r="B345" s="69"/>
      <c r="C345" s="69"/>
      <c r="D345" s="93"/>
      <c r="E345" s="69"/>
      <c r="F345" s="69"/>
      <c r="G345" s="69"/>
      <c r="H345" s="69"/>
      <c r="I345" s="69"/>
      <c r="J345" s="99"/>
      <c r="K345" s="69"/>
    </row>
    <row r="346" spans="1:11">
      <c r="A346" s="74"/>
      <c r="B346" s="74"/>
      <c r="C346" s="74"/>
      <c r="D346" s="97"/>
      <c r="E346" s="74"/>
      <c r="F346" s="74"/>
      <c r="G346" s="74"/>
      <c r="H346" s="74"/>
      <c r="I346" s="74"/>
      <c r="J346" s="98"/>
      <c r="K346" s="74"/>
    </row>
    <row r="347" spans="1:11">
      <c r="A347" s="69"/>
      <c r="B347" s="69"/>
      <c r="C347" s="69"/>
      <c r="D347" s="93"/>
      <c r="E347" s="69"/>
      <c r="F347" s="69"/>
      <c r="G347" s="69"/>
      <c r="H347" s="69"/>
      <c r="I347" s="69"/>
      <c r="J347" s="99"/>
      <c r="K347" s="69"/>
    </row>
    <row r="348" spans="1:11">
      <c r="A348" s="74"/>
      <c r="B348" s="74"/>
      <c r="C348" s="74"/>
      <c r="D348" s="97"/>
      <c r="E348" s="74"/>
      <c r="F348" s="74"/>
      <c r="G348" s="74"/>
      <c r="H348" s="74"/>
      <c r="I348" s="74"/>
      <c r="J348" s="98"/>
      <c r="K348" s="74"/>
    </row>
    <row r="349" spans="1:11">
      <c r="A349" s="69"/>
      <c r="B349" s="69"/>
      <c r="C349" s="69"/>
      <c r="D349" s="93"/>
      <c r="E349" s="69"/>
      <c r="F349" s="69"/>
      <c r="G349" s="69"/>
      <c r="H349" s="69"/>
      <c r="I349" s="69"/>
      <c r="J349" s="99"/>
      <c r="K349" s="69"/>
    </row>
    <row r="350" spans="1:11">
      <c r="A350" s="74"/>
      <c r="B350" s="74"/>
      <c r="C350" s="74"/>
      <c r="D350" s="97"/>
      <c r="E350" s="74"/>
      <c r="F350" s="74"/>
      <c r="G350" s="74"/>
      <c r="H350" s="74"/>
      <c r="I350" s="74"/>
      <c r="J350" s="98"/>
      <c r="K350" s="74"/>
    </row>
    <row r="351" spans="1:11">
      <c r="A351" s="69"/>
      <c r="B351" s="69"/>
      <c r="C351" s="69"/>
      <c r="D351" s="93"/>
      <c r="E351" s="69"/>
      <c r="F351" s="69"/>
      <c r="G351" s="69"/>
      <c r="H351" s="69"/>
      <c r="I351" s="69"/>
      <c r="J351" s="99"/>
      <c r="K351" s="69"/>
    </row>
    <row r="352" spans="1:11">
      <c r="A352" s="74"/>
      <c r="B352" s="74"/>
      <c r="C352" s="74"/>
      <c r="D352" s="97"/>
      <c r="E352" s="74"/>
      <c r="F352" s="74"/>
      <c r="G352" s="74"/>
      <c r="H352" s="74"/>
      <c r="I352" s="74"/>
      <c r="J352" s="98"/>
      <c r="K352" s="74"/>
    </row>
    <row r="353" spans="1:11">
      <c r="A353" s="69"/>
      <c r="B353" s="69"/>
      <c r="C353" s="69"/>
      <c r="D353" s="93"/>
      <c r="E353" s="69"/>
      <c r="F353" s="69"/>
      <c r="G353" s="69"/>
      <c r="H353" s="69"/>
      <c r="I353" s="69"/>
      <c r="J353" s="99"/>
      <c r="K353" s="69"/>
    </row>
    <row r="354" spans="1:11">
      <c r="A354" s="74"/>
      <c r="B354" s="74"/>
      <c r="C354" s="74"/>
      <c r="D354" s="97"/>
      <c r="E354" s="74"/>
      <c r="F354" s="74"/>
      <c r="G354" s="74"/>
      <c r="H354" s="74"/>
      <c r="I354" s="74"/>
      <c r="J354" s="98"/>
      <c r="K354" s="74"/>
    </row>
    <row r="355" spans="1:11">
      <c r="A355" s="69"/>
      <c r="B355" s="69"/>
      <c r="C355" s="69"/>
      <c r="D355" s="93"/>
      <c r="E355" s="69"/>
      <c r="F355" s="69"/>
      <c r="G355" s="69"/>
      <c r="H355" s="69"/>
      <c r="I355" s="69"/>
      <c r="J355" s="99"/>
      <c r="K355" s="69"/>
    </row>
    <row r="356" spans="1:11">
      <c r="A356" s="74"/>
      <c r="B356" s="74"/>
      <c r="C356" s="74"/>
      <c r="D356" s="97"/>
      <c r="E356" s="74"/>
      <c r="F356" s="74"/>
      <c r="G356" s="74"/>
      <c r="H356" s="74"/>
      <c r="I356" s="74"/>
      <c r="J356" s="98"/>
      <c r="K356" s="74"/>
    </row>
    <row r="357" spans="1:11">
      <c r="A357" s="69"/>
      <c r="B357" s="69"/>
      <c r="C357" s="69"/>
      <c r="D357" s="93"/>
      <c r="E357" s="69"/>
      <c r="F357" s="69"/>
      <c r="G357" s="69"/>
      <c r="H357" s="69"/>
      <c r="I357" s="69"/>
      <c r="J357" s="99"/>
      <c r="K357" s="69"/>
    </row>
    <row r="358" spans="1:11">
      <c r="A358" s="74"/>
      <c r="B358" s="74"/>
      <c r="C358" s="74"/>
      <c r="D358" s="97"/>
      <c r="E358" s="74"/>
      <c r="F358" s="74"/>
      <c r="G358" s="74"/>
      <c r="H358" s="74"/>
      <c r="I358" s="74"/>
      <c r="J358" s="98"/>
      <c r="K358" s="74"/>
    </row>
    <row r="359" spans="1:11">
      <c r="A359" s="69"/>
      <c r="B359" s="69"/>
      <c r="C359" s="69"/>
      <c r="D359" s="93"/>
      <c r="E359" s="69"/>
      <c r="F359" s="69"/>
      <c r="G359" s="69"/>
      <c r="H359" s="69"/>
      <c r="I359" s="69"/>
      <c r="J359" s="99"/>
      <c r="K359" s="69"/>
    </row>
    <row r="360" spans="1:11">
      <c r="A360" s="74"/>
      <c r="B360" s="74"/>
      <c r="C360" s="74"/>
      <c r="D360" s="97"/>
      <c r="E360" s="74"/>
      <c r="F360" s="74"/>
      <c r="G360" s="74"/>
      <c r="H360" s="74"/>
      <c r="I360" s="74"/>
      <c r="J360" s="98"/>
      <c r="K360" s="74"/>
    </row>
    <row r="361" spans="1:11">
      <c r="A361" s="69"/>
      <c r="B361" s="69"/>
      <c r="C361" s="69"/>
      <c r="D361" s="93"/>
      <c r="E361" s="69"/>
      <c r="F361" s="69"/>
      <c r="G361" s="69"/>
      <c r="H361" s="69"/>
      <c r="I361" s="69"/>
      <c r="J361" s="99"/>
      <c r="K361" s="69"/>
    </row>
    <row r="362" spans="1:11">
      <c r="A362" s="74"/>
      <c r="B362" s="74"/>
      <c r="C362" s="74"/>
      <c r="D362" s="97"/>
      <c r="E362" s="74"/>
      <c r="F362" s="74"/>
      <c r="G362" s="74"/>
      <c r="H362" s="74"/>
      <c r="I362" s="74"/>
      <c r="J362" s="98"/>
      <c r="K362" s="74"/>
    </row>
    <row r="363" spans="1:11">
      <c r="A363" s="69"/>
      <c r="B363" s="69"/>
      <c r="C363" s="69"/>
      <c r="D363" s="93"/>
      <c r="E363" s="69"/>
      <c r="F363" s="69"/>
      <c r="G363" s="69"/>
      <c r="H363" s="69"/>
      <c r="I363" s="69"/>
      <c r="J363" s="99"/>
      <c r="K363" s="69"/>
    </row>
    <row r="364" spans="1:11">
      <c r="A364" s="74"/>
      <c r="B364" s="74"/>
      <c r="C364" s="74"/>
      <c r="D364" s="97"/>
      <c r="E364" s="74"/>
      <c r="F364" s="74"/>
      <c r="G364" s="74"/>
      <c r="H364" s="74"/>
      <c r="I364" s="74"/>
      <c r="J364" s="98"/>
      <c r="K364" s="74"/>
    </row>
    <row r="365" spans="1:11">
      <c r="A365" s="69"/>
      <c r="B365" s="69"/>
      <c r="C365" s="69"/>
      <c r="D365" s="93"/>
      <c r="E365" s="69"/>
      <c r="F365" s="69"/>
      <c r="G365" s="69"/>
      <c r="H365" s="69"/>
      <c r="I365" s="69"/>
      <c r="J365" s="99"/>
      <c r="K365" s="69"/>
    </row>
    <row r="366" spans="1:11">
      <c r="A366" s="74"/>
      <c r="B366" s="74"/>
      <c r="C366" s="74"/>
      <c r="D366" s="97"/>
      <c r="E366" s="74"/>
      <c r="F366" s="74"/>
      <c r="G366" s="74"/>
      <c r="H366" s="74"/>
      <c r="I366" s="74"/>
      <c r="J366" s="98"/>
      <c r="K366" s="74"/>
    </row>
    <row r="367" spans="1:11">
      <c r="A367" s="69"/>
      <c r="B367" s="69"/>
      <c r="C367" s="69"/>
      <c r="D367" s="93"/>
      <c r="E367" s="69"/>
      <c r="F367" s="69"/>
      <c r="G367" s="69"/>
      <c r="H367" s="69"/>
      <c r="I367" s="69"/>
      <c r="J367" s="99"/>
      <c r="K367" s="69"/>
    </row>
    <row r="368" spans="1:11">
      <c r="A368" s="74"/>
      <c r="B368" s="74"/>
      <c r="C368" s="74"/>
      <c r="D368" s="97"/>
      <c r="E368" s="74"/>
      <c r="F368" s="74"/>
      <c r="G368" s="74"/>
      <c r="H368" s="74"/>
      <c r="I368" s="74"/>
      <c r="J368" s="98"/>
      <c r="K368" s="74"/>
    </row>
    <row r="369" spans="1:11">
      <c r="A369" s="69"/>
      <c r="B369" s="69"/>
      <c r="C369" s="69"/>
      <c r="D369" s="93"/>
      <c r="E369" s="69"/>
      <c r="F369" s="69"/>
      <c r="G369" s="69"/>
      <c r="H369" s="69"/>
      <c r="I369" s="69"/>
      <c r="J369" s="99"/>
      <c r="K369" s="69"/>
    </row>
    <row r="370" spans="1:11">
      <c r="A370" s="74"/>
      <c r="B370" s="74"/>
      <c r="C370" s="74"/>
      <c r="D370" s="97"/>
      <c r="E370" s="74"/>
      <c r="F370" s="74"/>
      <c r="G370" s="74"/>
      <c r="H370" s="74"/>
      <c r="I370" s="74"/>
      <c r="J370" s="98"/>
      <c r="K370" s="74"/>
    </row>
    <row r="371" spans="1:11">
      <c r="A371" s="69"/>
      <c r="B371" s="69"/>
      <c r="C371" s="69"/>
      <c r="D371" s="93"/>
      <c r="E371" s="69"/>
      <c r="F371" s="69"/>
      <c r="G371" s="69"/>
      <c r="H371" s="69"/>
      <c r="I371" s="69"/>
      <c r="J371" s="99"/>
      <c r="K371" s="69"/>
    </row>
    <row r="372" spans="1:11">
      <c r="A372" s="74"/>
      <c r="B372" s="74"/>
      <c r="C372" s="74"/>
      <c r="D372" s="97"/>
      <c r="E372" s="74"/>
      <c r="F372" s="74"/>
      <c r="G372" s="74"/>
      <c r="H372" s="74"/>
      <c r="I372" s="74"/>
      <c r="J372" s="98"/>
      <c r="K372" s="74"/>
    </row>
    <row r="373" spans="1:11">
      <c r="A373" s="69"/>
      <c r="B373" s="69"/>
      <c r="C373" s="69"/>
      <c r="D373" s="93"/>
      <c r="E373" s="69"/>
      <c r="F373" s="69"/>
      <c r="G373" s="69"/>
      <c r="H373" s="69"/>
      <c r="I373" s="69"/>
      <c r="J373" s="99"/>
      <c r="K373" s="69"/>
    </row>
    <row r="374" spans="1:11">
      <c r="A374" s="74"/>
      <c r="B374" s="74"/>
      <c r="C374" s="74"/>
      <c r="D374" s="97"/>
      <c r="E374" s="74"/>
      <c r="F374" s="74"/>
      <c r="G374" s="74"/>
      <c r="H374" s="74"/>
      <c r="I374" s="74"/>
      <c r="J374" s="98"/>
      <c r="K374" s="74"/>
    </row>
    <row r="375" spans="1:11">
      <c r="A375" s="69"/>
      <c r="B375" s="69"/>
      <c r="C375" s="69"/>
      <c r="D375" s="93"/>
      <c r="E375" s="69"/>
      <c r="F375" s="69"/>
      <c r="G375" s="69"/>
      <c r="H375" s="69"/>
      <c r="I375" s="69"/>
      <c r="J375" s="99"/>
      <c r="K375" s="69"/>
    </row>
    <row r="376" spans="1:11">
      <c r="A376" s="74"/>
      <c r="B376" s="74"/>
      <c r="C376" s="74"/>
      <c r="D376" s="97"/>
      <c r="E376" s="74"/>
      <c r="F376" s="74"/>
      <c r="G376" s="74"/>
      <c r="H376" s="74"/>
      <c r="I376" s="74"/>
      <c r="J376" s="98"/>
      <c r="K376" s="74"/>
    </row>
    <row r="377" spans="1:11">
      <c r="A377" s="69"/>
      <c r="B377" s="69"/>
      <c r="C377" s="69"/>
      <c r="D377" s="93"/>
      <c r="E377" s="69"/>
      <c r="F377" s="69"/>
      <c r="G377" s="69"/>
      <c r="H377" s="69"/>
      <c r="I377" s="69"/>
      <c r="J377" s="99"/>
      <c r="K377" s="69"/>
    </row>
    <row r="378" spans="1:11">
      <c r="A378" s="74"/>
      <c r="B378" s="74"/>
      <c r="C378" s="74"/>
      <c r="D378" s="97"/>
      <c r="E378" s="74"/>
      <c r="F378" s="74"/>
      <c r="G378" s="74"/>
      <c r="H378" s="74"/>
      <c r="I378" s="74"/>
      <c r="J378" s="98"/>
      <c r="K378" s="74"/>
    </row>
    <row r="379" spans="1:11">
      <c r="A379" s="69"/>
      <c r="B379" s="69"/>
      <c r="C379" s="69"/>
      <c r="D379" s="93"/>
      <c r="E379" s="69"/>
      <c r="F379" s="69"/>
      <c r="G379" s="69"/>
      <c r="H379" s="69"/>
      <c r="I379" s="69"/>
      <c r="J379" s="99"/>
      <c r="K379" s="69"/>
    </row>
    <row r="380" spans="1:11">
      <c r="A380" s="74"/>
      <c r="B380" s="74"/>
      <c r="C380" s="74"/>
      <c r="D380" s="97"/>
      <c r="E380" s="74"/>
      <c r="F380" s="74"/>
      <c r="G380" s="74"/>
      <c r="H380" s="74"/>
      <c r="I380" s="74"/>
      <c r="J380" s="98"/>
      <c r="K380" s="74"/>
    </row>
    <row r="381" spans="1:11">
      <c r="A381" s="69"/>
      <c r="B381" s="69"/>
      <c r="C381" s="69"/>
      <c r="D381" s="93"/>
      <c r="E381" s="69"/>
      <c r="F381" s="69"/>
      <c r="G381" s="69"/>
      <c r="H381" s="69"/>
      <c r="I381" s="69"/>
      <c r="J381" s="99"/>
      <c r="K381" s="69"/>
    </row>
    <row r="382" spans="1:11">
      <c r="A382" s="74"/>
      <c r="B382" s="74"/>
      <c r="C382" s="74"/>
      <c r="D382" s="97"/>
      <c r="E382" s="74"/>
      <c r="F382" s="74"/>
      <c r="G382" s="74"/>
      <c r="H382" s="74"/>
      <c r="I382" s="74"/>
      <c r="J382" s="98"/>
      <c r="K382" s="74"/>
    </row>
    <row r="383" spans="1:11">
      <c r="A383" s="69"/>
      <c r="B383" s="69"/>
      <c r="C383" s="69"/>
      <c r="D383" s="93"/>
      <c r="E383" s="69"/>
      <c r="F383" s="69"/>
      <c r="G383" s="69"/>
      <c r="H383" s="69"/>
      <c r="I383" s="69"/>
      <c r="J383" s="99"/>
      <c r="K383" s="69"/>
    </row>
    <row r="384" spans="1:11">
      <c r="A384" s="74"/>
      <c r="B384" s="74"/>
      <c r="C384" s="74"/>
      <c r="D384" s="97"/>
      <c r="E384" s="74"/>
      <c r="F384" s="74"/>
      <c r="G384" s="74"/>
      <c r="H384" s="74"/>
      <c r="I384" s="74"/>
      <c r="J384" s="98"/>
      <c r="K384" s="74"/>
    </row>
    <row r="385" spans="1:11">
      <c r="A385" s="69"/>
      <c r="B385" s="69"/>
      <c r="C385" s="69"/>
      <c r="D385" s="93"/>
      <c r="E385" s="69"/>
      <c r="F385" s="69"/>
      <c r="G385" s="69"/>
      <c r="H385" s="69"/>
      <c r="I385" s="69"/>
      <c r="J385" s="99"/>
      <c r="K385" s="69"/>
    </row>
    <row r="386" spans="1:11">
      <c r="A386" s="74"/>
      <c r="B386" s="74"/>
      <c r="C386" s="74"/>
      <c r="D386" s="97"/>
      <c r="E386" s="74"/>
      <c r="F386" s="74"/>
      <c r="G386" s="74"/>
      <c r="H386" s="74"/>
      <c r="I386" s="74"/>
      <c r="J386" s="98"/>
      <c r="K386" s="74"/>
    </row>
    <row r="387" spans="1:11">
      <c r="A387" s="69"/>
      <c r="B387" s="69"/>
      <c r="C387" s="69"/>
      <c r="D387" s="93"/>
      <c r="E387" s="69"/>
      <c r="F387" s="69"/>
      <c r="G387" s="69"/>
      <c r="H387" s="69"/>
      <c r="I387" s="69"/>
      <c r="J387" s="99"/>
      <c r="K387" s="69"/>
    </row>
    <row r="388" spans="1:11">
      <c r="A388" s="74"/>
      <c r="B388" s="74"/>
      <c r="C388" s="74"/>
      <c r="D388" s="97"/>
      <c r="E388" s="74"/>
      <c r="F388" s="74"/>
      <c r="G388" s="74"/>
      <c r="H388" s="74"/>
      <c r="I388" s="74"/>
      <c r="J388" s="98"/>
      <c r="K388" s="74"/>
    </row>
    <row r="389" spans="1:11">
      <c r="A389" s="69"/>
      <c r="B389" s="69"/>
      <c r="C389" s="69"/>
      <c r="D389" s="93"/>
      <c r="E389" s="69"/>
      <c r="F389" s="69"/>
      <c r="G389" s="69"/>
      <c r="H389" s="69"/>
      <c r="I389" s="69"/>
      <c r="J389" s="99"/>
      <c r="K389" s="69"/>
    </row>
    <row r="390" spans="1:11">
      <c r="A390" s="74"/>
      <c r="B390" s="74"/>
      <c r="C390" s="74"/>
      <c r="D390" s="97"/>
      <c r="E390" s="74"/>
      <c r="F390" s="74"/>
      <c r="G390" s="74"/>
      <c r="H390" s="74"/>
      <c r="I390" s="74"/>
      <c r="J390" s="98"/>
      <c r="K390" s="74"/>
    </row>
    <row r="391" spans="1:11">
      <c r="A391" s="69"/>
      <c r="B391" s="69"/>
      <c r="C391" s="69"/>
      <c r="D391" s="93"/>
      <c r="E391" s="69"/>
      <c r="F391" s="69"/>
      <c r="G391" s="69"/>
      <c r="H391" s="69"/>
      <c r="I391" s="69"/>
      <c r="J391" s="99"/>
      <c r="K391" s="69"/>
    </row>
    <row r="392" spans="1:11">
      <c r="A392" s="74"/>
      <c r="B392" s="74"/>
      <c r="C392" s="74"/>
      <c r="D392" s="97"/>
      <c r="E392" s="74"/>
      <c r="F392" s="74"/>
      <c r="G392" s="74"/>
      <c r="H392" s="74"/>
      <c r="I392" s="74"/>
      <c r="J392" s="98"/>
      <c r="K392" s="74"/>
    </row>
    <row r="393" spans="1:11">
      <c r="A393" s="69"/>
      <c r="B393" s="69"/>
      <c r="C393" s="69"/>
      <c r="D393" s="93"/>
      <c r="E393" s="69"/>
      <c r="F393" s="69"/>
      <c r="G393" s="69"/>
      <c r="H393" s="69"/>
      <c r="I393" s="69"/>
      <c r="J393" s="99"/>
      <c r="K393" s="69"/>
    </row>
    <row r="394" spans="1:11">
      <c r="A394" s="74"/>
      <c r="B394" s="74"/>
      <c r="C394" s="74"/>
      <c r="D394" s="97"/>
      <c r="E394" s="74"/>
      <c r="F394" s="74"/>
      <c r="G394" s="74"/>
      <c r="H394" s="74"/>
      <c r="I394" s="74"/>
      <c r="J394" s="98"/>
      <c r="K394" s="74"/>
    </row>
    <row r="395" spans="1:11">
      <c r="A395" s="69"/>
      <c r="B395" s="69"/>
      <c r="C395" s="69"/>
      <c r="D395" s="93"/>
      <c r="E395" s="69"/>
      <c r="F395" s="69"/>
      <c r="G395" s="69"/>
      <c r="H395" s="69"/>
      <c r="I395" s="69"/>
      <c r="J395" s="99"/>
      <c r="K395" s="69"/>
    </row>
    <row r="396" spans="1:11">
      <c r="A396" s="74"/>
      <c r="B396" s="74"/>
      <c r="C396" s="74"/>
      <c r="D396" s="97"/>
      <c r="E396" s="74"/>
      <c r="F396" s="74"/>
      <c r="G396" s="74"/>
      <c r="H396" s="74"/>
      <c r="I396" s="74"/>
      <c r="J396" s="98"/>
      <c r="K396" s="74"/>
    </row>
    <row r="397" spans="1:11">
      <c r="A397" s="69"/>
      <c r="B397" s="69"/>
      <c r="C397" s="69"/>
      <c r="D397" s="93"/>
      <c r="E397" s="69"/>
      <c r="F397" s="69"/>
      <c r="G397" s="69"/>
      <c r="H397" s="69"/>
      <c r="I397" s="69"/>
      <c r="J397" s="99"/>
      <c r="K397" s="69"/>
    </row>
    <row r="398" spans="1:11">
      <c r="A398" s="74"/>
      <c r="B398" s="74"/>
      <c r="C398" s="74"/>
      <c r="D398" s="97"/>
      <c r="E398" s="74"/>
      <c r="F398" s="74"/>
      <c r="G398" s="74"/>
      <c r="H398" s="74"/>
      <c r="I398" s="74"/>
      <c r="J398" s="98"/>
      <c r="K398" s="74"/>
    </row>
    <row r="399" spans="1:11">
      <c r="A399" s="69"/>
      <c r="B399" s="69"/>
      <c r="C399" s="69"/>
      <c r="D399" s="93"/>
      <c r="E399" s="69"/>
      <c r="F399" s="69"/>
      <c r="G399" s="69"/>
      <c r="H399" s="69"/>
      <c r="I399" s="69"/>
      <c r="J399" s="99"/>
      <c r="K399" s="69"/>
    </row>
    <row r="400" spans="1:11">
      <c r="A400" s="74"/>
      <c r="B400" s="74"/>
      <c r="C400" s="74"/>
      <c r="D400" s="97"/>
      <c r="E400" s="74"/>
      <c r="F400" s="74"/>
      <c r="G400" s="74"/>
      <c r="H400" s="74"/>
      <c r="I400" s="74"/>
      <c r="J400" s="98"/>
      <c r="K400" s="74"/>
    </row>
    <row r="401" spans="1:11">
      <c r="A401" s="69"/>
      <c r="B401" s="69"/>
      <c r="C401" s="69"/>
      <c r="D401" s="93"/>
      <c r="E401" s="69"/>
      <c r="F401" s="69"/>
      <c r="G401" s="69"/>
      <c r="H401" s="69"/>
      <c r="I401" s="69"/>
      <c r="J401" s="99"/>
      <c r="K401" s="69"/>
    </row>
    <row r="402" spans="1:11">
      <c r="A402" s="74"/>
      <c r="B402" s="74"/>
      <c r="C402" s="74"/>
      <c r="D402" s="97"/>
      <c r="E402" s="74"/>
      <c r="F402" s="74"/>
      <c r="G402" s="74"/>
      <c r="H402" s="74"/>
      <c r="I402" s="74"/>
      <c r="J402" s="98"/>
      <c r="K402" s="74"/>
    </row>
    <row r="403" spans="1:11">
      <c r="A403" s="69"/>
      <c r="B403" s="69"/>
      <c r="C403" s="69"/>
      <c r="D403" s="93"/>
      <c r="E403" s="69"/>
      <c r="F403" s="69"/>
      <c r="G403" s="69"/>
      <c r="H403" s="69"/>
      <c r="I403" s="69"/>
      <c r="J403" s="99"/>
      <c r="K403" s="69"/>
    </row>
    <row r="404" spans="1:11">
      <c r="A404" s="74"/>
      <c r="B404" s="74"/>
      <c r="C404" s="74"/>
      <c r="D404" s="97"/>
      <c r="E404" s="74"/>
      <c r="F404" s="74"/>
      <c r="G404" s="74"/>
      <c r="H404" s="74"/>
      <c r="I404" s="74"/>
      <c r="J404" s="98"/>
      <c r="K404" s="74"/>
    </row>
    <row r="405" spans="1:11">
      <c r="A405" s="69"/>
      <c r="B405" s="69"/>
      <c r="C405" s="69"/>
      <c r="D405" s="93"/>
      <c r="E405" s="69"/>
      <c r="F405" s="69"/>
      <c r="G405" s="69"/>
      <c r="H405" s="69"/>
      <c r="I405" s="69"/>
      <c r="J405" s="99"/>
      <c r="K405" s="69"/>
    </row>
    <row r="406" spans="1:11">
      <c r="A406" s="74"/>
      <c r="B406" s="74"/>
      <c r="C406" s="74"/>
      <c r="D406" s="97"/>
      <c r="E406" s="74"/>
      <c r="F406" s="74"/>
      <c r="G406" s="74"/>
      <c r="H406" s="74"/>
      <c r="I406" s="74"/>
      <c r="J406" s="98"/>
      <c r="K406" s="74"/>
    </row>
    <row r="407" spans="1:11">
      <c r="A407" s="69"/>
      <c r="B407" s="69"/>
      <c r="C407" s="69"/>
      <c r="D407" s="93"/>
      <c r="E407" s="69"/>
      <c r="F407" s="69"/>
      <c r="G407" s="69"/>
      <c r="H407" s="69"/>
      <c r="I407" s="69"/>
      <c r="J407" s="99"/>
      <c r="K407" s="69"/>
    </row>
    <row r="408" spans="1:11">
      <c r="A408" s="74"/>
      <c r="B408" s="74"/>
      <c r="C408" s="74"/>
      <c r="D408" s="97"/>
      <c r="E408" s="74"/>
      <c r="F408" s="74"/>
      <c r="G408" s="74"/>
      <c r="H408" s="74"/>
      <c r="I408" s="74"/>
      <c r="J408" s="98"/>
      <c r="K408" s="74"/>
    </row>
    <row r="409" spans="1:11">
      <c r="A409" s="69"/>
      <c r="B409" s="69"/>
      <c r="C409" s="69"/>
      <c r="D409" s="93"/>
      <c r="E409" s="69"/>
      <c r="F409" s="69"/>
      <c r="G409" s="69"/>
      <c r="H409" s="69"/>
      <c r="I409" s="69"/>
      <c r="J409" s="99"/>
      <c r="K409" s="69"/>
    </row>
    <row r="410" spans="1:11">
      <c r="A410" s="74"/>
      <c r="B410" s="74"/>
      <c r="C410" s="74"/>
      <c r="D410" s="97"/>
      <c r="E410" s="74"/>
      <c r="F410" s="74"/>
      <c r="G410" s="74"/>
      <c r="H410" s="74"/>
      <c r="I410" s="74"/>
      <c r="J410" s="98"/>
      <c r="K410" s="74"/>
    </row>
    <row r="411" spans="1:11">
      <c r="A411" s="69"/>
      <c r="B411" s="69"/>
      <c r="C411" s="69"/>
      <c r="D411" s="93"/>
      <c r="E411" s="69"/>
      <c r="F411" s="69"/>
      <c r="G411" s="69"/>
      <c r="H411" s="69"/>
      <c r="I411" s="69"/>
      <c r="J411" s="99"/>
      <c r="K411" s="69"/>
    </row>
    <row r="412" spans="1:11">
      <c r="A412" s="74"/>
      <c r="B412" s="74"/>
      <c r="C412" s="74"/>
      <c r="D412" s="97"/>
      <c r="E412" s="74"/>
      <c r="F412" s="74"/>
      <c r="G412" s="74"/>
      <c r="H412" s="74"/>
      <c r="I412" s="74"/>
      <c r="J412" s="98"/>
      <c r="K412" s="74"/>
    </row>
    <row r="413" spans="1:11">
      <c r="A413" s="69"/>
      <c r="B413" s="69"/>
      <c r="C413" s="69"/>
      <c r="D413" s="93"/>
      <c r="E413" s="69"/>
      <c r="F413" s="69"/>
      <c r="G413" s="69"/>
      <c r="H413" s="69"/>
      <c r="I413" s="69"/>
      <c r="J413" s="99"/>
      <c r="K413" s="69"/>
    </row>
    <row r="414" spans="1:11">
      <c r="A414" s="74"/>
      <c r="B414" s="74"/>
      <c r="C414" s="74"/>
      <c r="D414" s="97"/>
      <c r="E414" s="74"/>
      <c r="F414" s="74"/>
      <c r="G414" s="74"/>
      <c r="H414" s="74"/>
      <c r="I414" s="74"/>
      <c r="J414" s="98"/>
      <c r="K414" s="74"/>
    </row>
    <row r="415" spans="1:11">
      <c r="A415" s="69"/>
      <c r="B415" s="69"/>
      <c r="C415" s="69"/>
      <c r="D415" s="93"/>
      <c r="E415" s="69"/>
      <c r="F415" s="69"/>
      <c r="G415" s="69"/>
      <c r="H415" s="69"/>
      <c r="I415" s="69"/>
      <c r="J415" s="99"/>
      <c r="K415" s="69"/>
    </row>
    <row r="416" spans="1:11">
      <c r="A416" s="74"/>
      <c r="B416" s="74"/>
      <c r="C416" s="74"/>
      <c r="D416" s="97"/>
      <c r="E416" s="74"/>
      <c r="F416" s="74"/>
      <c r="G416" s="74"/>
      <c r="H416" s="74"/>
      <c r="I416" s="74"/>
      <c r="J416" s="98"/>
      <c r="K416" s="74"/>
    </row>
    <row r="417" spans="1:11">
      <c r="A417" s="69"/>
      <c r="B417" s="69"/>
      <c r="C417" s="69"/>
      <c r="D417" s="93"/>
      <c r="E417" s="69"/>
      <c r="F417" s="69"/>
      <c r="G417" s="69"/>
      <c r="H417" s="69"/>
      <c r="I417" s="69"/>
      <c r="J417" s="99"/>
      <c r="K417" s="69"/>
    </row>
    <row r="418" spans="1:11">
      <c r="A418" s="74"/>
      <c r="B418" s="74"/>
      <c r="C418" s="74"/>
      <c r="D418" s="97"/>
      <c r="E418" s="74"/>
      <c r="F418" s="74"/>
      <c r="G418" s="74"/>
      <c r="H418" s="74"/>
      <c r="I418" s="74"/>
      <c r="J418" s="98"/>
      <c r="K418" s="74"/>
    </row>
    <row r="419" spans="1:11">
      <c r="A419" s="69"/>
      <c r="B419" s="69"/>
      <c r="C419" s="69"/>
      <c r="D419" s="93"/>
      <c r="E419" s="69"/>
      <c r="F419" s="69"/>
      <c r="G419" s="69"/>
      <c r="H419" s="69"/>
      <c r="I419" s="69"/>
      <c r="J419" s="99"/>
      <c r="K419" s="69"/>
    </row>
    <row r="420" spans="1:11">
      <c r="A420" s="74"/>
      <c r="B420" s="74"/>
      <c r="C420" s="74"/>
      <c r="D420" s="97"/>
      <c r="E420" s="74"/>
      <c r="F420" s="74"/>
      <c r="G420" s="74"/>
      <c r="H420" s="74"/>
      <c r="I420" s="74"/>
      <c r="J420" s="98"/>
      <c r="K420" s="74"/>
    </row>
    <row r="421" spans="1:11">
      <c r="A421" s="69"/>
      <c r="B421" s="69"/>
      <c r="C421" s="69"/>
      <c r="D421" s="93"/>
      <c r="E421" s="69"/>
      <c r="F421" s="69"/>
      <c r="G421" s="69"/>
      <c r="H421" s="69"/>
      <c r="I421" s="69"/>
      <c r="J421" s="99"/>
      <c r="K421" s="69"/>
    </row>
    <row r="422" spans="1:11">
      <c r="A422" s="74"/>
      <c r="B422" s="74"/>
      <c r="C422" s="74"/>
      <c r="D422" s="97"/>
      <c r="E422" s="74"/>
      <c r="F422" s="74"/>
      <c r="G422" s="74"/>
      <c r="H422" s="74"/>
      <c r="I422" s="74"/>
      <c r="J422" s="98"/>
      <c r="K422" s="74"/>
    </row>
    <row r="423" spans="1:11">
      <c r="A423" s="69"/>
      <c r="B423" s="69"/>
      <c r="C423" s="69"/>
      <c r="D423" s="93"/>
      <c r="E423" s="69"/>
      <c r="F423" s="69"/>
      <c r="G423" s="69"/>
      <c r="H423" s="69"/>
      <c r="I423" s="69"/>
      <c r="J423" s="99"/>
      <c r="K423" s="69"/>
    </row>
    <row r="424" spans="1:11">
      <c r="A424" s="74"/>
      <c r="B424" s="74"/>
      <c r="C424" s="74"/>
      <c r="D424" s="97"/>
      <c r="E424" s="74"/>
      <c r="F424" s="74"/>
      <c r="G424" s="74"/>
      <c r="H424" s="74"/>
      <c r="I424" s="74"/>
      <c r="J424" s="98"/>
      <c r="K424" s="74"/>
    </row>
    <row r="425" spans="1:11">
      <c r="A425" s="69"/>
      <c r="B425" s="69"/>
      <c r="C425" s="69"/>
      <c r="D425" s="93"/>
      <c r="E425" s="69"/>
      <c r="F425" s="69"/>
      <c r="G425" s="69"/>
      <c r="H425" s="69"/>
      <c r="I425" s="69"/>
      <c r="J425" s="99"/>
      <c r="K425" s="69"/>
    </row>
    <row r="426" spans="1:11">
      <c r="A426" s="74"/>
      <c r="B426" s="74"/>
      <c r="C426" s="74"/>
      <c r="D426" s="97"/>
      <c r="E426" s="74"/>
      <c r="F426" s="74"/>
      <c r="G426" s="74"/>
      <c r="H426" s="74"/>
      <c r="I426" s="74"/>
      <c r="J426" s="98"/>
      <c r="K426" s="74"/>
    </row>
    <row r="427" spans="1:11">
      <c r="A427" s="69"/>
      <c r="B427" s="69"/>
      <c r="C427" s="69"/>
      <c r="D427" s="93"/>
      <c r="E427" s="69"/>
      <c r="F427" s="69"/>
      <c r="G427" s="69"/>
      <c r="H427" s="69"/>
      <c r="I427" s="69"/>
      <c r="J427" s="99"/>
      <c r="K427" s="69"/>
    </row>
    <row r="428" spans="1:11">
      <c r="A428" s="74"/>
      <c r="B428" s="74"/>
      <c r="C428" s="74"/>
      <c r="D428" s="97"/>
      <c r="E428" s="74"/>
      <c r="F428" s="74"/>
      <c r="G428" s="74"/>
      <c r="H428" s="74"/>
      <c r="I428" s="74"/>
      <c r="J428" s="98"/>
      <c r="K428" s="74"/>
    </row>
    <row r="429" spans="1:11">
      <c r="A429" s="69"/>
      <c r="B429" s="69"/>
      <c r="C429" s="69"/>
      <c r="D429" s="93"/>
      <c r="E429" s="69"/>
      <c r="F429" s="69"/>
      <c r="G429" s="69"/>
      <c r="H429" s="69"/>
      <c r="I429" s="69"/>
      <c r="J429" s="99"/>
      <c r="K429" s="69"/>
    </row>
    <row r="430" spans="1:11">
      <c r="A430" s="74"/>
      <c r="B430" s="74"/>
      <c r="C430" s="74"/>
      <c r="D430" s="97"/>
      <c r="E430" s="74"/>
      <c r="F430" s="74"/>
      <c r="G430" s="74"/>
      <c r="H430" s="74"/>
      <c r="I430" s="74"/>
      <c r="J430" s="98"/>
      <c r="K430" s="74"/>
    </row>
    <row r="431" spans="1:11">
      <c r="A431" s="69"/>
      <c r="B431" s="69"/>
      <c r="C431" s="69"/>
      <c r="D431" s="93"/>
      <c r="E431" s="69"/>
      <c r="F431" s="69"/>
      <c r="G431" s="69"/>
      <c r="H431" s="69"/>
      <c r="I431" s="69"/>
      <c r="J431" s="99"/>
      <c r="K431" s="69"/>
    </row>
    <row r="432" spans="1:11">
      <c r="A432" s="74"/>
      <c r="B432" s="74"/>
      <c r="C432" s="74"/>
      <c r="D432" s="97"/>
      <c r="E432" s="74"/>
      <c r="F432" s="74"/>
      <c r="G432" s="74"/>
      <c r="H432" s="74"/>
      <c r="I432" s="74"/>
      <c r="J432" s="98"/>
      <c r="K432" s="74"/>
    </row>
    <row r="433" spans="1:11">
      <c r="A433" s="69"/>
      <c r="B433" s="69"/>
      <c r="C433" s="69"/>
      <c r="D433" s="93"/>
      <c r="E433" s="69"/>
      <c r="F433" s="69"/>
      <c r="G433" s="69"/>
      <c r="H433" s="69"/>
      <c r="I433" s="69"/>
      <c r="J433" s="99"/>
      <c r="K433" s="69"/>
    </row>
    <row r="434" spans="1:11">
      <c r="A434" s="74"/>
      <c r="B434" s="74"/>
      <c r="C434" s="74"/>
      <c r="D434" s="97"/>
      <c r="E434" s="74"/>
      <c r="F434" s="74"/>
      <c r="G434" s="74"/>
      <c r="H434" s="74"/>
      <c r="I434" s="74"/>
      <c r="J434" s="98"/>
      <c r="K434" s="74"/>
    </row>
    <row r="435" spans="1:11">
      <c r="A435" s="69"/>
      <c r="B435" s="69"/>
      <c r="C435" s="69"/>
      <c r="D435" s="93"/>
      <c r="E435" s="69"/>
      <c r="F435" s="69"/>
      <c r="G435" s="69"/>
      <c r="H435" s="69"/>
      <c r="I435" s="69"/>
      <c r="J435" s="99"/>
      <c r="K435" s="69"/>
    </row>
    <row r="436" spans="1:11">
      <c r="A436" s="74"/>
      <c r="B436" s="74"/>
      <c r="C436" s="74"/>
      <c r="D436" s="97"/>
      <c r="E436" s="74"/>
      <c r="F436" s="74"/>
      <c r="G436" s="74"/>
      <c r="H436" s="74"/>
      <c r="I436" s="74"/>
      <c r="J436" s="98"/>
      <c r="K436" s="74"/>
    </row>
    <row r="437" spans="1:11">
      <c r="A437" s="69"/>
      <c r="B437" s="69"/>
      <c r="C437" s="69"/>
      <c r="D437" s="93"/>
      <c r="E437" s="69"/>
      <c r="F437" s="69"/>
      <c r="G437" s="69"/>
      <c r="H437" s="69"/>
      <c r="I437" s="69"/>
      <c r="J437" s="99"/>
      <c r="K437" s="69"/>
    </row>
    <row r="438" spans="1:11">
      <c r="A438" s="74"/>
      <c r="B438" s="74"/>
      <c r="C438" s="74"/>
      <c r="D438" s="97"/>
      <c r="E438" s="74"/>
      <c r="F438" s="74"/>
      <c r="G438" s="74"/>
      <c r="H438" s="74"/>
      <c r="I438" s="74"/>
      <c r="J438" s="98"/>
      <c r="K438" s="74"/>
    </row>
    <row r="439" spans="1:11">
      <c r="A439" s="69"/>
      <c r="B439" s="69"/>
      <c r="C439" s="69"/>
      <c r="D439" s="93"/>
      <c r="E439" s="69"/>
      <c r="F439" s="69"/>
      <c r="G439" s="69"/>
      <c r="H439" s="69"/>
      <c r="I439" s="69"/>
      <c r="J439" s="99"/>
      <c r="K439" s="69"/>
    </row>
    <row r="440" spans="1:11">
      <c r="A440" s="74"/>
      <c r="B440" s="74"/>
      <c r="C440" s="74"/>
      <c r="D440" s="97"/>
      <c r="E440" s="74"/>
      <c r="F440" s="74"/>
      <c r="G440" s="74"/>
      <c r="H440" s="74"/>
      <c r="I440" s="74"/>
      <c r="J440" s="98"/>
      <c r="K440" s="74"/>
    </row>
    <row r="441" spans="1:11">
      <c r="A441" s="69"/>
      <c r="B441" s="69"/>
      <c r="C441" s="69"/>
      <c r="D441" s="93"/>
      <c r="E441" s="69"/>
      <c r="F441" s="69"/>
      <c r="G441" s="69"/>
      <c r="H441" s="69"/>
      <c r="I441" s="69"/>
      <c r="J441" s="99"/>
      <c r="K441" s="69"/>
    </row>
    <row r="442" spans="1:11">
      <c r="A442" s="74"/>
      <c r="B442" s="74"/>
      <c r="C442" s="74"/>
      <c r="D442" s="97"/>
      <c r="E442" s="74"/>
      <c r="F442" s="74"/>
      <c r="G442" s="74"/>
      <c r="H442" s="74"/>
      <c r="I442" s="74"/>
      <c r="J442" s="98"/>
      <c r="K442" s="74"/>
    </row>
    <row r="443" spans="1:11">
      <c r="A443" s="69"/>
      <c r="B443" s="69"/>
      <c r="C443" s="69"/>
      <c r="D443" s="93"/>
      <c r="E443" s="69"/>
      <c r="F443" s="69"/>
      <c r="G443" s="69"/>
      <c r="H443" s="69"/>
      <c r="I443" s="69"/>
      <c r="J443" s="99"/>
      <c r="K443" s="69"/>
    </row>
    <row r="444" spans="1:11">
      <c r="A444" s="74"/>
      <c r="B444" s="74"/>
      <c r="C444" s="74"/>
      <c r="D444" s="97"/>
      <c r="E444" s="74"/>
      <c r="F444" s="74"/>
      <c r="G444" s="74"/>
      <c r="H444" s="74"/>
      <c r="I444" s="74"/>
      <c r="J444" s="98"/>
      <c r="K444" s="74"/>
    </row>
    <row r="445" spans="1:11">
      <c r="A445" s="69"/>
      <c r="B445" s="69"/>
      <c r="C445" s="69"/>
      <c r="D445" s="93"/>
      <c r="E445" s="69"/>
      <c r="F445" s="69"/>
      <c r="G445" s="69"/>
      <c r="H445" s="69"/>
      <c r="I445" s="69"/>
      <c r="J445" s="99"/>
      <c r="K445" s="69"/>
    </row>
    <row r="446" spans="1:11">
      <c r="A446" s="74"/>
      <c r="B446" s="74"/>
      <c r="C446" s="74"/>
      <c r="D446" s="97"/>
      <c r="E446" s="74"/>
      <c r="F446" s="74"/>
      <c r="G446" s="74"/>
      <c r="H446" s="74"/>
      <c r="I446" s="74"/>
      <c r="J446" s="98"/>
      <c r="K446" s="74"/>
    </row>
    <row r="447" spans="1:11">
      <c r="A447" s="69"/>
      <c r="B447" s="69"/>
      <c r="C447" s="69"/>
      <c r="D447" s="93"/>
      <c r="E447" s="69"/>
      <c r="F447" s="69"/>
      <c r="G447" s="69"/>
      <c r="H447" s="69"/>
      <c r="I447" s="69"/>
      <c r="J447" s="99"/>
      <c r="K447" s="69"/>
    </row>
    <row r="448" spans="1:11">
      <c r="A448" s="74"/>
      <c r="B448" s="74"/>
      <c r="C448" s="74"/>
      <c r="D448" s="97"/>
      <c r="E448" s="74"/>
      <c r="F448" s="74"/>
      <c r="G448" s="74"/>
      <c r="H448" s="74"/>
      <c r="I448" s="74"/>
      <c r="J448" s="98"/>
      <c r="K448" s="74"/>
    </row>
    <row r="449" spans="1:11">
      <c r="A449" s="69"/>
      <c r="B449" s="69"/>
      <c r="C449" s="69"/>
      <c r="D449" s="93"/>
      <c r="E449" s="69"/>
      <c r="F449" s="69"/>
      <c r="G449" s="69"/>
      <c r="H449" s="69"/>
      <c r="I449" s="69"/>
      <c r="J449" s="99"/>
      <c r="K449" s="69"/>
    </row>
    <row r="450" spans="1:11">
      <c r="A450" s="74"/>
      <c r="B450" s="74"/>
      <c r="C450" s="74"/>
      <c r="D450" s="97"/>
      <c r="E450" s="74"/>
      <c r="F450" s="74"/>
      <c r="G450" s="74"/>
      <c r="H450" s="74"/>
      <c r="I450" s="74"/>
      <c r="J450" s="98"/>
      <c r="K450" s="74"/>
    </row>
    <row r="451" spans="1:11">
      <c r="A451" s="69"/>
      <c r="B451" s="69"/>
      <c r="C451" s="69"/>
      <c r="D451" s="93"/>
      <c r="E451" s="69"/>
      <c r="F451" s="69"/>
      <c r="G451" s="69"/>
      <c r="H451" s="69"/>
      <c r="I451" s="69"/>
      <c r="J451" s="99"/>
      <c r="K451" s="69"/>
    </row>
    <row r="452" spans="1:11">
      <c r="A452" s="74"/>
      <c r="B452" s="74"/>
      <c r="C452" s="74"/>
      <c r="D452" s="97"/>
      <c r="E452" s="74"/>
      <c r="F452" s="74"/>
      <c r="G452" s="74"/>
      <c r="H452" s="74"/>
      <c r="I452" s="74"/>
      <c r="J452" s="98"/>
      <c r="K452" s="74"/>
    </row>
    <row r="453" spans="1:11">
      <c r="A453" s="69"/>
      <c r="B453" s="69"/>
      <c r="C453" s="69"/>
      <c r="D453" s="93"/>
      <c r="E453" s="69"/>
      <c r="F453" s="69"/>
      <c r="G453" s="69"/>
      <c r="H453" s="69"/>
      <c r="I453" s="69"/>
      <c r="J453" s="99"/>
      <c r="K453" s="69"/>
    </row>
    <row r="454" spans="1:11">
      <c r="A454" s="74"/>
      <c r="B454" s="74"/>
      <c r="C454" s="74"/>
      <c r="D454" s="97"/>
      <c r="E454" s="74"/>
      <c r="F454" s="74"/>
      <c r="G454" s="74"/>
      <c r="H454" s="74"/>
      <c r="I454" s="74"/>
      <c r="J454" s="98"/>
      <c r="K454" s="74"/>
    </row>
    <row r="455" spans="1:11">
      <c r="A455" s="69"/>
      <c r="B455" s="69"/>
      <c r="C455" s="69"/>
      <c r="D455" s="93"/>
      <c r="E455" s="69"/>
      <c r="F455" s="69"/>
      <c r="G455" s="69"/>
      <c r="H455" s="69"/>
      <c r="I455" s="69"/>
      <c r="J455" s="99"/>
      <c r="K455" s="69"/>
    </row>
    <row r="456" spans="1:11">
      <c r="A456" s="74"/>
      <c r="B456" s="74"/>
      <c r="C456" s="74"/>
      <c r="D456" s="97"/>
      <c r="E456" s="74"/>
      <c r="F456" s="74"/>
      <c r="G456" s="74"/>
      <c r="H456" s="74"/>
      <c r="I456" s="74"/>
      <c r="J456" s="98"/>
      <c r="K456" s="74"/>
    </row>
    <row r="457" spans="1:11">
      <c r="A457" s="69"/>
      <c r="B457" s="69"/>
      <c r="C457" s="69"/>
      <c r="D457" s="93"/>
      <c r="E457" s="69"/>
      <c r="F457" s="69"/>
      <c r="G457" s="69"/>
      <c r="H457" s="69"/>
      <c r="I457" s="69"/>
      <c r="J457" s="99"/>
      <c r="K457" s="69"/>
    </row>
    <row r="458" spans="1:11">
      <c r="A458" s="74"/>
      <c r="B458" s="74"/>
      <c r="C458" s="74"/>
      <c r="D458" s="97"/>
      <c r="E458" s="74"/>
      <c r="F458" s="74"/>
      <c r="G458" s="74"/>
      <c r="H458" s="74"/>
      <c r="I458" s="74"/>
      <c r="J458" s="98"/>
      <c r="K458" s="74"/>
    </row>
    <row r="459" spans="1:11">
      <c r="A459" s="69"/>
      <c r="B459" s="69"/>
      <c r="C459" s="69"/>
      <c r="D459" s="93"/>
      <c r="E459" s="69"/>
      <c r="F459" s="69"/>
      <c r="G459" s="69"/>
      <c r="H459" s="69"/>
      <c r="I459" s="69"/>
      <c r="J459" s="99"/>
      <c r="K459" s="69"/>
    </row>
    <row r="460" spans="1:11">
      <c r="A460" s="74"/>
      <c r="B460" s="74"/>
      <c r="C460" s="74"/>
      <c r="D460" s="97"/>
      <c r="E460" s="74"/>
      <c r="F460" s="74"/>
      <c r="G460" s="74"/>
      <c r="H460" s="74"/>
      <c r="I460" s="74"/>
      <c r="J460" s="98"/>
      <c r="K460" s="74"/>
    </row>
    <row r="461" spans="1:11">
      <c r="A461" s="69"/>
      <c r="B461" s="69"/>
      <c r="C461" s="69"/>
      <c r="D461" s="93"/>
      <c r="E461" s="69"/>
      <c r="F461" s="69"/>
      <c r="G461" s="69"/>
      <c r="H461" s="69"/>
      <c r="I461" s="69"/>
      <c r="J461" s="99"/>
      <c r="K461" s="69"/>
    </row>
    <row r="462" spans="1:11">
      <c r="A462" s="74"/>
      <c r="B462" s="74"/>
      <c r="C462" s="74"/>
      <c r="D462" s="97"/>
      <c r="E462" s="74"/>
      <c r="F462" s="74"/>
      <c r="G462" s="74"/>
      <c r="H462" s="74"/>
      <c r="I462" s="74"/>
      <c r="J462" s="98"/>
      <c r="K462" s="74"/>
    </row>
    <row r="463" spans="1:11">
      <c r="A463" s="69"/>
      <c r="B463" s="69"/>
      <c r="C463" s="69"/>
      <c r="D463" s="93"/>
      <c r="E463" s="69"/>
      <c r="F463" s="69"/>
      <c r="G463" s="69"/>
      <c r="H463" s="69"/>
      <c r="I463" s="69"/>
      <c r="J463" s="99"/>
      <c r="K463" s="69"/>
    </row>
    <row r="464" spans="1:11">
      <c r="A464" s="74"/>
      <c r="B464" s="74"/>
      <c r="C464" s="74"/>
      <c r="D464" s="97"/>
      <c r="E464" s="74"/>
      <c r="F464" s="74"/>
      <c r="G464" s="74"/>
      <c r="H464" s="74"/>
      <c r="I464" s="74"/>
      <c r="J464" s="98"/>
      <c r="K464" s="74"/>
    </row>
    <row r="465" spans="1:11">
      <c r="A465" s="69"/>
      <c r="B465" s="69"/>
      <c r="C465" s="69"/>
      <c r="D465" s="93"/>
      <c r="E465" s="69"/>
      <c r="F465" s="69"/>
      <c r="G465" s="69"/>
      <c r="H465" s="69"/>
      <c r="I465" s="69"/>
      <c r="J465" s="99"/>
      <c r="K465" s="69"/>
    </row>
    <row r="466" spans="1:11">
      <c r="A466" s="74"/>
      <c r="B466" s="74"/>
      <c r="C466" s="74"/>
      <c r="D466" s="97"/>
      <c r="E466" s="74"/>
      <c r="F466" s="74"/>
      <c r="G466" s="74"/>
      <c r="H466" s="74"/>
      <c r="I466" s="74"/>
      <c r="J466" s="98"/>
      <c r="K466" s="74"/>
    </row>
    <row r="467" spans="1:11">
      <c r="A467" s="69"/>
      <c r="B467" s="69"/>
      <c r="C467" s="69"/>
      <c r="D467" s="93"/>
      <c r="E467" s="69"/>
      <c r="F467" s="69"/>
      <c r="G467" s="69"/>
      <c r="H467" s="69"/>
      <c r="I467" s="69"/>
      <c r="J467" s="99"/>
      <c r="K467" s="69"/>
    </row>
    <row r="468" spans="1:11">
      <c r="A468" s="74"/>
      <c r="B468" s="74"/>
      <c r="C468" s="74"/>
      <c r="D468" s="97"/>
      <c r="E468" s="74"/>
      <c r="F468" s="74"/>
      <c r="G468" s="74"/>
      <c r="H468" s="74"/>
      <c r="I468" s="74"/>
      <c r="J468" s="98"/>
      <c r="K468" s="74"/>
    </row>
    <row r="469" spans="1:11">
      <c r="A469" s="69"/>
      <c r="B469" s="69"/>
      <c r="C469" s="69"/>
      <c r="D469" s="93"/>
      <c r="E469" s="69"/>
      <c r="F469" s="69"/>
      <c r="G469" s="69"/>
      <c r="H469" s="69"/>
      <c r="I469" s="69"/>
      <c r="J469" s="99"/>
      <c r="K469" s="69"/>
    </row>
    <row r="470" spans="1:11">
      <c r="A470" s="74"/>
      <c r="B470" s="74"/>
      <c r="C470" s="74"/>
      <c r="D470" s="97"/>
      <c r="E470" s="74"/>
      <c r="F470" s="74"/>
      <c r="G470" s="74"/>
      <c r="H470" s="74"/>
      <c r="I470" s="74"/>
      <c r="J470" s="98"/>
      <c r="K470" s="74"/>
    </row>
    <row r="471" spans="1:11">
      <c r="A471" s="69"/>
      <c r="B471" s="69"/>
      <c r="C471" s="69"/>
      <c r="D471" s="93"/>
      <c r="E471" s="69"/>
      <c r="F471" s="69"/>
      <c r="G471" s="69"/>
      <c r="H471" s="69"/>
      <c r="I471" s="69"/>
      <c r="J471" s="99"/>
      <c r="K471" s="69"/>
    </row>
    <row r="472" spans="1:11">
      <c r="A472" s="74"/>
      <c r="B472" s="74"/>
      <c r="C472" s="74"/>
      <c r="D472" s="97"/>
      <c r="E472" s="74"/>
      <c r="F472" s="74"/>
      <c r="G472" s="74"/>
      <c r="H472" s="74"/>
      <c r="I472" s="74"/>
      <c r="J472" s="98"/>
      <c r="K472" s="74"/>
    </row>
    <row r="473" spans="1:11">
      <c r="A473" s="69"/>
      <c r="B473" s="69"/>
      <c r="C473" s="69"/>
      <c r="D473" s="93"/>
      <c r="E473" s="69"/>
      <c r="F473" s="69"/>
      <c r="G473" s="69"/>
      <c r="H473" s="69"/>
      <c r="I473" s="69"/>
      <c r="J473" s="99"/>
      <c r="K473" s="69"/>
    </row>
    <row r="474" spans="1:11">
      <c r="A474" s="74"/>
      <c r="B474" s="74"/>
      <c r="C474" s="74"/>
      <c r="D474" s="97"/>
      <c r="E474" s="74"/>
      <c r="F474" s="74"/>
      <c r="G474" s="74"/>
      <c r="H474" s="74"/>
      <c r="I474" s="74"/>
      <c r="J474" s="98"/>
      <c r="K474" s="74"/>
    </row>
    <row r="475" spans="1:11">
      <c r="A475" s="69"/>
      <c r="B475" s="69"/>
      <c r="C475" s="69"/>
      <c r="D475" s="93"/>
      <c r="E475" s="69"/>
      <c r="F475" s="69"/>
      <c r="G475" s="69"/>
      <c r="H475" s="69"/>
      <c r="I475" s="69"/>
      <c r="J475" s="99"/>
      <c r="K475" s="69"/>
    </row>
    <row r="476" spans="1:11">
      <c r="A476" s="74"/>
      <c r="B476" s="74"/>
      <c r="C476" s="74"/>
      <c r="D476" s="97"/>
      <c r="E476" s="74"/>
      <c r="F476" s="74"/>
      <c r="G476" s="74"/>
      <c r="H476" s="74"/>
      <c r="I476" s="74"/>
      <c r="J476" s="98"/>
      <c r="K476" s="74"/>
    </row>
    <row r="477" spans="1:11">
      <c r="A477" s="69"/>
      <c r="B477" s="69"/>
      <c r="C477" s="69"/>
      <c r="D477" s="93"/>
      <c r="E477" s="69"/>
      <c r="F477" s="69"/>
      <c r="G477" s="69"/>
      <c r="H477" s="69"/>
      <c r="I477" s="69"/>
      <c r="J477" s="99"/>
      <c r="K477" s="69"/>
    </row>
    <row r="478" spans="1:11">
      <c r="A478" s="74"/>
      <c r="B478" s="74"/>
      <c r="C478" s="74"/>
      <c r="D478" s="97"/>
      <c r="E478" s="74"/>
      <c r="F478" s="74"/>
      <c r="G478" s="74"/>
      <c r="H478" s="74"/>
      <c r="I478" s="74"/>
      <c r="J478" s="98"/>
      <c r="K478" s="74"/>
    </row>
    <row r="479" spans="1:11">
      <c r="A479" s="69"/>
      <c r="B479" s="69"/>
      <c r="C479" s="69"/>
      <c r="D479" s="93"/>
      <c r="E479" s="69"/>
      <c r="F479" s="69"/>
      <c r="G479" s="69"/>
      <c r="H479" s="69"/>
      <c r="I479" s="69"/>
      <c r="J479" s="99"/>
      <c r="K479" s="69"/>
    </row>
    <row r="480" spans="1:11">
      <c r="A480" s="74"/>
      <c r="B480" s="74"/>
      <c r="C480" s="74"/>
      <c r="D480" s="97"/>
      <c r="E480" s="74"/>
      <c r="F480" s="74"/>
      <c r="G480" s="74"/>
      <c r="H480" s="74"/>
      <c r="I480" s="74"/>
      <c r="J480" s="98"/>
      <c r="K480" s="74"/>
    </row>
    <row r="481" spans="1:11">
      <c r="A481" s="69"/>
      <c r="B481" s="69"/>
      <c r="C481" s="69"/>
      <c r="D481" s="93"/>
      <c r="E481" s="69"/>
      <c r="F481" s="69"/>
      <c r="G481" s="69"/>
      <c r="H481" s="69"/>
      <c r="I481" s="69"/>
      <c r="J481" s="99"/>
      <c r="K481" s="69"/>
    </row>
    <row r="482" spans="1:11">
      <c r="A482" s="74"/>
      <c r="B482" s="74"/>
      <c r="C482" s="74"/>
      <c r="D482" s="97"/>
      <c r="E482" s="74"/>
      <c r="F482" s="74"/>
      <c r="G482" s="74"/>
      <c r="H482" s="74"/>
      <c r="I482" s="74"/>
      <c r="J482" s="98"/>
      <c r="K482" s="74"/>
    </row>
    <row r="483" spans="1:11">
      <c r="A483" s="69"/>
      <c r="B483" s="69"/>
      <c r="C483" s="69"/>
      <c r="D483" s="93"/>
      <c r="E483" s="69"/>
      <c r="F483" s="69"/>
      <c r="G483" s="69"/>
      <c r="H483" s="69"/>
      <c r="I483" s="69"/>
      <c r="J483" s="99"/>
      <c r="K483" s="69"/>
    </row>
    <row r="484" spans="1:11">
      <c r="A484" s="74"/>
      <c r="B484" s="74"/>
      <c r="C484" s="74"/>
      <c r="D484" s="97"/>
      <c r="E484" s="74"/>
      <c r="F484" s="74"/>
      <c r="G484" s="74"/>
      <c r="H484" s="74"/>
      <c r="I484" s="74"/>
      <c r="J484" s="98"/>
      <c r="K484" s="74"/>
    </row>
    <row r="485" spans="1:11">
      <c r="A485" s="69"/>
      <c r="B485" s="69"/>
      <c r="C485" s="69"/>
      <c r="D485" s="93"/>
      <c r="E485" s="69"/>
      <c r="F485" s="69"/>
      <c r="G485" s="69"/>
      <c r="H485" s="69"/>
      <c r="I485" s="69"/>
      <c r="J485" s="99"/>
      <c r="K485" s="69"/>
    </row>
    <row r="486" spans="1:11">
      <c r="A486" s="74"/>
      <c r="B486" s="74"/>
      <c r="C486" s="74"/>
      <c r="D486" s="97"/>
      <c r="E486" s="74"/>
      <c r="F486" s="74"/>
      <c r="G486" s="74"/>
      <c r="H486" s="74"/>
      <c r="I486" s="74"/>
      <c r="J486" s="98"/>
      <c r="K486" s="74"/>
    </row>
    <row r="487" spans="1:11">
      <c r="A487" s="69"/>
      <c r="B487" s="69"/>
      <c r="C487" s="69"/>
      <c r="D487" s="93"/>
      <c r="E487" s="69"/>
      <c r="F487" s="69"/>
      <c r="G487" s="69"/>
      <c r="H487" s="69"/>
      <c r="I487" s="69"/>
      <c r="J487" s="99"/>
      <c r="K487" s="69"/>
    </row>
    <row r="488" spans="1:11">
      <c r="A488" s="74"/>
      <c r="B488" s="74"/>
      <c r="C488" s="74"/>
      <c r="D488" s="97"/>
      <c r="E488" s="74"/>
      <c r="F488" s="74"/>
      <c r="G488" s="74"/>
      <c r="H488" s="74"/>
      <c r="I488" s="74"/>
      <c r="J488" s="98"/>
      <c r="K488" s="74"/>
    </row>
    <row r="489" spans="1:11">
      <c r="A489" s="69"/>
      <c r="B489" s="69"/>
      <c r="C489" s="69"/>
      <c r="D489" s="93"/>
      <c r="E489" s="69"/>
      <c r="F489" s="69"/>
      <c r="G489" s="69"/>
      <c r="H489" s="69"/>
      <c r="I489" s="69"/>
      <c r="J489" s="99"/>
      <c r="K489" s="69"/>
    </row>
    <row r="490" spans="1:11">
      <c r="A490" s="74"/>
      <c r="B490" s="74"/>
      <c r="C490" s="74"/>
      <c r="D490" s="97"/>
      <c r="E490" s="74"/>
      <c r="F490" s="74"/>
      <c r="G490" s="74"/>
      <c r="H490" s="74"/>
      <c r="I490" s="74"/>
      <c r="J490" s="98"/>
      <c r="K490" s="74"/>
    </row>
    <row r="491" spans="1:11">
      <c r="A491" s="69"/>
      <c r="B491" s="69"/>
      <c r="C491" s="69"/>
      <c r="D491" s="93"/>
      <c r="E491" s="69"/>
      <c r="F491" s="69"/>
      <c r="G491" s="69"/>
      <c r="H491" s="69"/>
      <c r="I491" s="69"/>
      <c r="J491" s="99"/>
      <c r="K491" s="69"/>
    </row>
    <row r="492" spans="1:11">
      <c r="A492" s="74"/>
      <c r="B492" s="74"/>
      <c r="C492" s="74"/>
      <c r="D492" s="97"/>
      <c r="E492" s="74"/>
      <c r="F492" s="74"/>
      <c r="G492" s="74"/>
      <c r="H492" s="74"/>
      <c r="I492" s="74"/>
      <c r="J492" s="98"/>
      <c r="K492" s="74"/>
    </row>
    <row r="493" spans="1:11">
      <c r="A493" s="69"/>
      <c r="B493" s="69"/>
      <c r="C493" s="69"/>
      <c r="D493" s="93"/>
      <c r="E493" s="69"/>
      <c r="F493" s="69"/>
      <c r="G493" s="69"/>
      <c r="H493" s="69"/>
      <c r="I493" s="69"/>
      <c r="J493" s="99"/>
      <c r="K493" s="69"/>
    </row>
    <row r="494" spans="1:11">
      <c r="A494" s="74"/>
      <c r="B494" s="74"/>
      <c r="C494" s="74"/>
      <c r="D494" s="97"/>
      <c r="E494" s="74"/>
      <c r="F494" s="74"/>
      <c r="G494" s="74"/>
      <c r="H494" s="74"/>
      <c r="I494" s="74"/>
      <c r="J494" s="98"/>
      <c r="K494" s="74"/>
    </row>
    <row r="495" spans="1:11">
      <c r="A495" s="69"/>
      <c r="B495" s="69"/>
      <c r="C495" s="69"/>
      <c r="D495" s="93"/>
      <c r="E495" s="69"/>
      <c r="F495" s="69"/>
      <c r="G495" s="69"/>
      <c r="H495" s="69"/>
      <c r="I495" s="69"/>
      <c r="J495" s="99"/>
      <c r="K495" s="69"/>
    </row>
    <row r="496" spans="1:11">
      <c r="A496" s="74"/>
      <c r="B496" s="74"/>
      <c r="C496" s="74"/>
      <c r="D496" s="97"/>
      <c r="E496" s="74"/>
      <c r="F496" s="74"/>
      <c r="G496" s="74"/>
      <c r="H496" s="74"/>
      <c r="I496" s="74"/>
      <c r="J496" s="98"/>
      <c r="K496" s="74"/>
    </row>
    <row r="497" spans="1:11">
      <c r="A497" s="69"/>
      <c r="B497" s="69"/>
      <c r="C497" s="69"/>
      <c r="D497" s="93"/>
      <c r="E497" s="69"/>
      <c r="F497" s="69"/>
      <c r="G497" s="69"/>
      <c r="H497" s="69"/>
      <c r="I497" s="69"/>
      <c r="J497" s="99"/>
      <c r="K497" s="69"/>
    </row>
    <row r="498" spans="1:11">
      <c r="A498" s="74"/>
      <c r="B498" s="74"/>
      <c r="C498" s="74"/>
      <c r="D498" s="97"/>
      <c r="E498" s="74"/>
      <c r="F498" s="74"/>
      <c r="G498" s="74"/>
      <c r="H498" s="74"/>
      <c r="I498" s="74"/>
      <c r="J498" s="98"/>
      <c r="K498" s="74"/>
    </row>
    <row r="499" spans="1:11">
      <c r="A499" s="69"/>
      <c r="B499" s="69"/>
      <c r="C499" s="69"/>
      <c r="D499" s="93"/>
      <c r="E499" s="69"/>
      <c r="F499" s="69"/>
      <c r="G499" s="69"/>
      <c r="H499" s="69"/>
      <c r="I499" s="69"/>
      <c r="J499" s="99"/>
      <c r="K499" s="69"/>
    </row>
    <row r="500" spans="1:11">
      <c r="A500" s="74"/>
      <c r="B500" s="74"/>
      <c r="C500" s="74"/>
      <c r="D500" s="97"/>
      <c r="E500" s="74"/>
      <c r="F500" s="74"/>
      <c r="G500" s="74"/>
      <c r="H500" s="74"/>
      <c r="I500" s="74"/>
      <c r="J500" s="98"/>
      <c r="K500" s="74"/>
    </row>
    <row r="501" spans="1:11">
      <c r="A501" s="69"/>
      <c r="B501" s="69"/>
      <c r="C501" s="69"/>
      <c r="D501" s="93"/>
      <c r="E501" s="69"/>
      <c r="F501" s="69"/>
      <c r="G501" s="69"/>
      <c r="H501" s="69"/>
      <c r="I501" s="69"/>
      <c r="J501" s="99"/>
      <c r="K501" s="69"/>
    </row>
    <row r="502" spans="1:11">
      <c r="A502" s="74"/>
      <c r="B502" s="74"/>
      <c r="C502" s="74"/>
      <c r="D502" s="97"/>
      <c r="E502" s="74"/>
      <c r="F502" s="74"/>
      <c r="G502" s="74"/>
      <c r="H502" s="74"/>
      <c r="I502" s="74"/>
      <c r="J502" s="98"/>
      <c r="K502" s="74"/>
    </row>
    <row r="503" spans="1:11">
      <c r="A503" s="69"/>
      <c r="B503" s="69"/>
      <c r="C503" s="69"/>
      <c r="D503" s="93"/>
      <c r="E503" s="69"/>
      <c r="F503" s="69"/>
      <c r="G503" s="69"/>
      <c r="H503" s="69"/>
      <c r="I503" s="69"/>
      <c r="J503" s="99"/>
      <c r="K503" s="69"/>
    </row>
    <row r="504" spans="1:11">
      <c r="A504" s="74"/>
      <c r="B504" s="74"/>
      <c r="C504" s="74"/>
      <c r="D504" s="97"/>
      <c r="E504" s="74"/>
      <c r="F504" s="74"/>
      <c r="G504" s="74"/>
      <c r="H504" s="74"/>
      <c r="I504" s="74"/>
      <c r="J504" s="98"/>
      <c r="K504" s="74"/>
    </row>
    <row r="505" spans="1:11">
      <c r="A505" s="69"/>
      <c r="B505" s="69"/>
      <c r="C505" s="69"/>
      <c r="D505" s="93"/>
      <c r="E505" s="69"/>
      <c r="F505" s="69"/>
      <c r="G505" s="69"/>
      <c r="H505" s="69"/>
      <c r="I505" s="69"/>
      <c r="J505" s="99"/>
      <c r="K505" s="69"/>
    </row>
    <row r="506" spans="1:11">
      <c r="A506" s="74"/>
      <c r="B506" s="74"/>
      <c r="C506" s="74"/>
      <c r="D506" s="97"/>
      <c r="E506" s="74"/>
      <c r="F506" s="74"/>
      <c r="G506" s="74"/>
      <c r="H506" s="74"/>
      <c r="I506" s="74"/>
      <c r="J506" s="98"/>
      <c r="K506" s="74"/>
    </row>
    <row r="507" spans="1:11">
      <c r="A507" s="69"/>
      <c r="B507" s="69"/>
      <c r="C507" s="69"/>
      <c r="D507" s="93"/>
      <c r="E507" s="69"/>
      <c r="F507" s="69"/>
      <c r="G507" s="69"/>
      <c r="H507" s="69"/>
      <c r="I507" s="69"/>
      <c r="J507" s="99"/>
      <c r="K507" s="69"/>
    </row>
    <row r="508" spans="1:11">
      <c r="A508" s="74"/>
      <c r="B508" s="74"/>
      <c r="C508" s="74"/>
      <c r="D508" s="97"/>
      <c r="E508" s="74"/>
      <c r="F508" s="74"/>
      <c r="G508" s="74"/>
      <c r="H508" s="74"/>
      <c r="I508" s="74"/>
      <c r="J508" s="98"/>
      <c r="K508" s="74"/>
    </row>
    <row r="509" spans="1:11">
      <c r="A509" s="69"/>
      <c r="B509" s="69"/>
      <c r="C509" s="69"/>
      <c r="D509" s="93"/>
      <c r="E509" s="69"/>
      <c r="F509" s="69"/>
      <c r="G509" s="69"/>
      <c r="H509" s="69"/>
      <c r="I509" s="69"/>
      <c r="J509" s="99"/>
      <c r="K509" s="69"/>
    </row>
    <row r="510" spans="1:11">
      <c r="A510" s="74"/>
      <c r="B510" s="74"/>
      <c r="C510" s="74"/>
      <c r="D510" s="97"/>
      <c r="E510" s="74"/>
      <c r="F510" s="74"/>
      <c r="G510" s="74"/>
      <c r="H510" s="74"/>
      <c r="I510" s="74"/>
      <c r="J510" s="98"/>
      <c r="K510" s="74"/>
    </row>
    <row r="511" spans="1:11">
      <c r="A511" s="69"/>
      <c r="B511" s="69"/>
      <c r="C511" s="69"/>
      <c r="D511" s="93"/>
      <c r="E511" s="69"/>
      <c r="F511" s="69"/>
      <c r="G511" s="69"/>
      <c r="H511" s="69"/>
      <c r="I511" s="69"/>
      <c r="J511" s="99"/>
      <c r="K511" s="69"/>
    </row>
    <row r="512" spans="1:11">
      <c r="A512" s="74"/>
      <c r="B512" s="74"/>
      <c r="C512" s="74"/>
      <c r="D512" s="97"/>
      <c r="E512" s="74"/>
      <c r="F512" s="74"/>
      <c r="G512" s="74"/>
      <c r="H512" s="74"/>
      <c r="I512" s="74"/>
      <c r="J512" s="98"/>
      <c r="K512" s="74"/>
    </row>
    <row r="513" spans="1:11">
      <c r="A513" s="69"/>
      <c r="B513" s="69"/>
      <c r="C513" s="69"/>
      <c r="D513" s="93"/>
      <c r="E513" s="69"/>
      <c r="F513" s="69"/>
      <c r="G513" s="69"/>
      <c r="H513" s="69"/>
      <c r="I513" s="69"/>
      <c r="J513" s="99"/>
      <c r="K513" s="69"/>
    </row>
    <row r="514" spans="1:11">
      <c r="A514" s="74"/>
      <c r="B514" s="74"/>
      <c r="C514" s="74"/>
      <c r="D514" s="97"/>
      <c r="E514" s="74"/>
      <c r="F514" s="74"/>
      <c r="G514" s="74"/>
      <c r="H514" s="74"/>
      <c r="I514" s="74"/>
      <c r="J514" s="98"/>
      <c r="K514" s="74"/>
    </row>
    <row r="515" spans="1:11">
      <c r="A515" s="69"/>
      <c r="B515" s="69"/>
      <c r="C515" s="69"/>
      <c r="D515" s="93"/>
      <c r="E515" s="69"/>
      <c r="F515" s="69"/>
      <c r="G515" s="69"/>
      <c r="H515" s="69"/>
      <c r="I515" s="69"/>
      <c r="J515" s="99"/>
      <c r="K515" s="69"/>
    </row>
    <row r="516" spans="1:11">
      <c r="A516" s="74"/>
      <c r="B516" s="74"/>
      <c r="C516" s="74"/>
      <c r="D516" s="97"/>
      <c r="E516" s="74"/>
      <c r="F516" s="74"/>
      <c r="G516" s="74"/>
      <c r="H516" s="74"/>
      <c r="I516" s="74"/>
      <c r="J516" s="98"/>
      <c r="K516" s="74"/>
    </row>
    <row r="517" spans="1:11">
      <c r="A517" s="69"/>
      <c r="B517" s="69"/>
      <c r="C517" s="69"/>
      <c r="D517" s="93"/>
      <c r="E517" s="69"/>
      <c r="F517" s="69"/>
      <c r="G517" s="69"/>
      <c r="H517" s="69"/>
      <c r="I517" s="69"/>
      <c r="J517" s="99"/>
      <c r="K517" s="69"/>
    </row>
    <row r="518" spans="1:11">
      <c r="A518" s="74"/>
      <c r="B518" s="74"/>
      <c r="C518" s="74"/>
      <c r="D518" s="97"/>
      <c r="E518" s="74"/>
      <c r="F518" s="74"/>
      <c r="G518" s="74"/>
      <c r="H518" s="74"/>
      <c r="I518" s="74"/>
      <c r="J518" s="98"/>
      <c r="K518" s="74"/>
    </row>
    <row r="519" spans="1:11">
      <c r="A519" s="69"/>
      <c r="B519" s="69"/>
      <c r="C519" s="69"/>
      <c r="D519" s="93"/>
      <c r="E519" s="69"/>
      <c r="F519" s="69"/>
      <c r="G519" s="69"/>
      <c r="H519" s="69"/>
      <c r="I519" s="69"/>
      <c r="J519" s="99"/>
      <c r="K519" s="69"/>
    </row>
    <row r="520" spans="1:11">
      <c r="A520" s="74"/>
      <c r="B520" s="74"/>
      <c r="C520" s="74"/>
      <c r="D520" s="97"/>
      <c r="E520" s="74"/>
      <c r="F520" s="74"/>
      <c r="G520" s="74"/>
      <c r="H520" s="74"/>
      <c r="I520" s="74"/>
      <c r="J520" s="98"/>
      <c r="K520" s="74"/>
    </row>
    <row r="521" spans="1:11">
      <c r="A521" s="69"/>
      <c r="B521" s="69"/>
      <c r="C521" s="69"/>
      <c r="D521" s="93"/>
      <c r="E521" s="69"/>
      <c r="F521" s="69"/>
      <c r="G521" s="69"/>
      <c r="H521" s="69"/>
      <c r="I521" s="69"/>
      <c r="J521" s="99"/>
      <c r="K521" s="69"/>
    </row>
    <row r="522" spans="1:11">
      <c r="A522" s="74"/>
      <c r="B522" s="74"/>
      <c r="C522" s="74"/>
      <c r="D522" s="97"/>
      <c r="E522" s="74"/>
      <c r="F522" s="74"/>
      <c r="G522" s="74"/>
      <c r="H522" s="74"/>
      <c r="I522" s="74"/>
      <c r="J522" s="98"/>
      <c r="K522" s="74"/>
    </row>
    <row r="523" spans="1:11">
      <c r="A523" s="69"/>
      <c r="B523" s="69"/>
      <c r="C523" s="69"/>
      <c r="D523" s="93"/>
      <c r="E523" s="69"/>
      <c r="F523" s="69"/>
      <c r="G523" s="69"/>
      <c r="H523" s="69"/>
      <c r="I523" s="69"/>
      <c r="J523" s="99"/>
      <c r="K523" s="69"/>
    </row>
    <row r="524" spans="1:11">
      <c r="A524" s="74"/>
      <c r="B524" s="74"/>
      <c r="C524" s="74"/>
      <c r="D524" s="97"/>
      <c r="E524" s="74"/>
      <c r="F524" s="74"/>
      <c r="G524" s="74"/>
      <c r="H524" s="74"/>
      <c r="I524" s="74"/>
      <c r="J524" s="98"/>
      <c r="K524" s="74"/>
    </row>
    <row r="525" spans="1:11">
      <c r="A525" s="69"/>
      <c r="B525" s="69"/>
      <c r="C525" s="69"/>
      <c r="D525" s="93"/>
      <c r="E525" s="69"/>
      <c r="F525" s="69"/>
      <c r="G525" s="69"/>
      <c r="H525" s="69"/>
      <c r="I525" s="69"/>
      <c r="J525" s="99"/>
      <c r="K525" s="69"/>
    </row>
    <row r="526" spans="1:11">
      <c r="A526" s="74"/>
      <c r="B526" s="74"/>
      <c r="C526" s="74"/>
      <c r="D526" s="97"/>
      <c r="E526" s="74"/>
      <c r="F526" s="74"/>
      <c r="G526" s="74"/>
      <c r="H526" s="74"/>
      <c r="I526" s="74"/>
      <c r="J526" s="98"/>
      <c r="K526" s="74"/>
    </row>
    <row r="527" spans="1:11">
      <c r="A527" s="69"/>
      <c r="B527" s="69"/>
      <c r="C527" s="69"/>
      <c r="D527" s="93"/>
      <c r="E527" s="69"/>
      <c r="F527" s="69"/>
      <c r="G527" s="69"/>
      <c r="H527" s="69"/>
      <c r="I527" s="69"/>
      <c r="J527" s="99"/>
      <c r="K527" s="69"/>
    </row>
    <row r="528" spans="1:11">
      <c r="A528" s="74"/>
      <c r="B528" s="74"/>
      <c r="C528" s="74"/>
      <c r="D528" s="97"/>
      <c r="E528" s="74"/>
      <c r="F528" s="74"/>
      <c r="G528" s="74"/>
      <c r="H528" s="74"/>
      <c r="I528" s="74"/>
      <c r="J528" s="98"/>
      <c r="K528" s="74"/>
    </row>
    <row r="529" spans="1:11">
      <c r="A529" s="69"/>
      <c r="B529" s="69"/>
      <c r="C529" s="69"/>
      <c r="D529" s="93"/>
      <c r="E529" s="69"/>
      <c r="F529" s="69"/>
      <c r="G529" s="69"/>
      <c r="H529" s="69"/>
      <c r="I529" s="69"/>
      <c r="J529" s="99"/>
      <c r="K529" s="69"/>
    </row>
    <row r="530" spans="1:11">
      <c r="A530" s="74"/>
      <c r="B530" s="74"/>
      <c r="C530" s="74"/>
      <c r="D530" s="97"/>
      <c r="E530" s="74"/>
      <c r="F530" s="74"/>
      <c r="G530" s="74"/>
      <c r="H530" s="74"/>
      <c r="I530" s="74"/>
      <c r="J530" s="98"/>
      <c r="K530" s="74"/>
    </row>
    <row r="531" spans="1:11">
      <c r="A531" s="69"/>
      <c r="B531" s="69"/>
      <c r="C531" s="69"/>
      <c r="D531" s="93"/>
      <c r="E531" s="69"/>
      <c r="F531" s="69"/>
      <c r="G531" s="69"/>
      <c r="H531" s="69"/>
      <c r="I531" s="69"/>
      <c r="J531" s="99"/>
      <c r="K531" s="69"/>
    </row>
    <row r="532" spans="1:11">
      <c r="A532" s="74"/>
      <c r="B532" s="74"/>
      <c r="C532" s="74"/>
      <c r="D532" s="97"/>
      <c r="E532" s="74"/>
      <c r="F532" s="74"/>
      <c r="G532" s="74"/>
      <c r="H532" s="74"/>
      <c r="I532" s="74"/>
      <c r="J532" s="98"/>
      <c r="K532" s="74"/>
    </row>
    <row r="533" spans="1:11">
      <c r="A533" s="69"/>
      <c r="B533" s="69"/>
      <c r="C533" s="69"/>
      <c r="D533" s="93"/>
      <c r="E533" s="69"/>
      <c r="F533" s="69"/>
      <c r="G533" s="69"/>
      <c r="H533" s="69"/>
      <c r="I533" s="69"/>
      <c r="J533" s="99"/>
      <c r="K533" s="69"/>
    </row>
    <row r="534" spans="1:11">
      <c r="A534" s="74"/>
      <c r="B534" s="74"/>
      <c r="C534" s="74"/>
      <c r="D534" s="97"/>
      <c r="E534" s="74"/>
      <c r="F534" s="74"/>
      <c r="G534" s="74"/>
      <c r="H534" s="74"/>
      <c r="I534" s="74"/>
      <c r="J534" s="98"/>
      <c r="K534" s="74"/>
    </row>
    <row r="535" spans="1:11">
      <c r="A535" s="69"/>
      <c r="B535" s="69"/>
      <c r="C535" s="69"/>
      <c r="D535" s="93"/>
      <c r="E535" s="69"/>
      <c r="F535" s="69"/>
      <c r="G535" s="69"/>
      <c r="H535" s="69"/>
      <c r="I535" s="69"/>
      <c r="J535" s="99"/>
      <c r="K535" s="69"/>
    </row>
    <row r="536" spans="1:11">
      <c r="A536" s="74"/>
      <c r="B536" s="74"/>
      <c r="C536" s="74"/>
      <c r="D536" s="97"/>
      <c r="E536" s="74"/>
      <c r="F536" s="74"/>
      <c r="G536" s="74"/>
      <c r="H536" s="74"/>
      <c r="I536" s="74"/>
      <c r="J536" s="98"/>
      <c r="K536" s="74"/>
    </row>
    <row r="537" spans="1:11">
      <c r="A537" s="69"/>
      <c r="B537" s="69"/>
      <c r="C537" s="69"/>
      <c r="D537" s="93"/>
      <c r="E537" s="69"/>
      <c r="F537" s="69"/>
      <c r="G537" s="69"/>
      <c r="H537" s="69"/>
      <c r="I537" s="69"/>
      <c r="J537" s="99"/>
      <c r="K537" s="69"/>
    </row>
    <row r="538" spans="1:11">
      <c r="A538" s="74"/>
      <c r="B538" s="74"/>
      <c r="C538" s="74"/>
      <c r="D538" s="97"/>
      <c r="E538" s="74"/>
      <c r="F538" s="74"/>
      <c r="G538" s="74"/>
      <c r="H538" s="74"/>
      <c r="I538" s="74"/>
      <c r="J538" s="98"/>
      <c r="K538" s="74"/>
    </row>
    <row r="539" spans="1:11">
      <c r="A539" s="69"/>
      <c r="B539" s="69"/>
      <c r="C539" s="69"/>
      <c r="D539" s="93"/>
      <c r="E539" s="69"/>
      <c r="F539" s="69"/>
      <c r="G539" s="69"/>
      <c r="H539" s="69"/>
      <c r="I539" s="69"/>
      <c r="J539" s="99"/>
      <c r="K539" s="69"/>
    </row>
    <row r="540" spans="1:11">
      <c r="A540" s="74"/>
      <c r="B540" s="74"/>
      <c r="C540" s="74"/>
      <c r="D540" s="97"/>
      <c r="E540" s="74"/>
      <c r="F540" s="74"/>
      <c r="G540" s="74"/>
      <c r="H540" s="74"/>
      <c r="I540" s="74"/>
      <c r="J540" s="98"/>
      <c r="K540" s="74"/>
    </row>
    <row r="541" spans="1:11">
      <c r="A541" s="69"/>
      <c r="B541" s="69"/>
      <c r="C541" s="69"/>
      <c r="D541" s="93"/>
      <c r="E541" s="69"/>
      <c r="F541" s="69"/>
      <c r="G541" s="69"/>
      <c r="H541" s="69"/>
      <c r="I541" s="69"/>
      <c r="J541" s="99"/>
      <c r="K541" s="69"/>
    </row>
    <row r="542" spans="1:11">
      <c r="A542" s="74"/>
      <c r="B542" s="74"/>
      <c r="C542" s="74"/>
      <c r="D542" s="97"/>
      <c r="E542" s="74"/>
      <c r="F542" s="74"/>
      <c r="G542" s="74"/>
      <c r="H542" s="74"/>
      <c r="I542" s="74"/>
      <c r="J542" s="98"/>
      <c r="K542" s="74"/>
    </row>
    <row r="543" spans="1:11">
      <c r="A543" s="69"/>
      <c r="B543" s="69"/>
      <c r="C543" s="69"/>
      <c r="D543" s="93"/>
      <c r="E543" s="69"/>
      <c r="F543" s="69"/>
      <c r="G543" s="69"/>
      <c r="H543" s="69"/>
      <c r="I543" s="69"/>
      <c r="J543" s="99"/>
      <c r="K543" s="69"/>
    </row>
    <row r="544" spans="1:11">
      <c r="A544" s="74"/>
      <c r="B544" s="74"/>
      <c r="C544" s="74"/>
      <c r="D544" s="97"/>
      <c r="E544" s="74"/>
      <c r="F544" s="74"/>
      <c r="G544" s="74"/>
      <c r="H544" s="74"/>
      <c r="I544" s="74"/>
      <c r="J544" s="98"/>
      <c r="K544" s="74"/>
    </row>
    <row r="545" spans="1:11">
      <c r="A545" s="69"/>
      <c r="B545" s="69"/>
      <c r="C545" s="69"/>
      <c r="D545" s="93"/>
      <c r="E545" s="69"/>
      <c r="F545" s="69"/>
      <c r="G545" s="69"/>
      <c r="H545" s="69"/>
      <c r="I545" s="69"/>
      <c r="J545" s="99"/>
      <c r="K545" s="69"/>
    </row>
    <row r="546" spans="1:11">
      <c r="A546" s="74"/>
      <c r="B546" s="74"/>
      <c r="C546" s="74"/>
      <c r="D546" s="97"/>
      <c r="E546" s="74"/>
      <c r="F546" s="74"/>
      <c r="G546" s="74"/>
      <c r="H546" s="74"/>
      <c r="I546" s="74"/>
      <c r="J546" s="98"/>
      <c r="K546" s="74"/>
    </row>
    <row r="547" spans="1:11">
      <c r="A547" s="69"/>
      <c r="B547" s="69"/>
      <c r="C547" s="69"/>
      <c r="D547" s="93"/>
      <c r="E547" s="69"/>
      <c r="F547" s="69"/>
      <c r="G547" s="69"/>
      <c r="H547" s="69"/>
      <c r="I547" s="69"/>
      <c r="J547" s="99"/>
      <c r="K547" s="69"/>
    </row>
    <row r="548" spans="1:11">
      <c r="A548" s="74"/>
      <c r="B548" s="74"/>
      <c r="C548" s="74"/>
      <c r="D548" s="97"/>
      <c r="E548" s="74"/>
      <c r="F548" s="74"/>
      <c r="G548" s="74"/>
      <c r="H548" s="74"/>
      <c r="I548" s="74"/>
      <c r="J548" s="98"/>
      <c r="K548" s="74"/>
    </row>
    <row r="549" spans="1:11">
      <c r="A549" s="69"/>
      <c r="B549" s="69"/>
      <c r="C549" s="69"/>
      <c r="D549" s="93"/>
      <c r="E549" s="69"/>
      <c r="F549" s="69"/>
      <c r="G549" s="69"/>
      <c r="H549" s="69"/>
      <c r="I549" s="69"/>
      <c r="J549" s="99"/>
      <c r="K549" s="69"/>
    </row>
    <row r="550" spans="1:11">
      <c r="A550" s="74"/>
      <c r="B550" s="74"/>
      <c r="C550" s="74"/>
      <c r="D550" s="97"/>
      <c r="E550" s="74"/>
      <c r="F550" s="74"/>
      <c r="G550" s="74"/>
      <c r="H550" s="74"/>
      <c r="I550" s="74"/>
      <c r="J550" s="98"/>
      <c r="K550" s="74"/>
    </row>
    <row r="551" spans="1:11">
      <c r="A551" s="69"/>
      <c r="B551" s="69"/>
      <c r="C551" s="69"/>
      <c r="D551" s="93"/>
      <c r="E551" s="69"/>
      <c r="F551" s="69"/>
      <c r="G551" s="69"/>
      <c r="H551" s="69"/>
      <c r="I551" s="69"/>
      <c r="J551" s="99"/>
      <c r="K551" s="69"/>
    </row>
    <row r="552" spans="1:11">
      <c r="A552" s="74"/>
      <c r="B552" s="74"/>
      <c r="C552" s="74"/>
      <c r="D552" s="97"/>
      <c r="E552" s="74"/>
      <c r="F552" s="74"/>
      <c r="G552" s="74"/>
      <c r="H552" s="74"/>
      <c r="I552" s="74"/>
      <c r="J552" s="98"/>
      <c r="K552" s="74"/>
    </row>
    <row r="553" spans="1:11">
      <c r="A553" s="69"/>
      <c r="B553" s="69"/>
      <c r="C553" s="69"/>
      <c r="D553" s="93"/>
      <c r="E553" s="69"/>
      <c r="F553" s="69"/>
      <c r="G553" s="69"/>
      <c r="H553" s="69"/>
      <c r="I553" s="69"/>
      <c r="J553" s="99"/>
      <c r="K553" s="69"/>
    </row>
    <row r="554" spans="1:11">
      <c r="A554" s="74"/>
      <c r="B554" s="74"/>
      <c r="C554" s="74"/>
      <c r="D554" s="97"/>
      <c r="E554" s="74"/>
      <c r="F554" s="74"/>
      <c r="G554" s="74"/>
      <c r="H554" s="74"/>
      <c r="I554" s="74"/>
      <c r="J554" s="98"/>
      <c r="K554" s="74"/>
    </row>
    <row r="555" spans="1:11">
      <c r="A555" s="69"/>
      <c r="B555" s="69"/>
      <c r="C555" s="69"/>
      <c r="D555" s="93"/>
      <c r="E555" s="69"/>
      <c r="F555" s="69"/>
      <c r="G555" s="69"/>
      <c r="H555" s="69"/>
      <c r="I555" s="69"/>
      <c r="J555" s="99"/>
      <c r="K555" s="69"/>
    </row>
    <row r="556" spans="1:11">
      <c r="A556" s="74"/>
      <c r="B556" s="74"/>
      <c r="C556" s="74"/>
      <c r="D556" s="97"/>
      <c r="E556" s="74"/>
      <c r="F556" s="74"/>
      <c r="G556" s="74"/>
      <c r="H556" s="74"/>
      <c r="I556" s="74"/>
      <c r="J556" s="98"/>
      <c r="K556" s="74"/>
    </row>
    <row r="557" spans="1:11">
      <c r="A557" s="69"/>
      <c r="B557" s="69"/>
      <c r="C557" s="69"/>
      <c r="D557" s="93"/>
      <c r="E557" s="69"/>
      <c r="F557" s="69"/>
      <c r="G557" s="69"/>
      <c r="H557" s="69"/>
      <c r="I557" s="69"/>
      <c r="J557" s="99"/>
      <c r="K557" s="69"/>
    </row>
    <row r="558" spans="1:11">
      <c r="A558" s="74"/>
      <c r="B558" s="74"/>
      <c r="C558" s="74"/>
      <c r="D558" s="97"/>
      <c r="E558" s="74"/>
      <c r="F558" s="74"/>
      <c r="G558" s="74"/>
      <c r="H558" s="74"/>
      <c r="I558" s="74"/>
      <c r="J558" s="98"/>
      <c r="K558" s="74"/>
    </row>
    <row r="559" spans="1:11">
      <c r="A559" s="69"/>
      <c r="B559" s="69"/>
      <c r="C559" s="69"/>
      <c r="D559" s="93"/>
      <c r="E559" s="69"/>
      <c r="F559" s="69"/>
      <c r="G559" s="69"/>
      <c r="H559" s="69"/>
      <c r="I559" s="69"/>
      <c r="J559" s="99"/>
      <c r="K559" s="69"/>
    </row>
    <row r="560" spans="1:11">
      <c r="A560" s="74"/>
      <c r="B560" s="74"/>
      <c r="C560" s="74"/>
      <c r="D560" s="97"/>
      <c r="E560" s="74"/>
      <c r="F560" s="74"/>
      <c r="G560" s="74"/>
      <c r="H560" s="74"/>
      <c r="I560" s="74"/>
      <c r="J560" s="98"/>
      <c r="K560" s="74"/>
    </row>
    <row r="561" spans="1:11">
      <c r="A561" s="69"/>
      <c r="B561" s="69"/>
      <c r="C561" s="69"/>
      <c r="D561" s="93"/>
      <c r="E561" s="69"/>
      <c r="F561" s="69"/>
      <c r="G561" s="69"/>
      <c r="H561" s="69"/>
      <c r="I561" s="69"/>
      <c r="J561" s="99"/>
      <c r="K561" s="69"/>
    </row>
    <row r="562" spans="1:11">
      <c r="A562" s="74"/>
      <c r="B562" s="74"/>
      <c r="C562" s="74"/>
      <c r="D562" s="97"/>
      <c r="E562" s="74"/>
      <c r="F562" s="74"/>
      <c r="G562" s="74"/>
      <c r="H562" s="74"/>
      <c r="I562" s="74"/>
      <c r="J562" s="98"/>
      <c r="K562" s="74"/>
    </row>
    <row r="563" spans="1:11">
      <c r="A563" s="69"/>
      <c r="B563" s="69"/>
      <c r="C563" s="69"/>
      <c r="D563" s="93"/>
      <c r="E563" s="69"/>
      <c r="F563" s="69"/>
      <c r="G563" s="69"/>
      <c r="H563" s="69"/>
      <c r="I563" s="69"/>
      <c r="J563" s="99"/>
      <c r="K563" s="69"/>
    </row>
    <row r="564" spans="1:11">
      <c r="A564" s="74"/>
      <c r="B564" s="74"/>
      <c r="C564" s="74"/>
      <c r="D564" s="97"/>
      <c r="E564" s="74"/>
      <c r="F564" s="74"/>
      <c r="G564" s="74"/>
      <c r="H564" s="74"/>
      <c r="I564" s="74"/>
      <c r="J564" s="98"/>
      <c r="K564" s="74"/>
    </row>
    <row r="565" spans="1:11">
      <c r="A565" s="69"/>
      <c r="B565" s="69"/>
      <c r="C565" s="69"/>
      <c r="D565" s="93"/>
      <c r="E565" s="69"/>
      <c r="F565" s="69"/>
      <c r="G565" s="69"/>
      <c r="H565" s="69"/>
      <c r="I565" s="69"/>
      <c r="J565" s="99"/>
      <c r="K565" s="69"/>
    </row>
    <row r="566" spans="1:11">
      <c r="A566" s="74"/>
      <c r="B566" s="74"/>
      <c r="C566" s="74"/>
      <c r="D566" s="97"/>
      <c r="E566" s="74"/>
      <c r="F566" s="74"/>
      <c r="G566" s="74"/>
      <c r="H566" s="74"/>
      <c r="I566" s="74"/>
      <c r="J566" s="98"/>
      <c r="K566" s="74"/>
    </row>
    <row r="567" spans="1:11">
      <c r="A567" s="69"/>
      <c r="B567" s="69"/>
      <c r="C567" s="69"/>
      <c r="D567" s="93"/>
      <c r="E567" s="69"/>
      <c r="F567" s="69"/>
      <c r="G567" s="69"/>
      <c r="H567" s="69"/>
      <c r="I567" s="69"/>
      <c r="J567" s="99"/>
      <c r="K567" s="69"/>
    </row>
    <row r="568" spans="1:11">
      <c r="A568" s="74"/>
      <c r="B568" s="74"/>
      <c r="C568" s="74"/>
      <c r="D568" s="97"/>
      <c r="E568" s="74"/>
      <c r="F568" s="74"/>
      <c r="G568" s="74"/>
      <c r="H568" s="74"/>
      <c r="I568" s="74"/>
      <c r="J568" s="98"/>
      <c r="K568" s="74"/>
    </row>
    <row r="569" spans="1:11">
      <c r="A569" s="69"/>
      <c r="B569" s="69"/>
      <c r="C569" s="69"/>
      <c r="D569" s="93"/>
      <c r="E569" s="69"/>
      <c r="F569" s="69"/>
      <c r="G569" s="69"/>
      <c r="H569" s="69"/>
      <c r="I569" s="69"/>
      <c r="J569" s="99"/>
      <c r="K569" s="69"/>
    </row>
    <row r="570" spans="1:11">
      <c r="A570" s="74"/>
      <c r="B570" s="74"/>
      <c r="C570" s="74"/>
      <c r="D570" s="97"/>
      <c r="E570" s="74"/>
      <c r="F570" s="74"/>
      <c r="G570" s="74"/>
      <c r="H570" s="74"/>
      <c r="I570" s="74"/>
      <c r="J570" s="98"/>
      <c r="K570" s="74"/>
    </row>
    <row r="571" spans="1:11">
      <c r="A571" s="69"/>
      <c r="B571" s="69"/>
      <c r="C571" s="69"/>
      <c r="D571" s="93"/>
      <c r="E571" s="69"/>
      <c r="F571" s="69"/>
      <c r="G571" s="69"/>
      <c r="H571" s="69"/>
      <c r="I571" s="69"/>
      <c r="J571" s="99"/>
      <c r="K571" s="69"/>
    </row>
    <row r="572" spans="1:11">
      <c r="A572" s="74"/>
      <c r="B572" s="74"/>
      <c r="C572" s="74"/>
      <c r="D572" s="97"/>
      <c r="E572" s="74"/>
      <c r="F572" s="74"/>
      <c r="G572" s="74"/>
      <c r="H572" s="74"/>
      <c r="I572" s="74"/>
      <c r="J572" s="98"/>
      <c r="K572" s="74"/>
    </row>
    <row r="573" spans="1:11">
      <c r="A573" s="69"/>
      <c r="B573" s="69"/>
      <c r="C573" s="69"/>
      <c r="D573" s="93"/>
      <c r="E573" s="69"/>
      <c r="F573" s="69"/>
      <c r="G573" s="69"/>
      <c r="H573" s="69"/>
      <c r="I573" s="69"/>
      <c r="J573" s="99"/>
      <c r="K573" s="69"/>
    </row>
    <row r="574" spans="1:11">
      <c r="A574" s="74"/>
      <c r="B574" s="74"/>
      <c r="C574" s="74"/>
      <c r="D574" s="97"/>
      <c r="E574" s="74"/>
      <c r="F574" s="74"/>
      <c r="G574" s="74"/>
      <c r="H574" s="74"/>
      <c r="I574" s="74"/>
      <c r="J574" s="98"/>
      <c r="K574" s="74"/>
    </row>
    <row r="575" spans="1:11">
      <c r="A575" s="69"/>
      <c r="B575" s="69"/>
      <c r="C575" s="69"/>
      <c r="D575" s="93"/>
      <c r="E575" s="69"/>
      <c r="F575" s="69"/>
      <c r="G575" s="69"/>
      <c r="H575" s="69"/>
      <c r="I575" s="69"/>
      <c r="J575" s="99"/>
      <c r="K575" s="69"/>
    </row>
    <row r="576" spans="1:11">
      <c r="A576" s="74"/>
      <c r="B576" s="74"/>
      <c r="C576" s="74"/>
      <c r="D576" s="97"/>
      <c r="E576" s="74"/>
      <c r="F576" s="74"/>
      <c r="G576" s="74"/>
      <c r="H576" s="74"/>
      <c r="I576" s="74"/>
      <c r="J576" s="98"/>
      <c r="K576" s="74"/>
    </row>
    <row r="577" spans="1:11">
      <c r="A577" s="69"/>
      <c r="B577" s="69"/>
      <c r="C577" s="69"/>
      <c r="D577" s="93"/>
      <c r="E577" s="69"/>
      <c r="F577" s="69"/>
      <c r="G577" s="69"/>
      <c r="H577" s="69"/>
      <c r="I577" s="69"/>
      <c r="J577" s="99"/>
      <c r="K577" s="69"/>
    </row>
    <row r="578" spans="1:11">
      <c r="A578" s="74"/>
      <c r="B578" s="74"/>
      <c r="C578" s="74"/>
      <c r="D578" s="97"/>
      <c r="E578" s="74"/>
      <c r="F578" s="74"/>
      <c r="G578" s="74"/>
      <c r="H578" s="74"/>
      <c r="I578" s="74"/>
      <c r="J578" s="98"/>
      <c r="K578" s="74"/>
    </row>
    <row r="579" spans="1:11">
      <c r="A579" s="69"/>
      <c r="B579" s="69"/>
      <c r="C579" s="69"/>
      <c r="D579" s="93"/>
      <c r="E579" s="69"/>
      <c r="F579" s="69"/>
      <c r="G579" s="69"/>
      <c r="H579" s="69"/>
      <c r="I579" s="69"/>
      <c r="J579" s="99"/>
      <c r="K579" s="69"/>
    </row>
    <row r="580" spans="1:11">
      <c r="A580" s="74"/>
      <c r="B580" s="74"/>
      <c r="C580" s="74"/>
      <c r="D580" s="97"/>
      <c r="E580" s="74"/>
      <c r="F580" s="74"/>
      <c r="G580" s="74"/>
      <c r="H580" s="74"/>
      <c r="I580" s="74"/>
      <c r="J580" s="98"/>
      <c r="K580" s="74"/>
    </row>
    <row r="581" spans="1:11">
      <c r="A581" s="69"/>
      <c r="B581" s="69"/>
      <c r="C581" s="69"/>
      <c r="D581" s="93"/>
      <c r="E581" s="69"/>
      <c r="F581" s="69"/>
      <c r="G581" s="69"/>
      <c r="H581" s="69"/>
      <c r="I581" s="69"/>
      <c r="J581" s="99"/>
      <c r="K581" s="69"/>
    </row>
    <row r="582" spans="1:11">
      <c r="A582" s="74"/>
      <c r="B582" s="74"/>
      <c r="C582" s="74"/>
      <c r="D582" s="97"/>
      <c r="E582" s="74"/>
      <c r="F582" s="74"/>
      <c r="G582" s="74"/>
      <c r="H582" s="74"/>
      <c r="I582" s="74"/>
      <c r="J582" s="98"/>
      <c r="K582" s="74"/>
    </row>
    <row r="583" spans="1:11">
      <c r="A583" s="69"/>
      <c r="B583" s="69"/>
      <c r="C583" s="69"/>
      <c r="D583" s="93"/>
      <c r="E583" s="69"/>
      <c r="F583" s="69"/>
      <c r="G583" s="69"/>
      <c r="H583" s="69"/>
      <c r="I583" s="69"/>
      <c r="J583" s="99"/>
      <c r="K583" s="69"/>
    </row>
    <row r="584" spans="1:11">
      <c r="A584" s="74"/>
      <c r="B584" s="74"/>
      <c r="C584" s="74"/>
      <c r="D584" s="97"/>
      <c r="E584" s="74"/>
      <c r="F584" s="74"/>
      <c r="G584" s="74"/>
      <c r="H584" s="74"/>
      <c r="I584" s="74"/>
      <c r="J584" s="98"/>
      <c r="K584" s="74"/>
    </row>
    <row r="585" spans="1:11">
      <c r="A585" s="69"/>
      <c r="B585" s="69"/>
      <c r="C585" s="69"/>
      <c r="D585" s="93"/>
      <c r="E585" s="69"/>
      <c r="F585" s="69"/>
      <c r="G585" s="69"/>
      <c r="H585" s="69"/>
      <c r="I585" s="69"/>
      <c r="J585" s="99"/>
      <c r="K585" s="69"/>
    </row>
    <row r="586" spans="1:11">
      <c r="A586" s="74"/>
      <c r="B586" s="74"/>
      <c r="C586" s="74"/>
      <c r="D586" s="97"/>
      <c r="E586" s="74"/>
      <c r="F586" s="74"/>
      <c r="G586" s="74"/>
      <c r="H586" s="74"/>
      <c r="I586" s="74"/>
      <c r="J586" s="98"/>
      <c r="K586" s="74"/>
    </row>
    <row r="587" spans="1:11">
      <c r="A587" s="69"/>
      <c r="B587" s="69"/>
      <c r="C587" s="69"/>
      <c r="D587" s="93"/>
      <c r="E587" s="69"/>
      <c r="F587" s="69"/>
      <c r="G587" s="69"/>
      <c r="H587" s="69"/>
      <c r="I587" s="69"/>
      <c r="J587" s="99"/>
      <c r="K587" s="69"/>
    </row>
    <row r="588" spans="1:11">
      <c r="A588" s="74"/>
      <c r="B588" s="74"/>
      <c r="C588" s="74"/>
      <c r="D588" s="97"/>
      <c r="E588" s="74"/>
      <c r="F588" s="74"/>
      <c r="G588" s="74"/>
      <c r="H588" s="74"/>
      <c r="I588" s="74"/>
      <c r="J588" s="98"/>
      <c r="K588" s="74"/>
    </row>
    <row r="589" spans="1:11">
      <c r="A589" s="69"/>
      <c r="B589" s="69"/>
      <c r="C589" s="69"/>
      <c r="D589" s="93"/>
      <c r="E589" s="69"/>
      <c r="F589" s="69"/>
      <c r="G589" s="69"/>
      <c r="H589" s="69"/>
      <c r="I589" s="69"/>
      <c r="J589" s="99"/>
      <c r="K589" s="69"/>
    </row>
    <row r="590" spans="1:11">
      <c r="A590" s="74"/>
      <c r="B590" s="74"/>
      <c r="C590" s="74"/>
      <c r="D590" s="97"/>
      <c r="E590" s="74"/>
      <c r="F590" s="74"/>
      <c r="G590" s="74"/>
      <c r="H590" s="74"/>
      <c r="I590" s="74"/>
      <c r="J590" s="98"/>
      <c r="K590" s="74"/>
    </row>
    <row r="591" spans="1:11">
      <c r="A591" s="69"/>
      <c r="B591" s="69"/>
      <c r="C591" s="69"/>
      <c r="D591" s="93"/>
      <c r="E591" s="69"/>
      <c r="F591" s="69"/>
      <c r="G591" s="69"/>
      <c r="H591" s="69"/>
      <c r="I591" s="69"/>
      <c r="J591" s="99"/>
      <c r="K591" s="69"/>
    </row>
    <row r="592" spans="1:11">
      <c r="A592" s="74"/>
      <c r="B592" s="74"/>
      <c r="C592" s="74"/>
      <c r="D592" s="97"/>
      <c r="E592" s="74"/>
      <c r="F592" s="74"/>
      <c r="G592" s="74"/>
      <c r="H592" s="74"/>
      <c r="I592" s="74"/>
      <c r="J592" s="98"/>
      <c r="K592" s="74"/>
    </row>
    <row r="593" spans="1:11">
      <c r="A593" s="69"/>
      <c r="B593" s="69"/>
      <c r="C593" s="69"/>
      <c r="D593" s="93"/>
      <c r="E593" s="69"/>
      <c r="F593" s="69"/>
      <c r="G593" s="69"/>
      <c r="H593" s="69"/>
      <c r="I593" s="69"/>
      <c r="J593" s="99"/>
      <c r="K593" s="69"/>
    </row>
    <row r="594" spans="1:11">
      <c r="A594" s="74"/>
      <c r="B594" s="74"/>
      <c r="C594" s="74"/>
      <c r="D594" s="97"/>
      <c r="E594" s="74"/>
      <c r="F594" s="74"/>
      <c r="G594" s="74"/>
      <c r="H594" s="74"/>
      <c r="I594" s="74"/>
      <c r="J594" s="98"/>
      <c r="K594" s="74"/>
    </row>
    <row r="595" spans="1:11">
      <c r="A595" s="69"/>
      <c r="B595" s="69"/>
      <c r="C595" s="69"/>
      <c r="D595" s="93"/>
      <c r="E595" s="69"/>
      <c r="F595" s="69"/>
      <c r="G595" s="69"/>
      <c r="H595" s="69"/>
      <c r="I595" s="69"/>
      <c r="J595" s="99"/>
      <c r="K595" s="69"/>
    </row>
    <row r="596" spans="1:11">
      <c r="A596" s="74"/>
      <c r="B596" s="74"/>
      <c r="C596" s="74"/>
      <c r="D596" s="97"/>
      <c r="E596" s="74"/>
      <c r="F596" s="74"/>
      <c r="G596" s="74"/>
      <c r="H596" s="74"/>
      <c r="I596" s="74"/>
      <c r="J596" s="98"/>
      <c r="K596" s="74"/>
    </row>
    <row r="597" spans="1:11">
      <c r="A597" s="69"/>
      <c r="B597" s="69"/>
      <c r="C597" s="69"/>
      <c r="D597" s="93"/>
      <c r="E597" s="69"/>
      <c r="F597" s="69"/>
      <c r="G597" s="69"/>
      <c r="H597" s="69"/>
      <c r="I597" s="69"/>
      <c r="J597" s="99"/>
      <c r="K597" s="69"/>
    </row>
    <row r="598" spans="1:11">
      <c r="A598" s="74"/>
      <c r="B598" s="74"/>
      <c r="C598" s="74"/>
      <c r="D598" s="97"/>
      <c r="E598" s="74"/>
      <c r="F598" s="74"/>
      <c r="G598" s="74"/>
      <c r="H598" s="74"/>
      <c r="I598" s="74"/>
      <c r="J598" s="98"/>
      <c r="K598" s="74"/>
    </row>
    <row r="599" spans="1:11">
      <c r="A599" s="69"/>
      <c r="B599" s="69"/>
      <c r="C599" s="69"/>
      <c r="D599" s="93"/>
      <c r="E599" s="69"/>
      <c r="F599" s="69"/>
      <c r="G599" s="69"/>
      <c r="H599" s="69"/>
      <c r="I599" s="69"/>
      <c r="J599" s="99"/>
      <c r="K599" s="69"/>
    </row>
    <row r="600" spans="1:11">
      <c r="A600" s="74"/>
      <c r="B600" s="74"/>
      <c r="C600" s="74"/>
      <c r="D600" s="97"/>
      <c r="E600" s="74"/>
      <c r="F600" s="74"/>
      <c r="G600" s="74"/>
      <c r="H600" s="74"/>
      <c r="I600" s="74"/>
      <c r="J600" s="98"/>
      <c r="K600" s="74"/>
    </row>
    <row r="601" spans="1:11">
      <c r="A601" s="69"/>
      <c r="B601" s="69"/>
      <c r="C601" s="69"/>
      <c r="D601" s="93"/>
      <c r="E601" s="69"/>
      <c r="F601" s="69"/>
      <c r="G601" s="69"/>
      <c r="H601" s="69"/>
      <c r="I601" s="69"/>
      <c r="J601" s="99"/>
      <c r="K601" s="69"/>
    </row>
    <row r="602" spans="1:11">
      <c r="A602" s="74"/>
      <c r="B602" s="74"/>
      <c r="C602" s="74"/>
      <c r="D602" s="97"/>
      <c r="E602" s="74"/>
      <c r="F602" s="74"/>
      <c r="G602" s="74"/>
      <c r="H602" s="74"/>
      <c r="I602" s="74"/>
      <c r="J602" s="98"/>
      <c r="K602" s="74"/>
    </row>
    <row r="603" spans="1:11">
      <c r="A603" s="69"/>
      <c r="B603" s="69"/>
      <c r="C603" s="69"/>
      <c r="D603" s="93"/>
      <c r="E603" s="69"/>
      <c r="F603" s="69"/>
      <c r="G603" s="69"/>
      <c r="H603" s="69"/>
      <c r="I603" s="69"/>
      <c r="J603" s="99"/>
      <c r="K603" s="69"/>
    </row>
    <row r="604" spans="1:11">
      <c r="A604" s="74"/>
      <c r="B604" s="74"/>
      <c r="C604" s="74"/>
      <c r="D604" s="97"/>
      <c r="E604" s="74"/>
      <c r="F604" s="74"/>
      <c r="G604" s="74"/>
      <c r="H604" s="74"/>
      <c r="I604" s="74"/>
      <c r="J604" s="98"/>
      <c r="K604" s="74"/>
    </row>
    <row r="605" spans="1:11">
      <c r="A605" s="69"/>
      <c r="B605" s="69"/>
      <c r="C605" s="69"/>
      <c r="D605" s="93"/>
      <c r="E605" s="69"/>
      <c r="F605" s="69"/>
      <c r="G605" s="69"/>
      <c r="H605" s="69"/>
      <c r="I605" s="69"/>
      <c r="J605" s="99"/>
      <c r="K605" s="69"/>
    </row>
    <row r="606" spans="1:11">
      <c r="A606" s="74"/>
      <c r="B606" s="74"/>
      <c r="C606" s="74"/>
      <c r="D606" s="97"/>
      <c r="E606" s="74"/>
      <c r="F606" s="74"/>
      <c r="G606" s="74"/>
      <c r="H606" s="74"/>
      <c r="I606" s="74"/>
      <c r="J606" s="98"/>
      <c r="K606" s="74"/>
    </row>
    <row r="607" spans="1:11">
      <c r="A607" s="69"/>
      <c r="B607" s="69"/>
      <c r="C607" s="69"/>
      <c r="D607" s="93"/>
      <c r="E607" s="69"/>
      <c r="F607" s="69"/>
      <c r="G607" s="69"/>
      <c r="H607" s="69"/>
      <c r="I607" s="69"/>
      <c r="J607" s="99"/>
      <c r="K607" s="69"/>
    </row>
    <row r="608" spans="1:11">
      <c r="A608" s="74"/>
      <c r="B608" s="74"/>
      <c r="C608" s="74"/>
      <c r="D608" s="97"/>
      <c r="E608" s="74"/>
      <c r="F608" s="74"/>
      <c r="G608" s="74"/>
      <c r="H608" s="74"/>
      <c r="I608" s="74"/>
      <c r="J608" s="98"/>
      <c r="K608" s="74"/>
    </row>
    <row r="609" spans="1:11">
      <c r="A609" s="69"/>
      <c r="B609" s="69"/>
      <c r="C609" s="69"/>
      <c r="D609" s="93"/>
      <c r="E609" s="69"/>
      <c r="F609" s="69"/>
      <c r="G609" s="69"/>
      <c r="H609" s="69"/>
      <c r="I609" s="69"/>
      <c r="J609" s="99"/>
      <c r="K609" s="69"/>
    </row>
    <row r="610" spans="1:11">
      <c r="A610" s="74"/>
      <c r="B610" s="74"/>
      <c r="C610" s="74"/>
      <c r="D610" s="97"/>
      <c r="E610" s="74"/>
      <c r="F610" s="74"/>
      <c r="G610" s="74"/>
      <c r="H610" s="74"/>
      <c r="I610" s="74"/>
      <c r="J610" s="98"/>
      <c r="K610" s="74"/>
    </row>
    <row r="611" spans="1:11">
      <c r="A611" s="69"/>
      <c r="B611" s="69"/>
      <c r="C611" s="69"/>
      <c r="D611" s="93"/>
      <c r="E611" s="69"/>
      <c r="F611" s="69"/>
      <c r="G611" s="69"/>
      <c r="H611" s="69"/>
      <c r="I611" s="69"/>
      <c r="J611" s="99"/>
      <c r="K611" s="69"/>
    </row>
    <row r="612" spans="1:11">
      <c r="A612" s="74"/>
      <c r="B612" s="74"/>
      <c r="C612" s="74"/>
      <c r="D612" s="97"/>
      <c r="E612" s="74"/>
      <c r="F612" s="74"/>
      <c r="G612" s="74"/>
      <c r="H612" s="74"/>
      <c r="I612" s="74"/>
      <c r="J612" s="98"/>
      <c r="K612" s="74"/>
    </row>
    <row r="613" spans="1:11">
      <c r="A613" s="69"/>
      <c r="B613" s="69"/>
      <c r="C613" s="69"/>
      <c r="D613" s="93"/>
      <c r="E613" s="69"/>
      <c r="F613" s="69"/>
      <c r="G613" s="69"/>
      <c r="H613" s="69"/>
      <c r="I613" s="69"/>
      <c r="J613" s="99"/>
      <c r="K613" s="69"/>
    </row>
    <row r="614" spans="1:11">
      <c r="A614" s="74"/>
      <c r="B614" s="74"/>
      <c r="C614" s="74"/>
      <c r="D614" s="97"/>
      <c r="E614" s="74"/>
      <c r="F614" s="74"/>
      <c r="G614" s="74"/>
      <c r="H614" s="74"/>
      <c r="I614" s="74"/>
      <c r="J614" s="98"/>
      <c r="K614" s="74"/>
    </row>
    <row r="615" spans="1:11">
      <c r="A615" s="69"/>
      <c r="B615" s="69"/>
      <c r="C615" s="69"/>
      <c r="D615" s="93"/>
      <c r="E615" s="69"/>
      <c r="F615" s="69"/>
      <c r="G615" s="69"/>
      <c r="H615" s="69"/>
      <c r="I615" s="69"/>
      <c r="J615" s="99"/>
      <c r="K615" s="69"/>
    </row>
    <row r="616" spans="1:11">
      <c r="A616" s="74"/>
      <c r="B616" s="74"/>
      <c r="C616" s="74"/>
      <c r="D616" s="97"/>
      <c r="E616" s="74"/>
      <c r="F616" s="74"/>
      <c r="G616" s="74"/>
      <c r="H616" s="74"/>
      <c r="I616" s="74"/>
      <c r="J616" s="98"/>
      <c r="K616" s="74"/>
    </row>
    <row r="617" spans="1:11">
      <c r="A617" s="69"/>
      <c r="B617" s="69"/>
      <c r="C617" s="69"/>
      <c r="D617" s="93"/>
      <c r="E617" s="69"/>
      <c r="F617" s="69"/>
      <c r="G617" s="69"/>
      <c r="H617" s="69"/>
      <c r="I617" s="69"/>
      <c r="J617" s="99"/>
      <c r="K617" s="69"/>
    </row>
    <row r="618" spans="1:11">
      <c r="A618" s="74"/>
      <c r="B618" s="74"/>
      <c r="C618" s="74"/>
      <c r="D618" s="97"/>
      <c r="E618" s="74"/>
      <c r="F618" s="74"/>
      <c r="G618" s="74"/>
      <c r="H618" s="74"/>
      <c r="I618" s="74"/>
      <c r="J618" s="98"/>
      <c r="K618" s="74"/>
    </row>
    <row r="619" spans="1:11">
      <c r="A619" s="69"/>
      <c r="B619" s="69"/>
      <c r="C619" s="69"/>
      <c r="D619" s="93"/>
      <c r="E619" s="69"/>
      <c r="F619" s="69"/>
      <c r="G619" s="69"/>
      <c r="H619" s="69"/>
      <c r="I619" s="69"/>
      <c r="J619" s="99"/>
      <c r="K619" s="69"/>
    </row>
    <row r="620" spans="1:11">
      <c r="A620" s="74"/>
      <c r="B620" s="74"/>
      <c r="C620" s="74"/>
      <c r="D620" s="97"/>
      <c r="E620" s="74"/>
      <c r="F620" s="74"/>
      <c r="G620" s="74"/>
      <c r="H620" s="74"/>
      <c r="I620" s="74"/>
      <c r="J620" s="98"/>
      <c r="K620" s="74"/>
    </row>
    <row r="621" spans="1:11">
      <c r="A621" s="69"/>
      <c r="B621" s="69"/>
      <c r="C621" s="69"/>
      <c r="D621" s="93"/>
      <c r="E621" s="69"/>
      <c r="F621" s="69"/>
      <c r="G621" s="69"/>
      <c r="H621" s="69"/>
      <c r="I621" s="69"/>
      <c r="J621" s="99"/>
      <c r="K621" s="69"/>
    </row>
    <row r="622" spans="1:11">
      <c r="A622" s="74"/>
      <c r="B622" s="74"/>
      <c r="C622" s="74"/>
      <c r="D622" s="97"/>
      <c r="E622" s="74"/>
      <c r="F622" s="74"/>
      <c r="G622" s="74"/>
      <c r="H622" s="74"/>
      <c r="I622" s="74"/>
      <c r="J622" s="98"/>
      <c r="K622" s="74"/>
    </row>
    <row r="623" spans="1:11">
      <c r="A623" s="69"/>
      <c r="B623" s="69"/>
      <c r="C623" s="69"/>
      <c r="D623" s="93"/>
      <c r="E623" s="69"/>
      <c r="F623" s="69"/>
      <c r="G623" s="69"/>
      <c r="H623" s="69"/>
      <c r="I623" s="69"/>
      <c r="J623" s="99"/>
      <c r="K623" s="69"/>
    </row>
    <row r="624" spans="1:11">
      <c r="A624" s="74"/>
      <c r="B624" s="74"/>
      <c r="C624" s="74"/>
      <c r="D624" s="97"/>
      <c r="E624" s="74"/>
      <c r="F624" s="74"/>
      <c r="G624" s="74"/>
      <c r="H624" s="74"/>
      <c r="I624" s="74"/>
      <c r="J624" s="98"/>
      <c r="K624" s="74"/>
    </row>
    <row r="625" spans="1:11">
      <c r="A625" s="69"/>
      <c r="B625" s="69"/>
      <c r="C625" s="69"/>
      <c r="D625" s="93"/>
      <c r="E625" s="69"/>
      <c r="F625" s="69"/>
      <c r="G625" s="69"/>
      <c r="H625" s="69"/>
      <c r="I625" s="69"/>
      <c r="J625" s="99"/>
      <c r="K625" s="69"/>
    </row>
    <row r="626" spans="1:11">
      <c r="A626" s="74"/>
      <c r="B626" s="74"/>
      <c r="C626" s="74"/>
      <c r="D626" s="97"/>
      <c r="E626" s="74"/>
      <c r="F626" s="74"/>
      <c r="G626" s="74"/>
      <c r="H626" s="74"/>
      <c r="I626" s="74"/>
      <c r="J626" s="98"/>
      <c r="K626" s="74"/>
    </row>
    <row r="627" spans="1:11">
      <c r="A627" s="69"/>
      <c r="B627" s="69"/>
      <c r="C627" s="69"/>
      <c r="D627" s="93"/>
      <c r="E627" s="69"/>
      <c r="F627" s="69"/>
      <c r="G627" s="69"/>
      <c r="H627" s="69"/>
      <c r="I627" s="69"/>
      <c r="J627" s="99"/>
      <c r="K627" s="69"/>
    </row>
    <row r="628" spans="1:11">
      <c r="A628" s="74"/>
      <c r="B628" s="74"/>
      <c r="C628" s="74"/>
      <c r="D628" s="97"/>
      <c r="E628" s="74"/>
      <c r="F628" s="74"/>
      <c r="G628" s="74"/>
      <c r="H628" s="74"/>
      <c r="I628" s="74"/>
      <c r="J628" s="98"/>
      <c r="K628" s="74"/>
    </row>
    <row r="629" spans="1:11">
      <c r="A629" s="69"/>
      <c r="B629" s="69"/>
      <c r="C629" s="69"/>
      <c r="D629" s="93"/>
      <c r="E629" s="69"/>
      <c r="F629" s="69"/>
      <c r="G629" s="69"/>
      <c r="H629" s="69"/>
      <c r="I629" s="69"/>
      <c r="J629" s="99"/>
      <c r="K629" s="69"/>
    </row>
    <row r="630" spans="1:11">
      <c r="A630" s="74"/>
      <c r="B630" s="74"/>
      <c r="C630" s="74"/>
      <c r="D630" s="97"/>
      <c r="E630" s="74"/>
      <c r="F630" s="74"/>
      <c r="G630" s="74"/>
      <c r="H630" s="74"/>
      <c r="I630" s="74"/>
      <c r="J630" s="98"/>
      <c r="K630" s="74"/>
    </row>
    <row r="631" spans="1:11">
      <c r="A631" s="69"/>
      <c r="B631" s="69"/>
      <c r="C631" s="69"/>
      <c r="D631" s="93"/>
      <c r="E631" s="69"/>
      <c r="F631" s="69"/>
      <c r="G631" s="69"/>
      <c r="H631" s="69"/>
      <c r="I631" s="69"/>
      <c r="J631" s="99"/>
      <c r="K631" s="69"/>
    </row>
    <row r="632" spans="1:11">
      <c r="A632" s="74"/>
      <c r="B632" s="74"/>
      <c r="C632" s="74"/>
      <c r="D632" s="97"/>
      <c r="E632" s="74"/>
      <c r="F632" s="74"/>
      <c r="G632" s="74"/>
      <c r="H632" s="74"/>
      <c r="I632" s="74"/>
      <c r="J632" s="98"/>
      <c r="K632" s="74"/>
    </row>
    <row r="633" spans="1:11">
      <c r="A633" s="69"/>
      <c r="B633" s="69"/>
      <c r="C633" s="69"/>
      <c r="D633" s="93"/>
      <c r="E633" s="69"/>
      <c r="F633" s="69"/>
      <c r="G633" s="69"/>
      <c r="H633" s="69"/>
      <c r="I633" s="69"/>
      <c r="J633" s="99"/>
      <c r="K633" s="69"/>
    </row>
    <row r="634" spans="1:11">
      <c r="A634" s="74"/>
      <c r="B634" s="74"/>
      <c r="C634" s="74"/>
      <c r="D634" s="97"/>
      <c r="E634" s="74"/>
      <c r="F634" s="74"/>
      <c r="G634" s="74"/>
      <c r="H634" s="74"/>
      <c r="I634" s="74"/>
      <c r="J634" s="98"/>
      <c r="K634" s="74"/>
    </row>
    <row r="635" spans="1:11">
      <c r="A635" s="69"/>
      <c r="B635" s="69"/>
      <c r="C635" s="69"/>
      <c r="D635" s="93"/>
      <c r="E635" s="69"/>
      <c r="F635" s="69"/>
      <c r="G635" s="69"/>
      <c r="H635" s="69"/>
      <c r="I635" s="69"/>
      <c r="J635" s="99"/>
      <c r="K635" s="69"/>
    </row>
    <row r="636" spans="1:11">
      <c r="A636" s="74"/>
      <c r="B636" s="74"/>
      <c r="C636" s="74"/>
      <c r="D636" s="97"/>
      <c r="E636" s="74"/>
      <c r="F636" s="74"/>
      <c r="G636" s="74"/>
      <c r="H636" s="74"/>
      <c r="I636" s="74"/>
      <c r="J636" s="98"/>
      <c r="K636" s="74"/>
    </row>
    <row r="637" spans="1:11">
      <c r="A637" s="69"/>
      <c r="B637" s="69"/>
      <c r="C637" s="69"/>
      <c r="D637" s="93"/>
      <c r="E637" s="69"/>
      <c r="F637" s="69"/>
      <c r="G637" s="69"/>
      <c r="H637" s="69"/>
      <c r="I637" s="69"/>
      <c r="J637" s="99"/>
      <c r="K637" s="69"/>
    </row>
    <row r="638" spans="1:11">
      <c r="A638" s="74"/>
      <c r="B638" s="74"/>
      <c r="C638" s="74"/>
      <c r="D638" s="97"/>
      <c r="E638" s="74"/>
      <c r="F638" s="74"/>
      <c r="G638" s="74"/>
      <c r="H638" s="74"/>
      <c r="I638" s="74"/>
      <c r="J638" s="98"/>
      <c r="K638" s="74"/>
    </row>
    <row r="639" spans="1:11">
      <c r="A639" s="69"/>
      <c r="B639" s="69"/>
      <c r="C639" s="69"/>
      <c r="D639" s="93"/>
      <c r="E639" s="69"/>
      <c r="F639" s="69"/>
      <c r="G639" s="69"/>
      <c r="H639" s="69"/>
      <c r="I639" s="69"/>
      <c r="J639" s="99"/>
      <c r="K639" s="69"/>
    </row>
    <row r="640" spans="1:11">
      <c r="A640" s="74"/>
      <c r="B640" s="74"/>
      <c r="C640" s="74"/>
      <c r="D640" s="97"/>
      <c r="E640" s="74"/>
      <c r="F640" s="74"/>
      <c r="G640" s="74"/>
      <c r="H640" s="74"/>
      <c r="I640" s="74"/>
      <c r="J640" s="98"/>
      <c r="K640" s="74"/>
    </row>
    <row r="641" spans="1:11">
      <c r="A641" s="69"/>
      <c r="B641" s="69"/>
      <c r="C641" s="69"/>
      <c r="D641" s="93"/>
      <c r="E641" s="69"/>
      <c r="F641" s="69"/>
      <c r="G641" s="69"/>
      <c r="H641" s="69"/>
      <c r="I641" s="69"/>
      <c r="J641" s="99"/>
      <c r="K641" s="69"/>
    </row>
    <row r="642" spans="1:11">
      <c r="A642" s="74"/>
      <c r="B642" s="74"/>
      <c r="C642" s="74"/>
      <c r="D642" s="97"/>
      <c r="E642" s="74"/>
      <c r="F642" s="74"/>
      <c r="G642" s="74"/>
      <c r="H642" s="74"/>
      <c r="I642" s="74"/>
      <c r="J642" s="98"/>
      <c r="K642" s="74"/>
    </row>
    <row r="643" spans="1:11">
      <c r="A643" s="69"/>
      <c r="B643" s="69"/>
      <c r="C643" s="69"/>
      <c r="D643" s="93"/>
      <c r="E643" s="69"/>
      <c r="F643" s="69"/>
      <c r="G643" s="69"/>
      <c r="H643" s="69"/>
      <c r="I643" s="69"/>
      <c r="J643" s="99"/>
      <c r="K643" s="69"/>
    </row>
    <row r="644" spans="1:11">
      <c r="A644" s="74"/>
      <c r="B644" s="74"/>
      <c r="C644" s="74"/>
      <c r="D644" s="97"/>
      <c r="E644" s="74"/>
      <c r="F644" s="74"/>
      <c r="G644" s="74"/>
      <c r="H644" s="74"/>
      <c r="I644" s="74"/>
      <c r="J644" s="98"/>
      <c r="K644" s="74"/>
    </row>
    <row r="645" spans="1:11">
      <c r="A645" s="69"/>
      <c r="B645" s="69"/>
      <c r="C645" s="69"/>
      <c r="D645" s="93"/>
      <c r="E645" s="69"/>
      <c r="F645" s="69"/>
      <c r="G645" s="69"/>
      <c r="H645" s="69"/>
      <c r="I645" s="69"/>
      <c r="J645" s="99"/>
      <c r="K645" s="69"/>
    </row>
    <row r="646" spans="1:11">
      <c r="A646" s="74"/>
      <c r="B646" s="74"/>
      <c r="C646" s="74"/>
      <c r="D646" s="97"/>
      <c r="E646" s="74"/>
      <c r="F646" s="74"/>
      <c r="G646" s="74"/>
      <c r="H646" s="74"/>
      <c r="I646" s="74"/>
      <c r="J646" s="98"/>
      <c r="K646" s="74"/>
    </row>
    <row r="647" spans="1:11">
      <c r="A647" s="69"/>
      <c r="B647" s="69"/>
      <c r="C647" s="69"/>
      <c r="D647" s="93"/>
      <c r="E647" s="69"/>
      <c r="F647" s="69"/>
      <c r="G647" s="69"/>
      <c r="H647" s="69"/>
      <c r="I647" s="69"/>
      <c r="J647" s="99"/>
      <c r="K647" s="69"/>
    </row>
    <row r="648" spans="1:11">
      <c r="A648" s="74"/>
      <c r="B648" s="74"/>
      <c r="C648" s="74"/>
      <c r="D648" s="97"/>
      <c r="E648" s="74"/>
      <c r="F648" s="74"/>
      <c r="G648" s="74"/>
      <c r="H648" s="74"/>
      <c r="I648" s="74"/>
      <c r="J648" s="98"/>
      <c r="K648" s="74"/>
    </row>
    <row r="649" spans="1:11">
      <c r="A649" s="69"/>
      <c r="B649" s="69"/>
      <c r="C649" s="69"/>
      <c r="D649" s="93"/>
      <c r="E649" s="69"/>
      <c r="F649" s="69"/>
      <c r="G649" s="69"/>
      <c r="H649" s="69"/>
      <c r="I649" s="69"/>
      <c r="J649" s="99"/>
      <c r="K649" s="69"/>
    </row>
    <row r="650" spans="1:11">
      <c r="A650" s="74"/>
      <c r="B650" s="74"/>
      <c r="C650" s="74"/>
      <c r="D650" s="97"/>
      <c r="E650" s="74"/>
      <c r="F650" s="74"/>
      <c r="G650" s="74"/>
      <c r="H650" s="74"/>
      <c r="I650" s="74"/>
      <c r="J650" s="98"/>
      <c r="K650" s="74"/>
    </row>
    <row r="651" spans="1:11">
      <c r="A651" s="69"/>
      <c r="B651" s="69"/>
      <c r="C651" s="69"/>
      <c r="D651" s="93"/>
      <c r="E651" s="69"/>
      <c r="F651" s="69"/>
      <c r="G651" s="69"/>
      <c r="H651" s="69"/>
      <c r="I651" s="69"/>
      <c r="J651" s="99"/>
      <c r="K651" s="69"/>
    </row>
    <row r="652" spans="1:11">
      <c r="A652" s="74"/>
      <c r="B652" s="74"/>
      <c r="C652" s="74"/>
      <c r="D652" s="97"/>
      <c r="E652" s="74"/>
      <c r="F652" s="74"/>
      <c r="G652" s="74"/>
      <c r="H652" s="74"/>
      <c r="I652" s="74"/>
      <c r="J652" s="98"/>
      <c r="K652" s="74"/>
    </row>
    <row r="653" spans="1:11">
      <c r="A653" s="69"/>
      <c r="B653" s="69"/>
      <c r="C653" s="69"/>
      <c r="D653" s="93"/>
      <c r="E653" s="69"/>
      <c r="F653" s="69"/>
      <c r="G653" s="69"/>
      <c r="H653" s="69"/>
      <c r="I653" s="69"/>
      <c r="J653" s="99"/>
      <c r="K653" s="69"/>
    </row>
    <row r="654" spans="1:11">
      <c r="A654" s="74"/>
      <c r="B654" s="74"/>
      <c r="C654" s="74"/>
      <c r="D654" s="97"/>
      <c r="E654" s="74"/>
      <c r="F654" s="74"/>
      <c r="G654" s="74"/>
      <c r="H654" s="74"/>
      <c r="I654" s="74"/>
      <c r="J654" s="98"/>
      <c r="K654" s="74"/>
    </row>
    <row r="655" spans="1:11">
      <c r="A655" s="69"/>
      <c r="B655" s="69"/>
      <c r="C655" s="69"/>
      <c r="D655" s="93"/>
      <c r="E655" s="69"/>
      <c r="F655" s="69"/>
      <c r="G655" s="69"/>
      <c r="H655" s="69"/>
      <c r="I655" s="69"/>
      <c r="J655" s="99"/>
      <c r="K655" s="69"/>
    </row>
    <row r="656" spans="1:11">
      <c r="A656" s="74"/>
      <c r="B656" s="74"/>
      <c r="C656" s="74"/>
      <c r="D656" s="97"/>
      <c r="E656" s="74"/>
      <c r="F656" s="74"/>
      <c r="G656" s="74"/>
      <c r="H656" s="74"/>
      <c r="I656" s="74"/>
      <c r="J656" s="98"/>
      <c r="K656" s="74"/>
    </row>
    <row r="657" spans="1:11">
      <c r="A657" s="69"/>
      <c r="B657" s="69"/>
      <c r="C657" s="69"/>
      <c r="D657" s="93"/>
      <c r="E657" s="69"/>
      <c r="F657" s="69"/>
      <c r="G657" s="69"/>
      <c r="H657" s="69"/>
      <c r="I657" s="69"/>
      <c r="J657" s="99"/>
      <c r="K657" s="69"/>
    </row>
    <row r="658" spans="1:11">
      <c r="A658" s="74"/>
      <c r="B658" s="74"/>
      <c r="C658" s="74"/>
      <c r="D658" s="97"/>
      <c r="E658" s="74"/>
      <c r="F658" s="74"/>
      <c r="G658" s="74"/>
      <c r="H658" s="74"/>
      <c r="I658" s="74"/>
      <c r="J658" s="98"/>
      <c r="K658" s="74"/>
    </row>
    <row r="659" spans="1:11">
      <c r="A659" s="69"/>
      <c r="B659" s="69"/>
      <c r="C659" s="69"/>
      <c r="D659" s="93"/>
      <c r="E659" s="69"/>
      <c r="F659" s="69"/>
      <c r="G659" s="69"/>
      <c r="H659" s="69"/>
      <c r="I659" s="69"/>
      <c r="J659" s="99"/>
      <c r="K659" s="69"/>
    </row>
    <row r="660" spans="1:11">
      <c r="A660" s="74"/>
      <c r="B660" s="74"/>
      <c r="C660" s="74"/>
      <c r="D660" s="97"/>
      <c r="E660" s="74"/>
      <c r="F660" s="74"/>
      <c r="G660" s="74"/>
      <c r="H660" s="74"/>
      <c r="I660" s="74"/>
      <c r="J660" s="98"/>
      <c r="K660" s="74"/>
    </row>
    <row r="661" spans="1:11">
      <c r="A661" s="69"/>
      <c r="B661" s="69"/>
      <c r="C661" s="69"/>
      <c r="D661" s="93"/>
      <c r="E661" s="69"/>
      <c r="F661" s="69"/>
      <c r="G661" s="69"/>
      <c r="H661" s="69"/>
      <c r="I661" s="69"/>
      <c r="J661" s="99"/>
      <c r="K661" s="69"/>
    </row>
    <row r="662" spans="1:11">
      <c r="A662" s="74"/>
      <c r="B662" s="74"/>
      <c r="C662" s="74"/>
      <c r="D662" s="97"/>
      <c r="E662" s="74"/>
      <c r="F662" s="74"/>
      <c r="G662" s="74"/>
      <c r="H662" s="74"/>
      <c r="I662" s="74"/>
      <c r="J662" s="98"/>
      <c r="K662" s="74"/>
    </row>
    <row r="663" spans="1:11">
      <c r="A663" s="69"/>
      <c r="B663" s="69"/>
      <c r="C663" s="69"/>
      <c r="D663" s="93"/>
      <c r="E663" s="69"/>
      <c r="F663" s="69"/>
      <c r="G663" s="69"/>
      <c r="H663" s="69"/>
      <c r="I663" s="69"/>
      <c r="J663" s="99"/>
      <c r="K663" s="69"/>
    </row>
    <row r="664" spans="1:11">
      <c r="A664" s="74"/>
      <c r="B664" s="74"/>
      <c r="C664" s="74"/>
      <c r="D664" s="97"/>
      <c r="E664" s="74"/>
      <c r="F664" s="74"/>
      <c r="G664" s="74"/>
      <c r="H664" s="74"/>
      <c r="I664" s="74"/>
      <c r="J664" s="98"/>
      <c r="K664" s="74"/>
    </row>
    <row r="665" spans="1:11">
      <c r="A665" s="69"/>
      <c r="B665" s="69"/>
      <c r="C665" s="69"/>
      <c r="D665" s="93"/>
      <c r="E665" s="69"/>
      <c r="F665" s="69"/>
      <c r="G665" s="69"/>
      <c r="H665" s="69"/>
      <c r="I665" s="69"/>
      <c r="J665" s="99"/>
      <c r="K665" s="69"/>
    </row>
    <row r="666" spans="1:11">
      <c r="A666" s="74"/>
      <c r="B666" s="74"/>
      <c r="C666" s="74"/>
      <c r="D666" s="97"/>
      <c r="E666" s="74"/>
      <c r="F666" s="74"/>
      <c r="G666" s="74"/>
      <c r="H666" s="74"/>
      <c r="I666" s="74"/>
      <c r="J666" s="98"/>
      <c r="K666" s="74"/>
    </row>
    <row r="667" spans="1:11">
      <c r="A667" s="69"/>
      <c r="B667" s="69"/>
      <c r="C667" s="69"/>
      <c r="D667" s="93"/>
      <c r="E667" s="69"/>
      <c r="F667" s="69"/>
      <c r="G667" s="69"/>
      <c r="H667" s="69"/>
      <c r="I667" s="69"/>
      <c r="J667" s="99"/>
      <c r="K667" s="69"/>
    </row>
    <row r="668" spans="1:11">
      <c r="A668" s="74"/>
      <c r="B668" s="74"/>
      <c r="C668" s="74"/>
      <c r="D668" s="97"/>
      <c r="E668" s="74"/>
      <c r="F668" s="74"/>
      <c r="G668" s="74"/>
      <c r="H668" s="74"/>
      <c r="I668" s="74"/>
      <c r="J668" s="98"/>
      <c r="K668" s="74"/>
    </row>
    <row r="669" spans="1:11">
      <c r="A669" s="69"/>
      <c r="B669" s="69"/>
      <c r="C669" s="69"/>
      <c r="D669" s="93"/>
      <c r="E669" s="69"/>
      <c r="F669" s="69"/>
      <c r="G669" s="69"/>
      <c r="H669" s="69"/>
      <c r="I669" s="69"/>
      <c r="J669" s="99"/>
      <c r="K669" s="69"/>
    </row>
    <row r="670" spans="1:11">
      <c r="A670" s="74"/>
      <c r="B670" s="74"/>
      <c r="C670" s="74"/>
      <c r="D670" s="97"/>
      <c r="E670" s="74"/>
      <c r="F670" s="74"/>
      <c r="G670" s="74"/>
      <c r="H670" s="74"/>
      <c r="I670" s="74"/>
      <c r="J670" s="98"/>
      <c r="K670" s="74"/>
    </row>
    <row r="671" spans="1:11">
      <c r="A671" s="69"/>
      <c r="B671" s="69"/>
      <c r="C671" s="69"/>
      <c r="D671" s="93"/>
      <c r="E671" s="69"/>
      <c r="F671" s="69"/>
      <c r="G671" s="69"/>
      <c r="H671" s="69"/>
      <c r="I671" s="69"/>
      <c r="J671" s="99"/>
      <c r="K671" s="69"/>
    </row>
    <row r="672" spans="1:11">
      <c r="A672" s="74"/>
      <c r="B672" s="74"/>
      <c r="C672" s="74"/>
      <c r="D672" s="97"/>
      <c r="E672" s="74"/>
      <c r="F672" s="74"/>
      <c r="G672" s="74"/>
      <c r="H672" s="74"/>
      <c r="I672" s="74"/>
      <c r="J672" s="98"/>
      <c r="K672" s="74"/>
    </row>
    <row r="673" spans="1:11">
      <c r="A673" s="69"/>
      <c r="B673" s="69"/>
      <c r="C673" s="69"/>
      <c r="D673" s="93"/>
      <c r="E673" s="69"/>
      <c r="F673" s="69"/>
      <c r="G673" s="69"/>
      <c r="H673" s="69"/>
      <c r="I673" s="69"/>
      <c r="J673" s="99"/>
      <c r="K673" s="69"/>
    </row>
    <row r="674" spans="1:11">
      <c r="A674" s="74"/>
      <c r="B674" s="74"/>
      <c r="C674" s="74"/>
      <c r="D674" s="97"/>
      <c r="E674" s="74"/>
      <c r="F674" s="74"/>
      <c r="G674" s="74"/>
      <c r="H674" s="74"/>
      <c r="I674" s="74"/>
      <c r="J674" s="98"/>
      <c r="K674" s="74"/>
    </row>
    <row r="675" spans="1:11">
      <c r="A675" s="69"/>
      <c r="B675" s="69"/>
      <c r="C675" s="69"/>
      <c r="D675" s="93"/>
      <c r="E675" s="69"/>
      <c r="F675" s="69"/>
      <c r="G675" s="69"/>
      <c r="H675" s="69"/>
      <c r="I675" s="69"/>
      <c r="J675" s="99"/>
      <c r="K675" s="69"/>
    </row>
    <row r="676" spans="1:11">
      <c r="A676" s="74"/>
      <c r="B676" s="74"/>
      <c r="C676" s="74"/>
      <c r="D676" s="97"/>
      <c r="E676" s="74"/>
      <c r="F676" s="74"/>
      <c r="G676" s="74"/>
      <c r="H676" s="74"/>
      <c r="I676" s="74"/>
      <c r="J676" s="98"/>
      <c r="K676" s="74"/>
    </row>
    <row r="677" spans="1:11">
      <c r="A677" s="69"/>
      <c r="B677" s="69"/>
      <c r="C677" s="69"/>
      <c r="D677" s="93"/>
      <c r="E677" s="69"/>
      <c r="F677" s="69"/>
      <c r="G677" s="69"/>
      <c r="H677" s="69"/>
      <c r="I677" s="69"/>
      <c r="J677" s="99"/>
      <c r="K677" s="69"/>
    </row>
    <row r="678" spans="1:11">
      <c r="A678" s="74"/>
      <c r="B678" s="74"/>
      <c r="C678" s="74"/>
      <c r="D678" s="97"/>
      <c r="E678" s="74"/>
      <c r="F678" s="74"/>
      <c r="G678" s="74"/>
      <c r="H678" s="74"/>
      <c r="I678" s="74"/>
      <c r="J678" s="98"/>
      <c r="K678" s="74"/>
    </row>
    <row r="679" spans="1:11">
      <c r="A679" s="69"/>
      <c r="B679" s="69"/>
      <c r="C679" s="69"/>
      <c r="D679" s="93"/>
      <c r="E679" s="69"/>
      <c r="F679" s="69"/>
      <c r="G679" s="69"/>
      <c r="H679" s="69"/>
      <c r="I679" s="69"/>
      <c r="J679" s="99"/>
      <c r="K679" s="69"/>
    </row>
    <row r="680" spans="1:11">
      <c r="A680" s="74"/>
      <c r="B680" s="74"/>
      <c r="C680" s="74"/>
      <c r="D680" s="97"/>
      <c r="E680" s="74"/>
      <c r="F680" s="74"/>
      <c r="G680" s="74"/>
      <c r="H680" s="74"/>
      <c r="I680" s="74"/>
      <c r="J680" s="98"/>
      <c r="K680" s="74"/>
    </row>
    <row r="681" spans="1:11">
      <c r="A681" s="69"/>
      <c r="B681" s="69"/>
      <c r="C681" s="69"/>
      <c r="D681" s="93"/>
      <c r="E681" s="69"/>
      <c r="F681" s="69"/>
      <c r="G681" s="69"/>
      <c r="H681" s="69"/>
      <c r="I681" s="69"/>
      <c r="J681" s="99"/>
      <c r="K681" s="69"/>
    </row>
    <row r="682" spans="1:11">
      <c r="A682" s="74"/>
      <c r="B682" s="74"/>
      <c r="C682" s="74"/>
      <c r="D682" s="97"/>
      <c r="E682" s="74"/>
      <c r="F682" s="74"/>
      <c r="G682" s="74"/>
      <c r="H682" s="74"/>
      <c r="I682" s="74"/>
      <c r="J682" s="98"/>
      <c r="K682" s="74"/>
    </row>
    <row r="683" spans="1:11">
      <c r="A683" s="69"/>
      <c r="B683" s="69"/>
      <c r="C683" s="69"/>
      <c r="D683" s="93"/>
      <c r="E683" s="69"/>
      <c r="F683" s="69"/>
      <c r="G683" s="69"/>
      <c r="H683" s="69"/>
      <c r="I683" s="69"/>
      <c r="J683" s="99"/>
      <c r="K683" s="69"/>
    </row>
    <row r="684" spans="1:11">
      <c r="A684" s="74"/>
      <c r="B684" s="74"/>
      <c r="C684" s="74"/>
      <c r="D684" s="97"/>
      <c r="E684" s="74"/>
      <c r="F684" s="74"/>
      <c r="G684" s="74"/>
      <c r="H684" s="74"/>
      <c r="I684" s="74"/>
      <c r="J684" s="98"/>
      <c r="K684" s="74"/>
    </row>
    <row r="685" spans="1:11">
      <c r="A685" s="69"/>
      <c r="B685" s="69"/>
      <c r="C685" s="69"/>
      <c r="D685" s="93"/>
      <c r="E685" s="69"/>
      <c r="F685" s="69"/>
      <c r="G685" s="69"/>
      <c r="H685" s="69"/>
      <c r="I685" s="69"/>
      <c r="J685" s="99"/>
      <c r="K685" s="69"/>
    </row>
    <row r="686" spans="1:11">
      <c r="A686" s="74"/>
      <c r="B686" s="74"/>
      <c r="C686" s="74"/>
      <c r="D686" s="97"/>
      <c r="E686" s="74"/>
      <c r="F686" s="74"/>
      <c r="G686" s="74"/>
      <c r="H686" s="74"/>
      <c r="I686" s="74"/>
      <c r="J686" s="98"/>
      <c r="K686" s="74"/>
    </row>
    <row r="687" spans="1:11">
      <c r="A687" s="69"/>
      <c r="B687" s="69"/>
      <c r="C687" s="69"/>
      <c r="D687" s="93"/>
      <c r="E687" s="69"/>
      <c r="F687" s="69"/>
      <c r="G687" s="69"/>
      <c r="H687" s="69"/>
      <c r="I687" s="69"/>
      <c r="J687" s="99"/>
      <c r="K687" s="69"/>
    </row>
    <row r="688" spans="1:11">
      <c r="A688" s="74"/>
      <c r="B688" s="74"/>
      <c r="C688" s="74"/>
      <c r="D688" s="97"/>
      <c r="E688" s="74"/>
      <c r="F688" s="74"/>
      <c r="G688" s="74"/>
      <c r="H688" s="74"/>
      <c r="I688" s="74"/>
      <c r="J688" s="98"/>
      <c r="K688" s="74"/>
    </row>
    <row r="689" spans="1:11">
      <c r="A689" s="69"/>
      <c r="B689" s="69"/>
      <c r="C689" s="69"/>
      <c r="D689" s="93"/>
      <c r="E689" s="69"/>
      <c r="F689" s="69"/>
      <c r="G689" s="69"/>
      <c r="H689" s="69"/>
      <c r="I689" s="69"/>
      <c r="J689" s="99"/>
      <c r="K689" s="69"/>
    </row>
    <row r="690" spans="1:11">
      <c r="A690" s="74"/>
      <c r="B690" s="74"/>
      <c r="C690" s="74"/>
      <c r="D690" s="97"/>
      <c r="E690" s="74"/>
      <c r="F690" s="74"/>
      <c r="G690" s="74"/>
      <c r="H690" s="74"/>
      <c r="I690" s="74"/>
      <c r="J690" s="98"/>
      <c r="K690" s="74"/>
    </row>
    <row r="691" spans="1:11">
      <c r="A691" s="69"/>
      <c r="B691" s="69"/>
      <c r="C691" s="69"/>
      <c r="D691" s="93"/>
      <c r="E691" s="69"/>
      <c r="F691" s="69"/>
      <c r="G691" s="69"/>
      <c r="H691" s="69"/>
      <c r="I691" s="69"/>
      <c r="J691" s="99"/>
      <c r="K691" s="69"/>
    </row>
    <row r="692" spans="1:11">
      <c r="A692" s="74"/>
      <c r="B692" s="74"/>
      <c r="C692" s="74"/>
      <c r="D692" s="97"/>
      <c r="E692" s="74"/>
      <c r="F692" s="74"/>
      <c r="G692" s="74"/>
      <c r="H692" s="74"/>
      <c r="I692" s="74"/>
      <c r="J692" s="98"/>
      <c r="K692" s="74"/>
    </row>
    <row r="693" spans="1:11">
      <c r="A693" s="69"/>
      <c r="B693" s="69"/>
      <c r="C693" s="69"/>
      <c r="D693" s="93"/>
      <c r="E693" s="69"/>
      <c r="F693" s="69"/>
      <c r="G693" s="69"/>
      <c r="H693" s="69"/>
      <c r="I693" s="69"/>
      <c r="J693" s="99"/>
      <c r="K693" s="69"/>
    </row>
    <row r="694" spans="1:11">
      <c r="A694" s="74"/>
      <c r="B694" s="74"/>
      <c r="C694" s="74"/>
      <c r="D694" s="97"/>
      <c r="E694" s="74"/>
      <c r="F694" s="74"/>
      <c r="G694" s="74"/>
      <c r="H694" s="74"/>
      <c r="I694" s="74"/>
      <c r="J694" s="98"/>
      <c r="K694" s="74"/>
    </row>
    <row r="695" spans="1:11">
      <c r="A695" s="69"/>
      <c r="B695" s="69"/>
      <c r="C695" s="69"/>
      <c r="D695" s="93"/>
      <c r="E695" s="69"/>
      <c r="F695" s="69"/>
      <c r="G695" s="69"/>
      <c r="H695" s="69"/>
      <c r="I695" s="69"/>
      <c r="J695" s="99"/>
      <c r="K695" s="69"/>
    </row>
    <row r="696" spans="1:11">
      <c r="A696" s="74"/>
      <c r="B696" s="74"/>
      <c r="C696" s="74"/>
      <c r="D696" s="97"/>
      <c r="E696" s="74"/>
      <c r="F696" s="74"/>
      <c r="G696" s="74"/>
      <c r="H696" s="74"/>
      <c r="I696" s="74"/>
      <c r="J696" s="98"/>
      <c r="K696" s="74"/>
    </row>
    <row r="697" spans="1:11">
      <c r="A697" s="69"/>
      <c r="B697" s="69"/>
      <c r="C697" s="69"/>
      <c r="D697" s="93"/>
      <c r="E697" s="69"/>
      <c r="F697" s="69"/>
      <c r="G697" s="69"/>
      <c r="H697" s="69"/>
      <c r="I697" s="69"/>
      <c r="J697" s="99"/>
      <c r="K697" s="69"/>
    </row>
    <row r="698" spans="1:11">
      <c r="A698" s="74"/>
      <c r="B698" s="74"/>
      <c r="C698" s="74"/>
      <c r="D698" s="97"/>
      <c r="E698" s="74"/>
      <c r="F698" s="74"/>
      <c r="G698" s="74"/>
      <c r="H698" s="74"/>
      <c r="I698" s="74"/>
      <c r="J698" s="98"/>
      <c r="K698" s="74"/>
    </row>
    <row r="699" spans="1:11">
      <c r="A699" s="69"/>
      <c r="B699" s="69"/>
      <c r="C699" s="69"/>
      <c r="D699" s="93"/>
      <c r="E699" s="69"/>
      <c r="F699" s="69"/>
      <c r="G699" s="69"/>
      <c r="H699" s="69"/>
      <c r="I699" s="69"/>
      <c r="J699" s="99"/>
      <c r="K699" s="69"/>
    </row>
    <row r="700" spans="1:11">
      <c r="A700" s="74"/>
      <c r="B700" s="74"/>
      <c r="C700" s="74"/>
      <c r="D700" s="97"/>
      <c r="E700" s="74"/>
      <c r="F700" s="74"/>
      <c r="G700" s="74"/>
      <c r="H700" s="74"/>
      <c r="I700" s="74"/>
      <c r="J700" s="98"/>
      <c r="K700" s="74"/>
    </row>
    <row r="701" spans="1:11">
      <c r="A701" s="69"/>
      <c r="B701" s="69"/>
      <c r="C701" s="69"/>
      <c r="D701" s="93"/>
      <c r="E701" s="69"/>
      <c r="F701" s="69"/>
      <c r="G701" s="69"/>
      <c r="H701" s="69"/>
      <c r="I701" s="69"/>
      <c r="J701" s="99"/>
      <c r="K701" s="69"/>
    </row>
    <row r="702" spans="1:11">
      <c r="A702" s="74"/>
      <c r="B702" s="74"/>
      <c r="C702" s="74"/>
      <c r="D702" s="97"/>
      <c r="E702" s="74"/>
      <c r="F702" s="74"/>
      <c r="G702" s="74"/>
      <c r="H702" s="74"/>
      <c r="I702" s="74"/>
      <c r="J702" s="98"/>
      <c r="K702" s="74"/>
    </row>
    <row r="703" spans="1:11">
      <c r="A703" s="69"/>
      <c r="B703" s="69"/>
      <c r="C703" s="69"/>
      <c r="D703" s="93"/>
      <c r="E703" s="69"/>
      <c r="F703" s="69"/>
      <c r="G703" s="69"/>
      <c r="H703" s="69"/>
      <c r="I703" s="69"/>
      <c r="J703" s="99"/>
      <c r="K703" s="69"/>
    </row>
    <row r="704" spans="1:11">
      <c r="A704" s="74"/>
      <c r="B704" s="74"/>
      <c r="C704" s="74"/>
      <c r="D704" s="97"/>
      <c r="E704" s="74"/>
      <c r="F704" s="74"/>
      <c r="G704" s="74"/>
      <c r="H704" s="74"/>
      <c r="I704" s="74"/>
      <c r="J704" s="98"/>
      <c r="K704" s="74"/>
    </row>
    <row r="705" spans="1:11">
      <c r="A705" s="69"/>
      <c r="B705" s="69"/>
      <c r="C705" s="69"/>
      <c r="D705" s="93"/>
      <c r="E705" s="69"/>
      <c r="F705" s="69"/>
      <c r="G705" s="69"/>
      <c r="H705" s="69"/>
      <c r="I705" s="69"/>
      <c r="J705" s="99"/>
      <c r="K705" s="69"/>
    </row>
    <row r="706" spans="1:11">
      <c r="A706" s="74"/>
      <c r="B706" s="74"/>
      <c r="C706" s="74"/>
      <c r="D706" s="97"/>
      <c r="E706" s="74"/>
      <c r="F706" s="74"/>
      <c r="G706" s="74"/>
      <c r="H706" s="74"/>
      <c r="I706" s="74"/>
      <c r="J706" s="98"/>
      <c r="K706" s="74"/>
    </row>
    <row r="707" spans="1:11">
      <c r="A707" s="69"/>
      <c r="B707" s="69"/>
      <c r="C707" s="69"/>
      <c r="D707" s="93"/>
      <c r="E707" s="69"/>
      <c r="F707" s="69"/>
      <c r="G707" s="69"/>
      <c r="H707" s="69"/>
      <c r="I707" s="69"/>
      <c r="J707" s="99"/>
      <c r="K707" s="69"/>
    </row>
    <row r="708" spans="1:11">
      <c r="A708" s="74"/>
      <c r="B708" s="74"/>
      <c r="C708" s="74"/>
      <c r="D708" s="97"/>
      <c r="E708" s="74"/>
      <c r="F708" s="74"/>
      <c r="G708" s="74"/>
      <c r="H708" s="74"/>
      <c r="I708" s="74"/>
      <c r="J708" s="98"/>
      <c r="K708" s="74"/>
    </row>
    <row r="709" spans="1:11">
      <c r="A709" s="69"/>
      <c r="B709" s="69"/>
      <c r="C709" s="69"/>
      <c r="D709" s="93"/>
      <c r="E709" s="69"/>
      <c r="F709" s="69"/>
      <c r="G709" s="69"/>
      <c r="H709" s="69"/>
      <c r="I709" s="69"/>
      <c r="J709" s="99"/>
      <c r="K709" s="69"/>
    </row>
    <row r="710" spans="1:11">
      <c r="A710" s="74"/>
      <c r="B710" s="74"/>
      <c r="C710" s="74"/>
      <c r="D710" s="97"/>
      <c r="E710" s="74"/>
      <c r="F710" s="74"/>
      <c r="G710" s="74"/>
      <c r="H710" s="74"/>
      <c r="I710" s="74"/>
      <c r="J710" s="98"/>
      <c r="K710" s="74"/>
    </row>
    <row r="711" spans="1:11">
      <c r="A711" s="69"/>
      <c r="B711" s="69"/>
      <c r="C711" s="69"/>
      <c r="D711" s="93"/>
      <c r="E711" s="69"/>
      <c r="F711" s="69"/>
      <c r="G711" s="69"/>
      <c r="H711" s="69"/>
      <c r="I711" s="69"/>
      <c r="J711" s="99"/>
      <c r="K711" s="69"/>
    </row>
    <row r="712" spans="1:11">
      <c r="A712" s="74"/>
      <c r="B712" s="74"/>
      <c r="C712" s="74"/>
      <c r="D712" s="97"/>
      <c r="E712" s="74"/>
      <c r="F712" s="74"/>
      <c r="G712" s="74"/>
      <c r="H712" s="74"/>
      <c r="I712" s="74"/>
      <c r="J712" s="98"/>
      <c r="K712" s="74"/>
    </row>
    <row r="713" spans="1:11">
      <c r="A713" s="69"/>
      <c r="B713" s="69"/>
      <c r="C713" s="69"/>
      <c r="D713" s="93"/>
      <c r="E713" s="69"/>
      <c r="F713" s="69"/>
      <c r="G713" s="69"/>
      <c r="H713" s="69"/>
      <c r="I713" s="69"/>
      <c r="J713" s="99"/>
      <c r="K713" s="69"/>
    </row>
    <row r="714" spans="1:11">
      <c r="A714" s="74"/>
      <c r="B714" s="74"/>
      <c r="C714" s="74"/>
      <c r="D714" s="97"/>
      <c r="E714" s="74"/>
      <c r="F714" s="74"/>
      <c r="G714" s="74"/>
      <c r="H714" s="74"/>
      <c r="I714" s="74"/>
      <c r="J714" s="98"/>
      <c r="K714" s="74"/>
    </row>
    <row r="715" spans="1:11">
      <c r="A715" s="69"/>
      <c r="B715" s="69"/>
      <c r="C715" s="69"/>
      <c r="D715" s="93"/>
      <c r="E715" s="69"/>
      <c r="F715" s="69"/>
      <c r="G715" s="69"/>
      <c r="H715" s="69"/>
      <c r="I715" s="69"/>
      <c r="J715" s="99"/>
      <c r="K715" s="69"/>
    </row>
    <row r="716" spans="1:11">
      <c r="A716" s="74"/>
      <c r="B716" s="74"/>
      <c r="C716" s="74"/>
      <c r="D716" s="97"/>
      <c r="E716" s="74"/>
      <c r="F716" s="74"/>
      <c r="G716" s="74"/>
      <c r="H716" s="74"/>
      <c r="I716" s="74"/>
      <c r="J716" s="98"/>
      <c r="K716" s="74"/>
    </row>
    <row r="717" spans="1:11">
      <c r="A717" s="69"/>
      <c r="B717" s="69"/>
      <c r="C717" s="69"/>
      <c r="D717" s="93"/>
      <c r="E717" s="69"/>
      <c r="F717" s="69"/>
      <c r="G717" s="69"/>
      <c r="H717" s="69"/>
      <c r="I717" s="69"/>
      <c r="J717" s="99"/>
      <c r="K717" s="69"/>
    </row>
    <row r="718" spans="1:11">
      <c r="A718" s="74"/>
      <c r="B718" s="74"/>
      <c r="C718" s="74"/>
      <c r="D718" s="97"/>
      <c r="E718" s="74"/>
      <c r="F718" s="74"/>
      <c r="G718" s="74"/>
      <c r="H718" s="74"/>
      <c r="I718" s="74"/>
      <c r="J718" s="98"/>
      <c r="K718" s="74"/>
    </row>
    <row r="719" spans="1:11">
      <c r="A719" s="69"/>
      <c r="B719" s="69"/>
      <c r="C719" s="69"/>
      <c r="D719" s="93"/>
      <c r="E719" s="69"/>
      <c r="F719" s="69"/>
      <c r="G719" s="69"/>
      <c r="H719" s="69"/>
      <c r="I719" s="69"/>
      <c r="J719" s="99"/>
      <c r="K719" s="69"/>
    </row>
    <row r="720" spans="1:11">
      <c r="A720" s="74"/>
      <c r="B720" s="74"/>
      <c r="C720" s="74"/>
      <c r="D720" s="97"/>
      <c r="E720" s="74"/>
      <c r="F720" s="74"/>
      <c r="G720" s="74"/>
      <c r="H720" s="74"/>
      <c r="I720" s="74"/>
      <c r="J720" s="98"/>
      <c r="K720" s="74"/>
    </row>
    <row r="721" spans="1:11">
      <c r="A721" s="69"/>
      <c r="B721" s="69"/>
      <c r="C721" s="69"/>
      <c r="D721" s="93"/>
      <c r="E721" s="69"/>
      <c r="F721" s="69"/>
      <c r="G721" s="69"/>
      <c r="H721" s="69"/>
      <c r="I721" s="69"/>
      <c r="J721" s="99"/>
      <c r="K721" s="69"/>
    </row>
    <row r="722" spans="1:11">
      <c r="A722" s="74"/>
      <c r="B722" s="74"/>
      <c r="C722" s="74"/>
      <c r="D722" s="97"/>
      <c r="E722" s="74"/>
      <c r="F722" s="74"/>
      <c r="G722" s="74"/>
      <c r="H722" s="74"/>
      <c r="I722" s="74"/>
      <c r="J722" s="98"/>
      <c r="K722" s="74"/>
    </row>
    <row r="723" spans="1:11">
      <c r="A723" s="69"/>
      <c r="B723" s="69"/>
      <c r="C723" s="69"/>
      <c r="D723" s="93"/>
      <c r="E723" s="69"/>
      <c r="F723" s="69"/>
      <c r="G723" s="69"/>
      <c r="H723" s="69"/>
      <c r="I723" s="69"/>
      <c r="J723" s="99"/>
      <c r="K723" s="69"/>
    </row>
    <row r="724" spans="1:11">
      <c r="A724" s="74"/>
      <c r="B724" s="74"/>
      <c r="C724" s="74"/>
      <c r="D724" s="97"/>
      <c r="E724" s="74"/>
      <c r="F724" s="74"/>
      <c r="G724" s="74"/>
      <c r="H724" s="74"/>
      <c r="I724" s="74"/>
      <c r="J724" s="98"/>
      <c r="K724" s="74"/>
    </row>
    <row r="725" spans="1:11">
      <c r="A725" s="69"/>
      <c r="B725" s="69"/>
      <c r="C725" s="69"/>
      <c r="D725" s="93"/>
      <c r="E725" s="69"/>
      <c r="F725" s="69"/>
      <c r="G725" s="69"/>
      <c r="H725" s="69"/>
      <c r="I725" s="69"/>
      <c r="J725" s="99"/>
      <c r="K725" s="69"/>
    </row>
    <row r="726" spans="1:11">
      <c r="A726" s="74"/>
      <c r="B726" s="74"/>
      <c r="C726" s="74"/>
      <c r="D726" s="97"/>
      <c r="E726" s="74"/>
      <c r="F726" s="74"/>
      <c r="G726" s="74"/>
      <c r="H726" s="74"/>
      <c r="I726" s="74"/>
      <c r="J726" s="98"/>
      <c r="K726" s="74"/>
    </row>
    <row r="727" spans="1:11">
      <c r="A727" s="69"/>
      <c r="B727" s="69"/>
      <c r="C727" s="69"/>
      <c r="D727" s="93"/>
      <c r="E727" s="69"/>
      <c r="F727" s="69"/>
      <c r="G727" s="69"/>
      <c r="H727" s="69"/>
      <c r="I727" s="69"/>
      <c r="J727" s="99"/>
      <c r="K727" s="69"/>
    </row>
    <row r="728" spans="1:11">
      <c r="A728" s="74"/>
      <c r="B728" s="74"/>
      <c r="C728" s="74"/>
      <c r="D728" s="97"/>
      <c r="E728" s="74"/>
      <c r="F728" s="74"/>
      <c r="G728" s="74"/>
      <c r="H728" s="74"/>
      <c r="I728" s="74"/>
      <c r="J728" s="98"/>
      <c r="K728" s="74"/>
    </row>
    <row r="729" spans="1:11">
      <c r="A729" s="69"/>
      <c r="B729" s="69"/>
      <c r="C729" s="69"/>
      <c r="D729" s="93"/>
      <c r="E729" s="69"/>
      <c r="F729" s="69"/>
      <c r="G729" s="69"/>
      <c r="H729" s="69"/>
      <c r="I729" s="69"/>
      <c r="J729" s="99"/>
      <c r="K729" s="69"/>
    </row>
    <row r="730" spans="1:11">
      <c r="A730" s="74"/>
      <c r="B730" s="74"/>
      <c r="C730" s="74"/>
      <c r="D730" s="97"/>
      <c r="E730" s="74"/>
      <c r="F730" s="74"/>
      <c r="G730" s="74"/>
      <c r="H730" s="74"/>
      <c r="I730" s="74"/>
      <c r="J730" s="98"/>
      <c r="K730" s="74"/>
    </row>
    <row r="731" spans="1:11">
      <c r="A731" s="69"/>
      <c r="B731" s="69"/>
      <c r="C731" s="69"/>
      <c r="D731" s="93"/>
      <c r="E731" s="69"/>
      <c r="F731" s="69"/>
      <c r="G731" s="69"/>
      <c r="H731" s="69"/>
      <c r="I731" s="69"/>
      <c r="J731" s="99"/>
      <c r="K731" s="69"/>
    </row>
    <row r="732" spans="1:11">
      <c r="A732" s="74"/>
      <c r="B732" s="74"/>
      <c r="C732" s="74"/>
      <c r="D732" s="97"/>
      <c r="E732" s="74"/>
      <c r="F732" s="74"/>
      <c r="G732" s="74"/>
      <c r="H732" s="74"/>
      <c r="I732" s="74"/>
      <c r="J732" s="98"/>
      <c r="K732" s="74"/>
    </row>
    <row r="733" spans="1:11">
      <c r="A733" s="69"/>
      <c r="B733" s="69"/>
      <c r="C733" s="69"/>
      <c r="D733" s="93"/>
      <c r="E733" s="69"/>
      <c r="F733" s="69"/>
      <c r="G733" s="69"/>
      <c r="H733" s="69"/>
      <c r="I733" s="69"/>
      <c r="J733" s="99"/>
      <c r="K733" s="69"/>
    </row>
    <row r="734" spans="1:11">
      <c r="A734" s="74"/>
      <c r="B734" s="74"/>
      <c r="C734" s="74"/>
      <c r="D734" s="97"/>
      <c r="E734" s="74"/>
      <c r="F734" s="74"/>
      <c r="G734" s="74"/>
      <c r="H734" s="74"/>
      <c r="I734" s="74"/>
      <c r="J734" s="98"/>
      <c r="K734" s="74"/>
    </row>
    <row r="735" spans="1:11">
      <c r="A735" s="69"/>
      <c r="B735" s="69"/>
      <c r="C735" s="69"/>
      <c r="D735" s="93"/>
      <c r="E735" s="69"/>
      <c r="F735" s="69"/>
      <c r="G735" s="69"/>
      <c r="H735" s="69"/>
      <c r="I735" s="69"/>
      <c r="J735" s="99"/>
      <c r="K735" s="69"/>
    </row>
    <row r="736" spans="1:11">
      <c r="A736" s="74"/>
      <c r="B736" s="74"/>
      <c r="C736" s="74"/>
      <c r="D736" s="97"/>
      <c r="E736" s="74"/>
      <c r="F736" s="74"/>
      <c r="G736" s="74"/>
      <c r="H736" s="74"/>
      <c r="I736" s="74"/>
      <c r="J736" s="98"/>
      <c r="K736" s="74"/>
    </row>
    <row r="737" spans="1:11">
      <c r="A737" s="69"/>
      <c r="B737" s="69"/>
      <c r="C737" s="69"/>
      <c r="D737" s="93"/>
      <c r="E737" s="69"/>
      <c r="F737" s="69"/>
      <c r="G737" s="69"/>
      <c r="H737" s="69"/>
      <c r="I737" s="69"/>
      <c r="J737" s="99"/>
      <c r="K737" s="69"/>
    </row>
    <row r="738" spans="1:11">
      <c r="A738" s="74"/>
      <c r="B738" s="74"/>
      <c r="C738" s="74"/>
      <c r="D738" s="97"/>
      <c r="E738" s="74"/>
      <c r="F738" s="74"/>
      <c r="G738" s="74"/>
      <c r="H738" s="74"/>
      <c r="I738" s="74"/>
      <c r="J738" s="98"/>
      <c r="K738" s="74"/>
    </row>
    <row r="739" spans="1:11">
      <c r="A739" s="69"/>
      <c r="B739" s="69"/>
      <c r="C739" s="69"/>
      <c r="D739" s="93"/>
      <c r="E739" s="69"/>
      <c r="F739" s="69"/>
      <c r="G739" s="69"/>
      <c r="H739" s="69"/>
      <c r="I739" s="69"/>
      <c r="J739" s="99"/>
      <c r="K739" s="69"/>
    </row>
    <row r="740" spans="1:11">
      <c r="A740" s="74"/>
      <c r="B740" s="74"/>
      <c r="C740" s="74"/>
      <c r="D740" s="97"/>
      <c r="E740" s="74"/>
      <c r="F740" s="74"/>
      <c r="G740" s="74"/>
      <c r="H740" s="74"/>
      <c r="I740" s="74"/>
      <c r="J740" s="98"/>
      <c r="K740" s="74"/>
    </row>
    <row r="741" spans="1:11">
      <c r="A741" s="69"/>
      <c r="B741" s="69"/>
      <c r="C741" s="69"/>
      <c r="D741" s="93"/>
      <c r="E741" s="69"/>
      <c r="F741" s="69"/>
      <c r="G741" s="69"/>
      <c r="H741" s="69"/>
      <c r="I741" s="69"/>
      <c r="J741" s="99"/>
      <c r="K741" s="69"/>
    </row>
    <row r="742" spans="1:11">
      <c r="A742" s="74"/>
      <c r="B742" s="74"/>
      <c r="C742" s="74"/>
      <c r="D742" s="97"/>
      <c r="E742" s="74"/>
      <c r="F742" s="74"/>
      <c r="G742" s="74"/>
      <c r="H742" s="74"/>
      <c r="I742" s="74"/>
      <c r="J742" s="98"/>
      <c r="K742" s="74"/>
    </row>
    <row r="743" spans="1:11">
      <c r="A743" s="69"/>
      <c r="B743" s="69"/>
      <c r="C743" s="69"/>
      <c r="D743" s="93"/>
      <c r="E743" s="69"/>
      <c r="F743" s="69"/>
      <c r="G743" s="69"/>
      <c r="H743" s="69"/>
      <c r="I743" s="69"/>
      <c r="J743" s="99"/>
      <c r="K743" s="69"/>
    </row>
    <row r="744" spans="1:11">
      <c r="A744" s="74"/>
      <c r="B744" s="74"/>
      <c r="C744" s="74"/>
      <c r="D744" s="97"/>
      <c r="E744" s="74"/>
      <c r="F744" s="74"/>
      <c r="G744" s="74"/>
      <c r="H744" s="74"/>
      <c r="I744" s="74"/>
      <c r="J744" s="98"/>
      <c r="K744" s="74"/>
    </row>
    <row r="745" spans="1:11">
      <c r="A745" s="69"/>
      <c r="B745" s="69"/>
      <c r="C745" s="69"/>
      <c r="D745" s="93"/>
      <c r="E745" s="69"/>
      <c r="F745" s="69"/>
      <c r="G745" s="69"/>
      <c r="H745" s="69"/>
      <c r="I745" s="69"/>
      <c r="J745" s="99"/>
      <c r="K745" s="69"/>
    </row>
    <row r="746" spans="1:11">
      <c r="A746" s="74"/>
      <c r="B746" s="74"/>
      <c r="C746" s="74"/>
      <c r="D746" s="97"/>
      <c r="E746" s="74"/>
      <c r="F746" s="74"/>
      <c r="G746" s="74"/>
      <c r="H746" s="74"/>
      <c r="I746" s="74"/>
      <c r="J746" s="98"/>
      <c r="K746" s="74"/>
    </row>
    <row r="747" spans="1:11">
      <c r="A747" s="69"/>
      <c r="B747" s="69"/>
      <c r="C747" s="69"/>
      <c r="D747" s="93"/>
      <c r="E747" s="69"/>
      <c r="F747" s="69"/>
      <c r="G747" s="69"/>
      <c r="H747" s="69"/>
      <c r="I747" s="69"/>
      <c r="J747" s="99"/>
      <c r="K747" s="69"/>
    </row>
    <row r="748" spans="1:11">
      <c r="A748" s="74"/>
      <c r="B748" s="74"/>
      <c r="C748" s="74"/>
      <c r="D748" s="97"/>
      <c r="E748" s="74"/>
      <c r="F748" s="74"/>
      <c r="G748" s="74"/>
      <c r="H748" s="74"/>
      <c r="I748" s="74"/>
      <c r="J748" s="98"/>
      <c r="K748" s="74"/>
    </row>
    <row r="749" spans="1:11">
      <c r="A749" s="69"/>
      <c r="B749" s="69"/>
      <c r="C749" s="69"/>
      <c r="D749" s="93"/>
      <c r="E749" s="69"/>
      <c r="F749" s="69"/>
      <c r="G749" s="69"/>
      <c r="H749" s="69"/>
      <c r="I749" s="69"/>
      <c r="J749" s="99"/>
      <c r="K749" s="69"/>
    </row>
    <row r="750" spans="1:11">
      <c r="A750" s="74"/>
      <c r="B750" s="74"/>
      <c r="C750" s="74"/>
      <c r="D750" s="97"/>
      <c r="E750" s="74"/>
      <c r="F750" s="74"/>
      <c r="G750" s="74"/>
      <c r="H750" s="74"/>
      <c r="I750" s="74"/>
      <c r="J750" s="98"/>
      <c r="K750" s="74"/>
    </row>
    <row r="751" spans="1:11">
      <c r="A751" s="69"/>
      <c r="B751" s="69"/>
      <c r="C751" s="69"/>
      <c r="D751" s="93"/>
      <c r="E751" s="69"/>
      <c r="F751" s="69"/>
      <c r="G751" s="69"/>
      <c r="H751" s="69"/>
      <c r="I751" s="69"/>
      <c r="J751" s="99"/>
      <c r="K751" s="69"/>
    </row>
    <row r="752" spans="1:11">
      <c r="A752" s="74"/>
      <c r="B752" s="74"/>
      <c r="C752" s="74"/>
      <c r="D752" s="97"/>
      <c r="E752" s="74"/>
      <c r="F752" s="74"/>
      <c r="G752" s="74"/>
      <c r="H752" s="74"/>
      <c r="I752" s="74"/>
      <c r="J752" s="98"/>
      <c r="K752" s="74"/>
    </row>
    <row r="753" spans="1:11">
      <c r="A753" s="69"/>
      <c r="B753" s="69"/>
      <c r="C753" s="69"/>
      <c r="D753" s="93"/>
      <c r="E753" s="69"/>
      <c r="F753" s="69"/>
      <c r="G753" s="69"/>
      <c r="H753" s="69"/>
      <c r="I753" s="69"/>
      <c r="J753" s="99"/>
      <c r="K753" s="69"/>
    </row>
    <row r="754" spans="1:11">
      <c r="A754" s="74"/>
      <c r="B754" s="74"/>
      <c r="C754" s="74"/>
      <c r="D754" s="97"/>
      <c r="E754" s="74"/>
      <c r="F754" s="74"/>
      <c r="G754" s="74"/>
      <c r="H754" s="74"/>
      <c r="I754" s="74"/>
      <c r="J754" s="98"/>
      <c r="K754" s="74"/>
    </row>
    <row r="755" spans="1:11">
      <c r="A755" s="69"/>
      <c r="B755" s="69"/>
      <c r="C755" s="69"/>
      <c r="D755" s="93"/>
      <c r="E755" s="69"/>
      <c r="F755" s="69"/>
      <c r="G755" s="69"/>
      <c r="H755" s="69"/>
      <c r="I755" s="69"/>
      <c r="J755" s="99"/>
      <c r="K755" s="69"/>
    </row>
    <row r="756" spans="1:11">
      <c r="A756" s="74"/>
      <c r="B756" s="74"/>
      <c r="C756" s="74"/>
      <c r="D756" s="97"/>
      <c r="E756" s="74"/>
      <c r="F756" s="74"/>
      <c r="G756" s="74"/>
      <c r="H756" s="74"/>
      <c r="I756" s="74"/>
      <c r="J756" s="98"/>
      <c r="K756" s="74"/>
    </row>
    <row r="757" spans="1:11">
      <c r="A757" s="69"/>
      <c r="B757" s="69"/>
      <c r="C757" s="69"/>
      <c r="D757" s="93"/>
      <c r="E757" s="69"/>
      <c r="F757" s="69"/>
      <c r="G757" s="69"/>
      <c r="H757" s="69"/>
      <c r="I757" s="69"/>
      <c r="J757" s="99"/>
      <c r="K757" s="69"/>
    </row>
    <row r="758" spans="1:11">
      <c r="A758" s="74"/>
      <c r="B758" s="74"/>
      <c r="C758" s="74"/>
      <c r="D758" s="97"/>
      <c r="E758" s="74"/>
      <c r="F758" s="74"/>
      <c r="G758" s="74"/>
      <c r="H758" s="74"/>
      <c r="I758" s="74"/>
      <c r="J758" s="98"/>
      <c r="K758" s="74"/>
    </row>
    <row r="759" spans="1:11">
      <c r="A759" s="69"/>
      <c r="B759" s="69"/>
      <c r="C759" s="69"/>
      <c r="D759" s="93"/>
      <c r="E759" s="69"/>
      <c r="F759" s="69"/>
      <c r="G759" s="69"/>
      <c r="H759" s="69"/>
      <c r="I759" s="69"/>
      <c r="J759" s="99"/>
      <c r="K759" s="69"/>
    </row>
    <row r="760" spans="1:11">
      <c r="A760" s="74"/>
      <c r="B760" s="74"/>
      <c r="C760" s="74"/>
      <c r="D760" s="97"/>
      <c r="E760" s="74"/>
      <c r="F760" s="74"/>
      <c r="G760" s="74"/>
      <c r="H760" s="74"/>
      <c r="I760" s="74"/>
      <c r="J760" s="98"/>
      <c r="K760" s="74"/>
    </row>
    <row r="761" spans="1:11">
      <c r="A761" s="69"/>
      <c r="B761" s="69"/>
      <c r="C761" s="69"/>
      <c r="D761" s="93"/>
      <c r="E761" s="69"/>
      <c r="F761" s="69"/>
      <c r="G761" s="69"/>
      <c r="H761" s="69"/>
      <c r="I761" s="69"/>
      <c r="J761" s="99"/>
      <c r="K761" s="69"/>
    </row>
    <row r="762" spans="1:11">
      <c r="A762" s="74"/>
      <c r="B762" s="74"/>
      <c r="C762" s="74"/>
      <c r="D762" s="97"/>
      <c r="E762" s="74"/>
      <c r="F762" s="74"/>
      <c r="G762" s="74"/>
      <c r="H762" s="74"/>
      <c r="I762" s="74"/>
      <c r="J762" s="98"/>
      <c r="K762" s="74"/>
    </row>
    <row r="763" spans="1:11">
      <c r="A763" s="69"/>
      <c r="B763" s="69"/>
      <c r="C763" s="69"/>
      <c r="D763" s="93"/>
      <c r="E763" s="69"/>
      <c r="F763" s="69"/>
      <c r="G763" s="69"/>
      <c r="H763" s="69"/>
      <c r="I763" s="69"/>
      <c r="J763" s="99"/>
      <c r="K763" s="69"/>
    </row>
    <row r="764" spans="1:11">
      <c r="A764" s="74"/>
      <c r="B764" s="74"/>
      <c r="C764" s="74"/>
      <c r="D764" s="97"/>
      <c r="E764" s="74"/>
      <c r="F764" s="74"/>
      <c r="G764" s="74"/>
      <c r="H764" s="74"/>
      <c r="I764" s="74"/>
      <c r="J764" s="98"/>
      <c r="K764" s="74"/>
    </row>
    <row r="765" spans="1:11">
      <c r="A765" s="69"/>
      <c r="B765" s="69"/>
      <c r="C765" s="69"/>
      <c r="D765" s="93"/>
      <c r="E765" s="69"/>
      <c r="F765" s="69"/>
      <c r="G765" s="69"/>
      <c r="H765" s="69"/>
      <c r="I765" s="69"/>
      <c r="J765" s="99"/>
      <c r="K765" s="69"/>
    </row>
    <row r="766" spans="1:11">
      <c r="A766" s="74"/>
      <c r="B766" s="74"/>
      <c r="C766" s="74"/>
      <c r="D766" s="97"/>
      <c r="E766" s="74"/>
      <c r="F766" s="74"/>
      <c r="G766" s="74"/>
      <c r="H766" s="74"/>
      <c r="I766" s="74"/>
      <c r="J766" s="98"/>
      <c r="K766" s="74"/>
    </row>
    <row r="767" spans="1:11">
      <c r="A767" s="69"/>
      <c r="B767" s="69"/>
      <c r="C767" s="69"/>
      <c r="D767" s="93"/>
      <c r="E767" s="69"/>
      <c r="F767" s="69"/>
      <c r="G767" s="69"/>
      <c r="H767" s="69"/>
      <c r="I767" s="69"/>
      <c r="J767" s="99"/>
      <c r="K767" s="69"/>
    </row>
    <row r="768" spans="1:11">
      <c r="A768" s="74"/>
      <c r="B768" s="74"/>
      <c r="C768" s="74"/>
      <c r="D768" s="97"/>
      <c r="E768" s="74"/>
      <c r="F768" s="74"/>
      <c r="G768" s="74"/>
      <c r="H768" s="74"/>
      <c r="I768" s="74"/>
      <c r="J768" s="98"/>
      <c r="K768" s="74"/>
    </row>
    <row r="769" spans="1:11">
      <c r="A769" s="69"/>
      <c r="B769" s="69"/>
      <c r="C769" s="69"/>
      <c r="D769" s="93"/>
      <c r="E769" s="69"/>
      <c r="F769" s="69"/>
      <c r="G769" s="69"/>
      <c r="H769" s="69"/>
      <c r="I769" s="69"/>
      <c r="J769" s="99"/>
      <c r="K769" s="69"/>
    </row>
    <row r="770" spans="1:11">
      <c r="A770" s="74"/>
      <c r="B770" s="74"/>
      <c r="C770" s="74"/>
      <c r="D770" s="97"/>
      <c r="E770" s="74"/>
      <c r="F770" s="74"/>
      <c r="G770" s="74"/>
      <c r="H770" s="74"/>
      <c r="I770" s="74"/>
      <c r="J770" s="98"/>
      <c r="K770" s="74"/>
    </row>
    <row r="771" spans="1:11">
      <c r="A771" s="69"/>
      <c r="B771" s="69"/>
      <c r="C771" s="69"/>
      <c r="D771" s="93"/>
      <c r="E771" s="69"/>
      <c r="F771" s="69"/>
      <c r="G771" s="69"/>
      <c r="H771" s="69"/>
      <c r="I771" s="69"/>
      <c r="J771" s="99"/>
      <c r="K771" s="69"/>
    </row>
    <row r="772" spans="1:11">
      <c r="A772" s="74"/>
      <c r="B772" s="74"/>
      <c r="C772" s="74"/>
      <c r="D772" s="97"/>
      <c r="E772" s="74"/>
      <c r="F772" s="74"/>
      <c r="G772" s="74"/>
      <c r="H772" s="74"/>
      <c r="I772" s="74"/>
      <c r="J772" s="98"/>
      <c r="K772" s="74"/>
    </row>
    <row r="773" spans="1:11">
      <c r="A773" s="69"/>
      <c r="B773" s="69"/>
      <c r="C773" s="69"/>
      <c r="D773" s="93"/>
      <c r="E773" s="69"/>
      <c r="F773" s="69"/>
      <c r="G773" s="69"/>
      <c r="H773" s="69"/>
      <c r="I773" s="69"/>
      <c r="J773" s="99"/>
      <c r="K773" s="69"/>
    </row>
    <row r="774" spans="1:11">
      <c r="A774" s="74"/>
      <c r="B774" s="74"/>
      <c r="C774" s="74"/>
      <c r="D774" s="97"/>
      <c r="E774" s="74"/>
      <c r="F774" s="74"/>
      <c r="G774" s="74"/>
      <c r="H774" s="74"/>
      <c r="I774" s="74"/>
      <c r="J774" s="98"/>
      <c r="K774" s="74"/>
    </row>
    <row r="775" spans="1:11">
      <c r="A775" s="69"/>
      <c r="B775" s="69"/>
      <c r="C775" s="69"/>
      <c r="D775" s="93"/>
      <c r="E775" s="69"/>
      <c r="F775" s="69"/>
      <c r="G775" s="69"/>
      <c r="H775" s="69"/>
      <c r="I775" s="69"/>
      <c r="J775" s="99"/>
      <c r="K775" s="69"/>
    </row>
    <row r="776" spans="1:11">
      <c r="A776" s="74"/>
      <c r="B776" s="74"/>
      <c r="C776" s="74"/>
      <c r="D776" s="97"/>
      <c r="E776" s="74"/>
      <c r="F776" s="74"/>
      <c r="G776" s="74"/>
      <c r="H776" s="74"/>
      <c r="I776" s="74"/>
      <c r="J776" s="98"/>
      <c r="K776" s="74"/>
    </row>
    <row r="777" spans="1:11">
      <c r="A777" s="69"/>
      <c r="B777" s="69"/>
      <c r="C777" s="69"/>
      <c r="D777" s="93"/>
      <c r="E777" s="69"/>
      <c r="F777" s="69"/>
      <c r="G777" s="69"/>
      <c r="H777" s="69"/>
      <c r="I777" s="69"/>
      <c r="J777" s="99"/>
      <c r="K777" s="69"/>
    </row>
    <row r="778" spans="1:11">
      <c r="A778" s="74"/>
      <c r="B778" s="74"/>
      <c r="C778" s="74"/>
      <c r="D778" s="97"/>
      <c r="E778" s="74"/>
      <c r="F778" s="74"/>
      <c r="G778" s="74"/>
      <c r="H778" s="74"/>
      <c r="I778" s="74"/>
      <c r="J778" s="98"/>
      <c r="K778" s="74"/>
    </row>
    <row r="779" spans="1:11">
      <c r="A779" s="69"/>
      <c r="B779" s="69"/>
      <c r="C779" s="69"/>
      <c r="D779" s="93"/>
      <c r="E779" s="69"/>
      <c r="F779" s="69"/>
      <c r="G779" s="69"/>
      <c r="H779" s="69"/>
      <c r="I779" s="69"/>
      <c r="J779" s="99"/>
      <c r="K779" s="69"/>
    </row>
    <row r="780" spans="1:11">
      <c r="A780" s="74"/>
      <c r="B780" s="74"/>
      <c r="C780" s="74"/>
      <c r="D780" s="97"/>
      <c r="E780" s="74"/>
      <c r="F780" s="74"/>
      <c r="G780" s="74"/>
      <c r="H780" s="74"/>
      <c r="I780" s="74"/>
      <c r="J780" s="98"/>
      <c r="K780" s="74"/>
    </row>
    <row r="781" spans="1:11">
      <c r="A781" s="69"/>
      <c r="B781" s="69"/>
      <c r="C781" s="69"/>
      <c r="D781" s="93"/>
      <c r="E781" s="69"/>
      <c r="F781" s="69"/>
      <c r="G781" s="69"/>
      <c r="H781" s="69"/>
      <c r="I781" s="69"/>
      <c r="J781" s="99"/>
      <c r="K781" s="69"/>
    </row>
    <row r="782" spans="1:11">
      <c r="A782" s="74"/>
      <c r="B782" s="74"/>
      <c r="C782" s="74"/>
      <c r="D782" s="97"/>
      <c r="E782" s="74"/>
      <c r="F782" s="74"/>
      <c r="G782" s="74"/>
      <c r="H782" s="74"/>
      <c r="I782" s="74"/>
      <c r="J782" s="98"/>
      <c r="K782" s="74"/>
    </row>
    <row r="783" spans="1:11">
      <c r="A783" s="69"/>
      <c r="B783" s="69"/>
      <c r="C783" s="69"/>
      <c r="D783" s="93"/>
      <c r="E783" s="69"/>
      <c r="F783" s="69"/>
      <c r="G783" s="69"/>
      <c r="H783" s="69"/>
      <c r="I783" s="69"/>
      <c r="J783" s="99"/>
      <c r="K783" s="69"/>
    </row>
    <row r="784" spans="1:11">
      <c r="A784" s="74"/>
      <c r="B784" s="74"/>
      <c r="C784" s="74"/>
      <c r="D784" s="97"/>
      <c r="E784" s="74"/>
      <c r="F784" s="74"/>
      <c r="G784" s="74"/>
      <c r="H784" s="74"/>
      <c r="I784" s="74"/>
      <c r="J784" s="98"/>
      <c r="K784" s="74"/>
    </row>
    <row r="785" spans="1:11">
      <c r="A785" s="69"/>
      <c r="B785" s="69"/>
      <c r="C785" s="69"/>
      <c r="D785" s="93"/>
      <c r="E785" s="69"/>
      <c r="F785" s="69"/>
      <c r="G785" s="69"/>
      <c r="H785" s="69"/>
      <c r="I785" s="69"/>
      <c r="J785" s="99"/>
      <c r="K785" s="69"/>
    </row>
    <row r="786" spans="1:11">
      <c r="A786" s="74"/>
      <c r="B786" s="74"/>
      <c r="C786" s="74"/>
      <c r="D786" s="97"/>
      <c r="E786" s="74"/>
      <c r="F786" s="74"/>
      <c r="G786" s="74"/>
      <c r="H786" s="74"/>
      <c r="I786" s="74"/>
      <c r="J786" s="98"/>
      <c r="K786" s="74"/>
    </row>
    <row r="787" spans="1:11">
      <c r="A787" s="69"/>
      <c r="B787" s="69"/>
      <c r="C787" s="69"/>
      <c r="D787" s="93"/>
      <c r="E787" s="69"/>
      <c r="F787" s="69"/>
      <c r="G787" s="69"/>
      <c r="H787" s="69"/>
      <c r="I787" s="69"/>
      <c r="J787" s="99"/>
      <c r="K787" s="69"/>
    </row>
    <row r="788" spans="1:11">
      <c r="A788" s="74"/>
      <c r="B788" s="74"/>
      <c r="C788" s="74"/>
      <c r="D788" s="97"/>
      <c r="E788" s="74"/>
      <c r="F788" s="74"/>
      <c r="G788" s="74"/>
      <c r="H788" s="74"/>
      <c r="I788" s="74"/>
      <c r="J788" s="98"/>
      <c r="K788" s="74"/>
    </row>
    <row r="789" spans="1:11">
      <c r="A789" s="69"/>
      <c r="B789" s="69"/>
      <c r="C789" s="69"/>
      <c r="D789" s="93"/>
      <c r="E789" s="69"/>
      <c r="F789" s="69"/>
      <c r="G789" s="69"/>
      <c r="H789" s="69"/>
      <c r="I789" s="69"/>
      <c r="J789" s="99"/>
      <c r="K789" s="69"/>
    </row>
    <row r="790" spans="1:11">
      <c r="A790" s="74"/>
      <c r="B790" s="74"/>
      <c r="C790" s="74"/>
      <c r="D790" s="97"/>
      <c r="E790" s="74"/>
      <c r="F790" s="74"/>
      <c r="G790" s="74"/>
      <c r="H790" s="74"/>
      <c r="I790" s="74"/>
      <c r="J790" s="98"/>
      <c r="K790" s="74"/>
    </row>
    <row r="791" spans="1:11">
      <c r="A791" s="69"/>
      <c r="B791" s="69"/>
      <c r="C791" s="69"/>
      <c r="D791" s="93"/>
      <c r="E791" s="69"/>
      <c r="F791" s="69"/>
      <c r="G791" s="69"/>
      <c r="H791" s="69"/>
      <c r="I791" s="69"/>
      <c r="J791" s="99"/>
      <c r="K791" s="69"/>
    </row>
    <row r="792" spans="1:11">
      <c r="A792" s="74"/>
      <c r="B792" s="74"/>
      <c r="C792" s="74"/>
      <c r="D792" s="97"/>
      <c r="E792" s="74"/>
      <c r="F792" s="74"/>
      <c r="G792" s="74"/>
      <c r="H792" s="74"/>
      <c r="I792" s="74"/>
      <c r="J792" s="98"/>
      <c r="K792" s="74"/>
    </row>
    <row r="793" spans="1:11">
      <c r="A793" s="69"/>
      <c r="B793" s="69"/>
      <c r="C793" s="69"/>
      <c r="D793" s="93"/>
      <c r="E793" s="69"/>
      <c r="F793" s="69"/>
      <c r="G793" s="69"/>
      <c r="H793" s="69"/>
      <c r="I793" s="69"/>
      <c r="J793" s="99"/>
      <c r="K793" s="69"/>
    </row>
    <row r="794" spans="1:11">
      <c r="A794" s="74"/>
      <c r="B794" s="74"/>
      <c r="C794" s="74"/>
      <c r="D794" s="97"/>
      <c r="E794" s="74"/>
      <c r="F794" s="74"/>
      <c r="G794" s="74"/>
      <c r="H794" s="74"/>
      <c r="I794" s="74"/>
      <c r="J794" s="98"/>
      <c r="K794" s="74"/>
    </row>
    <row r="795" spans="1:11">
      <c r="A795" s="69"/>
      <c r="B795" s="69"/>
      <c r="C795" s="69"/>
      <c r="D795" s="93"/>
      <c r="E795" s="69"/>
      <c r="F795" s="69"/>
      <c r="G795" s="69"/>
      <c r="H795" s="69"/>
      <c r="I795" s="69"/>
      <c r="J795" s="99"/>
      <c r="K795" s="69"/>
    </row>
    <row r="796" spans="1:11">
      <c r="A796" s="74"/>
      <c r="B796" s="74"/>
      <c r="C796" s="74"/>
      <c r="D796" s="97"/>
      <c r="E796" s="74"/>
      <c r="F796" s="74"/>
      <c r="G796" s="74"/>
      <c r="H796" s="74"/>
      <c r="I796" s="74"/>
      <c r="J796" s="98"/>
      <c r="K796" s="74"/>
    </row>
    <row r="797" spans="1:11">
      <c r="A797" s="69"/>
      <c r="B797" s="69"/>
      <c r="C797" s="69"/>
      <c r="D797" s="93"/>
      <c r="E797" s="69"/>
      <c r="F797" s="69"/>
      <c r="G797" s="69"/>
      <c r="H797" s="69"/>
      <c r="I797" s="69"/>
      <c r="J797" s="99"/>
      <c r="K797" s="69"/>
    </row>
    <row r="798" spans="1:11">
      <c r="A798" s="74"/>
      <c r="B798" s="74"/>
      <c r="C798" s="74"/>
      <c r="D798" s="97"/>
      <c r="E798" s="74"/>
      <c r="F798" s="74"/>
      <c r="G798" s="74"/>
      <c r="H798" s="74"/>
      <c r="I798" s="74"/>
      <c r="J798" s="98"/>
      <c r="K798" s="74"/>
    </row>
    <row r="799" spans="1:11">
      <c r="A799" s="69"/>
      <c r="B799" s="69"/>
      <c r="C799" s="69"/>
      <c r="D799" s="93"/>
      <c r="E799" s="69"/>
      <c r="F799" s="69"/>
      <c r="G799" s="69"/>
      <c r="H799" s="69"/>
      <c r="I799" s="69"/>
      <c r="J799" s="99"/>
      <c r="K799" s="69"/>
    </row>
    <row r="800" spans="1:11">
      <c r="A800" s="74"/>
      <c r="B800" s="74"/>
      <c r="C800" s="74"/>
      <c r="D800" s="97"/>
      <c r="E800" s="74"/>
      <c r="F800" s="74"/>
      <c r="G800" s="74"/>
      <c r="H800" s="74"/>
      <c r="I800" s="74"/>
      <c r="J800" s="98"/>
      <c r="K800" s="74"/>
    </row>
    <row r="801" spans="1:11">
      <c r="A801" s="69"/>
      <c r="B801" s="69"/>
      <c r="C801" s="69"/>
      <c r="D801" s="93"/>
      <c r="E801" s="69"/>
      <c r="F801" s="69"/>
      <c r="G801" s="69"/>
      <c r="H801" s="69"/>
      <c r="I801" s="69"/>
      <c r="J801" s="99"/>
      <c r="K801" s="69"/>
    </row>
    <row r="802" spans="1:11">
      <c r="A802" s="74"/>
      <c r="B802" s="74"/>
      <c r="C802" s="74"/>
      <c r="D802" s="97"/>
      <c r="E802" s="74"/>
      <c r="F802" s="74"/>
      <c r="G802" s="74"/>
      <c r="H802" s="74"/>
      <c r="I802" s="74"/>
      <c r="J802" s="98"/>
      <c r="K802" s="74"/>
    </row>
    <row r="803" spans="1:11">
      <c r="A803" s="69"/>
      <c r="B803" s="69"/>
      <c r="C803" s="69"/>
      <c r="D803" s="93"/>
      <c r="E803" s="69"/>
      <c r="F803" s="69"/>
      <c r="G803" s="69"/>
      <c r="H803" s="69"/>
      <c r="I803" s="69"/>
      <c r="J803" s="99"/>
      <c r="K803" s="69"/>
    </row>
    <row r="804" spans="1:11">
      <c r="A804" s="74"/>
      <c r="B804" s="74"/>
      <c r="C804" s="74"/>
      <c r="D804" s="97"/>
      <c r="E804" s="74"/>
      <c r="F804" s="74"/>
      <c r="G804" s="74"/>
      <c r="H804" s="74"/>
      <c r="I804" s="74"/>
      <c r="J804" s="98"/>
      <c r="K804" s="74"/>
    </row>
    <row r="805" spans="1:11">
      <c r="A805" s="69"/>
      <c r="B805" s="69"/>
      <c r="C805" s="69"/>
      <c r="D805" s="93"/>
      <c r="E805" s="69"/>
      <c r="F805" s="69"/>
      <c r="G805" s="69"/>
      <c r="H805" s="69"/>
      <c r="I805" s="69"/>
      <c r="J805" s="99"/>
      <c r="K805" s="69"/>
    </row>
    <row r="806" spans="1:11">
      <c r="A806" s="74"/>
      <c r="B806" s="74"/>
      <c r="C806" s="74"/>
      <c r="D806" s="97"/>
      <c r="E806" s="74"/>
      <c r="F806" s="74"/>
      <c r="G806" s="74"/>
      <c r="H806" s="74"/>
      <c r="I806" s="74"/>
      <c r="J806" s="98"/>
      <c r="K806" s="74"/>
    </row>
    <row r="807" spans="1:11">
      <c r="A807" s="69"/>
      <c r="B807" s="69"/>
      <c r="C807" s="69"/>
      <c r="D807" s="93"/>
      <c r="E807" s="69"/>
      <c r="F807" s="69"/>
      <c r="G807" s="69"/>
      <c r="H807" s="69"/>
      <c r="I807" s="69"/>
      <c r="J807" s="99"/>
      <c r="K807" s="69"/>
    </row>
    <row r="808" spans="1:11">
      <c r="A808" s="74"/>
      <c r="B808" s="74"/>
      <c r="C808" s="74"/>
      <c r="D808" s="97"/>
      <c r="E808" s="74"/>
      <c r="F808" s="74"/>
      <c r="G808" s="74"/>
      <c r="H808" s="74"/>
      <c r="I808" s="74"/>
      <c r="J808" s="98"/>
      <c r="K808" s="74"/>
    </row>
    <row r="809" spans="1:11">
      <c r="A809" s="69"/>
      <c r="B809" s="69"/>
      <c r="C809" s="69"/>
      <c r="D809" s="93"/>
      <c r="E809" s="69"/>
      <c r="F809" s="69"/>
      <c r="G809" s="69"/>
      <c r="H809" s="69"/>
      <c r="I809" s="69"/>
      <c r="J809" s="99"/>
      <c r="K809" s="69"/>
    </row>
    <row r="810" spans="1:11">
      <c r="A810" s="74"/>
      <c r="B810" s="74"/>
      <c r="C810" s="74"/>
      <c r="D810" s="97"/>
      <c r="E810" s="74"/>
      <c r="F810" s="74"/>
      <c r="G810" s="74"/>
      <c r="H810" s="74"/>
      <c r="I810" s="74"/>
      <c r="J810" s="98"/>
      <c r="K810" s="74"/>
    </row>
    <row r="811" spans="1:11">
      <c r="A811" s="69"/>
      <c r="B811" s="69"/>
      <c r="C811" s="69"/>
      <c r="D811" s="93"/>
      <c r="E811" s="69"/>
      <c r="F811" s="69"/>
      <c r="G811" s="69"/>
      <c r="H811" s="69"/>
      <c r="I811" s="69"/>
      <c r="J811" s="99"/>
      <c r="K811" s="69"/>
    </row>
    <row r="812" spans="1:11">
      <c r="A812" s="74"/>
      <c r="B812" s="74"/>
      <c r="C812" s="74"/>
      <c r="D812" s="97"/>
      <c r="E812" s="74"/>
      <c r="F812" s="74"/>
      <c r="G812" s="74"/>
      <c r="H812" s="74"/>
      <c r="I812" s="74"/>
      <c r="J812" s="98"/>
      <c r="K812" s="74"/>
    </row>
    <row r="813" spans="1:11">
      <c r="A813" s="69"/>
      <c r="B813" s="69"/>
      <c r="C813" s="69"/>
      <c r="D813" s="93"/>
      <c r="E813" s="69"/>
      <c r="F813" s="69"/>
      <c r="G813" s="69"/>
      <c r="H813" s="69"/>
      <c r="I813" s="69"/>
      <c r="J813" s="99"/>
      <c r="K813" s="69"/>
    </row>
    <row r="814" spans="1:11">
      <c r="A814" s="74"/>
      <c r="B814" s="74"/>
      <c r="C814" s="74"/>
      <c r="D814" s="97"/>
      <c r="E814" s="74"/>
      <c r="F814" s="74"/>
      <c r="G814" s="74"/>
      <c r="H814" s="74"/>
      <c r="I814" s="74"/>
      <c r="J814" s="98"/>
      <c r="K814" s="74"/>
    </row>
    <row r="815" spans="1:11">
      <c r="A815" s="69"/>
      <c r="B815" s="69"/>
      <c r="C815" s="69"/>
      <c r="D815" s="93"/>
      <c r="E815" s="69"/>
      <c r="F815" s="69"/>
      <c r="G815" s="69"/>
      <c r="H815" s="69"/>
      <c r="I815" s="69"/>
      <c r="J815" s="99"/>
      <c r="K815" s="69"/>
    </row>
    <row r="816" spans="1:11">
      <c r="A816" s="74"/>
      <c r="B816" s="74"/>
      <c r="C816" s="74"/>
      <c r="D816" s="97"/>
      <c r="E816" s="74"/>
      <c r="F816" s="74"/>
      <c r="G816" s="74"/>
      <c r="H816" s="74"/>
      <c r="I816" s="74"/>
      <c r="J816" s="98"/>
      <c r="K816" s="74"/>
    </row>
    <row r="817" spans="1:11">
      <c r="A817" s="69"/>
      <c r="B817" s="69"/>
      <c r="C817" s="69"/>
      <c r="D817" s="93"/>
      <c r="E817" s="69"/>
      <c r="F817" s="69"/>
      <c r="G817" s="69"/>
      <c r="H817" s="69"/>
      <c r="I817" s="69"/>
      <c r="J817" s="99"/>
      <c r="K817" s="69"/>
    </row>
    <row r="818" spans="1:11">
      <c r="A818" s="74"/>
      <c r="B818" s="74"/>
      <c r="C818" s="74"/>
      <c r="D818" s="97"/>
      <c r="E818" s="74"/>
      <c r="F818" s="74"/>
      <c r="G818" s="74"/>
      <c r="H818" s="74"/>
      <c r="I818" s="74"/>
      <c r="J818" s="98"/>
      <c r="K818" s="74"/>
    </row>
    <row r="819" spans="1:11">
      <c r="A819" s="69"/>
      <c r="B819" s="69"/>
      <c r="C819" s="69"/>
      <c r="D819" s="93"/>
      <c r="E819" s="69"/>
      <c r="F819" s="69"/>
      <c r="G819" s="69"/>
      <c r="H819" s="69"/>
      <c r="I819" s="69"/>
      <c r="J819" s="99"/>
      <c r="K819" s="69"/>
    </row>
    <row r="820" spans="1:11">
      <c r="A820" s="74"/>
      <c r="B820" s="74"/>
      <c r="C820" s="74"/>
      <c r="D820" s="97"/>
      <c r="E820" s="74"/>
      <c r="F820" s="74"/>
      <c r="G820" s="74"/>
      <c r="H820" s="74"/>
      <c r="I820" s="74"/>
      <c r="J820" s="98"/>
      <c r="K820" s="74"/>
    </row>
    <row r="821" spans="1:11">
      <c r="A821" s="69"/>
      <c r="B821" s="69"/>
      <c r="C821" s="69"/>
      <c r="D821" s="93"/>
      <c r="E821" s="69"/>
      <c r="F821" s="69"/>
      <c r="G821" s="69"/>
      <c r="H821" s="69"/>
      <c r="I821" s="69"/>
      <c r="J821" s="99"/>
      <c r="K821" s="69"/>
    </row>
    <row r="822" spans="1:11">
      <c r="A822" s="74"/>
      <c r="B822" s="74"/>
      <c r="C822" s="74"/>
      <c r="D822" s="97"/>
      <c r="E822" s="74"/>
      <c r="F822" s="74"/>
      <c r="G822" s="74"/>
      <c r="H822" s="74"/>
      <c r="I822" s="74"/>
      <c r="J822" s="98"/>
      <c r="K822" s="74"/>
    </row>
    <row r="823" spans="1:11">
      <c r="A823" s="69"/>
      <c r="B823" s="69"/>
      <c r="C823" s="69"/>
      <c r="D823" s="93"/>
      <c r="E823" s="69"/>
      <c r="F823" s="69"/>
      <c r="G823" s="69"/>
      <c r="H823" s="69"/>
      <c r="I823" s="69"/>
      <c r="J823" s="99"/>
      <c r="K823" s="69"/>
    </row>
    <row r="824" spans="1:11">
      <c r="A824" s="74"/>
      <c r="B824" s="74"/>
      <c r="C824" s="74"/>
      <c r="D824" s="97"/>
      <c r="E824" s="74"/>
      <c r="F824" s="74"/>
      <c r="G824" s="74"/>
      <c r="H824" s="74"/>
      <c r="I824" s="74"/>
      <c r="J824" s="98"/>
      <c r="K824" s="74"/>
    </row>
    <row r="825" spans="1:11">
      <c r="A825" s="69"/>
      <c r="B825" s="69"/>
      <c r="C825" s="69"/>
      <c r="D825" s="93"/>
      <c r="E825" s="69"/>
      <c r="F825" s="69"/>
      <c r="G825" s="69"/>
      <c r="H825" s="69"/>
      <c r="I825" s="69"/>
      <c r="J825" s="99"/>
      <c r="K825" s="69"/>
    </row>
    <row r="826" spans="1:11">
      <c r="A826" s="74"/>
      <c r="B826" s="74"/>
      <c r="C826" s="74"/>
      <c r="D826" s="97"/>
      <c r="E826" s="74"/>
      <c r="F826" s="74"/>
      <c r="G826" s="74"/>
      <c r="H826" s="74"/>
      <c r="I826" s="74"/>
      <c r="J826" s="98"/>
      <c r="K826" s="74"/>
    </row>
    <row r="827" spans="1:11">
      <c r="A827" s="69"/>
      <c r="B827" s="69"/>
      <c r="C827" s="69"/>
      <c r="D827" s="93"/>
      <c r="E827" s="69"/>
      <c r="F827" s="69"/>
      <c r="G827" s="69"/>
      <c r="H827" s="69"/>
      <c r="I827" s="69"/>
      <c r="J827" s="99"/>
      <c r="K827" s="69"/>
    </row>
    <row r="828" spans="1:11">
      <c r="A828" s="74"/>
      <c r="B828" s="74"/>
      <c r="C828" s="74"/>
      <c r="D828" s="97"/>
      <c r="E828" s="74"/>
      <c r="F828" s="74"/>
      <c r="G828" s="74"/>
      <c r="H828" s="74"/>
      <c r="I828" s="74"/>
      <c r="J828" s="98"/>
      <c r="K828" s="74"/>
    </row>
    <row r="829" spans="1:11">
      <c r="A829" s="69"/>
      <c r="B829" s="69"/>
      <c r="C829" s="69"/>
      <c r="D829" s="93"/>
      <c r="E829" s="69"/>
      <c r="F829" s="69"/>
      <c r="G829" s="69"/>
      <c r="H829" s="69"/>
      <c r="I829" s="69"/>
      <c r="J829" s="99"/>
      <c r="K829" s="69"/>
    </row>
    <row r="830" spans="1:11">
      <c r="A830" s="74"/>
      <c r="B830" s="74"/>
      <c r="C830" s="74"/>
      <c r="D830" s="97"/>
      <c r="E830" s="74"/>
      <c r="F830" s="74"/>
      <c r="G830" s="74"/>
      <c r="H830" s="74"/>
      <c r="I830" s="74"/>
      <c r="J830" s="98"/>
      <c r="K830" s="74"/>
    </row>
    <row r="831" spans="1:11">
      <c r="A831" s="69"/>
      <c r="B831" s="69"/>
      <c r="C831" s="69"/>
      <c r="D831" s="93"/>
      <c r="E831" s="69"/>
      <c r="F831" s="69"/>
      <c r="G831" s="69"/>
      <c r="H831" s="69"/>
      <c r="I831" s="69"/>
      <c r="J831" s="99"/>
      <c r="K831" s="69"/>
    </row>
    <row r="832" spans="1:11">
      <c r="A832" s="74"/>
      <c r="B832" s="74"/>
      <c r="C832" s="74"/>
      <c r="D832" s="97"/>
      <c r="E832" s="74"/>
      <c r="F832" s="74"/>
      <c r="G832" s="74"/>
      <c r="H832" s="74"/>
      <c r="I832" s="74"/>
      <c r="J832" s="98"/>
      <c r="K832" s="74"/>
    </row>
    <row r="833" spans="1:11">
      <c r="A833" s="69"/>
      <c r="B833" s="69"/>
      <c r="C833" s="69"/>
      <c r="D833" s="93"/>
      <c r="E833" s="69"/>
      <c r="F833" s="69"/>
      <c r="G833" s="69"/>
      <c r="H833" s="69"/>
      <c r="I833" s="69"/>
      <c r="J833" s="99"/>
      <c r="K833" s="69"/>
    </row>
    <row r="834" spans="1:11">
      <c r="A834" s="74"/>
      <c r="B834" s="74"/>
      <c r="C834" s="74"/>
      <c r="D834" s="97"/>
      <c r="E834" s="74"/>
      <c r="F834" s="74"/>
      <c r="G834" s="74"/>
      <c r="H834" s="74"/>
      <c r="I834" s="74"/>
      <c r="J834" s="98"/>
      <c r="K834" s="74"/>
    </row>
    <row r="835" spans="1:11">
      <c r="A835" s="69"/>
      <c r="B835" s="69"/>
      <c r="C835" s="69"/>
      <c r="D835" s="93"/>
      <c r="E835" s="69"/>
      <c r="F835" s="69"/>
      <c r="G835" s="69"/>
      <c r="H835" s="69"/>
      <c r="I835" s="69"/>
      <c r="J835" s="99"/>
      <c r="K835" s="69"/>
    </row>
    <row r="836" spans="1:11">
      <c r="A836" s="74"/>
      <c r="B836" s="74"/>
      <c r="C836" s="74"/>
      <c r="D836" s="97"/>
      <c r="E836" s="74"/>
      <c r="F836" s="74"/>
      <c r="G836" s="74"/>
      <c r="H836" s="74"/>
      <c r="I836" s="74"/>
      <c r="J836" s="98"/>
      <c r="K836" s="74"/>
    </row>
    <row r="837" spans="1:11">
      <c r="A837" s="69"/>
      <c r="B837" s="69"/>
      <c r="C837" s="69"/>
      <c r="D837" s="93"/>
      <c r="E837" s="69"/>
      <c r="F837" s="69"/>
      <c r="G837" s="69"/>
      <c r="H837" s="69"/>
      <c r="I837" s="69"/>
      <c r="J837" s="99"/>
      <c r="K837" s="69"/>
    </row>
    <row r="838" spans="1:11">
      <c r="A838" s="74"/>
      <c r="B838" s="74"/>
      <c r="C838" s="74"/>
      <c r="D838" s="97"/>
      <c r="E838" s="74"/>
      <c r="F838" s="74"/>
      <c r="G838" s="74"/>
      <c r="H838" s="74"/>
      <c r="I838" s="74"/>
      <c r="J838" s="98"/>
      <c r="K838" s="74"/>
    </row>
    <row r="839" spans="1:11">
      <c r="A839" s="69"/>
      <c r="B839" s="69"/>
      <c r="C839" s="69"/>
      <c r="D839" s="93"/>
      <c r="E839" s="69"/>
      <c r="F839" s="69"/>
      <c r="G839" s="69"/>
      <c r="H839" s="69"/>
      <c r="I839" s="69"/>
      <c r="J839" s="99"/>
      <c r="K839" s="69"/>
    </row>
    <row r="840" spans="1:11">
      <c r="A840" s="74"/>
      <c r="B840" s="74"/>
      <c r="C840" s="74"/>
      <c r="D840" s="97"/>
      <c r="E840" s="74"/>
      <c r="F840" s="74"/>
      <c r="G840" s="74"/>
      <c r="H840" s="74"/>
      <c r="I840" s="74"/>
      <c r="J840" s="98"/>
      <c r="K840" s="74"/>
    </row>
    <row r="841" spans="1:11">
      <c r="A841" s="69"/>
      <c r="B841" s="69"/>
      <c r="C841" s="69"/>
      <c r="D841" s="93"/>
      <c r="E841" s="69"/>
      <c r="F841" s="69"/>
      <c r="G841" s="69"/>
      <c r="H841" s="69"/>
      <c r="I841" s="69"/>
      <c r="J841" s="99"/>
      <c r="K841" s="69"/>
    </row>
    <row r="842" spans="1:11">
      <c r="A842" s="74"/>
      <c r="B842" s="74"/>
      <c r="C842" s="74"/>
      <c r="D842" s="97"/>
      <c r="E842" s="74"/>
      <c r="F842" s="74"/>
      <c r="G842" s="74"/>
      <c r="H842" s="74"/>
      <c r="I842" s="74"/>
      <c r="J842" s="98"/>
      <c r="K842" s="74"/>
    </row>
    <row r="843" spans="1:11">
      <c r="A843" s="69"/>
      <c r="B843" s="69"/>
      <c r="C843" s="69"/>
      <c r="D843" s="93"/>
      <c r="E843" s="69"/>
      <c r="F843" s="69"/>
      <c r="G843" s="69"/>
      <c r="H843" s="69"/>
      <c r="I843" s="69"/>
      <c r="J843" s="99"/>
      <c r="K843" s="69"/>
    </row>
    <row r="844" spans="1:11">
      <c r="A844" s="74"/>
      <c r="B844" s="74"/>
      <c r="C844" s="74"/>
      <c r="D844" s="97"/>
      <c r="E844" s="74"/>
      <c r="F844" s="74"/>
      <c r="G844" s="74"/>
      <c r="H844" s="74"/>
      <c r="I844" s="74"/>
      <c r="J844" s="98"/>
      <c r="K844" s="74"/>
    </row>
    <row r="845" spans="1:11">
      <c r="A845" s="69"/>
      <c r="B845" s="69"/>
      <c r="C845" s="69"/>
      <c r="D845" s="93"/>
      <c r="E845" s="69"/>
      <c r="F845" s="69"/>
      <c r="G845" s="69"/>
      <c r="H845" s="69"/>
      <c r="I845" s="69"/>
      <c r="J845" s="99"/>
      <c r="K845" s="69"/>
    </row>
    <row r="846" spans="1:11">
      <c r="A846" s="74"/>
      <c r="B846" s="74"/>
      <c r="C846" s="74"/>
      <c r="D846" s="97"/>
      <c r="E846" s="74"/>
      <c r="F846" s="74"/>
      <c r="G846" s="74"/>
      <c r="H846" s="74"/>
      <c r="I846" s="74"/>
      <c r="J846" s="98"/>
      <c r="K846" s="74"/>
    </row>
    <row r="847" spans="1:11">
      <c r="A847" s="69"/>
      <c r="B847" s="69"/>
      <c r="C847" s="69"/>
      <c r="D847" s="93"/>
      <c r="E847" s="69"/>
      <c r="F847" s="69"/>
      <c r="G847" s="69"/>
      <c r="H847" s="69"/>
      <c r="I847" s="69"/>
      <c r="J847" s="99"/>
      <c r="K847" s="69"/>
    </row>
    <row r="848" spans="1:11">
      <c r="A848" s="74"/>
      <c r="B848" s="74"/>
      <c r="C848" s="74"/>
      <c r="D848" s="97"/>
      <c r="E848" s="74"/>
      <c r="F848" s="74"/>
      <c r="G848" s="74"/>
      <c r="H848" s="74"/>
      <c r="I848" s="74"/>
      <c r="J848" s="98"/>
      <c r="K848" s="74"/>
    </row>
    <row r="849" spans="1:11">
      <c r="A849" s="69"/>
      <c r="B849" s="69"/>
      <c r="C849" s="69"/>
      <c r="D849" s="93"/>
      <c r="E849" s="69"/>
      <c r="F849" s="69"/>
      <c r="G849" s="69"/>
      <c r="H849" s="69"/>
      <c r="I849" s="69"/>
      <c r="J849" s="99"/>
      <c r="K849" s="69"/>
    </row>
    <row r="850" spans="1:11">
      <c r="A850" s="74"/>
      <c r="B850" s="74"/>
      <c r="C850" s="74"/>
      <c r="D850" s="97"/>
      <c r="E850" s="74"/>
      <c r="F850" s="74"/>
      <c r="G850" s="74"/>
      <c r="H850" s="74"/>
      <c r="I850" s="74"/>
      <c r="J850" s="98"/>
      <c r="K850" s="74"/>
    </row>
    <row r="851" spans="1:11">
      <c r="A851" s="69"/>
      <c r="B851" s="69"/>
      <c r="C851" s="69"/>
      <c r="D851" s="93"/>
      <c r="E851" s="69"/>
      <c r="F851" s="69"/>
      <c r="G851" s="69"/>
      <c r="H851" s="69"/>
      <c r="I851" s="69"/>
      <c r="J851" s="99"/>
      <c r="K851" s="69"/>
    </row>
    <row r="852" spans="1:11">
      <c r="A852" s="74"/>
      <c r="B852" s="74"/>
      <c r="C852" s="74"/>
      <c r="D852" s="97"/>
      <c r="E852" s="74"/>
      <c r="F852" s="74"/>
      <c r="G852" s="74"/>
      <c r="H852" s="74"/>
      <c r="I852" s="74"/>
      <c r="J852" s="98"/>
      <c r="K852" s="74"/>
    </row>
    <row r="853" spans="1:11">
      <c r="A853" s="69"/>
      <c r="B853" s="69"/>
      <c r="C853" s="69"/>
      <c r="D853" s="93"/>
      <c r="E853" s="69"/>
      <c r="F853" s="69"/>
      <c r="G853" s="69"/>
      <c r="H853" s="69"/>
      <c r="I853" s="69"/>
      <c r="J853" s="99"/>
      <c r="K853" s="69"/>
    </row>
    <row r="854" spans="1:11">
      <c r="A854" s="74"/>
      <c r="B854" s="74"/>
      <c r="C854" s="74"/>
      <c r="D854" s="97"/>
      <c r="E854" s="74"/>
      <c r="F854" s="74"/>
      <c r="G854" s="74"/>
      <c r="H854" s="74"/>
      <c r="I854" s="74"/>
      <c r="J854" s="98"/>
      <c r="K854" s="74"/>
    </row>
    <row r="855" spans="1:11">
      <c r="A855" s="69"/>
      <c r="B855" s="69"/>
      <c r="C855" s="69"/>
      <c r="D855" s="93"/>
      <c r="E855" s="69"/>
      <c r="F855" s="69"/>
      <c r="G855" s="69"/>
      <c r="H855" s="69"/>
      <c r="I855" s="69"/>
      <c r="J855" s="99"/>
      <c r="K855" s="69"/>
    </row>
    <row r="856" spans="1:11">
      <c r="A856" s="74"/>
      <c r="B856" s="74"/>
      <c r="C856" s="74"/>
      <c r="D856" s="97"/>
      <c r="E856" s="74"/>
      <c r="F856" s="74"/>
      <c r="G856" s="74"/>
      <c r="H856" s="74"/>
      <c r="I856" s="74"/>
      <c r="J856" s="98"/>
      <c r="K856" s="74"/>
    </row>
    <row r="857" spans="1:11">
      <c r="A857" s="69"/>
      <c r="B857" s="69"/>
      <c r="C857" s="69"/>
      <c r="D857" s="93"/>
      <c r="E857" s="69"/>
      <c r="F857" s="69"/>
      <c r="G857" s="69"/>
      <c r="H857" s="69"/>
      <c r="I857" s="69"/>
      <c r="J857" s="99"/>
      <c r="K857" s="69"/>
    </row>
    <row r="858" spans="1:11">
      <c r="A858" s="74"/>
      <c r="B858" s="74"/>
      <c r="C858" s="74"/>
      <c r="D858" s="97"/>
      <c r="E858" s="74"/>
      <c r="F858" s="74"/>
      <c r="G858" s="74"/>
      <c r="H858" s="74"/>
      <c r="I858" s="74"/>
      <c r="J858" s="98"/>
      <c r="K858" s="74"/>
    </row>
    <row r="859" spans="1:11">
      <c r="A859" s="69"/>
      <c r="B859" s="69"/>
      <c r="C859" s="69"/>
      <c r="D859" s="93"/>
      <c r="E859" s="69"/>
      <c r="F859" s="69"/>
      <c r="G859" s="69"/>
      <c r="H859" s="69"/>
      <c r="I859" s="69"/>
      <c r="J859" s="99"/>
      <c r="K859" s="69"/>
    </row>
    <row r="860" spans="1:11">
      <c r="A860" s="74"/>
      <c r="B860" s="74"/>
      <c r="C860" s="74"/>
      <c r="D860" s="97"/>
      <c r="E860" s="74"/>
      <c r="F860" s="74"/>
      <c r="G860" s="74"/>
      <c r="H860" s="74"/>
      <c r="I860" s="74"/>
      <c r="J860" s="98"/>
      <c r="K860" s="74"/>
    </row>
    <row r="861" spans="1:11">
      <c r="A861" s="69"/>
      <c r="B861" s="69"/>
      <c r="C861" s="69"/>
      <c r="D861" s="93"/>
      <c r="E861" s="69"/>
      <c r="F861" s="69"/>
      <c r="G861" s="69"/>
      <c r="H861" s="69"/>
      <c r="I861" s="69"/>
      <c r="J861" s="99"/>
      <c r="K861" s="69"/>
    </row>
    <row r="862" spans="1:11">
      <c r="A862" s="74"/>
      <c r="B862" s="74"/>
      <c r="C862" s="74"/>
      <c r="D862" s="97"/>
      <c r="E862" s="74"/>
      <c r="F862" s="74"/>
      <c r="G862" s="74"/>
      <c r="H862" s="74"/>
      <c r="I862" s="74"/>
      <c r="J862" s="98"/>
      <c r="K862" s="74"/>
    </row>
    <row r="863" spans="1:11">
      <c r="A863" s="69"/>
      <c r="B863" s="69"/>
      <c r="C863" s="69"/>
      <c r="D863" s="93"/>
      <c r="E863" s="69"/>
      <c r="F863" s="69"/>
      <c r="G863" s="69"/>
      <c r="H863" s="69"/>
      <c r="I863" s="69"/>
      <c r="J863" s="99"/>
      <c r="K863" s="69"/>
    </row>
    <row r="864" spans="1:11">
      <c r="A864" s="74"/>
      <c r="B864" s="74"/>
      <c r="C864" s="74"/>
      <c r="D864" s="97"/>
      <c r="E864" s="74"/>
      <c r="F864" s="74"/>
      <c r="G864" s="74"/>
      <c r="H864" s="74"/>
      <c r="I864" s="74"/>
      <c r="J864" s="98"/>
      <c r="K864" s="74"/>
    </row>
    <row r="865" spans="1:11">
      <c r="A865" s="69"/>
      <c r="B865" s="69"/>
      <c r="C865" s="69"/>
      <c r="D865" s="93"/>
      <c r="E865" s="69"/>
      <c r="F865" s="69"/>
      <c r="G865" s="69"/>
      <c r="H865" s="69"/>
      <c r="I865" s="69"/>
      <c r="J865" s="99"/>
      <c r="K865" s="69"/>
    </row>
    <row r="866" spans="1:11">
      <c r="A866" s="74"/>
      <c r="B866" s="74"/>
      <c r="C866" s="74"/>
      <c r="D866" s="97"/>
      <c r="E866" s="74"/>
      <c r="F866" s="74"/>
      <c r="G866" s="74"/>
      <c r="H866" s="74"/>
      <c r="I866" s="74"/>
      <c r="J866" s="98"/>
      <c r="K866" s="74"/>
    </row>
    <row r="867" spans="1:11">
      <c r="A867" s="69"/>
      <c r="B867" s="69"/>
      <c r="C867" s="69"/>
      <c r="D867" s="93"/>
      <c r="E867" s="69"/>
      <c r="F867" s="69"/>
      <c r="G867" s="69"/>
      <c r="H867" s="69"/>
      <c r="I867" s="69"/>
      <c r="J867" s="99"/>
      <c r="K867" s="69"/>
    </row>
    <row r="868" spans="1:11">
      <c r="A868" s="74"/>
      <c r="B868" s="74"/>
      <c r="C868" s="74"/>
      <c r="D868" s="97"/>
      <c r="E868" s="74"/>
      <c r="F868" s="74"/>
      <c r="G868" s="74"/>
      <c r="H868" s="74"/>
      <c r="I868" s="74"/>
      <c r="J868" s="98"/>
      <c r="K868" s="74"/>
    </row>
    <row r="869" spans="1:11">
      <c r="A869" s="69"/>
      <c r="B869" s="69"/>
      <c r="C869" s="69"/>
      <c r="D869" s="93"/>
      <c r="E869" s="69"/>
      <c r="F869" s="69"/>
      <c r="G869" s="69"/>
      <c r="H869" s="69"/>
      <c r="I869" s="69"/>
      <c r="J869" s="99"/>
      <c r="K869" s="69"/>
    </row>
    <row r="870" spans="1:11">
      <c r="A870" s="74"/>
      <c r="B870" s="74"/>
      <c r="C870" s="74"/>
      <c r="D870" s="97"/>
      <c r="E870" s="74"/>
      <c r="F870" s="74"/>
      <c r="G870" s="74"/>
      <c r="H870" s="74"/>
      <c r="I870" s="74"/>
      <c r="J870" s="98"/>
      <c r="K870" s="74"/>
    </row>
    <row r="871" spans="1:11">
      <c r="A871" s="69"/>
      <c r="B871" s="69"/>
      <c r="C871" s="69"/>
      <c r="D871" s="93"/>
      <c r="E871" s="69"/>
      <c r="F871" s="69"/>
      <c r="G871" s="69"/>
      <c r="H871" s="69"/>
      <c r="I871" s="69"/>
      <c r="J871" s="99"/>
      <c r="K871" s="69"/>
    </row>
    <row r="872" spans="1:11">
      <c r="A872" s="74"/>
      <c r="B872" s="74"/>
      <c r="C872" s="74"/>
      <c r="D872" s="97"/>
      <c r="E872" s="74"/>
      <c r="F872" s="74"/>
      <c r="G872" s="74"/>
      <c r="H872" s="74"/>
      <c r="I872" s="74"/>
      <c r="J872" s="98"/>
      <c r="K872" s="74"/>
    </row>
    <row r="873" spans="1:11">
      <c r="A873" s="69"/>
      <c r="B873" s="69"/>
      <c r="C873" s="69"/>
      <c r="D873" s="93"/>
      <c r="E873" s="69"/>
      <c r="F873" s="69"/>
      <c r="G873" s="69"/>
      <c r="H873" s="69"/>
      <c r="I873" s="69"/>
      <c r="J873" s="99"/>
      <c r="K873" s="69"/>
    </row>
    <row r="874" spans="1:11">
      <c r="A874" s="74"/>
      <c r="B874" s="74"/>
      <c r="C874" s="74"/>
      <c r="D874" s="97"/>
      <c r="E874" s="74"/>
      <c r="F874" s="74"/>
      <c r="G874" s="74"/>
      <c r="H874" s="74"/>
      <c r="I874" s="74"/>
      <c r="J874" s="98"/>
      <c r="K874" s="74"/>
    </row>
    <row r="875" spans="1:11">
      <c r="A875" s="69"/>
      <c r="B875" s="69"/>
      <c r="C875" s="69"/>
      <c r="D875" s="93"/>
      <c r="E875" s="69"/>
      <c r="F875" s="69"/>
      <c r="G875" s="69"/>
      <c r="H875" s="69"/>
      <c r="I875" s="69"/>
      <c r="J875" s="99"/>
      <c r="K875" s="69"/>
    </row>
    <row r="876" spans="1:11">
      <c r="A876" s="74"/>
      <c r="B876" s="74"/>
      <c r="C876" s="74"/>
      <c r="D876" s="97"/>
      <c r="E876" s="74"/>
      <c r="F876" s="74"/>
      <c r="G876" s="74"/>
      <c r="H876" s="74"/>
      <c r="I876" s="74"/>
      <c r="J876" s="98"/>
      <c r="K876" s="74"/>
    </row>
    <row r="877" spans="1:11">
      <c r="A877" s="69"/>
      <c r="B877" s="69"/>
      <c r="C877" s="69"/>
      <c r="D877" s="93"/>
      <c r="E877" s="69"/>
      <c r="F877" s="69"/>
      <c r="G877" s="69"/>
      <c r="H877" s="69"/>
      <c r="I877" s="69"/>
      <c r="J877" s="99"/>
      <c r="K877" s="69"/>
    </row>
    <row r="878" spans="1:11">
      <c r="A878" s="74"/>
      <c r="B878" s="74"/>
      <c r="C878" s="74"/>
      <c r="D878" s="97"/>
      <c r="E878" s="74"/>
      <c r="F878" s="74"/>
      <c r="G878" s="74"/>
      <c r="H878" s="74"/>
      <c r="I878" s="74"/>
      <c r="J878" s="98"/>
      <c r="K878" s="74"/>
    </row>
    <row r="879" spans="1:11">
      <c r="A879" s="69"/>
      <c r="B879" s="69"/>
      <c r="C879" s="69"/>
      <c r="D879" s="93"/>
      <c r="E879" s="69"/>
      <c r="F879" s="69"/>
      <c r="G879" s="69"/>
      <c r="H879" s="69"/>
      <c r="I879" s="69"/>
      <c r="J879" s="99"/>
      <c r="K879" s="69"/>
    </row>
    <row r="880" spans="1:11">
      <c r="A880" s="74"/>
      <c r="B880" s="74"/>
      <c r="C880" s="74"/>
      <c r="D880" s="97"/>
      <c r="E880" s="74"/>
      <c r="F880" s="74"/>
      <c r="G880" s="74"/>
      <c r="H880" s="74"/>
      <c r="I880" s="74"/>
      <c r="J880" s="98"/>
      <c r="K880" s="74"/>
    </row>
    <row r="881" spans="1:11">
      <c r="A881" s="69"/>
      <c r="B881" s="69"/>
      <c r="C881" s="69"/>
      <c r="D881" s="93"/>
      <c r="E881" s="69"/>
      <c r="F881" s="69"/>
      <c r="G881" s="69"/>
      <c r="H881" s="69"/>
      <c r="I881" s="69"/>
      <c r="J881" s="99"/>
      <c r="K881" s="69"/>
    </row>
    <row r="882" spans="1:11">
      <c r="A882" s="74"/>
      <c r="B882" s="74"/>
      <c r="C882" s="74"/>
      <c r="D882" s="97"/>
      <c r="E882" s="74"/>
      <c r="F882" s="74"/>
      <c r="G882" s="74"/>
      <c r="H882" s="74"/>
      <c r="I882" s="74"/>
      <c r="J882" s="98"/>
      <c r="K882" s="74"/>
    </row>
    <row r="883" spans="1:11">
      <c r="A883" s="69"/>
      <c r="B883" s="69"/>
      <c r="C883" s="69"/>
      <c r="D883" s="93"/>
      <c r="E883" s="69"/>
      <c r="F883" s="69"/>
      <c r="G883" s="69"/>
      <c r="H883" s="69"/>
      <c r="I883" s="69"/>
      <c r="J883" s="99"/>
      <c r="K883" s="69"/>
    </row>
    <row r="884" spans="1:11">
      <c r="A884" s="74"/>
      <c r="B884" s="74"/>
      <c r="C884" s="74"/>
      <c r="D884" s="97"/>
      <c r="E884" s="74"/>
      <c r="F884" s="74"/>
      <c r="G884" s="74"/>
      <c r="H884" s="74"/>
      <c r="I884" s="74"/>
      <c r="J884" s="98"/>
      <c r="K884" s="74"/>
    </row>
    <row r="885" spans="1:11">
      <c r="A885" s="69"/>
      <c r="B885" s="69"/>
      <c r="C885" s="69"/>
      <c r="D885" s="93"/>
      <c r="E885" s="69"/>
      <c r="F885" s="69"/>
      <c r="G885" s="69"/>
      <c r="H885" s="69"/>
      <c r="I885" s="69"/>
      <c r="J885" s="99"/>
      <c r="K885" s="69"/>
    </row>
    <row r="886" spans="1:11">
      <c r="A886" s="74"/>
      <c r="B886" s="74"/>
      <c r="C886" s="74"/>
      <c r="D886" s="97"/>
      <c r="E886" s="74"/>
      <c r="F886" s="74"/>
      <c r="G886" s="74"/>
      <c r="H886" s="74"/>
      <c r="I886" s="74"/>
      <c r="J886" s="98"/>
      <c r="K886" s="74"/>
    </row>
    <row r="887" spans="1:11">
      <c r="A887" s="69"/>
      <c r="B887" s="69"/>
      <c r="C887" s="69"/>
      <c r="D887" s="93"/>
      <c r="E887" s="69"/>
      <c r="F887" s="69"/>
      <c r="G887" s="69"/>
      <c r="H887" s="69"/>
      <c r="I887" s="69"/>
      <c r="J887" s="99"/>
      <c r="K887" s="69"/>
    </row>
    <row r="888" spans="1:11">
      <c r="A888" s="74"/>
      <c r="B888" s="74"/>
      <c r="C888" s="74"/>
      <c r="D888" s="97"/>
      <c r="E888" s="74"/>
      <c r="F888" s="74"/>
      <c r="G888" s="74"/>
      <c r="H888" s="74"/>
      <c r="I888" s="74"/>
      <c r="J888" s="98"/>
      <c r="K888" s="74"/>
    </row>
    <row r="889" spans="1:11">
      <c r="A889" s="69"/>
      <c r="B889" s="69"/>
      <c r="C889" s="69"/>
      <c r="D889" s="93"/>
      <c r="E889" s="69"/>
      <c r="F889" s="69"/>
      <c r="G889" s="69"/>
      <c r="H889" s="69"/>
      <c r="I889" s="69"/>
      <c r="J889" s="99"/>
      <c r="K889" s="69"/>
    </row>
    <row r="890" spans="1:11">
      <c r="A890" s="74"/>
      <c r="B890" s="74"/>
      <c r="C890" s="74"/>
      <c r="D890" s="97"/>
      <c r="E890" s="74"/>
      <c r="F890" s="74"/>
      <c r="G890" s="74"/>
      <c r="H890" s="74"/>
      <c r="I890" s="74"/>
      <c r="J890" s="98"/>
      <c r="K890" s="74"/>
    </row>
    <row r="891" spans="1:11">
      <c r="A891" s="69"/>
      <c r="B891" s="69"/>
      <c r="C891" s="69"/>
      <c r="D891" s="93"/>
      <c r="E891" s="69"/>
      <c r="F891" s="69"/>
      <c r="G891" s="69"/>
      <c r="H891" s="69"/>
      <c r="I891" s="69"/>
      <c r="J891" s="99"/>
      <c r="K891" s="69"/>
    </row>
    <row r="892" spans="1:11">
      <c r="A892" s="74"/>
      <c r="B892" s="74"/>
      <c r="C892" s="74"/>
      <c r="D892" s="97"/>
      <c r="E892" s="74"/>
      <c r="F892" s="74"/>
      <c r="G892" s="74"/>
      <c r="H892" s="74"/>
      <c r="I892" s="74"/>
      <c r="J892" s="98"/>
      <c r="K892" s="74"/>
    </row>
    <row r="893" spans="1:11">
      <c r="A893" s="69"/>
      <c r="B893" s="69"/>
      <c r="C893" s="69"/>
      <c r="D893" s="93"/>
      <c r="E893" s="69"/>
      <c r="F893" s="69"/>
      <c r="G893" s="69"/>
      <c r="H893" s="69"/>
      <c r="I893" s="69"/>
      <c r="J893" s="99"/>
      <c r="K893" s="69"/>
    </row>
    <row r="894" spans="1:11">
      <c r="A894" s="74"/>
      <c r="B894" s="74"/>
      <c r="C894" s="74"/>
      <c r="D894" s="97"/>
      <c r="E894" s="74"/>
      <c r="F894" s="74"/>
      <c r="G894" s="74"/>
      <c r="H894" s="74"/>
      <c r="I894" s="74"/>
      <c r="J894" s="98"/>
      <c r="K894" s="74"/>
    </row>
    <row r="895" spans="1:11">
      <c r="A895" s="69"/>
      <c r="B895" s="69"/>
      <c r="C895" s="69"/>
      <c r="D895" s="93"/>
      <c r="E895" s="69"/>
      <c r="F895" s="69"/>
      <c r="G895" s="69"/>
      <c r="H895" s="69"/>
      <c r="I895" s="69"/>
      <c r="J895" s="99"/>
      <c r="K895" s="69"/>
    </row>
    <row r="896" spans="1:11">
      <c r="A896" s="74"/>
      <c r="B896" s="74"/>
      <c r="C896" s="74"/>
      <c r="D896" s="97"/>
      <c r="E896" s="74"/>
      <c r="F896" s="74"/>
      <c r="G896" s="74"/>
      <c r="H896" s="74"/>
      <c r="I896" s="74"/>
      <c r="J896" s="98"/>
      <c r="K896" s="74"/>
    </row>
    <row r="897" spans="1:11">
      <c r="A897" s="69"/>
      <c r="B897" s="69"/>
      <c r="C897" s="69"/>
      <c r="D897" s="93"/>
      <c r="E897" s="69"/>
      <c r="F897" s="69"/>
      <c r="G897" s="69"/>
      <c r="H897" s="69"/>
      <c r="I897" s="69"/>
      <c r="J897" s="99"/>
      <c r="K897" s="69"/>
    </row>
    <row r="898" spans="1:11">
      <c r="A898" s="74"/>
      <c r="B898" s="74"/>
      <c r="C898" s="74"/>
      <c r="D898" s="97"/>
      <c r="E898" s="74"/>
      <c r="F898" s="74"/>
      <c r="G898" s="74"/>
      <c r="H898" s="74"/>
      <c r="I898" s="74"/>
      <c r="J898" s="98"/>
      <c r="K898" s="74"/>
    </row>
    <row r="899" spans="1:11">
      <c r="A899" s="69"/>
      <c r="B899" s="69"/>
      <c r="C899" s="69"/>
      <c r="D899" s="93"/>
      <c r="E899" s="69"/>
      <c r="F899" s="69"/>
      <c r="G899" s="69"/>
      <c r="H899" s="69"/>
      <c r="I899" s="69"/>
      <c r="J899" s="99"/>
      <c r="K899" s="69"/>
    </row>
    <row r="900" spans="1:11">
      <c r="A900" s="74"/>
      <c r="B900" s="74"/>
      <c r="C900" s="74"/>
      <c r="D900" s="97"/>
      <c r="E900" s="74"/>
      <c r="F900" s="74"/>
      <c r="G900" s="74"/>
      <c r="H900" s="74"/>
      <c r="I900" s="74"/>
      <c r="J900" s="98"/>
      <c r="K900" s="74"/>
    </row>
    <row r="901" spans="1:11">
      <c r="A901" s="69"/>
      <c r="B901" s="69"/>
      <c r="C901" s="69"/>
      <c r="D901" s="93"/>
      <c r="E901" s="69"/>
      <c r="F901" s="69"/>
      <c r="G901" s="69"/>
      <c r="H901" s="69"/>
      <c r="I901" s="69"/>
      <c r="J901" s="99"/>
      <c r="K901" s="69"/>
    </row>
    <row r="902" spans="1:11">
      <c r="A902" s="74"/>
      <c r="B902" s="74"/>
      <c r="C902" s="74"/>
      <c r="D902" s="97"/>
      <c r="E902" s="74"/>
      <c r="F902" s="74"/>
      <c r="G902" s="74"/>
      <c r="H902" s="74"/>
      <c r="I902" s="74"/>
      <c r="J902" s="98"/>
      <c r="K902" s="74"/>
    </row>
    <row r="903" spans="1:11">
      <c r="A903" s="69"/>
      <c r="B903" s="69"/>
      <c r="C903" s="69"/>
      <c r="D903" s="93"/>
      <c r="E903" s="69"/>
      <c r="F903" s="69"/>
      <c r="G903" s="69"/>
      <c r="H903" s="69"/>
      <c r="I903" s="69"/>
      <c r="J903" s="99"/>
      <c r="K903" s="69"/>
    </row>
    <row r="904" spans="1:11">
      <c r="A904" s="74"/>
      <c r="B904" s="74"/>
      <c r="C904" s="74"/>
      <c r="D904" s="97"/>
      <c r="E904" s="74"/>
      <c r="F904" s="74"/>
      <c r="G904" s="74"/>
      <c r="H904" s="74"/>
      <c r="I904" s="74"/>
      <c r="J904" s="98"/>
      <c r="K904" s="74"/>
    </row>
    <row r="905" spans="1:11">
      <c r="A905" s="69"/>
      <c r="B905" s="69"/>
      <c r="C905" s="69"/>
      <c r="D905" s="93"/>
      <c r="E905" s="69"/>
      <c r="F905" s="69"/>
      <c r="G905" s="69"/>
      <c r="H905" s="69"/>
      <c r="I905" s="69"/>
      <c r="J905" s="99"/>
      <c r="K905" s="69"/>
    </row>
    <row r="906" spans="1:11">
      <c r="A906" s="74"/>
      <c r="B906" s="74"/>
      <c r="C906" s="74"/>
      <c r="D906" s="97"/>
      <c r="E906" s="74"/>
      <c r="F906" s="74"/>
      <c r="G906" s="74"/>
      <c r="H906" s="74"/>
      <c r="I906" s="74"/>
      <c r="J906" s="98"/>
      <c r="K906" s="74"/>
    </row>
    <row r="907" spans="1:11">
      <c r="A907" s="69"/>
      <c r="B907" s="69"/>
      <c r="C907" s="69"/>
      <c r="D907" s="93"/>
      <c r="E907" s="69"/>
      <c r="F907" s="69"/>
      <c r="G907" s="69"/>
      <c r="H907" s="69"/>
      <c r="I907" s="69"/>
      <c r="J907" s="99"/>
      <c r="K907" s="69"/>
    </row>
    <row r="908" spans="1:11">
      <c r="A908" s="74"/>
      <c r="B908" s="74"/>
      <c r="C908" s="74"/>
      <c r="D908" s="97"/>
      <c r="E908" s="74"/>
      <c r="F908" s="74"/>
      <c r="G908" s="74"/>
      <c r="H908" s="74"/>
      <c r="I908" s="74"/>
      <c r="J908" s="98"/>
      <c r="K908" s="74"/>
    </row>
    <row r="909" spans="1:11">
      <c r="A909" s="69"/>
      <c r="B909" s="69"/>
      <c r="C909" s="69"/>
      <c r="D909" s="93"/>
      <c r="E909" s="69"/>
      <c r="F909" s="69"/>
      <c r="G909" s="69"/>
      <c r="H909" s="69"/>
      <c r="I909" s="69"/>
      <c r="J909" s="99"/>
      <c r="K909" s="69"/>
    </row>
    <row r="910" spans="1:11">
      <c r="A910" s="74"/>
      <c r="B910" s="74"/>
      <c r="C910" s="74"/>
      <c r="D910" s="97"/>
      <c r="E910" s="74"/>
      <c r="F910" s="74"/>
      <c r="G910" s="74"/>
      <c r="H910" s="74"/>
      <c r="I910" s="74"/>
      <c r="J910" s="98"/>
      <c r="K910" s="74"/>
    </row>
    <row r="911" spans="1:11">
      <c r="A911" s="69"/>
      <c r="B911" s="69"/>
      <c r="C911" s="69"/>
      <c r="D911" s="93"/>
      <c r="E911" s="69"/>
      <c r="F911" s="69"/>
      <c r="G911" s="69"/>
      <c r="H911" s="69"/>
      <c r="I911" s="69"/>
      <c r="J911" s="99"/>
      <c r="K911" s="69"/>
    </row>
    <row r="912" spans="1:11">
      <c r="A912" s="74"/>
      <c r="B912" s="74"/>
      <c r="C912" s="74"/>
      <c r="D912" s="97"/>
      <c r="E912" s="74"/>
      <c r="F912" s="74"/>
      <c r="G912" s="74"/>
      <c r="H912" s="74"/>
      <c r="I912" s="74"/>
      <c r="J912" s="98"/>
      <c r="K912" s="74"/>
    </row>
    <row r="913" spans="1:11">
      <c r="A913" s="69"/>
      <c r="B913" s="69"/>
      <c r="C913" s="69"/>
      <c r="D913" s="93"/>
      <c r="E913" s="69"/>
      <c r="F913" s="69"/>
      <c r="G913" s="69"/>
      <c r="H913" s="69"/>
      <c r="I913" s="69"/>
      <c r="J913" s="99"/>
      <c r="K913" s="69"/>
    </row>
    <row r="914" spans="1:11">
      <c r="A914" s="74"/>
      <c r="B914" s="74"/>
      <c r="C914" s="74"/>
      <c r="D914" s="97"/>
      <c r="E914" s="74"/>
      <c r="F914" s="74"/>
      <c r="G914" s="74"/>
      <c r="H914" s="74"/>
      <c r="I914" s="74"/>
      <c r="J914" s="98"/>
      <c r="K914" s="74"/>
    </row>
    <row r="915" spans="1:11">
      <c r="A915" s="69"/>
      <c r="B915" s="69"/>
      <c r="C915" s="69"/>
      <c r="D915" s="93"/>
      <c r="E915" s="69"/>
      <c r="F915" s="69"/>
      <c r="G915" s="69"/>
      <c r="H915" s="69"/>
      <c r="I915" s="69"/>
      <c r="J915" s="99"/>
      <c r="K915" s="69"/>
    </row>
    <row r="916" spans="1:11">
      <c r="A916" s="74"/>
      <c r="B916" s="74"/>
      <c r="C916" s="74"/>
      <c r="D916" s="97"/>
      <c r="E916" s="74"/>
      <c r="F916" s="74"/>
      <c r="G916" s="74"/>
      <c r="H916" s="74"/>
      <c r="I916" s="74"/>
      <c r="J916" s="98"/>
      <c r="K916" s="74"/>
    </row>
    <row r="917" spans="1:11">
      <c r="A917" s="69"/>
      <c r="B917" s="69"/>
      <c r="C917" s="69"/>
      <c r="D917" s="93"/>
      <c r="E917" s="69"/>
      <c r="F917" s="69"/>
      <c r="G917" s="69"/>
      <c r="H917" s="69"/>
      <c r="I917" s="69"/>
      <c r="J917" s="99"/>
      <c r="K917" s="69"/>
    </row>
    <row r="918" spans="1:11">
      <c r="A918" s="74"/>
      <c r="B918" s="74"/>
      <c r="C918" s="74"/>
      <c r="D918" s="97"/>
      <c r="E918" s="74"/>
      <c r="F918" s="74"/>
      <c r="G918" s="74"/>
      <c r="H918" s="74"/>
      <c r="I918" s="74"/>
      <c r="J918" s="98"/>
      <c r="K918" s="74"/>
    </row>
    <row r="919" spans="1:11">
      <c r="A919" s="69"/>
      <c r="B919" s="69"/>
      <c r="C919" s="69"/>
      <c r="D919" s="93"/>
      <c r="E919" s="69"/>
      <c r="F919" s="69"/>
      <c r="G919" s="69"/>
      <c r="H919" s="69"/>
      <c r="I919" s="69"/>
      <c r="J919" s="99"/>
      <c r="K919" s="69"/>
    </row>
    <row r="920" spans="1:11">
      <c r="A920" s="74"/>
      <c r="B920" s="74"/>
      <c r="C920" s="74"/>
      <c r="D920" s="97"/>
      <c r="E920" s="74"/>
      <c r="F920" s="74"/>
      <c r="G920" s="74"/>
      <c r="H920" s="74"/>
      <c r="I920" s="74"/>
      <c r="J920" s="98"/>
      <c r="K920" s="74"/>
    </row>
    <row r="921" spans="1:11">
      <c r="A921" s="69"/>
      <c r="B921" s="69"/>
      <c r="C921" s="69"/>
      <c r="D921" s="93"/>
      <c r="E921" s="69"/>
      <c r="F921" s="69"/>
      <c r="G921" s="69"/>
      <c r="H921" s="69"/>
      <c r="I921" s="69"/>
      <c r="J921" s="99"/>
      <c r="K921" s="69"/>
    </row>
    <row r="922" spans="1:11">
      <c r="A922" s="74"/>
      <c r="B922" s="74"/>
      <c r="C922" s="74"/>
      <c r="D922" s="97"/>
      <c r="E922" s="74"/>
      <c r="F922" s="74"/>
      <c r="G922" s="74"/>
      <c r="H922" s="74"/>
      <c r="I922" s="74"/>
      <c r="J922" s="98"/>
      <c r="K922" s="74"/>
    </row>
    <row r="923" spans="1:11">
      <c r="A923" s="69"/>
      <c r="B923" s="69"/>
      <c r="C923" s="69"/>
      <c r="D923" s="93"/>
      <c r="E923" s="69"/>
      <c r="F923" s="69"/>
      <c r="G923" s="69"/>
      <c r="H923" s="69"/>
      <c r="I923" s="69"/>
      <c r="J923" s="99"/>
      <c r="K923" s="69"/>
    </row>
    <row r="924" spans="1:11">
      <c r="A924" s="74"/>
      <c r="B924" s="74"/>
      <c r="C924" s="74"/>
      <c r="D924" s="97"/>
      <c r="E924" s="74"/>
      <c r="F924" s="74"/>
      <c r="G924" s="74"/>
      <c r="H924" s="74"/>
      <c r="I924" s="74"/>
      <c r="J924" s="98"/>
      <c r="K924" s="74"/>
    </row>
    <row r="925" spans="1:11">
      <c r="A925" s="69"/>
      <c r="B925" s="69"/>
      <c r="C925" s="69"/>
      <c r="D925" s="93"/>
      <c r="E925" s="69"/>
      <c r="F925" s="69"/>
      <c r="G925" s="69"/>
      <c r="H925" s="69"/>
      <c r="I925" s="69"/>
      <c r="J925" s="99"/>
      <c r="K925" s="69"/>
    </row>
    <row r="926" spans="1:11">
      <c r="A926" s="74"/>
      <c r="B926" s="74"/>
      <c r="C926" s="74"/>
      <c r="D926" s="97"/>
      <c r="E926" s="74"/>
      <c r="F926" s="74"/>
      <c r="G926" s="74"/>
      <c r="H926" s="74"/>
      <c r="I926" s="74"/>
      <c r="J926" s="98"/>
      <c r="K926" s="74"/>
    </row>
    <row r="927" spans="1:11">
      <c r="A927" s="69"/>
      <c r="B927" s="69"/>
      <c r="C927" s="69"/>
      <c r="D927" s="93"/>
      <c r="E927" s="69"/>
      <c r="F927" s="69"/>
      <c r="G927" s="69"/>
      <c r="H927" s="69"/>
      <c r="I927" s="69"/>
      <c r="J927" s="99"/>
      <c r="K927" s="69"/>
    </row>
    <row r="928" spans="1:11">
      <c r="A928" s="74"/>
      <c r="B928" s="74"/>
      <c r="C928" s="74"/>
      <c r="D928" s="97"/>
      <c r="E928" s="74"/>
      <c r="F928" s="74"/>
      <c r="G928" s="74"/>
      <c r="H928" s="74"/>
      <c r="I928" s="74"/>
      <c r="J928" s="98"/>
      <c r="K928" s="74"/>
    </row>
    <row r="929" spans="1:11">
      <c r="A929" s="69"/>
      <c r="B929" s="69"/>
      <c r="C929" s="69"/>
      <c r="D929" s="93"/>
      <c r="E929" s="69"/>
      <c r="F929" s="69"/>
      <c r="G929" s="69"/>
      <c r="H929" s="69"/>
      <c r="I929" s="69"/>
      <c r="J929" s="99"/>
      <c r="K929" s="69"/>
    </row>
    <row r="930" spans="1:11">
      <c r="A930" s="74"/>
      <c r="B930" s="74"/>
      <c r="C930" s="74"/>
      <c r="D930" s="97"/>
      <c r="E930" s="74"/>
      <c r="F930" s="74"/>
      <c r="G930" s="74"/>
      <c r="H930" s="74"/>
      <c r="I930" s="74"/>
      <c r="J930" s="98"/>
      <c r="K930" s="74"/>
    </row>
    <row r="931" spans="1:11">
      <c r="A931" s="69"/>
      <c r="B931" s="69"/>
      <c r="C931" s="69"/>
      <c r="D931" s="93"/>
      <c r="E931" s="69"/>
      <c r="F931" s="69"/>
      <c r="G931" s="69"/>
      <c r="H931" s="69"/>
      <c r="I931" s="69"/>
      <c r="J931" s="99"/>
      <c r="K931" s="69"/>
    </row>
    <row r="932" spans="1:11">
      <c r="A932" s="74"/>
      <c r="B932" s="74"/>
      <c r="C932" s="74"/>
      <c r="D932" s="97"/>
      <c r="E932" s="74"/>
      <c r="F932" s="74"/>
      <c r="G932" s="74"/>
      <c r="H932" s="74"/>
      <c r="I932" s="74"/>
      <c r="J932" s="98"/>
      <c r="K932" s="74"/>
    </row>
    <row r="933" spans="1:11">
      <c r="A933" s="69"/>
      <c r="B933" s="69"/>
      <c r="C933" s="69"/>
      <c r="D933" s="93"/>
      <c r="E933" s="69"/>
      <c r="F933" s="69"/>
      <c r="G933" s="69"/>
      <c r="H933" s="69"/>
      <c r="I933" s="69"/>
      <c r="J933" s="99"/>
      <c r="K933" s="69"/>
    </row>
    <row r="934" spans="1:11">
      <c r="A934" s="74"/>
      <c r="B934" s="74"/>
      <c r="C934" s="74"/>
      <c r="D934" s="97"/>
      <c r="E934" s="74"/>
      <c r="F934" s="74"/>
      <c r="G934" s="74"/>
      <c r="H934" s="74"/>
      <c r="I934" s="74"/>
      <c r="J934" s="98"/>
      <c r="K934" s="74"/>
    </row>
    <row r="935" spans="1:11">
      <c r="A935" s="69"/>
      <c r="B935" s="69"/>
      <c r="C935" s="69"/>
      <c r="D935" s="93"/>
      <c r="E935" s="69"/>
      <c r="F935" s="69"/>
      <c r="G935" s="69"/>
      <c r="H935" s="69"/>
      <c r="I935" s="69"/>
      <c r="J935" s="99"/>
      <c r="K935" s="69"/>
    </row>
    <row r="936" spans="1:11">
      <c r="A936" s="74"/>
      <c r="B936" s="74"/>
      <c r="C936" s="74"/>
      <c r="D936" s="97"/>
      <c r="E936" s="74"/>
      <c r="F936" s="74"/>
      <c r="G936" s="74"/>
      <c r="H936" s="74"/>
      <c r="I936" s="74"/>
      <c r="J936" s="98"/>
      <c r="K936" s="74"/>
    </row>
    <row r="937" spans="1:11">
      <c r="A937" s="69"/>
      <c r="B937" s="69"/>
      <c r="C937" s="69"/>
      <c r="D937" s="93"/>
      <c r="E937" s="69"/>
      <c r="F937" s="69"/>
      <c r="G937" s="69"/>
      <c r="H937" s="69"/>
      <c r="I937" s="69"/>
      <c r="J937" s="99"/>
      <c r="K937" s="69"/>
    </row>
    <row r="938" spans="1:11">
      <c r="A938" s="74"/>
      <c r="B938" s="74"/>
      <c r="C938" s="74"/>
      <c r="D938" s="97"/>
      <c r="E938" s="74"/>
      <c r="F938" s="74"/>
      <c r="G938" s="74"/>
      <c r="H938" s="74"/>
      <c r="I938" s="74"/>
      <c r="J938" s="98"/>
      <c r="K938" s="74"/>
    </row>
    <row r="939" spans="1:11">
      <c r="A939" s="69"/>
      <c r="B939" s="69"/>
      <c r="C939" s="69"/>
      <c r="D939" s="93"/>
      <c r="E939" s="69"/>
      <c r="F939" s="69"/>
      <c r="G939" s="69"/>
      <c r="H939" s="69"/>
      <c r="I939" s="69"/>
      <c r="J939" s="99"/>
      <c r="K939" s="69"/>
    </row>
    <row r="940" spans="1:11">
      <c r="A940" s="74"/>
      <c r="B940" s="74"/>
      <c r="C940" s="74"/>
      <c r="D940" s="97"/>
      <c r="E940" s="74"/>
      <c r="F940" s="74"/>
      <c r="G940" s="74"/>
      <c r="H940" s="74"/>
      <c r="I940" s="74"/>
      <c r="J940" s="98"/>
      <c r="K940" s="74"/>
    </row>
    <row r="941" spans="1:11">
      <c r="A941" s="69"/>
      <c r="B941" s="69"/>
      <c r="C941" s="69"/>
      <c r="D941" s="93"/>
      <c r="E941" s="69"/>
      <c r="F941" s="69"/>
      <c r="G941" s="69"/>
      <c r="H941" s="69"/>
      <c r="I941" s="69"/>
      <c r="J941" s="99"/>
      <c r="K941" s="69"/>
    </row>
    <row r="942" spans="1:11">
      <c r="A942" s="74"/>
      <c r="B942" s="74"/>
      <c r="C942" s="74"/>
      <c r="D942" s="97"/>
      <c r="E942" s="74"/>
      <c r="F942" s="74"/>
      <c r="G942" s="74"/>
      <c r="H942" s="74"/>
      <c r="I942" s="74"/>
      <c r="J942" s="98"/>
      <c r="K942" s="74"/>
    </row>
    <row r="943" spans="1:11">
      <c r="A943" s="69"/>
      <c r="B943" s="69"/>
      <c r="C943" s="69"/>
      <c r="D943" s="93"/>
      <c r="E943" s="69"/>
      <c r="F943" s="69"/>
      <c r="G943" s="69"/>
      <c r="H943" s="69"/>
      <c r="I943" s="69"/>
      <c r="J943" s="99"/>
      <c r="K943" s="69"/>
    </row>
    <row r="944" spans="1:11">
      <c r="A944" s="74"/>
      <c r="B944" s="74"/>
      <c r="C944" s="74"/>
      <c r="D944" s="97"/>
      <c r="E944" s="74"/>
      <c r="F944" s="74"/>
      <c r="G944" s="74"/>
      <c r="H944" s="74"/>
      <c r="I944" s="74"/>
      <c r="J944" s="98"/>
      <c r="K944" s="74"/>
    </row>
    <row r="945" spans="1:11">
      <c r="A945" s="69"/>
      <c r="B945" s="69"/>
      <c r="C945" s="69"/>
      <c r="D945" s="93"/>
      <c r="E945" s="69"/>
      <c r="F945" s="69"/>
      <c r="G945" s="69"/>
      <c r="H945" s="69"/>
      <c r="I945" s="69"/>
      <c r="J945" s="99"/>
      <c r="K945" s="69"/>
    </row>
    <row r="946" spans="1:11">
      <c r="A946" s="74"/>
      <c r="B946" s="74"/>
      <c r="C946" s="74"/>
      <c r="D946" s="97"/>
      <c r="E946" s="74"/>
      <c r="F946" s="74"/>
      <c r="G946" s="74"/>
      <c r="H946" s="74"/>
      <c r="I946" s="74"/>
      <c r="J946" s="98"/>
      <c r="K946" s="74"/>
    </row>
    <row r="947" spans="1:11">
      <c r="A947" s="69"/>
      <c r="B947" s="69"/>
      <c r="C947" s="69"/>
      <c r="D947" s="93"/>
      <c r="E947" s="69"/>
      <c r="F947" s="69"/>
      <c r="G947" s="69"/>
      <c r="H947" s="69"/>
      <c r="I947" s="69"/>
      <c r="J947" s="99"/>
      <c r="K947" s="69"/>
    </row>
    <row r="948" spans="1:11">
      <c r="A948" s="74"/>
      <c r="B948" s="74"/>
      <c r="C948" s="74"/>
      <c r="D948" s="97"/>
      <c r="E948" s="74"/>
      <c r="F948" s="74"/>
      <c r="G948" s="74"/>
      <c r="H948" s="74"/>
      <c r="I948" s="74"/>
      <c r="J948" s="98"/>
      <c r="K948" s="74"/>
    </row>
    <row r="949" spans="1:11">
      <c r="A949" s="69"/>
      <c r="B949" s="69"/>
      <c r="C949" s="69"/>
      <c r="D949" s="93"/>
      <c r="E949" s="69"/>
      <c r="F949" s="69"/>
      <c r="G949" s="69"/>
      <c r="H949" s="69"/>
      <c r="I949" s="69"/>
      <c r="J949" s="99"/>
      <c r="K949" s="69"/>
    </row>
    <row r="950" spans="1:11">
      <c r="A950" s="74"/>
      <c r="B950" s="74"/>
      <c r="C950" s="74"/>
      <c r="D950" s="97"/>
      <c r="E950" s="74"/>
      <c r="F950" s="74"/>
      <c r="G950" s="74"/>
      <c r="H950" s="74"/>
      <c r="I950" s="74"/>
      <c r="J950" s="98"/>
      <c r="K950" s="74"/>
    </row>
    <row r="951" spans="1:11">
      <c r="A951" s="69"/>
      <c r="B951" s="69"/>
      <c r="C951" s="69"/>
      <c r="D951" s="93"/>
      <c r="E951" s="69"/>
      <c r="F951" s="69"/>
      <c r="G951" s="69"/>
      <c r="H951" s="69"/>
      <c r="I951" s="69"/>
      <c r="J951" s="99"/>
      <c r="K951" s="69"/>
    </row>
    <row r="952" spans="1:11">
      <c r="A952" s="74"/>
      <c r="B952" s="74"/>
      <c r="C952" s="74"/>
      <c r="D952" s="97"/>
      <c r="E952" s="74"/>
      <c r="F952" s="74"/>
      <c r="G952" s="74"/>
      <c r="H952" s="74"/>
      <c r="I952" s="74"/>
      <c r="J952" s="98"/>
      <c r="K952" s="74"/>
    </row>
    <row r="953" spans="1:11">
      <c r="A953" s="69"/>
      <c r="B953" s="69"/>
      <c r="C953" s="69"/>
      <c r="D953" s="93"/>
      <c r="E953" s="69"/>
      <c r="F953" s="69"/>
      <c r="G953" s="69"/>
      <c r="H953" s="69"/>
      <c r="I953" s="69"/>
      <c r="J953" s="99"/>
      <c r="K953" s="69"/>
    </row>
    <row r="954" spans="1:11">
      <c r="A954" s="74"/>
      <c r="B954" s="74"/>
      <c r="C954" s="74"/>
      <c r="D954" s="97"/>
      <c r="E954" s="74"/>
      <c r="F954" s="74"/>
      <c r="G954" s="74"/>
      <c r="H954" s="74"/>
      <c r="I954" s="74"/>
      <c r="J954" s="98"/>
      <c r="K954" s="74"/>
    </row>
    <row r="955" spans="1:11">
      <c r="A955" s="69"/>
      <c r="B955" s="69"/>
      <c r="C955" s="69"/>
      <c r="D955" s="93"/>
      <c r="E955" s="69"/>
      <c r="F955" s="69"/>
      <c r="G955" s="69"/>
      <c r="H955" s="69"/>
      <c r="I955" s="69"/>
      <c r="J955" s="99"/>
      <c r="K955" s="69"/>
    </row>
    <row r="956" spans="1:11">
      <c r="A956" s="74"/>
      <c r="B956" s="74"/>
      <c r="C956" s="74"/>
      <c r="D956" s="97"/>
      <c r="E956" s="74"/>
      <c r="F956" s="74"/>
      <c r="G956" s="74"/>
      <c r="H956" s="74"/>
      <c r="I956" s="74"/>
      <c r="J956" s="98"/>
      <c r="K956" s="74"/>
    </row>
    <row r="957" spans="1:11">
      <c r="A957" s="69"/>
      <c r="B957" s="69"/>
      <c r="C957" s="69"/>
      <c r="D957" s="93"/>
      <c r="E957" s="69"/>
      <c r="F957" s="69"/>
      <c r="G957" s="69"/>
      <c r="H957" s="69"/>
      <c r="I957" s="69"/>
      <c r="J957" s="99"/>
      <c r="K957" s="69"/>
    </row>
    <row r="958" spans="1:11">
      <c r="A958" s="74"/>
      <c r="B958" s="74"/>
      <c r="C958" s="74"/>
      <c r="D958" s="97"/>
      <c r="E958" s="74"/>
      <c r="F958" s="74"/>
      <c r="G958" s="74"/>
      <c r="H958" s="74"/>
      <c r="I958" s="74"/>
      <c r="J958" s="98"/>
      <c r="K958" s="74"/>
    </row>
    <row r="959" spans="1:11">
      <c r="A959" s="69"/>
      <c r="B959" s="69"/>
      <c r="C959" s="69"/>
      <c r="D959" s="93"/>
      <c r="E959" s="69"/>
      <c r="F959" s="69"/>
      <c r="G959" s="69"/>
      <c r="H959" s="69"/>
      <c r="I959" s="69"/>
      <c r="J959" s="99"/>
      <c r="K959" s="69"/>
    </row>
    <row r="960" spans="1:11">
      <c r="A960" s="74"/>
      <c r="B960" s="74"/>
      <c r="C960" s="74"/>
      <c r="D960" s="97"/>
      <c r="E960" s="74"/>
      <c r="F960" s="74"/>
      <c r="G960" s="74"/>
      <c r="H960" s="74"/>
      <c r="I960" s="74"/>
      <c r="J960" s="98"/>
      <c r="K960" s="74"/>
    </row>
    <row r="961" spans="1:11">
      <c r="A961" s="69"/>
      <c r="B961" s="69"/>
      <c r="C961" s="69"/>
      <c r="D961" s="93"/>
      <c r="E961" s="69"/>
      <c r="F961" s="69"/>
      <c r="G961" s="69"/>
      <c r="H961" s="69"/>
      <c r="I961" s="69"/>
      <c r="J961" s="99"/>
      <c r="K961" s="69"/>
    </row>
    <row r="962" spans="1:11">
      <c r="A962" s="74"/>
      <c r="B962" s="74"/>
      <c r="C962" s="74"/>
      <c r="D962" s="97"/>
      <c r="E962" s="74"/>
      <c r="F962" s="74"/>
      <c r="G962" s="74"/>
      <c r="H962" s="74"/>
      <c r="I962" s="74"/>
      <c r="J962" s="98"/>
      <c r="K962" s="74"/>
    </row>
    <row r="963" spans="1:11">
      <c r="A963" s="69"/>
      <c r="B963" s="69"/>
      <c r="C963" s="69"/>
      <c r="D963" s="93"/>
      <c r="E963" s="69"/>
      <c r="F963" s="69"/>
      <c r="G963" s="69"/>
      <c r="H963" s="69"/>
      <c r="I963" s="69"/>
      <c r="J963" s="99"/>
      <c r="K963" s="69"/>
    </row>
    <row r="964" spans="1:11">
      <c r="A964" s="74"/>
      <c r="B964" s="74"/>
      <c r="C964" s="74"/>
      <c r="D964" s="97"/>
      <c r="E964" s="74"/>
      <c r="F964" s="74"/>
      <c r="G964" s="74"/>
      <c r="H964" s="74"/>
      <c r="I964" s="74"/>
      <c r="J964" s="98"/>
      <c r="K964" s="74"/>
    </row>
    <row r="965" spans="1:11">
      <c r="A965" s="69"/>
      <c r="B965" s="69"/>
      <c r="C965" s="69"/>
      <c r="D965" s="93"/>
      <c r="E965" s="69"/>
      <c r="F965" s="69"/>
      <c r="G965" s="69"/>
      <c r="H965" s="69"/>
      <c r="I965" s="69"/>
      <c r="J965" s="99"/>
      <c r="K965" s="69"/>
    </row>
    <row r="966" spans="1:11">
      <c r="A966" s="74"/>
      <c r="B966" s="74"/>
      <c r="C966" s="74"/>
      <c r="D966" s="97"/>
      <c r="E966" s="74"/>
      <c r="F966" s="74"/>
      <c r="G966" s="74"/>
      <c r="H966" s="74"/>
      <c r="I966" s="74"/>
      <c r="J966" s="98"/>
      <c r="K966" s="74"/>
    </row>
    <row r="967" spans="1:11">
      <c r="A967" s="69"/>
      <c r="B967" s="69"/>
      <c r="C967" s="69"/>
      <c r="D967" s="93"/>
      <c r="E967" s="69"/>
      <c r="F967" s="69"/>
      <c r="G967" s="69"/>
      <c r="H967" s="69"/>
      <c r="I967" s="69"/>
      <c r="J967" s="99"/>
      <c r="K967" s="69"/>
    </row>
    <row r="968" spans="1:11">
      <c r="A968" s="74"/>
      <c r="B968" s="74"/>
      <c r="C968" s="74"/>
      <c r="D968" s="97"/>
      <c r="E968" s="74"/>
      <c r="F968" s="74"/>
      <c r="G968" s="74"/>
      <c r="H968" s="74"/>
      <c r="I968" s="74"/>
      <c r="J968" s="98"/>
      <c r="K968" s="74"/>
    </row>
    <row r="969" spans="1:11">
      <c r="A969" s="69"/>
      <c r="B969" s="69"/>
      <c r="C969" s="69"/>
      <c r="D969" s="93"/>
      <c r="E969" s="69"/>
      <c r="F969" s="69"/>
      <c r="G969" s="69"/>
      <c r="H969" s="69"/>
      <c r="I969" s="69"/>
      <c r="J969" s="99"/>
      <c r="K969" s="69"/>
    </row>
    <row r="970" spans="1:11">
      <c r="A970" s="74"/>
      <c r="B970" s="74"/>
      <c r="C970" s="74"/>
      <c r="D970" s="97"/>
      <c r="E970" s="74"/>
      <c r="F970" s="74"/>
      <c r="G970" s="74"/>
      <c r="H970" s="74"/>
      <c r="I970" s="74"/>
      <c r="J970" s="98"/>
      <c r="K970" s="74"/>
    </row>
    <row r="971" spans="1:11">
      <c r="A971" s="69"/>
      <c r="B971" s="69"/>
      <c r="C971" s="69"/>
      <c r="D971" s="93"/>
      <c r="E971" s="69"/>
      <c r="F971" s="69"/>
      <c r="G971" s="69"/>
      <c r="H971" s="69"/>
      <c r="I971" s="69"/>
      <c r="J971" s="99"/>
      <c r="K971" s="69"/>
    </row>
    <row r="972" spans="1:11">
      <c r="A972" s="74"/>
      <c r="B972" s="74"/>
      <c r="C972" s="74"/>
      <c r="D972" s="97"/>
      <c r="E972" s="74"/>
      <c r="F972" s="74"/>
      <c r="G972" s="74"/>
      <c r="H972" s="74"/>
      <c r="I972" s="74"/>
      <c r="J972" s="98"/>
      <c r="K972" s="74"/>
    </row>
    <row r="973" spans="1:11">
      <c r="A973" s="69"/>
      <c r="B973" s="69"/>
      <c r="C973" s="69"/>
      <c r="D973" s="93"/>
      <c r="E973" s="69"/>
      <c r="F973" s="69"/>
      <c r="G973" s="69"/>
      <c r="H973" s="69"/>
      <c r="I973" s="69"/>
      <c r="J973" s="99"/>
      <c r="K973" s="69"/>
    </row>
    <row r="974" spans="1:11">
      <c r="A974" s="74"/>
      <c r="B974" s="74"/>
      <c r="C974" s="74"/>
      <c r="D974" s="97"/>
      <c r="E974" s="74"/>
      <c r="F974" s="74"/>
      <c r="G974" s="74"/>
      <c r="H974" s="74"/>
      <c r="I974" s="74"/>
      <c r="J974" s="98"/>
      <c r="K974" s="74"/>
    </row>
    <row r="975" spans="1:11">
      <c r="A975" s="69"/>
      <c r="B975" s="69"/>
      <c r="C975" s="69"/>
      <c r="D975" s="93"/>
      <c r="E975" s="69"/>
      <c r="F975" s="69"/>
      <c r="G975" s="69"/>
      <c r="H975" s="69"/>
      <c r="I975" s="69"/>
      <c r="J975" s="99"/>
      <c r="K975" s="69"/>
    </row>
  </sheetData>
  <autoFilter ref="A1:K26" xr:uid="{00000000-0009-0000-0000-000003000000}"/>
  <dataValidations count="1">
    <dataValidation type="list" allowBlank="1" sqref="F2:F25" xr:uid="{00000000-0002-0000-0300-000000000000}">
      <formula1>"ADDIVA,ALSTOM,Cnet Svenska AB,CW,DEFTR,3DTF,ESOGU,GSSI,GST,IIT,IMT,INNORIV,ISEP,JKU,LEONARDO,LIE,MDU,OTOKAR,PG,RISE,SIEM,SOFT,Solidcomp LTD,TL,UEF,UIBK,UNITE,UR1,todo"</formula1>
    </dataValidation>
  </dataValidations>
  <hyperlinks>
    <hyperlink ref="D2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3000000}"/>
    <hyperlink ref="D6" r:id="rId5" xr:uid="{00000000-0004-0000-0300-000004000000}"/>
    <hyperlink ref="D7" r:id="rId6" xr:uid="{00000000-0004-0000-0300-000005000000}"/>
    <hyperlink ref="D9" r:id="rId7" xr:uid="{00000000-0004-0000-0300-000007000000}"/>
    <hyperlink ref="D10" r:id="rId8" xr:uid="{00000000-0004-0000-0300-000008000000}"/>
    <hyperlink ref="D11" r:id="rId9" xr:uid="{00000000-0004-0000-0300-000009000000}"/>
    <hyperlink ref="D12" r:id="rId10" xr:uid="{00000000-0004-0000-0300-00000A000000}"/>
    <hyperlink ref="D13" r:id="rId11" xr:uid="{00000000-0004-0000-0300-00000B000000}"/>
    <hyperlink ref="D14" r:id="rId12" xr:uid="{00000000-0004-0000-0300-00000C000000}"/>
    <hyperlink ref="D15" r:id="rId13" xr:uid="{00000000-0004-0000-0300-00000D000000}"/>
    <hyperlink ref="D16" r:id="rId14" xr:uid="{00000000-0004-0000-0300-00000E000000}"/>
    <hyperlink ref="D17" r:id="rId15" xr:uid="{00000000-0004-0000-0300-00000F000000}"/>
    <hyperlink ref="D18" r:id="rId16" xr:uid="{00000000-0004-0000-0300-000010000000}"/>
    <hyperlink ref="D19" r:id="rId17" xr:uid="{00000000-0004-0000-0300-000011000000}"/>
    <hyperlink ref="J19" r:id="rId18" xr:uid="{00000000-0004-0000-0300-000012000000}"/>
    <hyperlink ref="D20" r:id="rId19" xr:uid="{00000000-0004-0000-0300-000013000000}"/>
    <hyperlink ref="D21" r:id="rId20" xr:uid="{00000000-0004-0000-0300-000014000000}"/>
    <hyperlink ref="D22" r:id="rId21" xr:uid="{00000000-0004-0000-0300-000015000000}"/>
    <hyperlink ref="D23" r:id="rId22" xr:uid="{00000000-0004-0000-0300-000016000000}"/>
    <hyperlink ref="D24" r:id="rId23" xr:uid="{00000000-0004-0000-0300-000017000000}"/>
    <hyperlink ref="D25" r:id="rId24" xr:uid="{00000000-0004-0000-0300-000018000000}"/>
    <hyperlink ref="D32" r:id="rId25" xr:uid="{00000000-0004-0000-0300-000019000000}"/>
    <hyperlink ref="D33" r:id="rId26" xr:uid="{00000000-0004-0000-0300-00001A000000}"/>
    <hyperlink ref="D34" r:id="rId27" xr:uid="{00000000-0004-0000-0300-00001B000000}"/>
    <hyperlink ref="D38" r:id="rId28" xr:uid="{00000000-0004-0000-0300-00001C000000}"/>
    <hyperlink ref="D8" r:id="rId29" xr:uid="{00000000-0004-0000-0300-000006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tabSelected="1" topLeftCell="B1" workbookViewId="0">
      <pane ySplit="1" topLeftCell="A2" activePane="bottomLeft" state="frozen"/>
      <selection pane="bottomLeft" activeCell="B26" sqref="B26"/>
    </sheetView>
  </sheetViews>
  <sheetFormatPr defaultColWidth="14.44140625" defaultRowHeight="15" customHeight="1"/>
  <cols>
    <col min="1" max="1" width="56.88671875" customWidth="1"/>
    <col min="2" max="2" width="145.21875" bestFit="1" customWidth="1"/>
    <col min="3" max="4" width="13.44140625" customWidth="1"/>
    <col min="5" max="6" width="17.6640625" customWidth="1"/>
    <col min="7" max="7" width="10.5546875" bestFit="1" customWidth="1"/>
    <col min="8" max="8" width="31.109375" customWidth="1"/>
    <col min="9" max="9" width="11" bestFit="1" customWidth="1"/>
  </cols>
  <sheetData>
    <row r="1" spans="1:9">
      <c r="A1" s="83" t="s">
        <v>235</v>
      </c>
      <c r="B1" s="89" t="s">
        <v>237</v>
      </c>
      <c r="C1" s="100" t="s">
        <v>114</v>
      </c>
      <c r="D1" s="85" t="s">
        <v>115</v>
      </c>
      <c r="E1" s="85" t="s">
        <v>117</v>
      </c>
      <c r="F1" s="85" t="s">
        <v>294</v>
      </c>
      <c r="G1" s="85" t="s">
        <v>199</v>
      </c>
      <c r="H1" s="86" t="s">
        <v>239</v>
      </c>
      <c r="I1" s="85" t="s">
        <v>121</v>
      </c>
    </row>
    <row r="2" spans="1:9">
      <c r="A2" s="87" t="s">
        <v>240</v>
      </c>
      <c r="B2" s="87" t="s">
        <v>428</v>
      </c>
      <c r="C2" s="103" t="s">
        <v>152</v>
      </c>
      <c r="D2" s="87" t="s">
        <v>263</v>
      </c>
      <c r="E2" s="87" t="s">
        <v>159</v>
      </c>
      <c r="F2" s="87" t="s">
        <v>159</v>
      </c>
      <c r="G2" s="94" t="b">
        <v>1</v>
      </c>
      <c r="H2" s="95"/>
      <c r="I2" s="96">
        <v>16</v>
      </c>
    </row>
    <row r="3" spans="1:9">
      <c r="A3" s="89" t="s">
        <v>243</v>
      </c>
      <c r="B3" s="89" t="s">
        <v>429</v>
      </c>
      <c r="C3" s="104" t="s">
        <v>127</v>
      </c>
      <c r="D3" s="89" t="s">
        <v>242</v>
      </c>
      <c r="E3" s="89" t="s">
        <v>193</v>
      </c>
      <c r="F3" s="89" t="s">
        <v>152</v>
      </c>
      <c r="G3" s="89" t="b">
        <v>1</v>
      </c>
      <c r="H3" s="91" t="s">
        <v>295</v>
      </c>
      <c r="I3" s="89">
        <v>28</v>
      </c>
    </row>
    <row r="4" spans="1:9">
      <c r="A4" s="87" t="s">
        <v>247</v>
      </c>
      <c r="B4" s="87" t="s">
        <v>430</v>
      </c>
      <c r="C4" s="103" t="s">
        <v>138</v>
      </c>
      <c r="D4" s="87" t="s">
        <v>296</v>
      </c>
      <c r="E4" s="87" t="s">
        <v>133</v>
      </c>
      <c r="F4" s="87" t="s">
        <v>133</v>
      </c>
      <c r="G4" s="94" t="b">
        <v>1</v>
      </c>
      <c r="H4" s="95" t="s">
        <v>297</v>
      </c>
      <c r="I4" s="96">
        <v>8</v>
      </c>
    </row>
    <row r="5" spans="1:9">
      <c r="A5" s="89" t="s">
        <v>251</v>
      </c>
      <c r="B5" s="89" t="s">
        <v>431</v>
      </c>
      <c r="C5" s="104" t="s">
        <v>122</v>
      </c>
      <c r="D5" s="89" t="s">
        <v>263</v>
      </c>
      <c r="E5" s="89" t="s">
        <v>159</v>
      </c>
      <c r="F5" s="89" t="s">
        <v>159</v>
      </c>
      <c r="G5" s="89" t="b">
        <v>1</v>
      </c>
      <c r="H5" s="91"/>
      <c r="I5" s="89">
        <v>16</v>
      </c>
    </row>
    <row r="6" spans="1:9">
      <c r="A6" s="87" t="s">
        <v>253</v>
      </c>
      <c r="B6" s="87" t="s">
        <v>432</v>
      </c>
      <c r="C6" s="103" t="s">
        <v>132</v>
      </c>
      <c r="D6" s="87" t="s">
        <v>249</v>
      </c>
      <c r="E6" s="87" t="s">
        <v>148</v>
      </c>
      <c r="F6" s="87" t="s">
        <v>148</v>
      </c>
      <c r="G6" s="94" t="b">
        <v>1</v>
      </c>
      <c r="H6" s="95"/>
      <c r="I6" s="96">
        <v>18</v>
      </c>
    </row>
    <row r="7" spans="1:9">
      <c r="A7" s="89" t="s">
        <v>256</v>
      </c>
      <c r="B7" s="89" t="s">
        <v>433</v>
      </c>
      <c r="C7" s="104" t="s">
        <v>127</v>
      </c>
      <c r="D7" s="89" t="s">
        <v>242</v>
      </c>
      <c r="E7" s="89" t="s">
        <v>152</v>
      </c>
      <c r="F7" s="89" t="s">
        <v>152</v>
      </c>
      <c r="G7" s="89" t="b">
        <v>1</v>
      </c>
      <c r="H7" s="91"/>
      <c r="I7" s="89">
        <v>28</v>
      </c>
    </row>
    <row r="8" spans="1:9">
      <c r="A8" s="87" t="s">
        <v>259</v>
      </c>
      <c r="B8" s="87" t="s">
        <v>434</v>
      </c>
      <c r="C8" s="103" t="s">
        <v>127</v>
      </c>
      <c r="D8" s="87" t="s">
        <v>249</v>
      </c>
      <c r="E8" s="87" t="s">
        <v>138</v>
      </c>
      <c r="F8" s="87" t="s">
        <v>138</v>
      </c>
      <c r="G8" s="94" t="b">
        <v>1</v>
      </c>
      <c r="H8" s="95" t="s">
        <v>298</v>
      </c>
      <c r="I8" s="96">
        <v>38</v>
      </c>
    </row>
    <row r="9" spans="1:9">
      <c r="A9" s="89" t="s">
        <v>261</v>
      </c>
      <c r="B9" s="89" t="s">
        <v>435</v>
      </c>
      <c r="C9" s="104" t="s">
        <v>142</v>
      </c>
      <c r="D9" s="89" t="s">
        <v>258</v>
      </c>
      <c r="E9" s="89" t="s">
        <v>143</v>
      </c>
      <c r="F9" s="89" t="s">
        <v>143</v>
      </c>
      <c r="G9" s="89" t="b">
        <v>1</v>
      </c>
      <c r="H9" s="91" t="s">
        <v>299</v>
      </c>
      <c r="I9" s="89">
        <v>32</v>
      </c>
    </row>
    <row r="10" spans="1:9">
      <c r="A10" s="87" t="s">
        <v>264</v>
      </c>
      <c r="B10" s="87" t="s">
        <v>436</v>
      </c>
      <c r="C10" s="103" t="s">
        <v>148</v>
      </c>
      <c r="D10" s="87" t="s">
        <v>258</v>
      </c>
      <c r="E10" s="87" t="s">
        <v>143</v>
      </c>
      <c r="F10" s="87" t="s">
        <v>143</v>
      </c>
      <c r="G10" s="94" t="b">
        <v>1</v>
      </c>
      <c r="H10" s="95"/>
      <c r="I10" s="96">
        <v>19</v>
      </c>
    </row>
    <row r="11" spans="1:9">
      <c r="A11" s="89" t="s">
        <v>266</v>
      </c>
      <c r="B11" s="89" t="s">
        <v>266</v>
      </c>
      <c r="C11" s="104" t="s">
        <v>122</v>
      </c>
      <c r="D11" s="89" t="s">
        <v>245</v>
      </c>
      <c r="E11" s="89" t="s">
        <v>127</v>
      </c>
      <c r="F11" s="89" t="s">
        <v>127</v>
      </c>
      <c r="G11" s="89" t="b">
        <v>1</v>
      </c>
      <c r="H11" s="91" t="s">
        <v>300</v>
      </c>
      <c r="I11" s="89">
        <v>8</v>
      </c>
    </row>
    <row r="12" spans="1:9">
      <c r="A12" s="87" t="s">
        <v>269</v>
      </c>
      <c r="B12" s="87" t="s">
        <v>269</v>
      </c>
      <c r="C12" s="103" t="s">
        <v>152</v>
      </c>
      <c r="D12" s="87" t="s">
        <v>245</v>
      </c>
      <c r="E12" s="87" t="s">
        <v>138</v>
      </c>
      <c r="F12" s="87" t="s">
        <v>127</v>
      </c>
      <c r="G12" s="94" t="b">
        <v>1</v>
      </c>
      <c r="H12" s="95" t="s">
        <v>301</v>
      </c>
      <c r="I12" s="96">
        <v>12</v>
      </c>
    </row>
    <row r="13" spans="1:9">
      <c r="A13" s="89" t="s">
        <v>272</v>
      </c>
      <c r="B13" s="89" t="s">
        <v>272</v>
      </c>
      <c r="C13" s="104" t="s">
        <v>127</v>
      </c>
      <c r="D13" s="89" t="s">
        <v>242</v>
      </c>
      <c r="E13" s="89" t="s">
        <v>122</v>
      </c>
      <c r="F13" s="89" t="s">
        <v>122</v>
      </c>
      <c r="G13" s="89" t="b">
        <v>1</v>
      </c>
      <c r="H13" s="91" t="s">
        <v>302</v>
      </c>
      <c r="I13" s="89">
        <v>7</v>
      </c>
    </row>
    <row r="14" spans="1:9">
      <c r="A14" s="87" t="s">
        <v>274</v>
      </c>
      <c r="B14" s="87" t="s">
        <v>274</v>
      </c>
      <c r="C14" s="103" t="s">
        <v>138</v>
      </c>
      <c r="D14" s="87" t="s">
        <v>255</v>
      </c>
      <c r="E14" s="87" t="s">
        <v>132</v>
      </c>
      <c r="F14" s="87" t="s">
        <v>132</v>
      </c>
      <c r="G14" s="94" t="b">
        <v>1</v>
      </c>
      <c r="H14" s="95" t="s">
        <v>303</v>
      </c>
      <c r="I14" s="96">
        <v>25</v>
      </c>
    </row>
    <row r="15" spans="1:9">
      <c r="A15" s="89" t="s">
        <v>275</v>
      </c>
      <c r="B15" s="89" t="s">
        <v>275</v>
      </c>
      <c r="C15" s="104" t="s">
        <v>122</v>
      </c>
      <c r="D15" s="89" t="s">
        <v>258</v>
      </c>
      <c r="E15" s="89" t="s">
        <v>123</v>
      </c>
      <c r="F15" s="89" t="s">
        <v>123</v>
      </c>
      <c r="G15" s="89" t="b">
        <v>1</v>
      </c>
      <c r="H15" s="91"/>
      <c r="I15" s="89">
        <v>17</v>
      </c>
    </row>
    <row r="16" spans="1:9">
      <c r="A16" s="87" t="s">
        <v>276</v>
      </c>
      <c r="B16" s="87" t="s">
        <v>276</v>
      </c>
      <c r="C16" s="103" t="s">
        <v>132</v>
      </c>
      <c r="D16" s="87" t="s">
        <v>296</v>
      </c>
      <c r="E16" s="87" t="s">
        <v>133</v>
      </c>
      <c r="F16" s="87" t="s">
        <v>133</v>
      </c>
      <c r="G16" s="94" t="b">
        <v>1</v>
      </c>
      <c r="H16" s="95" t="s">
        <v>304</v>
      </c>
      <c r="I16" s="96">
        <v>40</v>
      </c>
    </row>
    <row r="17" spans="1:9">
      <c r="A17" s="89" t="s">
        <v>277</v>
      </c>
      <c r="B17" s="89" t="s">
        <v>277</v>
      </c>
      <c r="C17" s="104" t="s">
        <v>127</v>
      </c>
      <c r="D17" s="89" t="s">
        <v>245</v>
      </c>
      <c r="E17" s="89" t="s">
        <v>142</v>
      </c>
      <c r="F17" s="89" t="s">
        <v>127</v>
      </c>
      <c r="G17" s="89" t="b">
        <v>1</v>
      </c>
      <c r="H17" s="91"/>
      <c r="I17" s="89">
        <v>12</v>
      </c>
    </row>
    <row r="18" spans="1:9">
      <c r="A18" s="87" t="s">
        <v>280</v>
      </c>
      <c r="B18" s="87" t="s">
        <v>280</v>
      </c>
      <c r="C18" s="103" t="s">
        <v>147</v>
      </c>
      <c r="D18" s="87" t="s">
        <v>249</v>
      </c>
      <c r="E18" s="87" t="s">
        <v>148</v>
      </c>
      <c r="F18" s="87" t="s">
        <v>148</v>
      </c>
      <c r="G18" s="94" t="b">
        <v>1</v>
      </c>
      <c r="H18" s="95"/>
      <c r="I18" s="96">
        <v>28</v>
      </c>
    </row>
    <row r="19" spans="1:9">
      <c r="A19" s="89" t="s">
        <v>282</v>
      </c>
      <c r="B19" s="89" t="s">
        <v>282</v>
      </c>
      <c r="C19" s="104" t="s">
        <v>127</v>
      </c>
      <c r="D19" s="89" t="s">
        <v>242</v>
      </c>
      <c r="E19" s="89" t="s">
        <v>193</v>
      </c>
      <c r="F19" s="89" t="s">
        <v>122</v>
      </c>
      <c r="G19" s="89" t="b">
        <v>1</v>
      </c>
      <c r="H19" s="91"/>
      <c r="I19" s="89">
        <v>19</v>
      </c>
    </row>
    <row r="20" spans="1:9">
      <c r="A20" s="87" t="s">
        <v>284</v>
      </c>
      <c r="B20" s="87" t="s">
        <v>284</v>
      </c>
      <c r="C20" s="103" t="s">
        <v>142</v>
      </c>
      <c r="D20" s="87" t="s">
        <v>258</v>
      </c>
      <c r="E20" s="87" t="s">
        <v>143</v>
      </c>
      <c r="F20" s="87" t="s">
        <v>143</v>
      </c>
      <c r="G20" s="94" t="b">
        <v>1</v>
      </c>
      <c r="H20" s="95"/>
      <c r="I20" s="96">
        <v>23</v>
      </c>
    </row>
    <row r="21" spans="1:9">
      <c r="A21" s="89" t="s">
        <v>285</v>
      </c>
      <c r="B21" s="89" t="s">
        <v>285</v>
      </c>
      <c r="C21" s="104" t="s">
        <v>148</v>
      </c>
      <c r="D21" s="89" t="s">
        <v>245</v>
      </c>
      <c r="E21" s="89" t="s">
        <v>127</v>
      </c>
      <c r="F21" s="89" t="s">
        <v>127</v>
      </c>
      <c r="G21" s="89" t="b">
        <v>1</v>
      </c>
      <c r="H21" s="91" t="s">
        <v>305</v>
      </c>
      <c r="I21" s="89">
        <v>10</v>
      </c>
    </row>
    <row r="22" spans="1:9">
      <c r="A22" s="87" t="s">
        <v>288</v>
      </c>
      <c r="B22" s="87" t="s">
        <v>288</v>
      </c>
      <c r="C22" s="103" t="s">
        <v>193</v>
      </c>
      <c r="D22" s="87" t="s">
        <v>281</v>
      </c>
      <c r="E22" s="87" t="s">
        <v>194</v>
      </c>
      <c r="F22" s="87" t="s">
        <v>194</v>
      </c>
      <c r="G22" s="94" t="b">
        <v>1</v>
      </c>
      <c r="H22" s="95"/>
      <c r="I22" s="96">
        <v>62</v>
      </c>
    </row>
    <row r="23" spans="1:9">
      <c r="A23" s="89" t="s">
        <v>290</v>
      </c>
      <c r="B23" s="89" t="s">
        <v>290</v>
      </c>
      <c r="C23" s="104" t="s">
        <v>147</v>
      </c>
      <c r="D23" s="89" t="s">
        <v>242</v>
      </c>
      <c r="E23" s="89" t="s">
        <v>122</v>
      </c>
      <c r="F23" s="89" t="s">
        <v>122</v>
      </c>
      <c r="G23" s="89" t="b">
        <v>1</v>
      </c>
      <c r="H23" s="91"/>
      <c r="I23" s="89">
        <v>37</v>
      </c>
    </row>
    <row r="24" spans="1:9">
      <c r="A24" s="87" t="s">
        <v>292</v>
      </c>
      <c r="B24" s="87" t="s">
        <v>292</v>
      </c>
      <c r="C24" s="103" t="s">
        <v>152</v>
      </c>
      <c r="D24" s="87" t="s">
        <v>255</v>
      </c>
      <c r="E24" s="87" t="s">
        <v>132</v>
      </c>
      <c r="F24" s="87" t="s">
        <v>132</v>
      </c>
      <c r="G24" s="94" t="b">
        <v>1</v>
      </c>
      <c r="H24" s="95" t="s">
        <v>306</v>
      </c>
      <c r="I24" s="96">
        <v>11</v>
      </c>
    </row>
    <row r="25" spans="1:9">
      <c r="A25" s="89" t="s">
        <v>293</v>
      </c>
      <c r="B25" s="89" t="s">
        <v>293</v>
      </c>
      <c r="C25" s="104" t="s">
        <v>127</v>
      </c>
      <c r="D25" s="89" t="s">
        <v>258</v>
      </c>
      <c r="E25" s="89" t="s">
        <v>123</v>
      </c>
      <c r="F25" s="89" t="s">
        <v>123</v>
      </c>
      <c r="G25" s="89" t="b">
        <v>1</v>
      </c>
      <c r="H25" s="91"/>
      <c r="I25" s="89">
        <v>12</v>
      </c>
    </row>
    <row r="26" spans="1:9">
      <c r="A26" s="87"/>
      <c r="B26" s="87"/>
      <c r="C26" s="103"/>
      <c r="D26" s="87"/>
      <c r="E26" s="87"/>
      <c r="F26" s="87"/>
      <c r="G26" s="94">
        <f>COUNTIF(G2:G25,TRUE)/COUNTA(G2:G25)</f>
        <v>1</v>
      </c>
      <c r="H26" s="95"/>
      <c r="I26" s="96">
        <f>SUM(I2:I25)</f>
        <v>526</v>
      </c>
    </row>
    <row r="27" spans="1:9">
      <c r="A27" s="89"/>
      <c r="B27" s="89"/>
      <c r="C27" s="104"/>
      <c r="D27" s="89"/>
      <c r="E27" s="89"/>
      <c r="F27" s="89"/>
      <c r="G27" s="89"/>
      <c r="H27" s="91"/>
      <c r="I27" s="89"/>
    </row>
    <row r="28" spans="1:9">
      <c r="A28" s="87"/>
      <c r="B28" s="87"/>
      <c r="C28" s="103"/>
      <c r="D28" s="87"/>
      <c r="E28" s="87"/>
      <c r="F28" s="87"/>
      <c r="G28" s="87"/>
      <c r="H28" s="88"/>
      <c r="I28" s="87"/>
    </row>
    <row r="29" spans="1:9">
      <c r="A29" s="89"/>
      <c r="B29" s="89"/>
      <c r="C29" s="104"/>
      <c r="D29" s="89"/>
      <c r="E29" s="89"/>
      <c r="F29" s="89"/>
      <c r="G29" s="89"/>
      <c r="H29" s="91"/>
      <c r="I29" s="89"/>
    </row>
    <row r="30" spans="1:9">
      <c r="A30" s="87"/>
      <c r="B30" s="87"/>
      <c r="C30" s="103"/>
      <c r="D30" s="87"/>
      <c r="E30" s="87"/>
      <c r="F30" s="87"/>
      <c r="G30" s="87"/>
      <c r="H30" s="88"/>
      <c r="I30" s="87"/>
    </row>
    <row r="31" spans="1:9">
      <c r="A31" s="89"/>
      <c r="B31" s="89"/>
      <c r="C31" s="104"/>
      <c r="D31" s="89"/>
      <c r="E31" s="89"/>
      <c r="F31" s="89"/>
      <c r="G31" s="89"/>
      <c r="H31" s="91"/>
      <c r="I31" s="89"/>
    </row>
    <row r="32" spans="1:9">
      <c r="A32" s="87"/>
      <c r="B32" s="87"/>
      <c r="C32" s="103"/>
      <c r="D32" s="87"/>
      <c r="E32" s="87"/>
      <c r="F32" s="87"/>
      <c r="G32" s="87"/>
      <c r="H32" s="88"/>
      <c r="I32" s="87"/>
    </row>
    <row r="33" spans="1:9">
      <c r="A33" s="89"/>
      <c r="B33" s="89"/>
      <c r="C33" s="104"/>
      <c r="D33" s="89"/>
      <c r="E33" s="89"/>
      <c r="F33" s="89"/>
      <c r="G33" s="89"/>
      <c r="H33" s="91"/>
      <c r="I33" s="89"/>
    </row>
    <row r="34" spans="1:9">
      <c r="A34" s="87"/>
      <c r="B34" s="87"/>
      <c r="C34" s="103"/>
      <c r="D34" s="87"/>
      <c r="E34" s="87"/>
      <c r="F34" s="87"/>
      <c r="G34" s="87"/>
      <c r="H34" s="88"/>
      <c r="I34" s="87"/>
    </row>
    <row r="35" spans="1:9">
      <c r="A35" s="89"/>
      <c r="B35" s="89"/>
      <c r="C35" s="104"/>
      <c r="D35" s="89"/>
      <c r="E35" s="89"/>
      <c r="F35" s="89"/>
      <c r="G35" s="89"/>
      <c r="H35" s="91"/>
      <c r="I35" s="89"/>
    </row>
    <row r="36" spans="1:9">
      <c r="A36" s="87"/>
      <c r="B36" s="87"/>
      <c r="C36" s="103"/>
      <c r="D36" s="87"/>
      <c r="E36" s="87"/>
      <c r="F36" s="87"/>
      <c r="G36" s="87"/>
      <c r="H36" s="88"/>
      <c r="I36" s="87"/>
    </row>
    <row r="37" spans="1:9">
      <c r="A37" s="89"/>
      <c r="B37" s="89"/>
      <c r="C37" s="104"/>
      <c r="D37" s="89"/>
      <c r="E37" s="89"/>
      <c r="F37" s="89"/>
      <c r="G37" s="89"/>
      <c r="H37" s="91"/>
      <c r="I37" s="89"/>
    </row>
    <row r="38" spans="1:9">
      <c r="A38" s="87"/>
      <c r="B38" s="87"/>
      <c r="C38" s="103"/>
      <c r="D38" s="87"/>
      <c r="E38" s="87"/>
      <c r="F38" s="87"/>
      <c r="G38" s="87"/>
      <c r="H38" s="88"/>
      <c r="I38" s="87"/>
    </row>
    <row r="39" spans="1:9">
      <c r="A39" s="89"/>
      <c r="B39" s="89"/>
      <c r="C39" s="104"/>
      <c r="D39" s="89"/>
      <c r="E39" s="89"/>
      <c r="F39" s="89"/>
      <c r="G39" s="89"/>
      <c r="H39" s="91"/>
      <c r="I39" s="89"/>
    </row>
    <row r="40" spans="1:9">
      <c r="A40" s="87"/>
      <c r="B40" s="87"/>
      <c r="C40" s="103"/>
      <c r="D40" s="87"/>
      <c r="E40" s="87"/>
      <c r="F40" s="87"/>
      <c r="G40" s="87"/>
      <c r="H40" s="88"/>
      <c r="I40" s="87"/>
    </row>
    <row r="41" spans="1:9">
      <c r="A41" s="89"/>
      <c r="B41" s="89"/>
      <c r="C41" s="104"/>
      <c r="D41" s="89"/>
      <c r="E41" s="89"/>
      <c r="F41" s="89"/>
      <c r="G41" s="89"/>
      <c r="H41" s="91"/>
      <c r="I41" s="89"/>
    </row>
    <row r="42" spans="1:9">
      <c r="A42" s="87"/>
      <c r="B42" s="87"/>
      <c r="C42" s="103"/>
      <c r="D42" s="87"/>
      <c r="E42" s="87"/>
      <c r="F42" s="87"/>
      <c r="G42" s="87"/>
      <c r="H42" s="88"/>
      <c r="I42" s="87"/>
    </row>
    <row r="43" spans="1:9">
      <c r="A43" s="89"/>
      <c r="B43" s="89"/>
      <c r="C43" s="104"/>
      <c r="D43" s="89"/>
      <c r="E43" s="89"/>
      <c r="F43" s="89"/>
      <c r="G43" s="89"/>
      <c r="H43" s="91"/>
      <c r="I43" s="89"/>
    </row>
    <row r="44" spans="1:9">
      <c r="A44" s="87"/>
      <c r="B44" s="87"/>
      <c r="C44" s="103"/>
      <c r="D44" s="87"/>
      <c r="E44" s="87"/>
      <c r="F44" s="87"/>
      <c r="G44" s="87"/>
      <c r="H44" s="88"/>
      <c r="I44" s="87"/>
    </row>
    <row r="45" spans="1:9">
      <c r="A45" s="89"/>
      <c r="B45" s="89"/>
      <c r="C45" s="104"/>
      <c r="D45" s="89"/>
      <c r="E45" s="89"/>
      <c r="F45" s="89"/>
      <c r="G45" s="89"/>
      <c r="H45" s="91"/>
      <c r="I45" s="89"/>
    </row>
    <row r="46" spans="1:9">
      <c r="A46" s="87"/>
      <c r="B46" s="87"/>
      <c r="C46" s="103"/>
      <c r="D46" s="87"/>
      <c r="E46" s="87"/>
      <c r="F46" s="87"/>
      <c r="G46" s="87"/>
      <c r="H46" s="88"/>
      <c r="I46" s="87"/>
    </row>
    <row r="47" spans="1:9">
      <c r="A47" s="89"/>
      <c r="B47" s="89"/>
      <c r="C47" s="104"/>
      <c r="D47" s="89"/>
      <c r="E47" s="89"/>
      <c r="F47" s="89"/>
      <c r="G47" s="89"/>
      <c r="H47" s="91"/>
      <c r="I47" s="89"/>
    </row>
    <row r="48" spans="1:9">
      <c r="A48" s="87"/>
      <c r="B48" s="87"/>
      <c r="C48" s="103"/>
      <c r="D48" s="87"/>
      <c r="E48" s="87"/>
      <c r="F48" s="87"/>
      <c r="G48" s="87"/>
      <c r="H48" s="88"/>
      <c r="I48" s="87"/>
    </row>
    <row r="49" spans="1:9">
      <c r="A49" s="89"/>
      <c r="B49" s="89"/>
      <c r="C49" s="104"/>
      <c r="D49" s="89"/>
      <c r="E49" s="89"/>
      <c r="F49" s="89"/>
      <c r="G49" s="89"/>
      <c r="H49" s="91"/>
      <c r="I49" s="89"/>
    </row>
    <row r="50" spans="1:9">
      <c r="A50" s="87"/>
      <c r="B50" s="87"/>
      <c r="C50" s="103"/>
      <c r="D50" s="87"/>
      <c r="E50" s="87"/>
      <c r="F50" s="87"/>
      <c r="G50" s="87"/>
      <c r="H50" s="88"/>
      <c r="I50" s="87"/>
    </row>
    <row r="51" spans="1:9">
      <c r="A51" s="89"/>
      <c r="B51" s="89"/>
      <c r="C51" s="104"/>
      <c r="D51" s="89"/>
      <c r="E51" s="89"/>
      <c r="F51" s="89"/>
      <c r="G51" s="89"/>
      <c r="H51" s="91"/>
      <c r="I51" s="89"/>
    </row>
    <row r="52" spans="1:9">
      <c r="A52" s="87"/>
      <c r="B52" s="87"/>
      <c r="C52" s="103"/>
      <c r="D52" s="87"/>
      <c r="E52" s="87"/>
      <c r="F52" s="87"/>
      <c r="G52" s="87"/>
      <c r="H52" s="88"/>
      <c r="I52" s="87"/>
    </row>
    <row r="53" spans="1:9">
      <c r="A53" s="89"/>
      <c r="B53" s="89"/>
      <c r="C53" s="104"/>
      <c r="D53" s="89"/>
      <c r="E53" s="89"/>
      <c r="F53" s="89"/>
      <c r="G53" s="89"/>
      <c r="H53" s="91"/>
      <c r="I53" s="89"/>
    </row>
    <row r="54" spans="1:9">
      <c r="A54" s="87"/>
      <c r="B54" s="87"/>
      <c r="C54" s="103"/>
      <c r="D54" s="87"/>
      <c r="E54" s="87"/>
      <c r="F54" s="87"/>
      <c r="G54" s="87"/>
      <c r="H54" s="88"/>
      <c r="I54" s="87"/>
    </row>
    <row r="55" spans="1:9">
      <c r="A55" s="89"/>
      <c r="B55" s="89"/>
      <c r="C55" s="104"/>
      <c r="D55" s="89"/>
      <c r="E55" s="89"/>
      <c r="F55" s="89"/>
      <c r="G55" s="89"/>
      <c r="H55" s="91"/>
      <c r="I55" s="89"/>
    </row>
    <row r="56" spans="1:9">
      <c r="A56" s="87"/>
      <c r="B56" s="87"/>
      <c r="C56" s="103"/>
      <c r="D56" s="87"/>
      <c r="E56" s="87"/>
      <c r="F56" s="87"/>
      <c r="G56" s="87"/>
      <c r="H56" s="88"/>
      <c r="I56" s="87"/>
    </row>
    <row r="57" spans="1:9">
      <c r="A57" s="89"/>
      <c r="B57" s="89"/>
      <c r="C57" s="104"/>
      <c r="D57" s="89"/>
      <c r="E57" s="89"/>
      <c r="F57" s="89"/>
      <c r="G57" s="89"/>
      <c r="H57" s="91"/>
      <c r="I57" s="89"/>
    </row>
    <row r="58" spans="1:9">
      <c r="A58" s="87"/>
      <c r="B58" s="87"/>
      <c r="C58" s="103"/>
      <c r="D58" s="87"/>
      <c r="E58" s="87"/>
      <c r="F58" s="87"/>
      <c r="G58" s="87"/>
      <c r="H58" s="88"/>
      <c r="I58" s="87"/>
    </row>
    <row r="59" spans="1:9">
      <c r="A59" s="89"/>
      <c r="B59" s="89"/>
      <c r="C59" s="104"/>
      <c r="D59" s="89"/>
      <c r="E59" s="89"/>
      <c r="F59" s="89"/>
      <c r="G59" s="89"/>
      <c r="H59" s="91"/>
      <c r="I59" s="89"/>
    </row>
    <row r="60" spans="1:9">
      <c r="A60" s="87"/>
      <c r="B60" s="87"/>
      <c r="C60" s="103"/>
      <c r="D60" s="87"/>
      <c r="E60" s="87"/>
      <c r="F60" s="87"/>
      <c r="G60" s="87"/>
      <c r="H60" s="88"/>
      <c r="I60" s="87"/>
    </row>
    <row r="61" spans="1:9">
      <c r="A61" s="89"/>
      <c r="B61" s="89"/>
      <c r="C61" s="104"/>
      <c r="D61" s="89"/>
      <c r="E61" s="89"/>
      <c r="F61" s="89"/>
      <c r="G61" s="89"/>
      <c r="H61" s="91"/>
      <c r="I61" s="89"/>
    </row>
    <row r="62" spans="1:9">
      <c r="A62" s="87"/>
      <c r="B62" s="87"/>
      <c r="C62" s="103"/>
      <c r="D62" s="87"/>
      <c r="E62" s="87"/>
      <c r="F62" s="87"/>
      <c r="G62" s="87"/>
      <c r="H62" s="88"/>
      <c r="I62" s="87"/>
    </row>
    <row r="63" spans="1:9">
      <c r="A63" s="89"/>
      <c r="B63" s="89"/>
      <c r="C63" s="104"/>
      <c r="D63" s="89"/>
      <c r="E63" s="89"/>
      <c r="F63" s="89"/>
      <c r="G63" s="89"/>
      <c r="H63" s="91"/>
      <c r="I63" s="89"/>
    </row>
    <row r="64" spans="1:9">
      <c r="A64" s="87"/>
      <c r="B64" s="87"/>
      <c r="C64" s="103"/>
      <c r="D64" s="87"/>
      <c r="E64" s="87"/>
      <c r="F64" s="87"/>
      <c r="G64" s="87"/>
      <c r="H64" s="88"/>
      <c r="I64" s="87"/>
    </row>
    <row r="65" spans="1:9">
      <c r="A65" s="89"/>
      <c r="B65" s="89"/>
      <c r="C65" s="104"/>
      <c r="D65" s="89"/>
      <c r="E65" s="89"/>
      <c r="F65" s="89"/>
      <c r="G65" s="89"/>
      <c r="H65" s="91"/>
      <c r="I65" s="89"/>
    </row>
    <row r="66" spans="1:9">
      <c r="A66" s="87"/>
      <c r="B66" s="87"/>
      <c r="C66" s="103"/>
      <c r="D66" s="87"/>
      <c r="E66" s="87"/>
      <c r="F66" s="87"/>
      <c r="G66" s="87"/>
      <c r="H66" s="88"/>
      <c r="I66" s="87"/>
    </row>
    <row r="67" spans="1:9">
      <c r="A67" s="89"/>
      <c r="B67" s="89"/>
      <c r="C67" s="104"/>
      <c r="D67" s="89"/>
      <c r="E67" s="89"/>
      <c r="F67" s="89"/>
      <c r="G67" s="89"/>
      <c r="H67" s="91"/>
      <c r="I67" s="89"/>
    </row>
    <row r="68" spans="1:9">
      <c r="A68" s="87"/>
      <c r="B68" s="87"/>
      <c r="C68" s="103"/>
      <c r="D68" s="87"/>
      <c r="E68" s="87"/>
      <c r="F68" s="87"/>
      <c r="G68" s="87"/>
      <c r="H68" s="88"/>
      <c r="I68" s="87"/>
    </row>
    <row r="69" spans="1:9">
      <c r="A69" s="89"/>
      <c r="B69" s="89"/>
      <c r="C69" s="104"/>
      <c r="D69" s="89"/>
      <c r="E69" s="89"/>
      <c r="F69" s="89"/>
      <c r="G69" s="89"/>
      <c r="H69" s="91"/>
      <c r="I69" s="89"/>
    </row>
    <row r="70" spans="1:9">
      <c r="A70" s="87"/>
      <c r="B70" s="87"/>
      <c r="C70" s="103"/>
      <c r="D70" s="87"/>
      <c r="E70" s="87"/>
      <c r="F70" s="87"/>
      <c r="G70" s="87"/>
      <c r="H70" s="88"/>
      <c r="I70" s="87"/>
    </row>
    <row r="71" spans="1:9">
      <c r="A71" s="89"/>
      <c r="B71" s="89"/>
      <c r="C71" s="104"/>
      <c r="D71" s="89"/>
      <c r="E71" s="89"/>
      <c r="F71" s="89"/>
      <c r="G71" s="89"/>
      <c r="H71" s="91"/>
      <c r="I71" s="89"/>
    </row>
    <row r="72" spans="1:9">
      <c r="A72" s="87"/>
      <c r="B72" s="87"/>
      <c r="C72" s="103"/>
      <c r="D72" s="87"/>
      <c r="E72" s="87"/>
      <c r="F72" s="87"/>
      <c r="G72" s="87"/>
      <c r="H72" s="88"/>
      <c r="I72" s="87"/>
    </row>
    <row r="73" spans="1:9">
      <c r="A73" s="89"/>
      <c r="B73" s="89"/>
      <c r="C73" s="104"/>
      <c r="D73" s="89"/>
      <c r="E73" s="89"/>
      <c r="F73" s="89"/>
      <c r="G73" s="89"/>
      <c r="H73" s="91"/>
      <c r="I73" s="89"/>
    </row>
    <row r="74" spans="1:9">
      <c r="A74" s="87"/>
      <c r="B74" s="87"/>
      <c r="C74" s="103"/>
      <c r="D74" s="87"/>
      <c r="E74" s="87"/>
      <c r="F74" s="87"/>
      <c r="G74" s="87"/>
      <c r="H74" s="88"/>
      <c r="I74" s="87"/>
    </row>
    <row r="75" spans="1:9">
      <c r="A75" s="89"/>
      <c r="B75" s="89"/>
      <c r="C75" s="104"/>
      <c r="D75" s="89"/>
      <c r="E75" s="89"/>
      <c r="F75" s="89"/>
      <c r="G75" s="89"/>
      <c r="H75" s="91"/>
      <c r="I75" s="89"/>
    </row>
    <row r="76" spans="1:9">
      <c r="A76" s="87"/>
      <c r="B76" s="87"/>
      <c r="C76" s="103"/>
      <c r="D76" s="87"/>
      <c r="E76" s="87"/>
      <c r="F76" s="87"/>
      <c r="G76" s="87"/>
      <c r="H76" s="88"/>
      <c r="I76" s="87"/>
    </row>
    <row r="77" spans="1:9">
      <c r="A77" s="89"/>
      <c r="B77" s="89"/>
      <c r="C77" s="104"/>
      <c r="D77" s="89"/>
      <c r="E77" s="89"/>
      <c r="F77" s="89"/>
      <c r="G77" s="89"/>
      <c r="H77" s="91"/>
      <c r="I77" s="89"/>
    </row>
    <row r="78" spans="1:9">
      <c r="A78" s="87"/>
      <c r="B78" s="87"/>
      <c r="C78" s="103"/>
      <c r="D78" s="87"/>
      <c r="E78" s="87"/>
      <c r="F78" s="87"/>
      <c r="G78" s="87"/>
      <c r="H78" s="88"/>
      <c r="I78" s="87"/>
    </row>
    <row r="79" spans="1:9">
      <c r="A79" s="89"/>
      <c r="B79" s="89"/>
      <c r="C79" s="104"/>
      <c r="D79" s="89"/>
      <c r="E79" s="89"/>
      <c r="F79" s="89"/>
      <c r="G79" s="89"/>
      <c r="H79" s="91"/>
      <c r="I79" s="89"/>
    </row>
    <row r="80" spans="1:9">
      <c r="A80" s="87"/>
      <c r="B80" s="87"/>
      <c r="C80" s="103"/>
      <c r="D80" s="87"/>
      <c r="E80" s="87"/>
      <c r="F80" s="87"/>
      <c r="G80" s="87"/>
      <c r="H80" s="88"/>
      <c r="I80" s="87"/>
    </row>
    <row r="81" spans="1:9">
      <c r="A81" s="89"/>
      <c r="B81" s="89"/>
      <c r="C81" s="104"/>
      <c r="D81" s="89"/>
      <c r="E81" s="89"/>
      <c r="F81" s="89"/>
      <c r="G81" s="89"/>
      <c r="H81" s="91"/>
      <c r="I81" s="89"/>
    </row>
    <row r="82" spans="1:9">
      <c r="A82" s="87"/>
      <c r="B82" s="87"/>
      <c r="C82" s="103"/>
      <c r="D82" s="87"/>
      <c r="E82" s="87"/>
      <c r="F82" s="87"/>
      <c r="G82" s="87"/>
      <c r="H82" s="88"/>
      <c r="I82" s="87"/>
    </row>
    <row r="83" spans="1:9">
      <c r="A83" s="89"/>
      <c r="B83" s="89"/>
      <c r="C83" s="104"/>
      <c r="D83" s="89"/>
      <c r="E83" s="89"/>
      <c r="F83" s="89"/>
      <c r="G83" s="89"/>
      <c r="H83" s="91"/>
      <c r="I83" s="89"/>
    </row>
    <row r="84" spans="1:9">
      <c r="A84" s="87"/>
      <c r="B84" s="87"/>
      <c r="C84" s="103"/>
      <c r="D84" s="87"/>
      <c r="E84" s="87"/>
      <c r="F84" s="87"/>
      <c r="G84" s="87"/>
      <c r="H84" s="88"/>
      <c r="I84" s="87"/>
    </row>
    <row r="85" spans="1:9">
      <c r="A85" s="89"/>
      <c r="B85" s="89"/>
      <c r="C85" s="104"/>
      <c r="D85" s="89"/>
      <c r="E85" s="89"/>
      <c r="F85" s="89"/>
      <c r="G85" s="89"/>
      <c r="H85" s="91"/>
      <c r="I85" s="89"/>
    </row>
    <row r="86" spans="1:9">
      <c r="A86" s="87"/>
      <c r="B86" s="87"/>
      <c r="C86" s="103"/>
      <c r="D86" s="87"/>
      <c r="E86" s="87"/>
      <c r="F86" s="87"/>
      <c r="G86" s="87"/>
      <c r="H86" s="88"/>
      <c r="I86" s="87"/>
    </row>
    <row r="87" spans="1:9">
      <c r="A87" s="89"/>
      <c r="B87" s="89"/>
      <c r="C87" s="104"/>
      <c r="D87" s="89"/>
      <c r="E87" s="89"/>
      <c r="F87" s="89"/>
      <c r="G87" s="89"/>
      <c r="H87" s="91"/>
      <c r="I87" s="89"/>
    </row>
    <row r="88" spans="1:9">
      <c r="A88" s="87"/>
      <c r="B88" s="87"/>
      <c r="C88" s="103"/>
      <c r="D88" s="87"/>
      <c r="E88" s="87"/>
      <c r="F88" s="87"/>
      <c r="G88" s="87"/>
      <c r="H88" s="88"/>
      <c r="I88" s="87"/>
    </row>
    <row r="89" spans="1:9">
      <c r="A89" s="89"/>
      <c r="B89" s="89"/>
      <c r="C89" s="104"/>
      <c r="D89" s="89"/>
      <c r="E89" s="89"/>
      <c r="F89" s="89"/>
      <c r="G89" s="89"/>
      <c r="H89" s="91"/>
      <c r="I89" s="89"/>
    </row>
    <row r="90" spans="1:9">
      <c r="A90" s="87"/>
      <c r="B90" s="87"/>
      <c r="C90" s="103"/>
      <c r="D90" s="87"/>
      <c r="E90" s="87"/>
      <c r="F90" s="87"/>
      <c r="G90" s="87"/>
      <c r="H90" s="88"/>
      <c r="I90" s="87"/>
    </row>
    <row r="91" spans="1:9">
      <c r="A91" s="89"/>
      <c r="B91" s="89"/>
      <c r="C91" s="104"/>
      <c r="D91" s="89"/>
      <c r="E91" s="89"/>
      <c r="F91" s="89"/>
      <c r="G91" s="89"/>
      <c r="H91" s="91"/>
      <c r="I91" s="89"/>
    </row>
    <row r="92" spans="1:9">
      <c r="A92" s="87"/>
      <c r="B92" s="87"/>
      <c r="C92" s="103"/>
      <c r="D92" s="87"/>
      <c r="E92" s="87"/>
      <c r="F92" s="87"/>
      <c r="G92" s="87"/>
      <c r="H92" s="88"/>
      <c r="I92" s="87"/>
    </row>
    <row r="93" spans="1:9">
      <c r="A93" s="89"/>
      <c r="B93" s="89"/>
      <c r="C93" s="104"/>
      <c r="D93" s="89"/>
      <c r="E93" s="89"/>
      <c r="F93" s="89"/>
      <c r="G93" s="89"/>
      <c r="H93" s="91"/>
      <c r="I93" s="89"/>
    </row>
    <row r="94" spans="1:9">
      <c r="A94" s="87"/>
      <c r="B94" s="87"/>
      <c r="C94" s="103"/>
      <c r="D94" s="87"/>
      <c r="E94" s="87"/>
      <c r="F94" s="87"/>
      <c r="G94" s="87"/>
      <c r="H94" s="88"/>
      <c r="I94" s="87"/>
    </row>
    <row r="95" spans="1:9">
      <c r="A95" s="89"/>
      <c r="B95" s="89"/>
      <c r="C95" s="104"/>
      <c r="D95" s="89"/>
      <c r="E95" s="89"/>
      <c r="F95" s="89"/>
      <c r="G95" s="89"/>
      <c r="H95" s="91"/>
      <c r="I95" s="89"/>
    </row>
    <row r="96" spans="1:9">
      <c r="A96" s="87"/>
      <c r="B96" s="87"/>
      <c r="C96" s="103"/>
      <c r="D96" s="87"/>
      <c r="E96" s="87"/>
      <c r="F96" s="87"/>
      <c r="G96" s="87"/>
      <c r="H96" s="88"/>
      <c r="I96" s="87"/>
    </row>
    <row r="97" spans="1:9">
      <c r="A97" s="89"/>
      <c r="B97" s="89"/>
      <c r="C97" s="104"/>
      <c r="D97" s="89"/>
      <c r="E97" s="89"/>
      <c r="F97" s="89"/>
      <c r="G97" s="89"/>
      <c r="H97" s="91"/>
      <c r="I97" s="89"/>
    </row>
    <row r="98" spans="1:9">
      <c r="A98" s="87"/>
      <c r="B98" s="87"/>
      <c r="C98" s="103"/>
      <c r="D98" s="87"/>
      <c r="E98" s="87"/>
      <c r="F98" s="87"/>
      <c r="G98" s="87"/>
      <c r="H98" s="88"/>
      <c r="I98" s="87"/>
    </row>
    <row r="99" spans="1:9">
      <c r="A99" s="89"/>
      <c r="B99" s="89"/>
      <c r="C99" s="104"/>
      <c r="D99" s="89"/>
      <c r="E99" s="89"/>
      <c r="F99" s="89"/>
      <c r="G99" s="89"/>
      <c r="H99" s="91"/>
      <c r="I99" s="89"/>
    </row>
    <row r="100" spans="1:9">
      <c r="A100" s="87"/>
      <c r="B100" s="87"/>
      <c r="C100" s="103"/>
      <c r="D100" s="87"/>
      <c r="E100" s="87"/>
      <c r="F100" s="87"/>
      <c r="G100" s="87"/>
      <c r="H100" s="88"/>
      <c r="I100" s="87"/>
    </row>
    <row r="101" spans="1:9">
      <c r="A101" s="89"/>
      <c r="B101" s="89"/>
      <c r="C101" s="104"/>
      <c r="D101" s="89"/>
      <c r="E101" s="89"/>
      <c r="F101" s="89"/>
      <c r="G101" s="89"/>
      <c r="H101" s="91"/>
      <c r="I101" s="89"/>
    </row>
    <row r="102" spans="1:9">
      <c r="A102" s="87"/>
      <c r="B102" s="87"/>
      <c r="C102" s="103"/>
      <c r="D102" s="87"/>
      <c r="E102" s="87"/>
      <c r="F102" s="87"/>
      <c r="G102" s="87"/>
      <c r="H102" s="88"/>
      <c r="I102" s="87"/>
    </row>
    <row r="103" spans="1:9">
      <c r="A103" s="89"/>
      <c r="B103" s="89"/>
      <c r="C103" s="104"/>
      <c r="D103" s="89"/>
      <c r="E103" s="89"/>
      <c r="F103" s="89"/>
      <c r="G103" s="89"/>
      <c r="H103" s="91"/>
      <c r="I103" s="89"/>
    </row>
    <row r="104" spans="1:9">
      <c r="A104" s="87"/>
      <c r="B104" s="87"/>
      <c r="C104" s="103"/>
      <c r="D104" s="87"/>
      <c r="E104" s="87"/>
      <c r="F104" s="87"/>
      <c r="G104" s="87"/>
      <c r="H104" s="88"/>
      <c r="I104" s="87"/>
    </row>
    <row r="105" spans="1:9">
      <c r="A105" s="89"/>
      <c r="B105" s="89"/>
      <c r="C105" s="104"/>
      <c r="D105" s="89"/>
      <c r="E105" s="89"/>
      <c r="F105" s="89"/>
      <c r="G105" s="89"/>
      <c r="H105" s="91"/>
      <c r="I105" s="89"/>
    </row>
    <row r="106" spans="1:9">
      <c r="A106" s="87"/>
      <c r="B106" s="87"/>
      <c r="C106" s="103"/>
      <c r="D106" s="87"/>
      <c r="E106" s="87"/>
      <c r="F106" s="87"/>
      <c r="G106" s="87"/>
      <c r="H106" s="88"/>
      <c r="I106" s="87"/>
    </row>
    <row r="107" spans="1:9">
      <c r="A107" s="89"/>
      <c r="B107" s="89"/>
      <c r="C107" s="104"/>
      <c r="D107" s="89"/>
      <c r="E107" s="89"/>
      <c r="F107" s="89"/>
      <c r="G107" s="89"/>
      <c r="H107" s="91"/>
      <c r="I107" s="89"/>
    </row>
    <row r="108" spans="1:9">
      <c r="A108" s="87"/>
      <c r="B108" s="87"/>
      <c r="C108" s="103"/>
      <c r="D108" s="87"/>
      <c r="E108" s="87"/>
      <c r="F108" s="87"/>
      <c r="G108" s="87"/>
      <c r="H108" s="88"/>
      <c r="I108" s="87"/>
    </row>
    <row r="109" spans="1:9">
      <c r="A109" s="90"/>
      <c r="B109" s="89"/>
      <c r="C109" s="104"/>
      <c r="D109" s="89"/>
      <c r="E109" s="89"/>
      <c r="F109" s="89"/>
      <c r="G109" s="89"/>
      <c r="H109" s="91"/>
      <c r="I109" s="89"/>
    </row>
    <row r="110" spans="1:9">
      <c r="A110" s="90"/>
      <c r="B110" s="87"/>
      <c r="C110" s="103"/>
      <c r="D110" s="87"/>
      <c r="E110" s="87"/>
      <c r="F110" s="87"/>
      <c r="G110" s="87"/>
      <c r="H110" s="88"/>
      <c r="I110" s="87"/>
    </row>
    <row r="111" spans="1:9">
      <c r="A111" s="90"/>
      <c r="B111" s="89"/>
      <c r="C111" s="104"/>
      <c r="D111" s="89"/>
      <c r="E111" s="89"/>
      <c r="F111" s="89"/>
      <c r="G111" s="89"/>
      <c r="H111" s="91"/>
      <c r="I111" s="89"/>
    </row>
    <row r="112" spans="1:9">
      <c r="A112" s="90"/>
      <c r="B112" s="87"/>
      <c r="C112" s="103"/>
      <c r="D112" s="87"/>
      <c r="E112" s="87"/>
      <c r="F112" s="87"/>
      <c r="G112" s="87"/>
      <c r="H112" s="88"/>
      <c r="I112" s="87"/>
    </row>
    <row r="113" spans="1:9">
      <c r="A113" s="90"/>
      <c r="B113" s="89"/>
      <c r="C113" s="104"/>
      <c r="D113" s="89"/>
      <c r="E113" s="89"/>
      <c r="F113" s="89"/>
      <c r="G113" s="89"/>
      <c r="H113" s="91"/>
      <c r="I113" s="89"/>
    </row>
    <row r="114" spans="1:9">
      <c r="A114" s="90"/>
      <c r="B114" s="87"/>
      <c r="C114" s="103"/>
      <c r="D114" s="87"/>
      <c r="E114" s="87"/>
      <c r="F114" s="87"/>
      <c r="G114" s="87"/>
      <c r="H114" s="88"/>
      <c r="I114" s="87"/>
    </row>
    <row r="115" spans="1:9">
      <c r="A115" s="90"/>
      <c r="B115" s="89"/>
      <c r="C115" s="104"/>
      <c r="D115" s="89"/>
      <c r="E115" s="89"/>
      <c r="F115" s="89"/>
      <c r="G115" s="89"/>
      <c r="H115" s="91"/>
      <c r="I115" s="89"/>
    </row>
    <row r="116" spans="1:9">
      <c r="A116" s="90"/>
      <c r="B116" s="87"/>
      <c r="C116" s="103"/>
      <c r="D116" s="87"/>
      <c r="E116" s="87"/>
      <c r="F116" s="87"/>
      <c r="G116" s="87"/>
      <c r="H116" s="88"/>
      <c r="I116" s="87"/>
    </row>
    <row r="117" spans="1:9">
      <c r="A117" s="90"/>
      <c r="B117" s="89"/>
      <c r="C117" s="104"/>
      <c r="D117" s="89"/>
      <c r="E117" s="89"/>
      <c r="F117" s="89"/>
      <c r="G117" s="89"/>
      <c r="H117" s="91"/>
      <c r="I117" s="89"/>
    </row>
    <row r="118" spans="1:9">
      <c r="A118" s="90"/>
      <c r="B118" s="87"/>
      <c r="C118" s="103"/>
      <c r="D118" s="87"/>
      <c r="E118" s="87"/>
      <c r="F118" s="87"/>
      <c r="G118" s="87"/>
      <c r="H118" s="88"/>
      <c r="I118" s="87"/>
    </row>
    <row r="119" spans="1:9">
      <c r="A119" s="90"/>
      <c r="B119" s="89"/>
      <c r="C119" s="104"/>
      <c r="D119" s="89"/>
      <c r="E119" s="89"/>
      <c r="F119" s="89"/>
      <c r="G119" s="89"/>
      <c r="H119" s="91"/>
      <c r="I119" s="89"/>
    </row>
    <row r="120" spans="1:9">
      <c r="A120" s="90"/>
      <c r="B120" s="87"/>
      <c r="C120" s="103"/>
      <c r="D120" s="87"/>
      <c r="E120" s="87"/>
      <c r="F120" s="87"/>
      <c r="G120" s="87"/>
      <c r="H120" s="88"/>
      <c r="I120" s="87"/>
    </row>
    <row r="121" spans="1:9">
      <c r="A121" s="90"/>
      <c r="B121" s="89"/>
      <c r="C121" s="104"/>
      <c r="D121" s="89"/>
      <c r="E121" s="89"/>
      <c r="F121" s="89"/>
      <c r="G121" s="89"/>
      <c r="H121" s="91"/>
      <c r="I121" s="89"/>
    </row>
    <row r="122" spans="1:9">
      <c r="A122" s="90"/>
      <c r="B122" s="87"/>
      <c r="C122" s="103"/>
      <c r="D122" s="87"/>
      <c r="E122" s="87"/>
      <c r="F122" s="87"/>
      <c r="G122" s="87"/>
      <c r="H122" s="88"/>
      <c r="I122" s="87"/>
    </row>
    <row r="123" spans="1:9">
      <c r="A123" s="90"/>
      <c r="B123" s="89"/>
      <c r="C123" s="104"/>
      <c r="D123" s="89"/>
      <c r="E123" s="89"/>
      <c r="F123" s="89"/>
      <c r="G123" s="89"/>
      <c r="H123" s="91"/>
      <c r="I123" s="89"/>
    </row>
    <row r="124" spans="1:9">
      <c r="A124" s="90"/>
      <c r="B124" s="87"/>
      <c r="C124" s="103"/>
      <c r="D124" s="87"/>
      <c r="E124" s="87"/>
      <c r="F124" s="87"/>
      <c r="G124" s="87"/>
      <c r="H124" s="88"/>
      <c r="I124" s="87"/>
    </row>
    <row r="125" spans="1:9">
      <c r="A125" s="90"/>
      <c r="B125" s="89"/>
      <c r="C125" s="104"/>
      <c r="D125" s="89"/>
      <c r="E125" s="89"/>
      <c r="F125" s="89"/>
      <c r="G125" s="89"/>
      <c r="H125" s="91"/>
      <c r="I125" s="89"/>
    </row>
    <row r="126" spans="1:9">
      <c r="A126" s="90"/>
      <c r="B126" s="87"/>
      <c r="C126" s="103"/>
      <c r="D126" s="87"/>
      <c r="E126" s="87"/>
      <c r="F126" s="87"/>
      <c r="G126" s="87"/>
      <c r="H126" s="88"/>
      <c r="I126" s="87"/>
    </row>
    <row r="127" spans="1:9">
      <c r="A127" s="90"/>
      <c r="B127" s="89"/>
      <c r="C127" s="104"/>
      <c r="D127" s="89"/>
      <c r="E127" s="89"/>
      <c r="F127" s="89"/>
      <c r="G127" s="89"/>
      <c r="H127" s="91"/>
      <c r="I127" s="89"/>
    </row>
    <row r="128" spans="1:9">
      <c r="A128" s="90"/>
      <c r="B128" s="87"/>
      <c r="C128" s="103"/>
      <c r="D128" s="87"/>
      <c r="E128" s="87"/>
      <c r="F128" s="87"/>
      <c r="G128" s="87"/>
      <c r="H128" s="88"/>
      <c r="I128" s="87"/>
    </row>
    <row r="129" spans="1:9">
      <c r="A129" s="90"/>
      <c r="B129" s="89"/>
      <c r="C129" s="104"/>
      <c r="D129" s="89"/>
      <c r="E129" s="89"/>
      <c r="F129" s="89"/>
      <c r="G129" s="89"/>
      <c r="H129" s="91"/>
      <c r="I129" s="89"/>
    </row>
    <row r="130" spans="1:9">
      <c r="A130" s="90"/>
      <c r="B130" s="87"/>
      <c r="C130" s="103"/>
      <c r="D130" s="87"/>
      <c r="E130" s="87"/>
      <c r="F130" s="87"/>
      <c r="G130" s="87"/>
      <c r="H130" s="88"/>
      <c r="I130" s="87"/>
    </row>
    <row r="131" spans="1:9">
      <c r="A131" s="90"/>
      <c r="B131" s="89"/>
      <c r="C131" s="104"/>
      <c r="D131" s="89"/>
      <c r="E131" s="89"/>
      <c r="F131" s="89"/>
      <c r="G131" s="89"/>
      <c r="H131" s="91"/>
      <c r="I131" s="89"/>
    </row>
    <row r="132" spans="1:9">
      <c r="A132" s="90"/>
      <c r="B132" s="87"/>
      <c r="C132" s="103"/>
      <c r="D132" s="87"/>
      <c r="E132" s="87"/>
      <c r="F132" s="87"/>
      <c r="G132" s="87"/>
      <c r="H132" s="88"/>
      <c r="I132" s="87"/>
    </row>
    <row r="133" spans="1:9">
      <c r="A133" s="90"/>
      <c r="B133" s="89"/>
      <c r="C133" s="104"/>
      <c r="D133" s="89"/>
      <c r="E133" s="89"/>
      <c r="F133" s="89"/>
      <c r="G133" s="89"/>
      <c r="H133" s="91"/>
      <c r="I133" s="89"/>
    </row>
    <row r="134" spans="1:9">
      <c r="A134" s="90"/>
      <c r="B134" s="87"/>
      <c r="C134" s="103"/>
      <c r="D134" s="87"/>
      <c r="E134" s="87"/>
      <c r="F134" s="87"/>
      <c r="G134" s="87"/>
      <c r="H134" s="88"/>
      <c r="I134" s="87"/>
    </row>
    <row r="135" spans="1:9">
      <c r="A135" s="90"/>
      <c r="B135" s="89"/>
      <c r="C135" s="104"/>
      <c r="D135" s="89"/>
      <c r="E135" s="89"/>
      <c r="F135" s="89"/>
      <c r="G135" s="89"/>
      <c r="H135" s="91"/>
      <c r="I135" s="89"/>
    </row>
    <row r="136" spans="1:9">
      <c r="A136" s="90"/>
      <c r="B136" s="87"/>
      <c r="C136" s="103"/>
      <c r="D136" s="87"/>
      <c r="E136" s="87"/>
      <c r="F136" s="87"/>
      <c r="G136" s="87"/>
      <c r="H136" s="88"/>
      <c r="I136" s="87"/>
    </row>
    <row r="137" spans="1:9">
      <c r="A137" s="90"/>
      <c r="B137" s="89"/>
      <c r="C137" s="104"/>
      <c r="D137" s="89"/>
      <c r="E137" s="89"/>
      <c r="F137" s="89"/>
      <c r="G137" s="89"/>
      <c r="H137" s="91"/>
      <c r="I137" s="89"/>
    </row>
    <row r="138" spans="1:9">
      <c r="A138" s="90"/>
      <c r="B138" s="87"/>
      <c r="C138" s="103"/>
      <c r="D138" s="87"/>
      <c r="E138" s="87"/>
      <c r="F138" s="87"/>
      <c r="G138" s="87"/>
      <c r="H138" s="88"/>
      <c r="I138" s="87"/>
    </row>
    <row r="139" spans="1:9">
      <c r="A139" s="90"/>
      <c r="B139" s="89"/>
      <c r="C139" s="104"/>
      <c r="D139" s="89"/>
      <c r="E139" s="89"/>
      <c r="F139" s="89"/>
      <c r="G139" s="89"/>
      <c r="H139" s="91"/>
      <c r="I139" s="89"/>
    </row>
    <row r="140" spans="1:9">
      <c r="A140" s="90"/>
      <c r="B140" s="87"/>
      <c r="C140" s="103"/>
      <c r="D140" s="87"/>
      <c r="E140" s="87"/>
      <c r="F140" s="87"/>
      <c r="G140" s="87"/>
      <c r="H140" s="88"/>
      <c r="I140" s="87"/>
    </row>
    <row r="141" spans="1:9">
      <c r="A141" s="90"/>
      <c r="B141" s="89"/>
      <c r="C141" s="104"/>
      <c r="D141" s="89"/>
      <c r="E141" s="89"/>
      <c r="F141" s="89"/>
      <c r="G141" s="89"/>
      <c r="H141" s="91"/>
      <c r="I141" s="89"/>
    </row>
    <row r="142" spans="1:9">
      <c r="A142" s="90"/>
      <c r="B142" s="87"/>
      <c r="C142" s="103"/>
      <c r="D142" s="87"/>
      <c r="E142" s="87"/>
      <c r="F142" s="87"/>
      <c r="G142" s="87"/>
      <c r="H142" s="88"/>
      <c r="I142" s="87"/>
    </row>
    <row r="143" spans="1:9">
      <c r="A143" s="90"/>
      <c r="B143" s="89"/>
      <c r="C143" s="104"/>
      <c r="D143" s="89"/>
      <c r="E143" s="89"/>
      <c r="F143" s="89"/>
      <c r="G143" s="89"/>
      <c r="H143" s="91"/>
      <c r="I143" s="89"/>
    </row>
    <row r="144" spans="1:9">
      <c r="A144" s="90"/>
      <c r="B144" s="87"/>
      <c r="C144" s="103"/>
      <c r="D144" s="87"/>
      <c r="E144" s="87"/>
      <c r="F144" s="87"/>
      <c r="G144" s="87"/>
      <c r="H144" s="88"/>
      <c r="I144" s="87"/>
    </row>
    <row r="145" spans="1:9">
      <c r="A145" s="90"/>
      <c r="B145" s="89"/>
      <c r="C145" s="104"/>
      <c r="D145" s="89"/>
      <c r="E145" s="89"/>
      <c r="F145" s="89"/>
      <c r="G145" s="89"/>
      <c r="H145" s="91"/>
      <c r="I145" s="89"/>
    </row>
    <row r="146" spans="1:9">
      <c r="A146" s="90"/>
      <c r="B146" s="87"/>
      <c r="C146" s="103"/>
      <c r="D146" s="87"/>
      <c r="E146" s="87"/>
      <c r="F146" s="87"/>
      <c r="G146" s="87"/>
      <c r="H146" s="88"/>
      <c r="I146" s="87"/>
    </row>
    <row r="147" spans="1:9">
      <c r="A147" s="90"/>
      <c r="B147" s="89"/>
      <c r="C147" s="104"/>
      <c r="D147" s="89"/>
      <c r="E147" s="89"/>
      <c r="F147" s="89"/>
      <c r="G147" s="89"/>
      <c r="H147" s="91"/>
      <c r="I147" s="89"/>
    </row>
    <row r="148" spans="1:9">
      <c r="A148" s="90"/>
      <c r="B148" s="87"/>
      <c r="C148" s="103"/>
      <c r="D148" s="87"/>
      <c r="E148" s="87"/>
      <c r="F148" s="87"/>
      <c r="G148" s="87"/>
      <c r="H148" s="88"/>
      <c r="I148" s="87"/>
    </row>
    <row r="149" spans="1:9">
      <c r="A149" s="90"/>
      <c r="B149" s="89"/>
      <c r="C149" s="104"/>
      <c r="D149" s="89"/>
      <c r="E149" s="89"/>
      <c r="F149" s="89"/>
      <c r="G149" s="89"/>
      <c r="H149" s="91"/>
      <c r="I149" s="89"/>
    </row>
    <row r="150" spans="1:9">
      <c r="A150" s="90"/>
      <c r="B150" s="87"/>
      <c r="C150" s="103"/>
      <c r="D150" s="87"/>
      <c r="E150" s="87"/>
      <c r="F150" s="87"/>
      <c r="G150" s="87"/>
      <c r="H150" s="88"/>
      <c r="I150" s="87"/>
    </row>
    <row r="151" spans="1:9">
      <c r="A151" s="90"/>
      <c r="B151" s="89"/>
      <c r="C151" s="104"/>
      <c r="D151" s="89"/>
      <c r="E151" s="89"/>
      <c r="F151" s="89"/>
      <c r="G151" s="89"/>
      <c r="H151" s="91"/>
      <c r="I151" s="89"/>
    </row>
    <row r="152" spans="1:9">
      <c r="A152" s="90"/>
      <c r="B152" s="87"/>
      <c r="C152" s="103"/>
      <c r="D152" s="87"/>
      <c r="E152" s="87"/>
      <c r="F152" s="87"/>
      <c r="G152" s="87"/>
      <c r="H152" s="88"/>
      <c r="I152" s="87"/>
    </row>
    <row r="153" spans="1:9">
      <c r="A153" s="90"/>
      <c r="B153" s="89"/>
      <c r="C153" s="104"/>
      <c r="D153" s="89"/>
      <c r="E153" s="89"/>
      <c r="F153" s="89"/>
      <c r="G153" s="89"/>
      <c r="H153" s="91"/>
      <c r="I153" s="89"/>
    </row>
    <row r="154" spans="1:9">
      <c r="A154" s="90"/>
      <c r="B154" s="87"/>
      <c r="C154" s="103"/>
      <c r="D154" s="87"/>
      <c r="E154" s="87"/>
      <c r="F154" s="87"/>
      <c r="G154" s="87"/>
      <c r="H154" s="88"/>
      <c r="I154" s="87"/>
    </row>
    <row r="155" spans="1:9">
      <c r="A155" s="90"/>
      <c r="B155" s="89"/>
      <c r="C155" s="104"/>
      <c r="D155" s="89"/>
      <c r="E155" s="89"/>
      <c r="F155" s="89"/>
      <c r="G155" s="89"/>
      <c r="H155" s="91"/>
      <c r="I155" s="89"/>
    </row>
    <row r="156" spans="1:9">
      <c r="A156" s="90"/>
      <c r="B156" s="87"/>
      <c r="C156" s="103"/>
      <c r="D156" s="87"/>
      <c r="E156" s="87"/>
      <c r="F156" s="87"/>
      <c r="G156" s="87"/>
      <c r="H156" s="88"/>
      <c r="I156" s="87"/>
    </row>
    <row r="157" spans="1:9">
      <c r="A157" s="90"/>
      <c r="B157" s="89"/>
      <c r="C157" s="104"/>
      <c r="D157" s="89"/>
      <c r="E157" s="89"/>
      <c r="F157" s="89"/>
      <c r="G157" s="89"/>
      <c r="H157" s="91"/>
      <c r="I157" s="89"/>
    </row>
    <row r="158" spans="1:9">
      <c r="A158" s="90"/>
      <c r="B158" s="87"/>
      <c r="C158" s="103"/>
      <c r="D158" s="87"/>
      <c r="E158" s="87"/>
      <c r="F158" s="87"/>
      <c r="G158" s="87"/>
      <c r="H158" s="88"/>
      <c r="I158" s="87"/>
    </row>
    <row r="159" spans="1:9">
      <c r="A159" s="90"/>
      <c r="B159" s="89"/>
      <c r="C159" s="104"/>
      <c r="D159" s="89"/>
      <c r="E159" s="89"/>
      <c r="F159" s="89"/>
      <c r="G159" s="89"/>
      <c r="H159" s="91"/>
      <c r="I159" s="89"/>
    </row>
    <row r="160" spans="1:9">
      <c r="A160" s="90"/>
      <c r="B160" s="87"/>
      <c r="C160" s="103"/>
      <c r="D160" s="87"/>
      <c r="E160" s="87"/>
      <c r="F160" s="87"/>
      <c r="G160" s="87"/>
      <c r="H160" s="88"/>
      <c r="I160" s="87"/>
    </row>
    <row r="161" spans="1:9">
      <c r="A161" s="90"/>
      <c r="B161" s="89"/>
      <c r="C161" s="104"/>
      <c r="D161" s="89"/>
      <c r="E161" s="89"/>
      <c r="F161" s="89"/>
      <c r="G161" s="89"/>
      <c r="H161" s="91"/>
      <c r="I161" s="89"/>
    </row>
    <row r="162" spans="1:9">
      <c r="A162" s="90"/>
      <c r="B162" s="87"/>
      <c r="C162" s="103"/>
      <c r="D162" s="87"/>
      <c r="E162" s="87"/>
      <c r="F162" s="87"/>
      <c r="G162" s="87"/>
      <c r="H162" s="88"/>
      <c r="I162" s="87"/>
    </row>
    <row r="163" spans="1:9">
      <c r="A163" s="90"/>
      <c r="B163" s="89"/>
      <c r="C163" s="104"/>
      <c r="D163" s="89"/>
      <c r="E163" s="89"/>
      <c r="F163" s="89"/>
      <c r="G163" s="89"/>
      <c r="H163" s="91"/>
      <c r="I163" s="89"/>
    </row>
    <row r="164" spans="1:9">
      <c r="A164" s="90"/>
      <c r="B164" s="87"/>
      <c r="C164" s="103"/>
      <c r="D164" s="87"/>
      <c r="E164" s="87"/>
      <c r="F164" s="87"/>
      <c r="G164" s="87"/>
      <c r="H164" s="88"/>
      <c r="I164" s="87"/>
    </row>
    <row r="165" spans="1:9">
      <c r="A165" s="90"/>
      <c r="B165" s="89"/>
      <c r="C165" s="104"/>
      <c r="D165" s="89"/>
      <c r="E165" s="89"/>
      <c r="F165" s="89"/>
      <c r="G165" s="89"/>
      <c r="H165" s="91"/>
      <c r="I165" s="89"/>
    </row>
    <row r="166" spans="1:9">
      <c r="A166" s="90"/>
      <c r="B166" s="87"/>
      <c r="C166" s="103"/>
      <c r="D166" s="87"/>
      <c r="E166" s="87"/>
      <c r="F166" s="87"/>
      <c r="G166" s="87"/>
      <c r="H166" s="88"/>
      <c r="I166" s="87"/>
    </row>
    <row r="167" spans="1:9">
      <c r="A167" s="90"/>
      <c r="B167" s="89"/>
      <c r="C167" s="104"/>
      <c r="D167" s="89"/>
      <c r="E167" s="89"/>
      <c r="F167" s="89"/>
      <c r="G167" s="89"/>
      <c r="H167" s="91"/>
      <c r="I167" s="89"/>
    </row>
    <row r="168" spans="1:9">
      <c r="A168" s="90"/>
      <c r="B168" s="87"/>
      <c r="C168" s="103"/>
      <c r="D168" s="87"/>
      <c r="E168" s="87"/>
      <c r="F168" s="87"/>
      <c r="G168" s="87"/>
      <c r="H168" s="88"/>
      <c r="I168" s="87"/>
    </row>
    <row r="169" spans="1:9">
      <c r="A169" s="90"/>
      <c r="B169" s="89"/>
      <c r="C169" s="104"/>
      <c r="D169" s="89"/>
      <c r="E169" s="89"/>
      <c r="F169" s="89"/>
      <c r="G169" s="89"/>
      <c r="H169" s="91"/>
      <c r="I169" s="89"/>
    </row>
    <row r="170" spans="1:9">
      <c r="A170" s="90"/>
      <c r="B170" s="87"/>
      <c r="C170" s="103"/>
      <c r="D170" s="87"/>
      <c r="E170" s="87"/>
      <c r="F170" s="87"/>
      <c r="G170" s="87"/>
      <c r="H170" s="88"/>
      <c r="I170" s="87"/>
    </row>
    <row r="171" spans="1:9">
      <c r="A171" s="90"/>
      <c r="B171" s="89"/>
      <c r="C171" s="104"/>
      <c r="D171" s="89"/>
      <c r="E171" s="89"/>
      <c r="F171" s="89"/>
      <c r="G171" s="89"/>
      <c r="H171" s="91"/>
      <c r="I171" s="89"/>
    </row>
    <row r="172" spans="1:9">
      <c r="A172" s="90"/>
      <c r="B172" s="87"/>
      <c r="C172" s="103"/>
      <c r="D172" s="87"/>
      <c r="E172" s="87"/>
      <c r="F172" s="87"/>
      <c r="G172" s="87"/>
      <c r="H172" s="88"/>
      <c r="I172" s="87"/>
    </row>
    <row r="173" spans="1:9">
      <c r="A173" s="90"/>
      <c r="B173" s="89"/>
      <c r="C173" s="104"/>
      <c r="D173" s="89"/>
      <c r="E173" s="89"/>
      <c r="F173" s="89"/>
      <c r="G173" s="89"/>
      <c r="H173" s="91"/>
      <c r="I173" s="89"/>
    </row>
    <row r="174" spans="1:9">
      <c r="A174" s="90"/>
      <c r="B174" s="87"/>
      <c r="C174" s="103"/>
      <c r="D174" s="87"/>
      <c r="E174" s="87"/>
      <c r="F174" s="87"/>
      <c r="G174" s="87"/>
      <c r="H174" s="88"/>
      <c r="I174" s="87"/>
    </row>
    <row r="175" spans="1:9">
      <c r="A175" s="90"/>
      <c r="B175" s="89"/>
      <c r="C175" s="104"/>
      <c r="D175" s="89"/>
      <c r="E175" s="89"/>
      <c r="F175" s="89"/>
      <c r="G175" s="89"/>
      <c r="H175" s="91"/>
      <c r="I175" s="89"/>
    </row>
    <row r="176" spans="1:9">
      <c r="A176" s="90"/>
      <c r="B176" s="87"/>
      <c r="C176" s="103"/>
      <c r="D176" s="87"/>
      <c r="E176" s="87"/>
      <c r="F176" s="87"/>
      <c r="G176" s="87"/>
      <c r="H176" s="88"/>
      <c r="I176" s="87"/>
    </row>
    <row r="177" spans="1:9">
      <c r="A177" s="90"/>
      <c r="B177" s="89"/>
      <c r="C177" s="104"/>
      <c r="D177" s="89"/>
      <c r="E177" s="89"/>
      <c r="F177" s="89"/>
      <c r="G177" s="89"/>
      <c r="H177" s="91"/>
      <c r="I177" s="89"/>
    </row>
    <row r="178" spans="1:9">
      <c r="A178" s="90"/>
      <c r="B178" s="87"/>
      <c r="C178" s="103"/>
      <c r="D178" s="87"/>
      <c r="E178" s="87"/>
      <c r="F178" s="87"/>
      <c r="G178" s="87"/>
      <c r="H178" s="88"/>
      <c r="I178" s="87"/>
    </row>
    <row r="179" spans="1:9">
      <c r="A179" s="90"/>
      <c r="B179" s="89"/>
      <c r="C179" s="104"/>
      <c r="D179" s="89"/>
      <c r="E179" s="89"/>
      <c r="F179" s="89"/>
      <c r="G179" s="89"/>
      <c r="H179" s="91"/>
      <c r="I179" s="89"/>
    </row>
    <row r="180" spans="1:9">
      <c r="A180" s="90"/>
      <c r="B180" s="87"/>
      <c r="C180" s="103"/>
      <c r="D180" s="87"/>
      <c r="E180" s="87"/>
      <c r="F180" s="87"/>
      <c r="G180" s="87"/>
      <c r="H180" s="88"/>
      <c r="I180" s="87"/>
    </row>
    <row r="181" spans="1:9">
      <c r="A181" s="90"/>
      <c r="B181" s="89"/>
      <c r="C181" s="104"/>
      <c r="D181" s="89"/>
      <c r="E181" s="89"/>
      <c r="F181" s="89"/>
      <c r="G181" s="89"/>
      <c r="H181" s="91"/>
      <c r="I181" s="89"/>
    </row>
    <row r="182" spans="1:9">
      <c r="A182" s="90"/>
      <c r="B182" s="87"/>
      <c r="C182" s="103"/>
      <c r="D182" s="87"/>
      <c r="E182" s="87"/>
      <c r="F182" s="87"/>
      <c r="G182" s="87"/>
      <c r="H182" s="88"/>
      <c r="I182" s="87"/>
    </row>
    <row r="183" spans="1:9">
      <c r="A183" s="90"/>
      <c r="B183" s="89"/>
      <c r="C183" s="104"/>
      <c r="D183" s="89"/>
      <c r="E183" s="89"/>
      <c r="F183" s="89"/>
      <c r="G183" s="89"/>
      <c r="H183" s="91"/>
      <c r="I183" s="89"/>
    </row>
    <row r="184" spans="1:9">
      <c r="A184" s="90"/>
      <c r="B184" s="87"/>
      <c r="C184" s="103"/>
      <c r="D184" s="87"/>
      <c r="E184" s="87"/>
      <c r="F184" s="87"/>
      <c r="G184" s="87"/>
      <c r="H184" s="88"/>
      <c r="I184" s="87"/>
    </row>
    <row r="185" spans="1:9">
      <c r="A185" s="90"/>
      <c r="B185" s="89"/>
      <c r="C185" s="104"/>
      <c r="D185" s="89"/>
      <c r="E185" s="89"/>
      <c r="F185" s="89"/>
      <c r="G185" s="89"/>
      <c r="H185" s="91"/>
      <c r="I185" s="89"/>
    </row>
    <row r="186" spans="1:9">
      <c r="A186" s="90"/>
      <c r="B186" s="87"/>
      <c r="C186" s="103"/>
      <c r="D186" s="87"/>
      <c r="E186" s="87"/>
      <c r="F186" s="87"/>
      <c r="G186" s="87"/>
      <c r="H186" s="88"/>
      <c r="I186" s="87"/>
    </row>
    <row r="187" spans="1:9">
      <c r="A187" s="90"/>
      <c r="B187" s="89"/>
      <c r="C187" s="104"/>
      <c r="D187" s="89"/>
      <c r="E187" s="89"/>
      <c r="F187" s="89"/>
      <c r="G187" s="89"/>
      <c r="H187" s="91"/>
      <c r="I187" s="89"/>
    </row>
    <row r="188" spans="1:9">
      <c r="A188" s="90"/>
      <c r="B188" s="87"/>
      <c r="C188" s="103"/>
      <c r="D188" s="87"/>
      <c r="E188" s="87"/>
      <c r="F188" s="87"/>
      <c r="G188" s="87"/>
      <c r="H188" s="88"/>
      <c r="I188" s="87"/>
    </row>
    <row r="189" spans="1:9">
      <c r="A189" s="90"/>
      <c r="B189" s="89"/>
      <c r="C189" s="104"/>
      <c r="D189" s="89"/>
      <c r="E189" s="89"/>
      <c r="F189" s="89"/>
      <c r="G189" s="89"/>
      <c r="H189" s="91"/>
      <c r="I189" s="89"/>
    </row>
    <row r="190" spans="1:9">
      <c r="A190" s="90"/>
      <c r="B190" s="87"/>
      <c r="C190" s="103"/>
      <c r="D190" s="87"/>
      <c r="E190" s="87"/>
      <c r="F190" s="87"/>
      <c r="G190" s="87"/>
      <c r="H190" s="88"/>
      <c r="I190" s="87"/>
    </row>
    <row r="191" spans="1:9">
      <c r="A191" s="90"/>
      <c r="B191" s="89"/>
      <c r="C191" s="104"/>
      <c r="D191" s="89"/>
      <c r="E191" s="89"/>
      <c r="F191" s="89"/>
      <c r="G191" s="89"/>
      <c r="H191" s="91"/>
      <c r="I191" s="89"/>
    </row>
    <row r="192" spans="1:9">
      <c r="A192" s="90"/>
      <c r="B192" s="87"/>
      <c r="C192" s="103"/>
      <c r="D192" s="87"/>
      <c r="E192" s="87"/>
      <c r="F192" s="87"/>
      <c r="G192" s="87"/>
      <c r="H192" s="88"/>
      <c r="I192" s="87"/>
    </row>
    <row r="193" spans="1:9">
      <c r="A193" s="90"/>
      <c r="B193" s="89"/>
      <c r="C193" s="104"/>
      <c r="D193" s="89"/>
      <c r="E193" s="89"/>
      <c r="F193" s="89"/>
      <c r="G193" s="89"/>
      <c r="H193" s="91"/>
      <c r="I193" s="89"/>
    </row>
    <row r="194" spans="1:9">
      <c r="A194" s="90"/>
      <c r="B194" s="87"/>
      <c r="C194" s="103"/>
      <c r="D194" s="87"/>
      <c r="E194" s="87"/>
      <c r="F194" s="87"/>
      <c r="G194" s="87"/>
      <c r="H194" s="88"/>
      <c r="I194" s="87"/>
    </row>
    <row r="195" spans="1:9">
      <c r="A195" s="90"/>
      <c r="B195" s="89"/>
      <c r="C195" s="104"/>
      <c r="D195" s="89"/>
      <c r="E195" s="89"/>
      <c r="F195" s="89"/>
      <c r="G195" s="89"/>
      <c r="H195" s="91"/>
      <c r="I195" s="89"/>
    </row>
    <row r="196" spans="1:9">
      <c r="A196" s="90"/>
      <c r="B196" s="87"/>
      <c r="C196" s="103"/>
      <c r="D196" s="87"/>
      <c r="E196" s="87"/>
      <c r="F196" s="87"/>
      <c r="G196" s="87"/>
      <c r="H196" s="88"/>
      <c r="I196" s="87"/>
    </row>
    <row r="197" spans="1:9">
      <c r="A197" s="90"/>
      <c r="B197" s="89"/>
      <c r="C197" s="104"/>
      <c r="D197" s="89"/>
      <c r="E197" s="89"/>
      <c r="F197" s="89"/>
      <c r="G197" s="89"/>
      <c r="H197" s="91"/>
      <c r="I197" s="89"/>
    </row>
    <row r="198" spans="1:9">
      <c r="A198" s="90"/>
      <c r="B198" s="87"/>
      <c r="C198" s="103"/>
      <c r="D198" s="87"/>
      <c r="E198" s="87"/>
      <c r="F198" s="87"/>
      <c r="G198" s="87"/>
      <c r="H198" s="88"/>
      <c r="I198" s="87"/>
    </row>
    <row r="199" spans="1:9">
      <c r="A199" s="90"/>
      <c r="B199" s="89"/>
      <c r="C199" s="104"/>
      <c r="D199" s="89"/>
      <c r="E199" s="89"/>
      <c r="F199" s="89"/>
      <c r="G199" s="89"/>
      <c r="H199" s="91"/>
      <c r="I199" s="89"/>
    </row>
    <row r="200" spans="1:9">
      <c r="A200" s="90"/>
      <c r="B200" s="87"/>
      <c r="C200" s="103"/>
      <c r="D200" s="87"/>
      <c r="E200" s="87"/>
      <c r="F200" s="87"/>
      <c r="G200" s="87"/>
      <c r="H200" s="88"/>
      <c r="I200" s="87"/>
    </row>
    <row r="201" spans="1:9">
      <c r="A201" s="90"/>
      <c r="B201" s="89"/>
      <c r="C201" s="104"/>
      <c r="D201" s="89"/>
      <c r="E201" s="89"/>
      <c r="F201" s="89"/>
      <c r="G201" s="89"/>
      <c r="H201" s="91"/>
      <c r="I201" s="89"/>
    </row>
    <row r="202" spans="1:9">
      <c r="A202" s="90"/>
      <c r="B202" s="87"/>
      <c r="C202" s="103"/>
      <c r="D202" s="87"/>
      <c r="E202" s="87"/>
      <c r="F202" s="87"/>
      <c r="G202" s="87"/>
      <c r="H202" s="88"/>
      <c r="I202" s="87"/>
    </row>
    <row r="203" spans="1:9">
      <c r="A203" s="90"/>
      <c r="B203" s="89"/>
      <c r="C203" s="104"/>
      <c r="D203" s="89"/>
      <c r="E203" s="89"/>
      <c r="F203" s="89"/>
      <c r="G203" s="89"/>
      <c r="H203" s="91"/>
      <c r="I203" s="89"/>
    </row>
    <row r="204" spans="1:9">
      <c r="A204" s="90"/>
      <c r="B204" s="87"/>
      <c r="C204" s="103"/>
      <c r="D204" s="87"/>
      <c r="E204" s="87"/>
      <c r="F204" s="87"/>
      <c r="G204" s="87"/>
      <c r="H204" s="88"/>
      <c r="I204" s="87"/>
    </row>
    <row r="205" spans="1:9">
      <c r="A205" s="90"/>
      <c r="B205" s="89"/>
      <c r="C205" s="104"/>
      <c r="D205" s="89"/>
      <c r="E205" s="89"/>
      <c r="F205" s="89"/>
      <c r="G205" s="89"/>
      <c r="H205" s="91"/>
      <c r="I205" s="89"/>
    </row>
    <row r="206" spans="1:9">
      <c r="A206" s="90"/>
      <c r="B206" s="87"/>
      <c r="C206" s="103"/>
      <c r="D206" s="87"/>
      <c r="E206" s="87"/>
      <c r="F206" s="87"/>
      <c r="G206" s="87"/>
      <c r="H206" s="88"/>
      <c r="I206" s="87"/>
    </row>
    <row r="207" spans="1:9">
      <c r="A207" s="90"/>
      <c r="B207" s="89"/>
      <c r="C207" s="104"/>
      <c r="D207" s="89"/>
      <c r="E207" s="89"/>
      <c r="F207" s="89"/>
      <c r="G207" s="89"/>
      <c r="H207" s="91"/>
      <c r="I207" s="89"/>
    </row>
    <row r="208" spans="1:9">
      <c r="A208" s="90"/>
      <c r="B208" s="87"/>
      <c r="C208" s="103"/>
      <c r="D208" s="87"/>
      <c r="E208" s="87"/>
      <c r="F208" s="87"/>
      <c r="G208" s="87"/>
      <c r="H208" s="88"/>
      <c r="I208" s="87"/>
    </row>
    <row r="209" spans="1:9">
      <c r="A209" s="90"/>
      <c r="B209" s="89"/>
      <c r="C209" s="104"/>
      <c r="D209" s="89"/>
      <c r="E209" s="89"/>
      <c r="F209" s="89"/>
      <c r="G209" s="89"/>
      <c r="H209" s="91"/>
      <c r="I209" s="89"/>
    </row>
    <row r="210" spans="1:9">
      <c r="A210" s="90"/>
      <c r="B210" s="87"/>
      <c r="C210" s="103"/>
      <c r="D210" s="87"/>
      <c r="E210" s="87"/>
      <c r="F210" s="87"/>
      <c r="G210" s="87"/>
      <c r="H210" s="88"/>
      <c r="I210" s="87"/>
    </row>
    <row r="211" spans="1:9">
      <c r="A211" s="90"/>
      <c r="B211" s="89"/>
      <c r="C211" s="104"/>
      <c r="D211" s="89"/>
      <c r="E211" s="89"/>
      <c r="F211" s="89"/>
      <c r="G211" s="89"/>
      <c r="H211" s="91"/>
      <c r="I211" s="89"/>
    </row>
    <row r="212" spans="1:9">
      <c r="A212" s="90"/>
      <c r="B212" s="87"/>
      <c r="C212" s="103"/>
      <c r="D212" s="87"/>
      <c r="E212" s="87"/>
      <c r="F212" s="87"/>
      <c r="G212" s="87"/>
      <c r="H212" s="88"/>
      <c r="I212" s="87"/>
    </row>
    <row r="213" spans="1:9">
      <c r="A213" s="90"/>
      <c r="B213" s="89"/>
      <c r="C213" s="104"/>
      <c r="D213" s="89"/>
      <c r="E213" s="89"/>
      <c r="F213" s="89"/>
      <c r="G213" s="89"/>
      <c r="H213" s="91"/>
      <c r="I213" s="89"/>
    </row>
    <row r="214" spans="1:9">
      <c r="A214" s="90"/>
      <c r="B214" s="87"/>
      <c r="C214" s="103"/>
      <c r="D214" s="87"/>
      <c r="E214" s="87"/>
      <c r="F214" s="87"/>
      <c r="G214" s="87"/>
      <c r="H214" s="88"/>
      <c r="I214" s="87"/>
    </row>
    <row r="215" spans="1:9">
      <c r="A215" s="90"/>
      <c r="B215" s="89"/>
      <c r="C215" s="104"/>
      <c r="D215" s="89"/>
      <c r="E215" s="89"/>
      <c r="F215" s="89"/>
      <c r="G215" s="89"/>
      <c r="H215" s="91"/>
      <c r="I215" s="89"/>
    </row>
    <row r="216" spans="1:9">
      <c r="A216" s="90"/>
      <c r="B216" s="87"/>
      <c r="C216" s="103"/>
      <c r="D216" s="87"/>
      <c r="E216" s="87"/>
      <c r="F216" s="87"/>
      <c r="G216" s="87"/>
      <c r="H216" s="88"/>
      <c r="I216" s="87"/>
    </row>
    <row r="217" spans="1:9">
      <c r="A217" s="90"/>
      <c r="B217" s="89"/>
      <c r="C217" s="104"/>
      <c r="D217" s="89"/>
      <c r="E217" s="89"/>
      <c r="F217" s="89"/>
      <c r="G217" s="89"/>
      <c r="H217" s="91"/>
      <c r="I217" s="89"/>
    </row>
    <row r="218" spans="1:9">
      <c r="A218" s="90"/>
      <c r="B218" s="87"/>
      <c r="C218" s="103"/>
      <c r="D218" s="87"/>
      <c r="E218" s="87"/>
      <c r="F218" s="87"/>
      <c r="G218" s="87"/>
      <c r="H218" s="88"/>
      <c r="I218" s="87"/>
    </row>
    <row r="219" spans="1:9">
      <c r="A219" s="90"/>
      <c r="B219" s="89"/>
      <c r="C219" s="104"/>
      <c r="D219" s="89"/>
      <c r="E219" s="89"/>
      <c r="F219" s="89"/>
      <c r="G219" s="89"/>
      <c r="H219" s="91"/>
      <c r="I219" s="89"/>
    </row>
    <row r="220" spans="1:9">
      <c r="A220" s="90"/>
      <c r="B220" s="87"/>
      <c r="C220" s="103"/>
      <c r="D220" s="87"/>
      <c r="E220" s="87"/>
      <c r="F220" s="87"/>
      <c r="G220" s="87"/>
      <c r="H220" s="88"/>
      <c r="I220" s="87"/>
    </row>
    <row r="221" spans="1:9">
      <c r="A221" s="90"/>
      <c r="B221" s="89"/>
      <c r="C221" s="104"/>
      <c r="D221" s="89"/>
      <c r="E221" s="89"/>
      <c r="F221" s="89"/>
      <c r="G221" s="89"/>
      <c r="H221" s="91"/>
      <c r="I221" s="89"/>
    </row>
    <row r="222" spans="1:9">
      <c r="A222" s="90"/>
      <c r="B222" s="87"/>
      <c r="C222" s="103"/>
      <c r="D222" s="87"/>
      <c r="E222" s="87"/>
      <c r="F222" s="87"/>
      <c r="G222" s="87"/>
      <c r="H222" s="88"/>
      <c r="I222" s="87"/>
    </row>
    <row r="223" spans="1:9">
      <c r="A223" s="90"/>
      <c r="B223" s="89"/>
      <c r="C223" s="104"/>
      <c r="D223" s="89"/>
      <c r="E223" s="89"/>
      <c r="F223" s="89"/>
      <c r="G223" s="89"/>
      <c r="H223" s="91"/>
      <c r="I223" s="89"/>
    </row>
    <row r="224" spans="1:9">
      <c r="A224" s="90"/>
      <c r="B224" s="87"/>
      <c r="C224" s="103"/>
      <c r="D224" s="87"/>
      <c r="E224" s="87"/>
      <c r="F224" s="87"/>
      <c r="G224" s="87"/>
      <c r="H224" s="88"/>
      <c r="I224" s="87"/>
    </row>
    <row r="225" spans="1:9">
      <c r="A225" s="90"/>
      <c r="B225" s="89"/>
      <c r="C225" s="104"/>
      <c r="D225" s="89"/>
      <c r="E225" s="89"/>
      <c r="F225" s="89"/>
      <c r="G225" s="89"/>
      <c r="H225" s="91"/>
      <c r="I225" s="89"/>
    </row>
    <row r="226" spans="1:9">
      <c r="A226" s="90"/>
      <c r="B226" s="87"/>
      <c r="C226" s="103"/>
      <c r="D226" s="87"/>
      <c r="E226" s="87"/>
      <c r="F226" s="87"/>
      <c r="G226" s="87"/>
      <c r="H226" s="88"/>
      <c r="I226" s="87"/>
    </row>
    <row r="227" spans="1:9">
      <c r="A227" s="90"/>
      <c r="B227" s="89"/>
      <c r="C227" s="104"/>
      <c r="D227" s="89"/>
      <c r="E227" s="89"/>
      <c r="F227" s="89"/>
      <c r="G227" s="89"/>
      <c r="H227" s="91"/>
      <c r="I227" s="89"/>
    </row>
    <row r="228" spans="1:9">
      <c r="A228" s="90"/>
      <c r="B228" s="87"/>
      <c r="C228" s="103"/>
      <c r="D228" s="87"/>
      <c r="E228" s="87"/>
      <c r="F228" s="87"/>
      <c r="G228" s="87"/>
      <c r="H228" s="88"/>
      <c r="I228" s="87"/>
    </row>
    <row r="229" spans="1:9">
      <c r="A229" s="90"/>
      <c r="B229" s="89"/>
      <c r="C229" s="104"/>
      <c r="D229" s="89"/>
      <c r="E229" s="89"/>
      <c r="F229" s="89"/>
      <c r="G229" s="89"/>
      <c r="H229" s="91"/>
      <c r="I229" s="89"/>
    </row>
    <row r="230" spans="1:9">
      <c r="A230" s="90"/>
      <c r="B230" s="87"/>
      <c r="C230" s="103"/>
      <c r="D230" s="87"/>
      <c r="E230" s="87"/>
      <c r="F230" s="87"/>
      <c r="G230" s="87"/>
      <c r="H230" s="88"/>
      <c r="I230" s="87"/>
    </row>
    <row r="231" spans="1:9">
      <c r="A231" s="90"/>
      <c r="B231" s="89"/>
      <c r="C231" s="104"/>
      <c r="D231" s="89"/>
      <c r="E231" s="89"/>
      <c r="F231" s="89"/>
      <c r="G231" s="89"/>
      <c r="H231" s="91"/>
      <c r="I231" s="89"/>
    </row>
    <row r="232" spans="1:9">
      <c r="A232" s="90"/>
      <c r="B232" s="87"/>
      <c r="C232" s="103"/>
      <c r="D232" s="87"/>
      <c r="E232" s="87"/>
      <c r="F232" s="87"/>
      <c r="G232" s="87"/>
      <c r="H232" s="88"/>
      <c r="I232" s="87"/>
    </row>
    <row r="233" spans="1:9">
      <c r="A233" s="90"/>
      <c r="B233" s="89"/>
      <c r="C233" s="104"/>
      <c r="D233" s="89"/>
      <c r="E233" s="89"/>
      <c r="F233" s="89"/>
      <c r="G233" s="89"/>
      <c r="H233" s="91"/>
      <c r="I233" s="89"/>
    </row>
    <row r="234" spans="1:9">
      <c r="A234" s="90"/>
      <c r="B234" s="87"/>
      <c r="C234" s="103"/>
      <c r="D234" s="87"/>
      <c r="E234" s="87"/>
      <c r="F234" s="87"/>
      <c r="G234" s="87"/>
      <c r="H234" s="88"/>
      <c r="I234" s="87"/>
    </row>
    <row r="235" spans="1:9">
      <c r="A235" s="90"/>
      <c r="B235" s="89"/>
      <c r="C235" s="104"/>
      <c r="D235" s="89"/>
      <c r="E235" s="89"/>
      <c r="F235" s="89"/>
      <c r="G235" s="89"/>
      <c r="H235" s="91"/>
      <c r="I235" s="89"/>
    </row>
    <row r="236" spans="1:9">
      <c r="A236" s="90"/>
      <c r="B236" s="87"/>
      <c r="C236" s="103"/>
      <c r="D236" s="87"/>
      <c r="E236" s="87"/>
      <c r="F236" s="87"/>
      <c r="G236" s="87"/>
      <c r="H236" s="88"/>
      <c r="I236" s="87"/>
    </row>
    <row r="237" spans="1:9">
      <c r="A237" s="90"/>
      <c r="B237" s="89"/>
      <c r="C237" s="104"/>
      <c r="D237" s="89"/>
      <c r="E237" s="89"/>
      <c r="F237" s="89"/>
      <c r="G237" s="89"/>
      <c r="H237" s="91"/>
      <c r="I237" s="89"/>
    </row>
    <row r="238" spans="1:9">
      <c r="A238" s="90"/>
      <c r="B238" s="87"/>
      <c r="C238" s="103"/>
      <c r="D238" s="87"/>
      <c r="E238" s="87"/>
      <c r="F238" s="87"/>
      <c r="G238" s="87"/>
      <c r="H238" s="88"/>
      <c r="I238" s="87"/>
    </row>
    <row r="239" spans="1:9">
      <c r="A239" s="90"/>
      <c r="B239" s="89"/>
      <c r="C239" s="104"/>
      <c r="D239" s="89"/>
      <c r="E239" s="89"/>
      <c r="F239" s="89"/>
      <c r="G239" s="89"/>
      <c r="H239" s="91"/>
      <c r="I239" s="89"/>
    </row>
    <row r="240" spans="1:9">
      <c r="A240" s="90"/>
      <c r="B240" s="87"/>
      <c r="C240" s="103"/>
      <c r="D240" s="87"/>
      <c r="E240" s="87"/>
      <c r="F240" s="87"/>
      <c r="G240" s="87"/>
      <c r="H240" s="88"/>
      <c r="I240" s="87"/>
    </row>
    <row r="241" spans="1:9">
      <c r="A241" s="90"/>
      <c r="B241" s="89"/>
      <c r="C241" s="104"/>
      <c r="D241" s="89"/>
      <c r="E241" s="89"/>
      <c r="F241" s="89"/>
      <c r="G241" s="89"/>
      <c r="H241" s="91"/>
      <c r="I241" s="89"/>
    </row>
    <row r="242" spans="1:9">
      <c r="A242" s="90"/>
      <c r="B242" s="87"/>
      <c r="C242" s="103"/>
      <c r="D242" s="87"/>
      <c r="E242" s="87"/>
      <c r="F242" s="87"/>
      <c r="G242" s="87"/>
      <c r="H242" s="88"/>
      <c r="I242" s="87"/>
    </row>
    <row r="243" spans="1:9">
      <c r="A243" s="90"/>
      <c r="B243" s="89"/>
      <c r="C243" s="104"/>
      <c r="D243" s="89"/>
      <c r="E243" s="89"/>
      <c r="F243" s="89"/>
      <c r="G243" s="89"/>
      <c r="H243" s="91"/>
      <c r="I243" s="89"/>
    </row>
    <row r="244" spans="1:9">
      <c r="A244" s="90"/>
      <c r="B244" s="87"/>
      <c r="C244" s="103"/>
      <c r="D244" s="87"/>
      <c r="E244" s="87"/>
      <c r="F244" s="87"/>
      <c r="G244" s="87"/>
      <c r="H244" s="88"/>
      <c r="I244" s="87"/>
    </row>
    <row r="245" spans="1:9">
      <c r="A245" s="90"/>
      <c r="B245" s="89"/>
      <c r="C245" s="104"/>
      <c r="D245" s="89"/>
      <c r="E245" s="89"/>
      <c r="F245" s="89"/>
      <c r="G245" s="89"/>
      <c r="H245" s="91"/>
      <c r="I245" s="89"/>
    </row>
    <row r="246" spans="1:9">
      <c r="A246" s="90"/>
      <c r="B246" s="87"/>
      <c r="C246" s="103"/>
      <c r="D246" s="87"/>
      <c r="E246" s="87"/>
      <c r="F246" s="87"/>
      <c r="G246" s="87"/>
      <c r="H246" s="88"/>
      <c r="I246" s="87"/>
    </row>
    <row r="247" spans="1:9">
      <c r="A247" s="90"/>
      <c r="B247" s="89"/>
      <c r="C247" s="104"/>
      <c r="D247" s="89"/>
      <c r="E247" s="89"/>
      <c r="F247" s="89"/>
      <c r="G247" s="89"/>
      <c r="H247" s="91"/>
      <c r="I247" s="89"/>
    </row>
    <row r="248" spans="1:9">
      <c r="A248" s="90"/>
      <c r="B248" s="87"/>
      <c r="C248" s="103"/>
      <c r="D248" s="87"/>
      <c r="E248" s="87"/>
      <c r="F248" s="87"/>
      <c r="G248" s="87"/>
      <c r="H248" s="88"/>
      <c r="I248" s="87"/>
    </row>
    <row r="249" spans="1:9">
      <c r="A249" s="90"/>
      <c r="B249" s="89"/>
      <c r="C249" s="104"/>
      <c r="D249" s="89"/>
      <c r="E249" s="89"/>
      <c r="F249" s="89"/>
      <c r="G249" s="89"/>
      <c r="H249" s="91"/>
      <c r="I249" s="89"/>
    </row>
    <row r="250" spans="1:9">
      <c r="A250" s="90"/>
      <c r="B250" s="87"/>
      <c r="C250" s="103"/>
      <c r="D250" s="87"/>
      <c r="E250" s="87"/>
      <c r="F250" s="87"/>
      <c r="G250" s="87"/>
      <c r="H250" s="88"/>
      <c r="I250" s="87"/>
    </row>
    <row r="251" spans="1:9">
      <c r="A251" s="90"/>
      <c r="B251" s="89"/>
      <c r="C251" s="104"/>
      <c r="D251" s="89"/>
      <c r="E251" s="89"/>
      <c r="F251" s="89"/>
      <c r="G251" s="89"/>
      <c r="H251" s="91"/>
      <c r="I251" s="89"/>
    </row>
    <row r="252" spans="1:9">
      <c r="A252" s="90"/>
      <c r="B252" s="87"/>
      <c r="C252" s="103"/>
      <c r="D252" s="87"/>
      <c r="E252" s="87"/>
      <c r="F252" s="87"/>
      <c r="G252" s="87"/>
      <c r="H252" s="88"/>
      <c r="I252" s="87"/>
    </row>
    <row r="253" spans="1:9">
      <c r="A253" s="90"/>
      <c r="B253" s="89"/>
      <c r="C253" s="104"/>
      <c r="D253" s="89"/>
      <c r="E253" s="89"/>
      <c r="F253" s="89"/>
      <c r="G253" s="89"/>
      <c r="H253" s="91"/>
      <c r="I253" s="89"/>
    </row>
    <row r="254" spans="1:9">
      <c r="A254" s="90"/>
      <c r="B254" s="87"/>
      <c r="C254" s="103"/>
      <c r="D254" s="87"/>
      <c r="E254" s="87"/>
      <c r="F254" s="87"/>
      <c r="G254" s="87"/>
      <c r="H254" s="88"/>
      <c r="I254" s="87"/>
    </row>
    <row r="255" spans="1:9">
      <c r="A255" s="90"/>
      <c r="B255" s="89"/>
      <c r="C255" s="104"/>
      <c r="D255" s="89"/>
      <c r="E255" s="89"/>
      <c r="F255" s="89"/>
      <c r="G255" s="89"/>
      <c r="H255" s="91"/>
      <c r="I255" s="89"/>
    </row>
    <row r="256" spans="1:9">
      <c r="A256" s="90"/>
      <c r="B256" s="87"/>
      <c r="C256" s="103"/>
      <c r="D256" s="87"/>
      <c r="E256" s="87"/>
      <c r="F256" s="87"/>
      <c r="G256" s="87"/>
      <c r="H256" s="88"/>
      <c r="I256" s="87"/>
    </row>
    <row r="257" spans="1:9">
      <c r="A257" s="90"/>
      <c r="B257" s="89"/>
      <c r="C257" s="104"/>
      <c r="D257" s="89"/>
      <c r="E257" s="89"/>
      <c r="F257" s="89"/>
      <c r="G257" s="89"/>
      <c r="H257" s="91"/>
      <c r="I257" s="89"/>
    </row>
    <row r="258" spans="1:9">
      <c r="A258" s="90"/>
      <c r="B258" s="87"/>
      <c r="C258" s="103"/>
      <c r="D258" s="87"/>
      <c r="E258" s="87"/>
      <c r="F258" s="87"/>
      <c r="G258" s="87"/>
      <c r="H258" s="88"/>
      <c r="I258" s="87"/>
    </row>
    <row r="259" spans="1:9">
      <c r="A259" s="90"/>
      <c r="B259" s="89"/>
      <c r="C259" s="104"/>
      <c r="D259" s="89"/>
      <c r="E259" s="89"/>
      <c r="F259" s="89"/>
      <c r="G259" s="89"/>
      <c r="H259" s="91"/>
      <c r="I259" s="89"/>
    </row>
    <row r="260" spans="1:9">
      <c r="A260" s="90"/>
      <c r="B260" s="87"/>
      <c r="C260" s="103"/>
      <c r="D260" s="87"/>
      <c r="E260" s="87"/>
      <c r="F260" s="87"/>
      <c r="G260" s="87"/>
      <c r="H260" s="88"/>
      <c r="I260" s="87"/>
    </row>
    <row r="261" spans="1:9">
      <c r="A261" s="90"/>
      <c r="B261" s="89"/>
      <c r="C261" s="104"/>
      <c r="D261" s="89"/>
      <c r="E261" s="89"/>
      <c r="F261" s="89"/>
      <c r="G261" s="89"/>
      <c r="H261" s="91"/>
      <c r="I261" s="89"/>
    </row>
    <row r="262" spans="1:9">
      <c r="A262" s="90"/>
      <c r="B262" s="87"/>
      <c r="C262" s="103"/>
      <c r="D262" s="87"/>
      <c r="E262" s="87"/>
      <c r="F262" s="87"/>
      <c r="G262" s="87"/>
      <c r="H262" s="88"/>
      <c r="I262" s="87"/>
    </row>
    <row r="263" spans="1:9">
      <c r="A263" s="90"/>
      <c r="B263" s="89"/>
      <c r="C263" s="104"/>
      <c r="D263" s="89"/>
      <c r="E263" s="89"/>
      <c r="F263" s="89"/>
      <c r="G263" s="89"/>
      <c r="H263" s="91"/>
      <c r="I263" s="89"/>
    </row>
    <row r="264" spans="1:9">
      <c r="A264" s="90"/>
      <c r="B264" s="87"/>
      <c r="C264" s="103"/>
      <c r="D264" s="87"/>
      <c r="E264" s="87"/>
      <c r="F264" s="87"/>
      <c r="G264" s="87"/>
      <c r="H264" s="88"/>
      <c r="I264" s="87"/>
    </row>
    <row r="265" spans="1:9">
      <c r="A265" s="90"/>
      <c r="B265" s="89"/>
      <c r="C265" s="104"/>
      <c r="D265" s="89"/>
      <c r="E265" s="89"/>
      <c r="F265" s="89"/>
      <c r="G265" s="89"/>
      <c r="H265" s="91"/>
      <c r="I265" s="89"/>
    </row>
    <row r="266" spans="1:9">
      <c r="A266" s="90"/>
      <c r="B266" s="87"/>
      <c r="C266" s="103"/>
      <c r="D266" s="87"/>
      <c r="E266" s="87"/>
      <c r="F266" s="87"/>
      <c r="G266" s="87"/>
      <c r="H266" s="88"/>
      <c r="I266" s="87"/>
    </row>
    <row r="267" spans="1:9">
      <c r="A267" s="90"/>
      <c r="B267" s="89"/>
      <c r="C267" s="104"/>
      <c r="D267" s="89"/>
      <c r="E267" s="89"/>
      <c r="F267" s="89"/>
      <c r="G267" s="89"/>
      <c r="H267" s="91"/>
      <c r="I267" s="89"/>
    </row>
    <row r="268" spans="1:9">
      <c r="A268" s="90"/>
      <c r="B268" s="87"/>
      <c r="C268" s="103"/>
      <c r="D268" s="87"/>
      <c r="E268" s="87"/>
      <c r="F268" s="87"/>
      <c r="G268" s="87"/>
      <c r="H268" s="88"/>
      <c r="I268" s="87"/>
    </row>
    <row r="269" spans="1:9">
      <c r="A269" s="90"/>
      <c r="B269" s="89"/>
      <c r="C269" s="104"/>
      <c r="D269" s="89"/>
      <c r="E269" s="89"/>
      <c r="F269" s="89"/>
      <c r="G269" s="89"/>
      <c r="H269" s="91"/>
      <c r="I269" s="89"/>
    </row>
    <row r="270" spans="1:9">
      <c r="A270" s="90"/>
      <c r="B270" s="87"/>
      <c r="C270" s="103"/>
      <c r="D270" s="87"/>
      <c r="E270" s="87"/>
      <c r="F270" s="87"/>
      <c r="G270" s="87"/>
      <c r="H270" s="88"/>
      <c r="I270" s="87"/>
    </row>
    <row r="271" spans="1:9">
      <c r="A271" s="90"/>
      <c r="B271" s="89"/>
      <c r="C271" s="104"/>
      <c r="D271" s="89"/>
      <c r="E271" s="89"/>
      <c r="F271" s="89"/>
      <c r="G271" s="89"/>
      <c r="H271" s="91"/>
      <c r="I271" s="89"/>
    </row>
    <row r="272" spans="1:9">
      <c r="A272" s="90"/>
      <c r="B272" s="87"/>
      <c r="C272" s="103"/>
      <c r="D272" s="87"/>
      <c r="E272" s="87"/>
      <c r="F272" s="87"/>
      <c r="G272" s="87"/>
      <c r="H272" s="88"/>
      <c r="I272" s="87"/>
    </row>
    <row r="273" spans="1:9">
      <c r="A273" s="90"/>
      <c r="B273" s="89"/>
      <c r="C273" s="104"/>
      <c r="D273" s="89"/>
      <c r="E273" s="89"/>
      <c r="F273" s="89"/>
      <c r="G273" s="89"/>
      <c r="H273" s="91"/>
      <c r="I273" s="89"/>
    </row>
    <row r="274" spans="1:9">
      <c r="A274" s="90"/>
      <c r="B274" s="87"/>
      <c r="C274" s="103"/>
      <c r="D274" s="87"/>
      <c r="E274" s="87"/>
      <c r="F274" s="87"/>
      <c r="G274" s="87"/>
      <c r="H274" s="88"/>
      <c r="I274" s="87"/>
    </row>
    <row r="275" spans="1:9">
      <c r="A275" s="90"/>
      <c r="B275" s="89"/>
      <c r="C275" s="104"/>
      <c r="D275" s="89"/>
      <c r="E275" s="89"/>
      <c r="F275" s="89"/>
      <c r="G275" s="89"/>
      <c r="H275" s="91"/>
      <c r="I275" s="89"/>
    </row>
    <row r="276" spans="1:9">
      <c r="A276" s="90"/>
      <c r="B276" s="87"/>
      <c r="C276" s="103"/>
      <c r="D276" s="87"/>
      <c r="E276" s="87"/>
      <c r="F276" s="87"/>
      <c r="G276" s="87"/>
      <c r="H276" s="88"/>
      <c r="I276" s="87"/>
    </row>
    <row r="277" spans="1:9">
      <c r="A277" s="90"/>
      <c r="B277" s="89"/>
      <c r="C277" s="104"/>
      <c r="D277" s="89"/>
      <c r="E277" s="89"/>
      <c r="F277" s="89"/>
      <c r="G277" s="89"/>
      <c r="H277" s="91"/>
      <c r="I277" s="89"/>
    </row>
    <row r="278" spans="1:9">
      <c r="A278" s="90"/>
      <c r="B278" s="87"/>
      <c r="C278" s="103"/>
      <c r="D278" s="87"/>
      <c r="E278" s="87"/>
      <c r="F278" s="87"/>
      <c r="G278" s="87"/>
      <c r="H278" s="88"/>
      <c r="I278" s="87"/>
    </row>
    <row r="279" spans="1:9">
      <c r="A279" s="90"/>
      <c r="B279" s="89"/>
      <c r="C279" s="104"/>
      <c r="D279" s="89"/>
      <c r="E279" s="89"/>
      <c r="F279" s="89"/>
      <c r="G279" s="89"/>
      <c r="H279" s="91"/>
      <c r="I279" s="89"/>
    </row>
    <row r="280" spans="1:9">
      <c r="A280" s="90"/>
      <c r="B280" s="87"/>
      <c r="C280" s="103"/>
      <c r="D280" s="87"/>
      <c r="E280" s="87"/>
      <c r="F280" s="87"/>
      <c r="G280" s="87"/>
      <c r="H280" s="88"/>
      <c r="I280" s="87"/>
    </row>
    <row r="281" spans="1:9">
      <c r="A281" s="90"/>
      <c r="B281" s="89"/>
      <c r="C281" s="104"/>
      <c r="D281" s="89"/>
      <c r="E281" s="89"/>
      <c r="F281" s="89"/>
      <c r="G281" s="89"/>
      <c r="H281" s="91"/>
      <c r="I281" s="89"/>
    </row>
    <row r="282" spans="1:9">
      <c r="A282" s="90"/>
      <c r="B282" s="87"/>
      <c r="C282" s="103"/>
      <c r="D282" s="87"/>
      <c r="E282" s="87"/>
      <c r="F282" s="87"/>
      <c r="G282" s="87"/>
      <c r="H282" s="88"/>
      <c r="I282" s="87"/>
    </row>
    <row r="283" spans="1:9">
      <c r="A283" s="90"/>
      <c r="B283" s="89"/>
      <c r="C283" s="104"/>
      <c r="D283" s="89"/>
      <c r="E283" s="89"/>
      <c r="F283" s="89"/>
      <c r="G283" s="89"/>
      <c r="H283" s="91"/>
      <c r="I283" s="89"/>
    </row>
    <row r="284" spans="1:9">
      <c r="A284" s="90"/>
      <c r="B284" s="87"/>
      <c r="C284" s="103"/>
      <c r="D284" s="87"/>
      <c r="E284" s="87"/>
      <c r="F284" s="87"/>
      <c r="G284" s="87"/>
      <c r="H284" s="88"/>
      <c r="I284" s="87"/>
    </row>
    <row r="285" spans="1:9">
      <c r="A285" s="90"/>
      <c r="B285" s="89"/>
      <c r="C285" s="104"/>
      <c r="D285" s="89"/>
      <c r="E285" s="89"/>
      <c r="F285" s="89"/>
      <c r="G285" s="89"/>
      <c r="H285" s="91"/>
      <c r="I285" s="89"/>
    </row>
    <row r="286" spans="1:9">
      <c r="A286" s="90"/>
      <c r="B286" s="87"/>
      <c r="C286" s="103"/>
      <c r="D286" s="87"/>
      <c r="E286" s="87"/>
      <c r="F286" s="87"/>
      <c r="G286" s="87"/>
      <c r="H286" s="88"/>
      <c r="I286" s="87"/>
    </row>
    <row r="287" spans="1:9">
      <c r="A287" s="90"/>
      <c r="B287" s="89"/>
      <c r="C287" s="104"/>
      <c r="D287" s="89"/>
      <c r="E287" s="89"/>
      <c r="F287" s="89"/>
      <c r="G287" s="89"/>
      <c r="H287" s="91"/>
      <c r="I287" s="89"/>
    </row>
    <row r="288" spans="1:9">
      <c r="A288" s="90"/>
      <c r="B288" s="87"/>
      <c r="C288" s="103"/>
      <c r="D288" s="87"/>
      <c r="E288" s="87"/>
      <c r="F288" s="87"/>
      <c r="G288" s="87"/>
      <c r="H288" s="88"/>
      <c r="I288" s="87"/>
    </row>
    <row r="289" spans="1:9">
      <c r="A289" s="90"/>
      <c r="B289" s="89"/>
      <c r="C289" s="104"/>
      <c r="D289" s="89"/>
      <c r="E289" s="89"/>
      <c r="F289" s="89"/>
      <c r="G289" s="89"/>
      <c r="H289" s="91"/>
      <c r="I289" s="89"/>
    </row>
    <row r="290" spans="1:9">
      <c r="A290" s="90"/>
      <c r="B290" s="87"/>
      <c r="C290" s="103"/>
      <c r="D290" s="87"/>
      <c r="E290" s="87"/>
      <c r="F290" s="87"/>
      <c r="G290" s="87"/>
      <c r="H290" s="88"/>
      <c r="I290" s="87"/>
    </row>
    <row r="291" spans="1:9">
      <c r="A291" s="90"/>
      <c r="B291" s="89"/>
      <c r="C291" s="104"/>
      <c r="D291" s="89"/>
      <c r="E291" s="89"/>
      <c r="F291" s="89"/>
      <c r="G291" s="89"/>
      <c r="H291" s="91"/>
      <c r="I291" s="89"/>
    </row>
    <row r="292" spans="1:9">
      <c r="A292" s="90"/>
      <c r="B292" s="87"/>
      <c r="C292" s="103"/>
      <c r="D292" s="87"/>
      <c r="E292" s="87"/>
      <c r="F292" s="87"/>
      <c r="G292" s="87"/>
      <c r="H292" s="88"/>
      <c r="I292" s="87"/>
    </row>
    <row r="293" spans="1:9">
      <c r="A293" s="90"/>
      <c r="B293" s="89"/>
      <c r="C293" s="104"/>
      <c r="D293" s="89"/>
      <c r="E293" s="89"/>
      <c r="F293" s="89"/>
      <c r="G293" s="89"/>
      <c r="H293" s="91"/>
      <c r="I293" s="89"/>
    </row>
    <row r="294" spans="1:9">
      <c r="A294" s="90"/>
      <c r="B294" s="87"/>
      <c r="C294" s="103"/>
      <c r="D294" s="87"/>
      <c r="E294" s="87"/>
      <c r="F294" s="87"/>
      <c r="G294" s="87"/>
      <c r="H294" s="88"/>
      <c r="I294" s="87"/>
    </row>
    <row r="295" spans="1:9">
      <c r="A295" s="90"/>
      <c r="B295" s="89"/>
      <c r="C295" s="104"/>
      <c r="D295" s="89"/>
      <c r="E295" s="89"/>
      <c r="F295" s="89"/>
      <c r="G295" s="89"/>
      <c r="H295" s="91"/>
      <c r="I295" s="89"/>
    </row>
    <row r="296" spans="1:9">
      <c r="A296" s="90"/>
      <c r="B296" s="87"/>
      <c r="C296" s="103"/>
      <c r="D296" s="87"/>
      <c r="E296" s="87"/>
      <c r="F296" s="87"/>
      <c r="G296" s="87"/>
      <c r="H296" s="88"/>
      <c r="I296" s="87"/>
    </row>
    <row r="297" spans="1:9">
      <c r="A297" s="90"/>
      <c r="B297" s="89"/>
      <c r="C297" s="104"/>
      <c r="D297" s="89"/>
      <c r="E297" s="89"/>
      <c r="F297" s="89"/>
      <c r="G297" s="89"/>
      <c r="H297" s="91"/>
      <c r="I297" s="89"/>
    </row>
    <row r="298" spans="1:9">
      <c r="A298" s="90"/>
      <c r="B298" s="87"/>
      <c r="C298" s="103"/>
      <c r="D298" s="87"/>
      <c r="E298" s="87"/>
      <c r="F298" s="87"/>
      <c r="G298" s="87"/>
      <c r="H298" s="88"/>
      <c r="I298" s="87"/>
    </row>
    <row r="299" spans="1:9">
      <c r="A299" s="90"/>
      <c r="B299" s="89"/>
      <c r="C299" s="104"/>
      <c r="D299" s="89"/>
      <c r="E299" s="89"/>
      <c r="F299" s="89"/>
      <c r="G299" s="89"/>
      <c r="H299" s="91"/>
      <c r="I299" s="89"/>
    </row>
    <row r="300" spans="1:9">
      <c r="A300" s="90"/>
      <c r="B300" s="87"/>
      <c r="C300" s="103"/>
      <c r="D300" s="87"/>
      <c r="E300" s="87"/>
      <c r="F300" s="87"/>
      <c r="G300" s="87"/>
      <c r="H300" s="88"/>
      <c r="I300" s="87"/>
    </row>
    <row r="301" spans="1:9">
      <c r="A301" s="90"/>
      <c r="B301" s="89"/>
      <c r="C301" s="104"/>
      <c r="D301" s="89"/>
      <c r="E301" s="89"/>
      <c r="F301" s="89"/>
      <c r="G301" s="89"/>
      <c r="H301" s="91"/>
      <c r="I301" s="89"/>
    </row>
    <row r="302" spans="1:9">
      <c r="A302" s="90"/>
      <c r="B302" s="87"/>
      <c r="C302" s="103"/>
      <c r="D302" s="87"/>
      <c r="E302" s="87"/>
      <c r="F302" s="87"/>
      <c r="G302" s="87"/>
      <c r="H302" s="88"/>
      <c r="I302" s="87"/>
    </row>
    <row r="303" spans="1:9">
      <c r="A303" s="90"/>
      <c r="B303" s="89"/>
      <c r="C303" s="104"/>
      <c r="D303" s="89"/>
      <c r="E303" s="89"/>
      <c r="F303" s="89"/>
      <c r="G303" s="89"/>
      <c r="H303" s="91"/>
      <c r="I303" s="89"/>
    </row>
    <row r="304" spans="1:9">
      <c r="A304" s="90"/>
      <c r="B304" s="87"/>
      <c r="C304" s="103"/>
      <c r="D304" s="87"/>
      <c r="E304" s="87"/>
      <c r="F304" s="87"/>
      <c r="G304" s="87"/>
      <c r="H304" s="88"/>
      <c r="I304" s="87"/>
    </row>
    <row r="305" spans="1:9">
      <c r="A305" s="90"/>
      <c r="B305" s="89"/>
      <c r="C305" s="104"/>
      <c r="D305" s="89"/>
      <c r="E305" s="89"/>
      <c r="F305" s="89"/>
      <c r="G305" s="89"/>
      <c r="H305" s="91"/>
      <c r="I305" s="89"/>
    </row>
    <row r="306" spans="1:9">
      <c r="A306" s="90"/>
      <c r="B306" s="87"/>
      <c r="C306" s="103"/>
      <c r="D306" s="87"/>
      <c r="E306" s="87"/>
      <c r="F306" s="87"/>
      <c r="G306" s="87"/>
      <c r="H306" s="88"/>
      <c r="I306" s="87"/>
    </row>
    <row r="307" spans="1:9">
      <c r="A307" s="90"/>
      <c r="B307" s="89"/>
      <c r="C307" s="104"/>
      <c r="D307" s="89"/>
      <c r="E307" s="89"/>
      <c r="F307" s="89"/>
      <c r="G307" s="89"/>
      <c r="H307" s="91"/>
      <c r="I307" s="89"/>
    </row>
    <row r="308" spans="1:9">
      <c r="A308" s="90"/>
      <c r="B308" s="87"/>
      <c r="C308" s="103"/>
      <c r="D308" s="87"/>
      <c r="E308" s="87"/>
      <c r="F308" s="87"/>
      <c r="G308" s="87"/>
      <c r="H308" s="88"/>
      <c r="I308" s="87"/>
    </row>
    <row r="309" spans="1:9">
      <c r="A309" s="90"/>
      <c r="B309" s="89"/>
      <c r="C309" s="104"/>
      <c r="D309" s="89"/>
      <c r="E309" s="89"/>
      <c r="F309" s="89"/>
      <c r="G309" s="89"/>
      <c r="H309" s="91"/>
      <c r="I309" s="89"/>
    </row>
    <row r="310" spans="1:9">
      <c r="A310" s="90"/>
      <c r="B310" s="87"/>
      <c r="C310" s="103"/>
      <c r="D310" s="87"/>
      <c r="E310" s="87"/>
      <c r="F310" s="87"/>
      <c r="G310" s="87"/>
      <c r="H310" s="88"/>
      <c r="I310" s="87"/>
    </row>
    <row r="311" spans="1:9">
      <c r="A311" s="90"/>
      <c r="B311" s="89"/>
      <c r="C311" s="104"/>
      <c r="D311" s="89"/>
      <c r="E311" s="89"/>
      <c r="F311" s="89"/>
      <c r="G311" s="89"/>
      <c r="H311" s="91"/>
      <c r="I311" s="89"/>
    </row>
    <row r="312" spans="1:9">
      <c r="A312" s="90"/>
      <c r="B312" s="87"/>
      <c r="C312" s="103"/>
      <c r="D312" s="87"/>
      <c r="E312" s="87"/>
      <c r="F312" s="87"/>
      <c r="G312" s="87"/>
      <c r="H312" s="88"/>
      <c r="I312" s="87"/>
    </row>
    <row r="313" spans="1:9">
      <c r="A313" s="90"/>
      <c r="B313" s="89"/>
      <c r="C313" s="104"/>
      <c r="D313" s="89"/>
      <c r="E313" s="89"/>
      <c r="F313" s="89"/>
      <c r="G313" s="89"/>
      <c r="H313" s="91"/>
      <c r="I313" s="89"/>
    </row>
    <row r="314" spans="1:9">
      <c r="A314" s="90"/>
      <c r="B314" s="87"/>
      <c r="C314" s="103"/>
      <c r="D314" s="87"/>
      <c r="E314" s="87"/>
      <c r="F314" s="87"/>
      <c r="G314" s="87"/>
      <c r="H314" s="88"/>
      <c r="I314" s="87"/>
    </row>
    <row r="315" spans="1:9">
      <c r="A315" s="90"/>
      <c r="B315" s="89"/>
      <c r="C315" s="104"/>
      <c r="D315" s="89"/>
      <c r="E315" s="89"/>
      <c r="F315" s="89"/>
      <c r="G315" s="89"/>
      <c r="H315" s="91"/>
      <c r="I315" s="89"/>
    </row>
    <row r="316" spans="1:9">
      <c r="A316" s="90"/>
      <c r="B316" s="87"/>
      <c r="C316" s="103"/>
      <c r="D316" s="87"/>
      <c r="E316" s="87"/>
      <c r="F316" s="87"/>
      <c r="G316" s="87"/>
      <c r="H316" s="88"/>
      <c r="I316" s="87"/>
    </row>
    <row r="317" spans="1:9">
      <c r="A317" s="90"/>
      <c r="B317" s="89"/>
      <c r="C317" s="104"/>
      <c r="D317" s="89"/>
      <c r="E317" s="89"/>
      <c r="F317" s="89"/>
      <c r="G317" s="89"/>
      <c r="H317" s="91"/>
      <c r="I317" s="89"/>
    </row>
    <row r="318" spans="1:9">
      <c r="A318" s="90"/>
      <c r="B318" s="87"/>
      <c r="C318" s="103"/>
      <c r="D318" s="87"/>
      <c r="E318" s="87"/>
      <c r="F318" s="87"/>
      <c r="G318" s="87"/>
      <c r="H318" s="88"/>
      <c r="I318" s="87"/>
    </row>
    <row r="319" spans="1:9">
      <c r="A319" s="90"/>
      <c r="B319" s="89"/>
      <c r="C319" s="104"/>
      <c r="D319" s="89"/>
      <c r="E319" s="89"/>
      <c r="F319" s="89"/>
      <c r="G319" s="89"/>
      <c r="H319" s="91"/>
      <c r="I319" s="89"/>
    </row>
    <row r="320" spans="1:9">
      <c r="A320" s="90"/>
      <c r="B320" s="87"/>
      <c r="C320" s="103"/>
      <c r="D320" s="87"/>
      <c r="E320" s="87"/>
      <c r="F320" s="87"/>
      <c r="G320" s="87"/>
      <c r="H320" s="88"/>
      <c r="I320" s="87"/>
    </row>
    <row r="321" spans="1:9">
      <c r="A321" s="90"/>
      <c r="B321" s="89"/>
      <c r="C321" s="104"/>
      <c r="D321" s="89"/>
      <c r="E321" s="89"/>
      <c r="F321" s="89"/>
      <c r="G321" s="89"/>
      <c r="H321" s="91"/>
      <c r="I321" s="89"/>
    </row>
    <row r="322" spans="1:9">
      <c r="A322" s="90"/>
      <c r="B322" s="87"/>
      <c r="C322" s="103"/>
      <c r="D322" s="87"/>
      <c r="E322" s="87"/>
      <c r="F322" s="87"/>
      <c r="G322" s="87"/>
      <c r="H322" s="88"/>
      <c r="I322" s="87"/>
    </row>
    <row r="323" spans="1:9">
      <c r="A323" s="90"/>
      <c r="B323" s="89"/>
      <c r="C323" s="104"/>
      <c r="D323" s="89"/>
      <c r="E323" s="89"/>
      <c r="F323" s="89"/>
      <c r="G323" s="89"/>
      <c r="H323" s="91"/>
      <c r="I323" s="89"/>
    </row>
    <row r="324" spans="1:9">
      <c r="A324" s="90"/>
      <c r="B324" s="87"/>
      <c r="C324" s="103"/>
      <c r="D324" s="87"/>
      <c r="E324" s="87"/>
      <c r="F324" s="87"/>
      <c r="G324" s="87"/>
      <c r="H324" s="88"/>
      <c r="I324" s="87"/>
    </row>
    <row r="325" spans="1:9">
      <c r="A325" s="90"/>
      <c r="B325" s="89"/>
      <c r="C325" s="104"/>
      <c r="D325" s="89"/>
      <c r="E325" s="89"/>
      <c r="F325" s="89"/>
      <c r="G325" s="89"/>
      <c r="H325" s="91"/>
      <c r="I325" s="89"/>
    </row>
    <row r="326" spans="1:9">
      <c r="A326" s="90"/>
      <c r="B326" s="87"/>
      <c r="C326" s="103"/>
      <c r="D326" s="87"/>
      <c r="E326" s="87"/>
      <c r="F326" s="87"/>
      <c r="G326" s="87"/>
      <c r="H326" s="88"/>
      <c r="I326" s="87"/>
    </row>
    <row r="327" spans="1:9">
      <c r="A327" s="90"/>
      <c r="B327" s="89"/>
      <c r="C327" s="104"/>
      <c r="D327" s="89"/>
      <c r="E327" s="89"/>
      <c r="F327" s="89"/>
      <c r="G327" s="89"/>
      <c r="H327" s="91"/>
      <c r="I327" s="89"/>
    </row>
    <row r="328" spans="1:9">
      <c r="A328" s="90"/>
      <c r="B328" s="87"/>
      <c r="C328" s="103"/>
      <c r="D328" s="87"/>
      <c r="E328" s="87"/>
      <c r="F328" s="87"/>
      <c r="G328" s="87"/>
      <c r="H328" s="88"/>
      <c r="I328" s="87"/>
    </row>
    <row r="329" spans="1:9">
      <c r="A329" s="90"/>
      <c r="B329" s="89"/>
      <c r="C329" s="104"/>
      <c r="D329" s="89"/>
      <c r="E329" s="89"/>
      <c r="F329" s="89"/>
      <c r="G329" s="89"/>
      <c r="H329" s="91"/>
      <c r="I329" s="89"/>
    </row>
    <row r="330" spans="1:9">
      <c r="A330" s="90"/>
      <c r="B330" s="87"/>
      <c r="C330" s="103"/>
      <c r="D330" s="87"/>
      <c r="E330" s="87"/>
      <c r="F330" s="87"/>
      <c r="G330" s="87"/>
      <c r="H330" s="88"/>
      <c r="I330" s="87"/>
    </row>
    <row r="331" spans="1:9">
      <c r="A331" s="90"/>
      <c r="B331" s="89"/>
      <c r="C331" s="104"/>
      <c r="D331" s="89"/>
      <c r="E331" s="89"/>
      <c r="F331" s="89"/>
      <c r="G331" s="89"/>
      <c r="H331" s="91"/>
      <c r="I331" s="89"/>
    </row>
    <row r="332" spans="1:9">
      <c r="A332" s="90"/>
      <c r="B332" s="87"/>
      <c r="C332" s="103"/>
      <c r="D332" s="87"/>
      <c r="E332" s="87"/>
      <c r="F332" s="87"/>
      <c r="G332" s="87"/>
      <c r="H332" s="88"/>
      <c r="I332" s="87"/>
    </row>
    <row r="333" spans="1:9">
      <c r="A333" s="90"/>
      <c r="B333" s="89"/>
      <c r="C333" s="104"/>
      <c r="D333" s="89"/>
      <c r="E333" s="89"/>
      <c r="F333" s="89"/>
      <c r="G333" s="89"/>
      <c r="H333" s="91"/>
      <c r="I333" s="89"/>
    </row>
    <row r="334" spans="1:9">
      <c r="A334" s="90"/>
      <c r="B334" s="87"/>
      <c r="C334" s="103"/>
      <c r="D334" s="87"/>
      <c r="E334" s="87"/>
      <c r="F334" s="87"/>
      <c r="G334" s="87"/>
      <c r="H334" s="88"/>
      <c r="I334" s="87"/>
    </row>
    <row r="335" spans="1:9">
      <c r="A335" s="90"/>
      <c r="B335" s="89"/>
      <c r="C335" s="104"/>
      <c r="D335" s="89"/>
      <c r="E335" s="89"/>
      <c r="F335" s="89"/>
      <c r="G335" s="89"/>
      <c r="H335" s="91"/>
      <c r="I335" s="89"/>
    </row>
    <row r="336" spans="1:9">
      <c r="A336" s="90"/>
      <c r="B336" s="87"/>
      <c r="C336" s="103"/>
      <c r="D336" s="87"/>
      <c r="E336" s="87"/>
      <c r="F336" s="87"/>
      <c r="G336" s="87"/>
      <c r="H336" s="88"/>
      <c r="I336" s="87"/>
    </row>
    <row r="337" spans="1:9">
      <c r="A337" s="90"/>
      <c r="B337" s="89"/>
      <c r="C337" s="104"/>
      <c r="D337" s="89"/>
      <c r="E337" s="89"/>
      <c r="F337" s="89"/>
      <c r="G337" s="89"/>
      <c r="H337" s="91"/>
      <c r="I337" s="89"/>
    </row>
    <row r="338" spans="1:9">
      <c r="A338" s="90"/>
      <c r="B338" s="87"/>
      <c r="C338" s="103"/>
      <c r="D338" s="87"/>
      <c r="E338" s="87"/>
      <c r="F338" s="87"/>
      <c r="G338" s="87"/>
      <c r="H338" s="88"/>
      <c r="I338" s="87"/>
    </row>
    <row r="339" spans="1:9">
      <c r="A339" s="90"/>
      <c r="B339" s="89"/>
      <c r="C339" s="104"/>
      <c r="D339" s="89"/>
      <c r="E339" s="89"/>
      <c r="F339" s="89"/>
      <c r="G339" s="89"/>
      <c r="H339" s="91"/>
      <c r="I339" s="89"/>
    </row>
    <row r="340" spans="1:9">
      <c r="A340" s="90"/>
      <c r="B340" s="87"/>
      <c r="C340" s="103"/>
      <c r="D340" s="87"/>
      <c r="E340" s="87"/>
      <c r="F340" s="87"/>
      <c r="G340" s="87"/>
      <c r="H340" s="88"/>
      <c r="I340" s="87"/>
    </row>
    <row r="341" spans="1:9">
      <c r="A341" s="90"/>
      <c r="B341" s="89"/>
      <c r="C341" s="104"/>
      <c r="D341" s="89"/>
      <c r="E341" s="89"/>
      <c r="F341" s="89"/>
      <c r="G341" s="89"/>
      <c r="H341" s="91"/>
      <c r="I341" s="89"/>
    </row>
    <row r="342" spans="1:9">
      <c r="A342" s="90"/>
      <c r="B342" s="87"/>
      <c r="C342" s="103"/>
      <c r="D342" s="87"/>
      <c r="E342" s="87"/>
      <c r="F342" s="87"/>
      <c r="G342" s="87"/>
      <c r="H342" s="88"/>
      <c r="I342" s="87"/>
    </row>
    <row r="343" spans="1:9">
      <c r="A343" s="90"/>
      <c r="B343" s="89"/>
      <c r="C343" s="104"/>
      <c r="D343" s="89"/>
      <c r="E343" s="89"/>
      <c r="F343" s="89"/>
      <c r="G343" s="89"/>
      <c r="H343" s="91"/>
      <c r="I343" s="89"/>
    </row>
    <row r="344" spans="1:9">
      <c r="A344" s="90"/>
      <c r="B344" s="87"/>
      <c r="C344" s="103"/>
      <c r="D344" s="87"/>
      <c r="E344" s="87"/>
      <c r="F344" s="87"/>
      <c r="G344" s="87"/>
      <c r="H344" s="88"/>
      <c r="I344" s="87"/>
    </row>
    <row r="345" spans="1:9">
      <c r="A345" s="90"/>
      <c r="B345" s="89"/>
      <c r="C345" s="104"/>
      <c r="D345" s="89"/>
      <c r="E345" s="89"/>
      <c r="F345" s="89"/>
      <c r="G345" s="89"/>
      <c r="H345" s="91"/>
      <c r="I345" s="89"/>
    </row>
    <row r="346" spans="1:9">
      <c r="A346" s="90"/>
      <c r="B346" s="87"/>
      <c r="C346" s="103"/>
      <c r="D346" s="87"/>
      <c r="E346" s="87"/>
      <c r="F346" s="87"/>
      <c r="G346" s="87"/>
      <c r="H346" s="88"/>
      <c r="I346" s="87"/>
    </row>
    <row r="347" spans="1:9">
      <c r="A347" s="90"/>
      <c r="B347" s="89"/>
      <c r="C347" s="104"/>
      <c r="D347" s="89"/>
      <c r="E347" s="89"/>
      <c r="F347" s="89"/>
      <c r="G347" s="89"/>
      <c r="H347" s="91"/>
      <c r="I347" s="89"/>
    </row>
    <row r="348" spans="1:9">
      <c r="A348" s="90"/>
      <c r="B348" s="87"/>
      <c r="C348" s="103"/>
      <c r="D348" s="87"/>
      <c r="E348" s="87"/>
      <c r="F348" s="87"/>
      <c r="G348" s="87"/>
      <c r="H348" s="88"/>
      <c r="I348" s="87"/>
    </row>
    <row r="349" spans="1:9">
      <c r="A349" s="90"/>
      <c r="B349" s="89"/>
      <c r="C349" s="104"/>
      <c r="D349" s="89"/>
      <c r="E349" s="89"/>
      <c r="F349" s="89"/>
      <c r="G349" s="89"/>
      <c r="H349" s="91"/>
      <c r="I349" s="89"/>
    </row>
    <row r="350" spans="1:9">
      <c r="A350" s="90"/>
      <c r="B350" s="87"/>
      <c r="C350" s="103"/>
      <c r="D350" s="87"/>
      <c r="E350" s="87"/>
      <c r="F350" s="87"/>
      <c r="G350" s="87"/>
      <c r="H350" s="88"/>
      <c r="I350" s="87"/>
    </row>
    <row r="351" spans="1:9">
      <c r="A351" s="90"/>
      <c r="B351" s="89"/>
      <c r="C351" s="104"/>
      <c r="D351" s="89"/>
      <c r="E351" s="89"/>
      <c r="F351" s="89"/>
      <c r="G351" s="89"/>
      <c r="H351" s="91"/>
      <c r="I351" s="89"/>
    </row>
    <row r="352" spans="1:9">
      <c r="A352" s="90"/>
      <c r="B352" s="87"/>
      <c r="C352" s="103"/>
      <c r="D352" s="87"/>
      <c r="E352" s="87"/>
      <c r="F352" s="87"/>
      <c r="G352" s="87"/>
      <c r="H352" s="88"/>
      <c r="I352" s="87"/>
    </row>
    <row r="353" spans="1:9">
      <c r="A353" s="90"/>
      <c r="B353" s="89"/>
      <c r="C353" s="104"/>
      <c r="D353" s="89"/>
      <c r="E353" s="89"/>
      <c r="F353" s="89"/>
      <c r="G353" s="89"/>
      <c r="H353" s="91"/>
      <c r="I353" s="89"/>
    </row>
    <row r="354" spans="1:9">
      <c r="A354" s="90"/>
      <c r="B354" s="87"/>
      <c r="C354" s="103"/>
      <c r="D354" s="87"/>
      <c r="E354" s="87"/>
      <c r="F354" s="87"/>
      <c r="G354" s="87"/>
      <c r="H354" s="88"/>
      <c r="I354" s="87"/>
    </row>
    <row r="355" spans="1:9">
      <c r="A355" s="90"/>
      <c r="B355" s="89"/>
      <c r="C355" s="104"/>
      <c r="D355" s="89"/>
      <c r="E355" s="89"/>
      <c r="F355" s="89"/>
      <c r="G355" s="89"/>
      <c r="H355" s="91"/>
      <c r="I355" s="89"/>
    </row>
    <row r="356" spans="1:9">
      <c r="A356" s="90"/>
      <c r="B356" s="87"/>
      <c r="C356" s="103"/>
      <c r="D356" s="87"/>
      <c r="E356" s="87"/>
      <c r="F356" s="87"/>
      <c r="G356" s="87"/>
      <c r="H356" s="88"/>
      <c r="I356" s="87"/>
    </row>
    <row r="357" spans="1:9">
      <c r="A357" s="90"/>
      <c r="B357" s="89"/>
      <c r="C357" s="104"/>
      <c r="D357" s="89"/>
      <c r="E357" s="89"/>
      <c r="F357" s="89"/>
      <c r="G357" s="89"/>
      <c r="H357" s="91"/>
      <c r="I357" s="89"/>
    </row>
    <row r="358" spans="1:9">
      <c r="A358" s="90"/>
      <c r="B358" s="87"/>
      <c r="C358" s="103"/>
      <c r="D358" s="87"/>
      <c r="E358" s="87"/>
      <c r="F358" s="87"/>
      <c r="G358" s="87"/>
      <c r="H358" s="88"/>
      <c r="I358" s="87"/>
    </row>
    <row r="359" spans="1:9">
      <c r="A359" s="90"/>
      <c r="B359" s="89"/>
      <c r="C359" s="104"/>
      <c r="D359" s="89"/>
      <c r="E359" s="89"/>
      <c r="F359" s="89"/>
      <c r="G359" s="89"/>
      <c r="H359" s="91"/>
      <c r="I359" s="89"/>
    </row>
    <row r="360" spans="1:9">
      <c r="A360" s="90"/>
      <c r="B360" s="87"/>
      <c r="C360" s="103"/>
      <c r="D360" s="87"/>
      <c r="E360" s="87"/>
      <c r="F360" s="87"/>
      <c r="G360" s="87"/>
      <c r="H360" s="88"/>
      <c r="I360" s="87"/>
    </row>
    <row r="361" spans="1:9">
      <c r="A361" s="90"/>
      <c r="B361" s="89"/>
      <c r="C361" s="104"/>
      <c r="D361" s="89"/>
      <c r="E361" s="89"/>
      <c r="F361" s="89"/>
      <c r="G361" s="89"/>
      <c r="H361" s="91"/>
      <c r="I361" s="89"/>
    </row>
    <row r="362" spans="1:9">
      <c r="A362" s="90"/>
      <c r="B362" s="87"/>
      <c r="C362" s="103"/>
      <c r="D362" s="87"/>
      <c r="E362" s="87"/>
      <c r="F362" s="87"/>
      <c r="G362" s="87"/>
      <c r="H362" s="88"/>
      <c r="I362" s="87"/>
    </row>
    <row r="363" spans="1:9">
      <c r="A363" s="90"/>
      <c r="B363" s="89"/>
      <c r="C363" s="104"/>
      <c r="D363" s="89"/>
      <c r="E363" s="89"/>
      <c r="F363" s="89"/>
      <c r="G363" s="89"/>
      <c r="H363" s="91"/>
      <c r="I363" s="89"/>
    </row>
    <row r="364" spans="1:9">
      <c r="A364" s="90"/>
      <c r="B364" s="87"/>
      <c r="C364" s="103"/>
      <c r="D364" s="87"/>
      <c r="E364" s="87"/>
      <c r="F364" s="87"/>
      <c r="G364" s="87"/>
      <c r="H364" s="88"/>
      <c r="I364" s="87"/>
    </row>
    <row r="365" spans="1:9">
      <c r="A365" s="90"/>
      <c r="B365" s="89"/>
      <c r="C365" s="104"/>
      <c r="D365" s="89"/>
      <c r="E365" s="89"/>
      <c r="F365" s="89"/>
      <c r="G365" s="89"/>
      <c r="H365" s="91"/>
      <c r="I365" s="89"/>
    </row>
    <row r="366" spans="1:9">
      <c r="A366" s="90"/>
      <c r="B366" s="87"/>
      <c r="C366" s="103"/>
      <c r="D366" s="87"/>
      <c r="E366" s="87"/>
      <c r="F366" s="87"/>
      <c r="G366" s="87"/>
      <c r="H366" s="88"/>
      <c r="I366" s="87"/>
    </row>
    <row r="367" spans="1:9">
      <c r="A367" s="90"/>
      <c r="B367" s="89"/>
      <c r="C367" s="104"/>
      <c r="D367" s="89"/>
      <c r="E367" s="89"/>
      <c r="F367" s="89"/>
      <c r="G367" s="89"/>
      <c r="H367" s="91"/>
      <c r="I367" s="89"/>
    </row>
    <row r="368" spans="1:9">
      <c r="A368" s="90"/>
      <c r="B368" s="87"/>
      <c r="C368" s="103"/>
      <c r="D368" s="87"/>
      <c r="E368" s="87"/>
      <c r="F368" s="87"/>
      <c r="G368" s="87"/>
      <c r="H368" s="88"/>
      <c r="I368" s="87"/>
    </row>
    <row r="369" spans="1:9">
      <c r="A369" s="90"/>
      <c r="B369" s="89"/>
      <c r="C369" s="104"/>
      <c r="D369" s="89"/>
      <c r="E369" s="89"/>
      <c r="F369" s="89"/>
      <c r="G369" s="89"/>
      <c r="H369" s="91"/>
      <c r="I369" s="89"/>
    </row>
    <row r="370" spans="1:9">
      <c r="A370" s="90"/>
      <c r="B370" s="87"/>
      <c r="C370" s="103"/>
      <c r="D370" s="87"/>
      <c r="E370" s="87"/>
      <c r="F370" s="87"/>
      <c r="G370" s="87"/>
      <c r="H370" s="88"/>
      <c r="I370" s="87"/>
    </row>
    <row r="371" spans="1:9">
      <c r="A371" s="90"/>
      <c r="B371" s="89"/>
      <c r="C371" s="104"/>
      <c r="D371" s="89"/>
      <c r="E371" s="89"/>
      <c r="F371" s="89"/>
      <c r="G371" s="89"/>
      <c r="H371" s="91"/>
      <c r="I371" s="89"/>
    </row>
    <row r="372" spans="1:9">
      <c r="A372" s="90"/>
      <c r="B372" s="87"/>
      <c r="C372" s="103"/>
      <c r="D372" s="87"/>
      <c r="E372" s="87"/>
      <c r="F372" s="87"/>
      <c r="G372" s="87"/>
      <c r="H372" s="88"/>
      <c r="I372" s="87"/>
    </row>
    <row r="373" spans="1:9">
      <c r="A373" s="90"/>
      <c r="B373" s="89"/>
      <c r="C373" s="104"/>
      <c r="D373" s="89"/>
      <c r="E373" s="89"/>
      <c r="F373" s="89"/>
      <c r="G373" s="89"/>
      <c r="H373" s="91"/>
      <c r="I373" s="89"/>
    </row>
    <row r="374" spans="1:9">
      <c r="A374" s="90"/>
      <c r="B374" s="87"/>
      <c r="C374" s="103"/>
      <c r="D374" s="87"/>
      <c r="E374" s="87"/>
      <c r="F374" s="87"/>
      <c r="G374" s="87"/>
      <c r="H374" s="88"/>
      <c r="I374" s="87"/>
    </row>
    <row r="375" spans="1:9">
      <c r="A375" s="90"/>
      <c r="B375" s="89"/>
      <c r="C375" s="104"/>
      <c r="D375" s="89"/>
      <c r="E375" s="89"/>
      <c r="F375" s="89"/>
      <c r="G375" s="89"/>
      <c r="H375" s="91"/>
      <c r="I375" s="89"/>
    </row>
    <row r="376" spans="1:9">
      <c r="A376" s="90"/>
      <c r="B376" s="87"/>
      <c r="C376" s="103"/>
      <c r="D376" s="87"/>
      <c r="E376" s="87"/>
      <c r="F376" s="87"/>
      <c r="G376" s="87"/>
      <c r="H376" s="88"/>
      <c r="I376" s="87"/>
    </row>
    <row r="377" spans="1:9">
      <c r="A377" s="90"/>
      <c r="B377" s="89"/>
      <c r="C377" s="104"/>
      <c r="D377" s="89"/>
      <c r="E377" s="89"/>
      <c r="F377" s="89"/>
      <c r="G377" s="89"/>
      <c r="H377" s="91"/>
      <c r="I377" s="89"/>
    </row>
    <row r="378" spans="1:9">
      <c r="A378" s="90"/>
      <c r="B378" s="87"/>
      <c r="C378" s="103"/>
      <c r="D378" s="87"/>
      <c r="E378" s="87"/>
      <c r="F378" s="87"/>
      <c r="G378" s="87"/>
      <c r="H378" s="88"/>
      <c r="I378" s="87"/>
    </row>
    <row r="379" spans="1:9">
      <c r="A379" s="90"/>
      <c r="B379" s="89"/>
      <c r="C379" s="104"/>
      <c r="D379" s="89"/>
      <c r="E379" s="89"/>
      <c r="F379" s="89"/>
      <c r="G379" s="89"/>
      <c r="H379" s="91"/>
      <c r="I379" s="89"/>
    </row>
    <row r="380" spans="1:9">
      <c r="A380" s="90"/>
      <c r="B380" s="87"/>
      <c r="C380" s="103"/>
      <c r="D380" s="87"/>
      <c r="E380" s="87"/>
      <c r="F380" s="87"/>
      <c r="G380" s="87"/>
      <c r="H380" s="88"/>
      <c r="I380" s="87"/>
    </row>
    <row r="381" spans="1:9">
      <c r="A381" s="90"/>
      <c r="B381" s="89"/>
      <c r="C381" s="104"/>
      <c r="D381" s="89"/>
      <c r="E381" s="89"/>
      <c r="F381" s="89"/>
      <c r="G381" s="89"/>
      <c r="H381" s="91"/>
      <c r="I381" s="89"/>
    </row>
    <row r="382" spans="1:9">
      <c r="A382" s="90"/>
      <c r="B382" s="87"/>
      <c r="C382" s="103"/>
      <c r="D382" s="87"/>
      <c r="E382" s="87"/>
      <c r="F382" s="87"/>
      <c r="G382" s="87"/>
      <c r="H382" s="88"/>
      <c r="I382" s="87"/>
    </row>
    <row r="383" spans="1:9">
      <c r="A383" s="90"/>
      <c r="B383" s="89"/>
      <c r="C383" s="104"/>
      <c r="D383" s="89"/>
      <c r="E383" s="89"/>
      <c r="F383" s="89"/>
      <c r="G383" s="89"/>
      <c r="H383" s="91"/>
      <c r="I383" s="89"/>
    </row>
    <row r="384" spans="1:9">
      <c r="A384" s="90"/>
      <c r="B384" s="87"/>
      <c r="C384" s="103"/>
      <c r="D384" s="87"/>
      <c r="E384" s="87"/>
      <c r="F384" s="87"/>
      <c r="G384" s="87"/>
      <c r="H384" s="88"/>
      <c r="I384" s="87"/>
    </row>
    <row r="385" spans="1:9">
      <c r="A385" s="90"/>
      <c r="B385" s="89"/>
      <c r="C385" s="104"/>
      <c r="D385" s="89"/>
      <c r="E385" s="89"/>
      <c r="F385" s="89"/>
      <c r="G385" s="89"/>
      <c r="H385" s="91"/>
      <c r="I385" s="89"/>
    </row>
    <row r="386" spans="1:9">
      <c r="A386" s="90"/>
      <c r="B386" s="87"/>
      <c r="C386" s="103"/>
      <c r="D386" s="87"/>
      <c r="E386" s="87"/>
      <c r="F386" s="87"/>
      <c r="G386" s="87"/>
      <c r="H386" s="88"/>
      <c r="I386" s="87"/>
    </row>
    <row r="387" spans="1:9">
      <c r="A387" s="90"/>
      <c r="B387" s="89"/>
      <c r="C387" s="104"/>
      <c r="D387" s="89"/>
      <c r="E387" s="89"/>
      <c r="F387" s="89"/>
      <c r="G387" s="89"/>
      <c r="H387" s="91"/>
      <c r="I387" s="89"/>
    </row>
    <row r="388" spans="1:9">
      <c r="A388" s="90"/>
      <c r="B388" s="87"/>
      <c r="C388" s="103"/>
      <c r="D388" s="87"/>
      <c r="E388" s="87"/>
      <c r="F388" s="87"/>
      <c r="G388" s="87"/>
      <c r="H388" s="88"/>
      <c r="I388" s="87"/>
    </row>
    <row r="389" spans="1:9">
      <c r="A389" s="90"/>
      <c r="B389" s="89"/>
      <c r="C389" s="104"/>
      <c r="D389" s="89"/>
      <c r="E389" s="89"/>
      <c r="F389" s="89"/>
      <c r="G389" s="89"/>
      <c r="H389" s="91"/>
      <c r="I389" s="89"/>
    </row>
    <row r="390" spans="1:9">
      <c r="A390" s="90"/>
      <c r="B390" s="87"/>
      <c r="C390" s="103"/>
      <c r="D390" s="87"/>
      <c r="E390" s="87"/>
      <c r="F390" s="87"/>
      <c r="G390" s="87"/>
      <c r="H390" s="88"/>
      <c r="I390" s="87"/>
    </row>
    <row r="391" spans="1:9">
      <c r="A391" s="90"/>
      <c r="B391" s="89"/>
      <c r="C391" s="104"/>
      <c r="D391" s="89"/>
      <c r="E391" s="89"/>
      <c r="F391" s="89"/>
      <c r="G391" s="89"/>
      <c r="H391" s="91"/>
      <c r="I391" s="89"/>
    </row>
    <row r="392" spans="1:9">
      <c r="A392" s="90"/>
      <c r="B392" s="87"/>
      <c r="C392" s="103"/>
      <c r="D392" s="87"/>
      <c r="E392" s="87"/>
      <c r="F392" s="87"/>
      <c r="G392" s="87"/>
      <c r="H392" s="88"/>
      <c r="I392" s="87"/>
    </row>
    <row r="393" spans="1:9">
      <c r="A393" s="90"/>
      <c r="B393" s="89"/>
      <c r="C393" s="104"/>
      <c r="D393" s="89"/>
      <c r="E393" s="89"/>
      <c r="F393" s="89"/>
      <c r="G393" s="89"/>
      <c r="H393" s="91"/>
      <c r="I393" s="89"/>
    </row>
    <row r="394" spans="1:9">
      <c r="A394" s="90"/>
      <c r="B394" s="87"/>
      <c r="C394" s="103"/>
      <c r="D394" s="87"/>
      <c r="E394" s="87"/>
      <c r="F394" s="87"/>
      <c r="G394" s="87"/>
      <c r="H394" s="88"/>
      <c r="I394" s="87"/>
    </row>
    <row r="395" spans="1:9">
      <c r="A395" s="90"/>
      <c r="B395" s="89"/>
      <c r="C395" s="104"/>
      <c r="D395" s="89"/>
      <c r="E395" s="89"/>
      <c r="F395" s="89"/>
      <c r="G395" s="89"/>
      <c r="H395" s="91"/>
      <c r="I395" s="89"/>
    </row>
    <row r="396" spans="1:9">
      <c r="A396" s="90"/>
      <c r="B396" s="87"/>
      <c r="C396" s="103"/>
      <c r="D396" s="87"/>
      <c r="E396" s="87"/>
      <c r="F396" s="87"/>
      <c r="G396" s="87"/>
      <c r="H396" s="88"/>
      <c r="I396" s="87"/>
    </row>
    <row r="397" spans="1:9">
      <c r="A397" s="90"/>
      <c r="B397" s="89"/>
      <c r="C397" s="104"/>
      <c r="D397" s="89"/>
      <c r="E397" s="89"/>
      <c r="F397" s="89"/>
      <c r="G397" s="89"/>
      <c r="H397" s="91"/>
      <c r="I397" s="89"/>
    </row>
    <row r="398" spans="1:9">
      <c r="A398" s="90"/>
      <c r="B398" s="87"/>
      <c r="C398" s="103"/>
      <c r="D398" s="87"/>
      <c r="E398" s="87"/>
      <c r="F398" s="87"/>
      <c r="G398" s="87"/>
      <c r="H398" s="88"/>
      <c r="I398" s="87"/>
    </row>
    <row r="399" spans="1:9">
      <c r="A399" s="90"/>
      <c r="B399" s="89"/>
      <c r="C399" s="104"/>
      <c r="D399" s="89"/>
      <c r="E399" s="89"/>
      <c r="F399" s="89"/>
      <c r="G399" s="89"/>
      <c r="H399" s="91"/>
      <c r="I399" s="89"/>
    </row>
    <row r="400" spans="1:9">
      <c r="A400" s="90"/>
      <c r="B400" s="87"/>
      <c r="C400" s="103"/>
      <c r="D400" s="87"/>
      <c r="E400" s="87"/>
      <c r="F400" s="87"/>
      <c r="G400" s="87"/>
      <c r="H400" s="88"/>
      <c r="I400" s="87"/>
    </row>
    <row r="401" spans="1:9">
      <c r="A401" s="90"/>
      <c r="B401" s="89"/>
      <c r="C401" s="104"/>
      <c r="D401" s="89"/>
      <c r="E401" s="89"/>
      <c r="F401" s="89"/>
      <c r="G401" s="89"/>
      <c r="H401" s="91"/>
      <c r="I401" s="89"/>
    </row>
    <row r="402" spans="1:9">
      <c r="A402" s="90"/>
      <c r="B402" s="87"/>
      <c r="C402" s="103"/>
      <c r="D402" s="87"/>
      <c r="E402" s="87"/>
      <c r="F402" s="87"/>
      <c r="G402" s="87"/>
      <c r="H402" s="88"/>
      <c r="I402" s="87"/>
    </row>
    <row r="403" spans="1:9">
      <c r="A403" s="90"/>
      <c r="B403" s="89"/>
      <c r="C403" s="104"/>
      <c r="D403" s="89"/>
      <c r="E403" s="89"/>
      <c r="F403" s="89"/>
      <c r="G403" s="89"/>
      <c r="H403" s="91"/>
      <c r="I403" s="89"/>
    </row>
    <row r="404" spans="1:9">
      <c r="A404" s="90"/>
      <c r="B404" s="87"/>
      <c r="C404" s="103"/>
      <c r="D404" s="87"/>
      <c r="E404" s="87"/>
      <c r="F404" s="87"/>
      <c r="G404" s="87"/>
      <c r="H404" s="88"/>
      <c r="I404" s="87"/>
    </row>
    <row r="405" spans="1:9">
      <c r="A405" s="90"/>
      <c r="B405" s="89"/>
      <c r="C405" s="104"/>
      <c r="D405" s="89"/>
      <c r="E405" s="89"/>
      <c r="F405" s="89"/>
      <c r="G405" s="89"/>
      <c r="H405" s="91"/>
      <c r="I405" s="89"/>
    </row>
    <row r="406" spans="1:9">
      <c r="A406" s="90"/>
      <c r="B406" s="87"/>
      <c r="C406" s="103"/>
      <c r="D406" s="87"/>
      <c r="E406" s="87"/>
      <c r="F406" s="87"/>
      <c r="G406" s="87"/>
      <c r="H406" s="88"/>
      <c r="I406" s="87"/>
    </row>
    <row r="407" spans="1:9">
      <c r="A407" s="90"/>
      <c r="B407" s="89"/>
      <c r="C407" s="104"/>
      <c r="D407" s="89"/>
      <c r="E407" s="89"/>
      <c r="F407" s="89"/>
      <c r="G407" s="89"/>
      <c r="H407" s="91"/>
      <c r="I407" s="89"/>
    </row>
    <row r="408" spans="1:9">
      <c r="A408" s="90"/>
      <c r="B408" s="87"/>
      <c r="C408" s="103"/>
      <c r="D408" s="87"/>
      <c r="E408" s="87"/>
      <c r="F408" s="87"/>
      <c r="G408" s="87"/>
      <c r="H408" s="88"/>
      <c r="I408" s="87"/>
    </row>
    <row r="409" spans="1:9">
      <c r="A409" s="90"/>
      <c r="B409" s="89"/>
      <c r="C409" s="104"/>
      <c r="D409" s="89"/>
      <c r="E409" s="89"/>
      <c r="F409" s="89"/>
      <c r="G409" s="89"/>
      <c r="H409" s="91"/>
      <c r="I409" s="89"/>
    </row>
    <row r="410" spans="1:9">
      <c r="A410" s="90"/>
      <c r="B410" s="87"/>
      <c r="C410" s="103"/>
      <c r="D410" s="87"/>
      <c r="E410" s="87"/>
      <c r="F410" s="87"/>
      <c r="G410" s="87"/>
      <c r="H410" s="88"/>
      <c r="I410" s="87"/>
    </row>
    <row r="411" spans="1:9">
      <c r="A411" s="90"/>
      <c r="B411" s="89"/>
      <c r="C411" s="104"/>
      <c r="D411" s="89"/>
      <c r="E411" s="89"/>
      <c r="F411" s="89"/>
      <c r="G411" s="89"/>
      <c r="H411" s="91"/>
      <c r="I411" s="89"/>
    </row>
    <row r="412" spans="1:9">
      <c r="A412" s="90"/>
      <c r="B412" s="87"/>
      <c r="C412" s="103"/>
      <c r="D412" s="87"/>
      <c r="E412" s="87"/>
      <c r="F412" s="87"/>
      <c r="G412" s="87"/>
      <c r="H412" s="88"/>
      <c r="I412" s="87"/>
    </row>
    <row r="413" spans="1:9">
      <c r="A413" s="90"/>
      <c r="B413" s="89"/>
      <c r="C413" s="104"/>
      <c r="D413" s="89"/>
      <c r="E413" s="89"/>
      <c r="F413" s="89"/>
      <c r="G413" s="89"/>
      <c r="H413" s="91"/>
      <c r="I413" s="89"/>
    </row>
    <row r="414" spans="1:9">
      <c r="A414" s="90"/>
      <c r="B414" s="87"/>
      <c r="C414" s="103"/>
      <c r="D414" s="87"/>
      <c r="E414" s="87"/>
      <c r="F414" s="87"/>
      <c r="G414" s="87"/>
      <c r="H414" s="88"/>
      <c r="I414" s="87"/>
    </row>
    <row r="415" spans="1:9">
      <c r="A415" s="90"/>
      <c r="B415" s="89"/>
      <c r="C415" s="104"/>
      <c r="D415" s="89"/>
      <c r="E415" s="89"/>
      <c r="F415" s="89"/>
      <c r="G415" s="89"/>
      <c r="H415" s="91"/>
      <c r="I415" s="89"/>
    </row>
    <row r="416" spans="1:9">
      <c r="A416" s="90"/>
      <c r="B416" s="87"/>
      <c r="C416" s="103"/>
      <c r="D416" s="87"/>
      <c r="E416" s="87"/>
      <c r="F416" s="87"/>
      <c r="G416" s="87"/>
      <c r="H416" s="88"/>
      <c r="I416" s="87"/>
    </row>
    <row r="417" spans="1:9">
      <c r="A417" s="90"/>
      <c r="B417" s="89"/>
      <c r="C417" s="104"/>
      <c r="D417" s="89"/>
      <c r="E417" s="89"/>
      <c r="F417" s="89"/>
      <c r="G417" s="89"/>
      <c r="H417" s="91"/>
      <c r="I417" s="89"/>
    </row>
    <row r="418" spans="1:9">
      <c r="A418" s="90"/>
      <c r="B418" s="87"/>
      <c r="C418" s="103"/>
      <c r="D418" s="87"/>
      <c r="E418" s="87"/>
      <c r="F418" s="87"/>
      <c r="G418" s="87"/>
      <c r="H418" s="88"/>
      <c r="I418" s="87"/>
    </row>
    <row r="419" spans="1:9">
      <c r="A419" s="90"/>
      <c r="B419" s="89"/>
      <c r="C419" s="104"/>
      <c r="D419" s="89"/>
      <c r="E419" s="89"/>
      <c r="F419" s="89"/>
      <c r="G419" s="89"/>
      <c r="H419" s="91"/>
      <c r="I419" s="89"/>
    </row>
    <row r="420" spans="1:9">
      <c r="A420" s="90"/>
      <c r="B420" s="87"/>
      <c r="C420" s="103"/>
      <c r="D420" s="87"/>
      <c r="E420" s="87"/>
      <c r="F420" s="87"/>
      <c r="G420" s="87"/>
      <c r="H420" s="88"/>
      <c r="I420" s="87"/>
    </row>
    <row r="421" spans="1:9">
      <c r="A421" s="90"/>
      <c r="B421" s="89"/>
      <c r="C421" s="104"/>
      <c r="D421" s="89"/>
      <c r="E421" s="89"/>
      <c r="F421" s="89"/>
      <c r="G421" s="89"/>
      <c r="H421" s="91"/>
      <c r="I421" s="89"/>
    </row>
    <row r="422" spans="1:9">
      <c r="A422" s="90"/>
      <c r="B422" s="87"/>
      <c r="C422" s="103"/>
      <c r="D422" s="87"/>
      <c r="E422" s="87"/>
      <c r="F422" s="87"/>
      <c r="G422" s="87"/>
      <c r="H422" s="88"/>
      <c r="I422" s="87"/>
    </row>
    <row r="423" spans="1:9">
      <c r="A423" s="90"/>
      <c r="B423" s="89"/>
      <c r="C423" s="104"/>
      <c r="D423" s="89"/>
      <c r="E423" s="89"/>
      <c r="F423" s="89"/>
      <c r="G423" s="89"/>
      <c r="H423" s="91"/>
      <c r="I423" s="89"/>
    </row>
    <row r="424" spans="1:9">
      <c r="A424" s="90"/>
      <c r="B424" s="87"/>
      <c r="C424" s="103"/>
      <c r="D424" s="87"/>
      <c r="E424" s="87"/>
      <c r="F424" s="87"/>
      <c r="G424" s="87"/>
      <c r="H424" s="88"/>
      <c r="I424" s="87"/>
    </row>
    <row r="425" spans="1:9">
      <c r="A425" s="90"/>
      <c r="B425" s="89"/>
      <c r="C425" s="104"/>
      <c r="D425" s="89"/>
      <c r="E425" s="89"/>
      <c r="F425" s="89"/>
      <c r="G425" s="89"/>
      <c r="H425" s="91"/>
      <c r="I425" s="89"/>
    </row>
    <row r="426" spans="1:9">
      <c r="A426" s="90"/>
      <c r="B426" s="87"/>
      <c r="C426" s="103"/>
      <c r="D426" s="87"/>
      <c r="E426" s="87"/>
      <c r="F426" s="87"/>
      <c r="G426" s="87"/>
      <c r="H426" s="88"/>
      <c r="I426" s="87"/>
    </row>
    <row r="427" spans="1:9">
      <c r="A427" s="90"/>
      <c r="B427" s="89"/>
      <c r="C427" s="104"/>
      <c r="D427" s="89"/>
      <c r="E427" s="89"/>
      <c r="F427" s="89"/>
      <c r="G427" s="89"/>
      <c r="H427" s="91"/>
      <c r="I427" s="89"/>
    </row>
    <row r="428" spans="1:9">
      <c r="A428" s="90"/>
      <c r="B428" s="87"/>
      <c r="C428" s="103"/>
      <c r="D428" s="87"/>
      <c r="E428" s="87"/>
      <c r="F428" s="87"/>
      <c r="G428" s="87"/>
      <c r="H428" s="88"/>
      <c r="I428" s="87"/>
    </row>
    <row r="429" spans="1:9">
      <c r="A429" s="90"/>
      <c r="B429" s="89"/>
      <c r="C429" s="104"/>
      <c r="D429" s="89"/>
      <c r="E429" s="89"/>
      <c r="F429" s="89"/>
      <c r="G429" s="89"/>
      <c r="H429" s="91"/>
      <c r="I429" s="89"/>
    </row>
    <row r="430" spans="1:9">
      <c r="A430" s="90"/>
      <c r="B430" s="87"/>
      <c r="C430" s="103"/>
      <c r="D430" s="87"/>
      <c r="E430" s="87"/>
      <c r="F430" s="87"/>
      <c r="G430" s="87"/>
      <c r="H430" s="88"/>
      <c r="I430" s="87"/>
    </row>
    <row r="431" spans="1:9">
      <c r="A431" s="90"/>
      <c r="B431" s="89"/>
      <c r="C431" s="104"/>
      <c r="D431" s="89"/>
      <c r="E431" s="89"/>
      <c r="F431" s="89"/>
      <c r="G431" s="89"/>
      <c r="H431" s="91"/>
      <c r="I431" s="89"/>
    </row>
    <row r="432" spans="1:9">
      <c r="A432" s="90"/>
      <c r="B432" s="87"/>
      <c r="C432" s="103"/>
      <c r="D432" s="87"/>
      <c r="E432" s="87"/>
      <c r="F432" s="87"/>
      <c r="G432" s="87"/>
      <c r="H432" s="88"/>
      <c r="I432" s="87"/>
    </row>
    <row r="433" spans="1:9">
      <c r="A433" s="90"/>
      <c r="B433" s="89"/>
      <c r="C433" s="104"/>
      <c r="D433" s="89"/>
      <c r="E433" s="89"/>
      <c r="F433" s="89"/>
      <c r="G433" s="89"/>
      <c r="H433" s="91"/>
      <c r="I433" s="89"/>
    </row>
    <row r="434" spans="1:9">
      <c r="A434" s="90"/>
      <c r="B434" s="87"/>
      <c r="C434" s="103"/>
      <c r="D434" s="87"/>
      <c r="E434" s="87"/>
      <c r="F434" s="87"/>
      <c r="G434" s="87"/>
      <c r="H434" s="88"/>
      <c r="I434" s="87"/>
    </row>
    <row r="435" spans="1:9">
      <c r="A435" s="90"/>
      <c r="B435" s="89"/>
      <c r="C435" s="104"/>
      <c r="D435" s="89"/>
      <c r="E435" s="89"/>
      <c r="F435" s="89"/>
      <c r="G435" s="89"/>
      <c r="H435" s="91"/>
      <c r="I435" s="89"/>
    </row>
    <row r="436" spans="1:9">
      <c r="A436" s="90"/>
      <c r="B436" s="87"/>
      <c r="C436" s="103"/>
      <c r="D436" s="87"/>
      <c r="E436" s="87"/>
      <c r="F436" s="87"/>
      <c r="G436" s="87"/>
      <c r="H436" s="88"/>
      <c r="I436" s="87"/>
    </row>
    <row r="437" spans="1:9">
      <c r="A437" s="90"/>
      <c r="B437" s="89"/>
      <c r="C437" s="104"/>
      <c r="D437" s="89"/>
      <c r="E437" s="89"/>
      <c r="F437" s="89"/>
      <c r="G437" s="89"/>
      <c r="H437" s="91"/>
      <c r="I437" s="89"/>
    </row>
    <row r="438" spans="1:9">
      <c r="A438" s="90"/>
      <c r="B438" s="87"/>
      <c r="C438" s="103"/>
      <c r="D438" s="87"/>
      <c r="E438" s="87"/>
      <c r="F438" s="87"/>
      <c r="G438" s="87"/>
      <c r="H438" s="88"/>
      <c r="I438" s="87"/>
    </row>
    <row r="439" spans="1:9">
      <c r="A439" s="90"/>
      <c r="B439" s="89"/>
      <c r="C439" s="104"/>
      <c r="D439" s="89"/>
      <c r="E439" s="89"/>
      <c r="F439" s="89"/>
      <c r="G439" s="89"/>
      <c r="H439" s="91"/>
      <c r="I439" s="89"/>
    </row>
    <row r="440" spans="1:9">
      <c r="A440" s="90"/>
      <c r="B440" s="87"/>
      <c r="C440" s="103"/>
      <c r="D440" s="87"/>
      <c r="E440" s="87"/>
      <c r="F440" s="87"/>
      <c r="G440" s="87"/>
      <c r="H440" s="88"/>
      <c r="I440" s="87"/>
    </row>
    <row r="441" spans="1:9">
      <c r="A441" s="90"/>
      <c r="B441" s="89"/>
      <c r="C441" s="104"/>
      <c r="D441" s="89"/>
      <c r="E441" s="89"/>
      <c r="F441" s="89"/>
      <c r="G441" s="89"/>
      <c r="H441" s="91"/>
      <c r="I441" s="89"/>
    </row>
    <row r="442" spans="1:9">
      <c r="A442" s="90"/>
      <c r="B442" s="87"/>
      <c r="C442" s="103"/>
      <c r="D442" s="87"/>
      <c r="E442" s="87"/>
      <c r="F442" s="87"/>
      <c r="G442" s="87"/>
      <c r="H442" s="88"/>
      <c r="I442" s="87"/>
    </row>
    <row r="443" spans="1:9">
      <c r="A443" s="90"/>
      <c r="B443" s="89"/>
      <c r="C443" s="104"/>
      <c r="D443" s="89"/>
      <c r="E443" s="89"/>
      <c r="F443" s="89"/>
      <c r="G443" s="89"/>
      <c r="H443" s="91"/>
      <c r="I443" s="89"/>
    </row>
    <row r="444" spans="1:9">
      <c r="A444" s="90"/>
      <c r="B444" s="87"/>
      <c r="C444" s="103"/>
      <c r="D444" s="87"/>
      <c r="E444" s="87"/>
      <c r="F444" s="87"/>
      <c r="G444" s="87"/>
      <c r="H444" s="88"/>
      <c r="I444" s="87"/>
    </row>
    <row r="445" spans="1:9">
      <c r="A445" s="90"/>
      <c r="B445" s="89"/>
      <c r="C445" s="104"/>
      <c r="D445" s="89"/>
      <c r="E445" s="89"/>
      <c r="F445" s="89"/>
      <c r="G445" s="89"/>
      <c r="H445" s="91"/>
      <c r="I445" s="89"/>
    </row>
    <row r="446" spans="1:9">
      <c r="A446" s="90"/>
      <c r="B446" s="87"/>
      <c r="C446" s="103"/>
      <c r="D446" s="87"/>
      <c r="E446" s="87"/>
      <c r="F446" s="87"/>
      <c r="G446" s="87"/>
      <c r="H446" s="88"/>
      <c r="I446" s="87"/>
    </row>
    <row r="447" spans="1:9">
      <c r="A447" s="90"/>
      <c r="B447" s="89"/>
      <c r="C447" s="104"/>
      <c r="D447" s="89"/>
      <c r="E447" s="89"/>
      <c r="F447" s="89"/>
      <c r="G447" s="89"/>
      <c r="H447" s="91"/>
      <c r="I447" s="89"/>
    </row>
    <row r="448" spans="1:9">
      <c r="A448" s="90"/>
      <c r="B448" s="87"/>
      <c r="C448" s="103"/>
      <c r="D448" s="87"/>
      <c r="E448" s="87"/>
      <c r="F448" s="87"/>
      <c r="G448" s="87"/>
      <c r="H448" s="88"/>
      <c r="I448" s="87"/>
    </row>
    <row r="449" spans="1:9">
      <c r="A449" s="90"/>
      <c r="B449" s="89"/>
      <c r="C449" s="104"/>
      <c r="D449" s="89"/>
      <c r="E449" s="89"/>
      <c r="F449" s="89"/>
      <c r="G449" s="89"/>
      <c r="H449" s="91"/>
      <c r="I449" s="89"/>
    </row>
    <row r="450" spans="1:9">
      <c r="A450" s="90"/>
      <c r="B450" s="87"/>
      <c r="C450" s="103"/>
      <c r="D450" s="87"/>
      <c r="E450" s="87"/>
      <c r="F450" s="87"/>
      <c r="G450" s="87"/>
      <c r="H450" s="88"/>
      <c r="I450" s="87"/>
    </row>
    <row r="451" spans="1:9">
      <c r="A451" s="90"/>
      <c r="B451" s="89"/>
      <c r="C451" s="104"/>
      <c r="D451" s="89"/>
      <c r="E451" s="89"/>
      <c r="F451" s="89"/>
      <c r="G451" s="89"/>
      <c r="H451" s="91"/>
      <c r="I451" s="89"/>
    </row>
    <row r="452" spans="1:9">
      <c r="A452" s="90"/>
      <c r="B452" s="87"/>
      <c r="C452" s="103"/>
      <c r="D452" s="87"/>
      <c r="E452" s="87"/>
      <c r="F452" s="87"/>
      <c r="G452" s="87"/>
      <c r="H452" s="88"/>
      <c r="I452" s="87"/>
    </row>
    <row r="453" spans="1:9">
      <c r="A453" s="90"/>
      <c r="B453" s="89"/>
      <c r="C453" s="104"/>
      <c r="D453" s="89"/>
      <c r="E453" s="89"/>
      <c r="F453" s="89"/>
      <c r="G453" s="89"/>
      <c r="H453" s="91"/>
      <c r="I453" s="89"/>
    </row>
    <row r="454" spans="1:9">
      <c r="A454" s="90"/>
      <c r="B454" s="87"/>
      <c r="C454" s="103"/>
      <c r="D454" s="87"/>
      <c r="E454" s="87"/>
      <c r="F454" s="87"/>
      <c r="G454" s="87"/>
      <c r="H454" s="88"/>
      <c r="I454" s="87"/>
    </row>
    <row r="455" spans="1:9">
      <c r="A455" s="90"/>
      <c r="B455" s="89"/>
      <c r="C455" s="104"/>
      <c r="D455" s="89"/>
      <c r="E455" s="89"/>
      <c r="F455" s="89"/>
      <c r="G455" s="89"/>
      <c r="H455" s="91"/>
      <c r="I455" s="89"/>
    </row>
    <row r="456" spans="1:9">
      <c r="A456" s="90"/>
      <c r="B456" s="87"/>
      <c r="C456" s="103"/>
      <c r="D456" s="87"/>
      <c r="E456" s="87"/>
      <c r="F456" s="87"/>
      <c r="G456" s="87"/>
      <c r="H456" s="88"/>
      <c r="I456" s="87"/>
    </row>
    <row r="457" spans="1:9">
      <c r="A457" s="90"/>
      <c r="B457" s="89"/>
      <c r="C457" s="104"/>
      <c r="D457" s="89"/>
      <c r="E457" s="89"/>
      <c r="F457" s="89"/>
      <c r="G457" s="89"/>
      <c r="H457" s="91"/>
      <c r="I457" s="89"/>
    </row>
    <row r="458" spans="1:9">
      <c r="A458" s="90"/>
      <c r="B458" s="87"/>
      <c r="C458" s="103"/>
      <c r="D458" s="87"/>
      <c r="E458" s="87"/>
      <c r="F458" s="87"/>
      <c r="G458" s="87"/>
      <c r="H458" s="88"/>
      <c r="I458" s="87"/>
    </row>
    <row r="459" spans="1:9">
      <c r="A459" s="90"/>
      <c r="B459" s="89"/>
      <c r="C459" s="104"/>
      <c r="D459" s="89"/>
      <c r="E459" s="89"/>
      <c r="F459" s="89"/>
      <c r="G459" s="89"/>
      <c r="H459" s="91"/>
      <c r="I459" s="89"/>
    </row>
    <row r="460" spans="1:9">
      <c r="A460" s="90"/>
      <c r="B460" s="87"/>
      <c r="C460" s="103"/>
      <c r="D460" s="87"/>
      <c r="E460" s="87"/>
      <c r="F460" s="87"/>
      <c r="G460" s="87"/>
      <c r="H460" s="88"/>
      <c r="I460" s="87"/>
    </row>
    <row r="461" spans="1:9">
      <c r="A461" s="90"/>
      <c r="B461" s="89"/>
      <c r="C461" s="104"/>
      <c r="D461" s="89"/>
      <c r="E461" s="89"/>
      <c r="F461" s="89"/>
      <c r="G461" s="89"/>
      <c r="H461" s="91"/>
      <c r="I461" s="89"/>
    </row>
    <row r="462" spans="1:9">
      <c r="A462" s="90"/>
      <c r="B462" s="87"/>
      <c r="C462" s="103"/>
      <c r="D462" s="87"/>
      <c r="E462" s="87"/>
      <c r="F462" s="87"/>
      <c r="G462" s="87"/>
      <c r="H462" s="88"/>
      <c r="I462" s="87"/>
    </row>
    <row r="463" spans="1:9">
      <c r="A463" s="90"/>
      <c r="B463" s="89"/>
      <c r="C463" s="104"/>
      <c r="D463" s="89"/>
      <c r="E463" s="89"/>
      <c r="F463" s="89"/>
      <c r="G463" s="89"/>
      <c r="H463" s="91"/>
      <c r="I463" s="89"/>
    </row>
    <row r="464" spans="1:9">
      <c r="A464" s="90"/>
      <c r="B464" s="87"/>
      <c r="C464" s="103"/>
      <c r="D464" s="87"/>
      <c r="E464" s="87"/>
      <c r="F464" s="87"/>
      <c r="G464" s="87"/>
      <c r="H464" s="88"/>
      <c r="I464" s="87"/>
    </row>
    <row r="465" spans="1:9">
      <c r="A465" s="90"/>
      <c r="B465" s="89"/>
      <c r="C465" s="104"/>
      <c r="D465" s="89"/>
      <c r="E465" s="89"/>
      <c r="F465" s="89"/>
      <c r="G465" s="89"/>
      <c r="H465" s="91"/>
      <c r="I465" s="89"/>
    </row>
    <row r="466" spans="1:9">
      <c r="A466" s="90"/>
      <c r="B466" s="87"/>
      <c r="C466" s="103"/>
      <c r="D466" s="87"/>
      <c r="E466" s="87"/>
      <c r="F466" s="87"/>
      <c r="G466" s="87"/>
      <c r="H466" s="88"/>
      <c r="I466" s="87"/>
    </row>
    <row r="467" spans="1:9">
      <c r="A467" s="90"/>
      <c r="B467" s="89"/>
      <c r="C467" s="104"/>
      <c r="D467" s="89"/>
      <c r="E467" s="89"/>
      <c r="F467" s="89"/>
      <c r="G467" s="89"/>
      <c r="H467" s="91"/>
      <c r="I467" s="89"/>
    </row>
    <row r="468" spans="1:9">
      <c r="A468" s="90"/>
      <c r="B468" s="87"/>
      <c r="C468" s="103"/>
      <c r="D468" s="87"/>
      <c r="E468" s="87"/>
      <c r="F468" s="87"/>
      <c r="G468" s="87"/>
      <c r="H468" s="88"/>
      <c r="I468" s="87"/>
    </row>
    <row r="469" spans="1:9">
      <c r="A469" s="90"/>
      <c r="B469" s="89"/>
      <c r="C469" s="104"/>
      <c r="D469" s="89"/>
      <c r="E469" s="89"/>
      <c r="F469" s="89"/>
      <c r="G469" s="89"/>
      <c r="H469" s="91"/>
      <c r="I469" s="89"/>
    </row>
    <row r="470" spans="1:9">
      <c r="A470" s="90"/>
      <c r="B470" s="87"/>
      <c r="C470" s="103"/>
      <c r="D470" s="87"/>
      <c r="E470" s="87"/>
      <c r="F470" s="87"/>
      <c r="G470" s="87"/>
      <c r="H470" s="88"/>
      <c r="I470" s="87"/>
    </row>
    <row r="471" spans="1:9">
      <c r="A471" s="90"/>
      <c r="B471" s="89"/>
      <c r="C471" s="104"/>
      <c r="D471" s="89"/>
      <c r="E471" s="89"/>
      <c r="F471" s="89"/>
      <c r="G471" s="89"/>
      <c r="H471" s="91"/>
      <c r="I471" s="89"/>
    </row>
    <row r="472" spans="1:9">
      <c r="A472" s="90"/>
      <c r="B472" s="87"/>
      <c r="C472" s="103"/>
      <c r="D472" s="87"/>
      <c r="E472" s="87"/>
      <c r="F472" s="87"/>
      <c r="G472" s="87"/>
      <c r="H472" s="88"/>
      <c r="I472" s="87"/>
    </row>
    <row r="473" spans="1:9">
      <c r="A473" s="90"/>
      <c r="B473" s="89"/>
      <c r="C473" s="104"/>
      <c r="D473" s="89"/>
      <c r="E473" s="89"/>
      <c r="F473" s="89"/>
      <c r="G473" s="89"/>
      <c r="H473" s="91"/>
      <c r="I473" s="89"/>
    </row>
    <row r="474" spans="1:9">
      <c r="A474" s="90"/>
      <c r="B474" s="87"/>
      <c r="C474" s="103"/>
      <c r="D474" s="87"/>
      <c r="E474" s="87"/>
      <c r="F474" s="87"/>
      <c r="G474" s="87"/>
      <c r="H474" s="88"/>
      <c r="I474" s="87"/>
    </row>
    <row r="475" spans="1:9">
      <c r="A475" s="90"/>
      <c r="B475" s="89"/>
      <c r="C475" s="104"/>
      <c r="D475" s="89"/>
      <c r="E475" s="89"/>
      <c r="F475" s="89"/>
      <c r="G475" s="89"/>
      <c r="H475" s="91"/>
      <c r="I475" s="89"/>
    </row>
    <row r="476" spans="1:9">
      <c r="A476" s="90"/>
      <c r="B476" s="87"/>
      <c r="C476" s="103"/>
      <c r="D476" s="87"/>
      <c r="E476" s="87"/>
      <c r="F476" s="87"/>
      <c r="G476" s="87"/>
      <c r="H476" s="88"/>
      <c r="I476" s="87"/>
    </row>
    <row r="477" spans="1:9">
      <c r="A477" s="90"/>
      <c r="B477" s="89"/>
      <c r="C477" s="104"/>
      <c r="D477" s="89"/>
      <c r="E477" s="89"/>
      <c r="F477" s="89"/>
      <c r="G477" s="89"/>
      <c r="H477" s="91"/>
      <c r="I477" s="89"/>
    </row>
    <row r="478" spans="1:9">
      <c r="A478" s="90"/>
      <c r="B478" s="87"/>
      <c r="C478" s="103"/>
      <c r="D478" s="87"/>
      <c r="E478" s="87"/>
      <c r="F478" s="87"/>
      <c r="G478" s="87"/>
      <c r="H478" s="88"/>
      <c r="I478" s="87"/>
    </row>
    <row r="479" spans="1:9">
      <c r="A479" s="90"/>
      <c r="B479" s="89"/>
      <c r="C479" s="104"/>
      <c r="D479" s="89"/>
      <c r="E479" s="89"/>
      <c r="F479" s="89"/>
      <c r="G479" s="89"/>
      <c r="H479" s="91"/>
      <c r="I479" s="89"/>
    </row>
    <row r="480" spans="1:9">
      <c r="A480" s="90"/>
      <c r="B480" s="87"/>
      <c r="C480" s="103"/>
      <c r="D480" s="87"/>
      <c r="E480" s="87"/>
      <c r="F480" s="87"/>
      <c r="G480" s="87"/>
      <c r="H480" s="88"/>
      <c r="I480" s="87"/>
    </row>
    <row r="481" spans="1:9">
      <c r="A481" s="90"/>
      <c r="B481" s="89"/>
      <c r="C481" s="104"/>
      <c r="D481" s="89"/>
      <c r="E481" s="89"/>
      <c r="F481" s="89"/>
      <c r="G481" s="89"/>
      <c r="H481" s="91"/>
      <c r="I481" s="89"/>
    </row>
    <row r="482" spans="1:9">
      <c r="A482" s="90"/>
      <c r="B482" s="87"/>
      <c r="C482" s="103"/>
      <c r="D482" s="87"/>
      <c r="E482" s="87"/>
      <c r="F482" s="87"/>
      <c r="G482" s="87"/>
      <c r="H482" s="88"/>
      <c r="I482" s="87"/>
    </row>
    <row r="483" spans="1:9">
      <c r="A483" s="90"/>
      <c r="B483" s="89"/>
      <c r="C483" s="104"/>
      <c r="D483" s="89"/>
      <c r="E483" s="89"/>
      <c r="F483" s="89"/>
      <c r="G483" s="89"/>
      <c r="H483" s="91"/>
      <c r="I483" s="89"/>
    </row>
    <row r="484" spans="1:9">
      <c r="A484" s="90"/>
      <c r="B484" s="87"/>
      <c r="C484" s="103"/>
      <c r="D484" s="87"/>
      <c r="E484" s="87"/>
      <c r="F484" s="87"/>
      <c r="G484" s="87"/>
      <c r="H484" s="88"/>
      <c r="I484" s="87"/>
    </row>
    <row r="485" spans="1:9">
      <c r="A485" s="90"/>
      <c r="B485" s="89"/>
      <c r="C485" s="104"/>
      <c r="D485" s="89"/>
      <c r="E485" s="89"/>
      <c r="F485" s="89"/>
      <c r="G485" s="89"/>
      <c r="H485" s="91"/>
      <c r="I485" s="89"/>
    </row>
    <row r="486" spans="1:9">
      <c r="A486" s="90"/>
      <c r="B486" s="87"/>
      <c r="C486" s="103"/>
      <c r="D486" s="87"/>
      <c r="E486" s="87"/>
      <c r="F486" s="87"/>
      <c r="G486" s="87"/>
      <c r="H486" s="88"/>
      <c r="I486" s="87"/>
    </row>
    <row r="487" spans="1:9">
      <c r="A487" s="90"/>
      <c r="B487" s="89"/>
      <c r="C487" s="104"/>
      <c r="D487" s="89"/>
      <c r="E487" s="89"/>
      <c r="F487" s="89"/>
      <c r="G487" s="89"/>
      <c r="H487" s="91"/>
      <c r="I487" s="89"/>
    </row>
    <row r="488" spans="1:9">
      <c r="A488" s="90"/>
      <c r="B488" s="87"/>
      <c r="C488" s="103"/>
      <c r="D488" s="87"/>
      <c r="E488" s="87"/>
      <c r="F488" s="87"/>
      <c r="G488" s="87"/>
      <c r="H488" s="88"/>
      <c r="I488" s="87"/>
    </row>
    <row r="489" spans="1:9">
      <c r="A489" s="90"/>
      <c r="B489" s="89"/>
      <c r="C489" s="104"/>
      <c r="D489" s="89"/>
      <c r="E489" s="89"/>
      <c r="F489" s="89"/>
      <c r="G489" s="89"/>
      <c r="H489" s="91"/>
      <c r="I489" s="89"/>
    </row>
    <row r="490" spans="1:9">
      <c r="A490" s="90"/>
      <c r="B490" s="87"/>
      <c r="C490" s="103"/>
      <c r="D490" s="87"/>
      <c r="E490" s="87"/>
      <c r="F490" s="87"/>
      <c r="G490" s="87"/>
      <c r="H490" s="88"/>
      <c r="I490" s="87"/>
    </row>
    <row r="491" spans="1:9">
      <c r="A491" s="90"/>
      <c r="B491" s="89"/>
      <c r="C491" s="104"/>
      <c r="D491" s="89"/>
      <c r="E491" s="89"/>
      <c r="F491" s="89"/>
      <c r="G491" s="89"/>
      <c r="H491" s="91"/>
      <c r="I491" s="89"/>
    </row>
    <row r="492" spans="1:9">
      <c r="A492" s="90"/>
      <c r="B492" s="87"/>
      <c r="C492" s="103"/>
      <c r="D492" s="87"/>
      <c r="E492" s="87"/>
      <c r="F492" s="87"/>
      <c r="G492" s="87"/>
      <c r="H492" s="88"/>
      <c r="I492" s="87"/>
    </row>
    <row r="493" spans="1:9">
      <c r="A493" s="90"/>
      <c r="B493" s="89"/>
      <c r="C493" s="104"/>
      <c r="D493" s="89"/>
      <c r="E493" s="89"/>
      <c r="F493" s="89"/>
      <c r="G493" s="89"/>
      <c r="H493" s="91"/>
      <c r="I493" s="89"/>
    </row>
    <row r="494" spans="1:9">
      <c r="A494" s="90"/>
      <c r="B494" s="87"/>
      <c r="C494" s="103"/>
      <c r="D494" s="87"/>
      <c r="E494" s="87"/>
      <c r="F494" s="87"/>
      <c r="G494" s="87"/>
      <c r="H494" s="88"/>
      <c r="I494" s="87"/>
    </row>
    <row r="495" spans="1:9">
      <c r="A495" s="90"/>
      <c r="B495" s="89"/>
      <c r="C495" s="104"/>
      <c r="D495" s="89"/>
      <c r="E495" s="89"/>
      <c r="F495" s="89"/>
      <c r="G495" s="89"/>
      <c r="H495" s="91"/>
      <c r="I495" s="89"/>
    </row>
    <row r="496" spans="1:9">
      <c r="A496" s="90"/>
      <c r="B496" s="87"/>
      <c r="C496" s="103"/>
      <c r="D496" s="87"/>
      <c r="E496" s="87"/>
      <c r="F496" s="87"/>
      <c r="G496" s="87"/>
      <c r="H496" s="88"/>
      <c r="I496" s="87"/>
    </row>
    <row r="497" spans="1:9">
      <c r="A497" s="90"/>
      <c r="B497" s="89"/>
      <c r="C497" s="104"/>
      <c r="D497" s="89"/>
      <c r="E497" s="89"/>
      <c r="F497" s="89"/>
      <c r="G497" s="89"/>
      <c r="H497" s="91"/>
      <c r="I497" s="89"/>
    </row>
    <row r="498" spans="1:9">
      <c r="A498" s="90"/>
      <c r="B498" s="87"/>
      <c r="C498" s="103"/>
      <c r="D498" s="87"/>
      <c r="E498" s="87"/>
      <c r="F498" s="87"/>
      <c r="G498" s="87"/>
      <c r="H498" s="88"/>
      <c r="I498" s="87"/>
    </row>
    <row r="499" spans="1:9">
      <c r="A499" s="90"/>
      <c r="B499" s="89"/>
      <c r="C499" s="104"/>
      <c r="D499" s="89"/>
      <c r="E499" s="89"/>
      <c r="F499" s="89"/>
      <c r="G499" s="89"/>
      <c r="H499" s="91"/>
      <c r="I499" s="89"/>
    </row>
    <row r="500" spans="1:9">
      <c r="A500" s="90"/>
      <c r="B500" s="87"/>
      <c r="C500" s="103"/>
      <c r="D500" s="87"/>
      <c r="E500" s="87"/>
      <c r="F500" s="87"/>
      <c r="G500" s="87"/>
      <c r="H500" s="88"/>
      <c r="I500" s="87"/>
    </row>
    <row r="501" spans="1:9">
      <c r="A501" s="90"/>
      <c r="B501" s="89"/>
      <c r="C501" s="104"/>
      <c r="D501" s="89"/>
      <c r="E501" s="89"/>
      <c r="F501" s="89"/>
      <c r="G501" s="89"/>
      <c r="H501" s="91"/>
      <c r="I501" s="89"/>
    </row>
    <row r="502" spans="1:9">
      <c r="A502" s="90"/>
      <c r="B502" s="87"/>
      <c r="C502" s="103"/>
      <c r="D502" s="87"/>
      <c r="E502" s="87"/>
      <c r="F502" s="87"/>
      <c r="G502" s="87"/>
      <c r="H502" s="88"/>
      <c r="I502" s="87"/>
    </row>
    <row r="503" spans="1:9">
      <c r="A503" s="90"/>
      <c r="B503" s="89"/>
      <c r="C503" s="104"/>
      <c r="D503" s="89"/>
      <c r="E503" s="89"/>
      <c r="F503" s="89"/>
      <c r="G503" s="89"/>
      <c r="H503" s="91"/>
      <c r="I503" s="89"/>
    </row>
    <row r="504" spans="1:9">
      <c r="A504" s="90"/>
      <c r="B504" s="87"/>
      <c r="C504" s="103"/>
      <c r="D504" s="87"/>
      <c r="E504" s="87"/>
      <c r="F504" s="87"/>
      <c r="G504" s="87"/>
      <c r="H504" s="88"/>
      <c r="I504" s="87"/>
    </row>
    <row r="505" spans="1:9">
      <c r="A505" s="90"/>
      <c r="B505" s="89"/>
      <c r="C505" s="104"/>
      <c r="D505" s="89"/>
      <c r="E505" s="89"/>
      <c r="F505" s="89"/>
      <c r="G505" s="89"/>
      <c r="H505" s="91"/>
      <c r="I505" s="89"/>
    </row>
    <row r="506" spans="1:9">
      <c r="A506" s="90"/>
      <c r="B506" s="87"/>
      <c r="C506" s="103"/>
      <c r="D506" s="87"/>
      <c r="E506" s="87"/>
      <c r="F506" s="87"/>
      <c r="G506" s="87"/>
      <c r="H506" s="88"/>
      <c r="I506" s="87"/>
    </row>
    <row r="507" spans="1:9">
      <c r="A507" s="90"/>
      <c r="B507" s="89"/>
      <c r="C507" s="104"/>
      <c r="D507" s="89"/>
      <c r="E507" s="89"/>
      <c r="F507" s="89"/>
      <c r="G507" s="89"/>
      <c r="H507" s="91"/>
      <c r="I507" s="89"/>
    </row>
    <row r="508" spans="1:9">
      <c r="A508" s="90"/>
      <c r="B508" s="87"/>
      <c r="C508" s="103"/>
      <c r="D508" s="87"/>
      <c r="E508" s="87"/>
      <c r="F508" s="87"/>
      <c r="G508" s="87"/>
      <c r="H508" s="88"/>
      <c r="I508" s="87"/>
    </row>
    <row r="509" spans="1:9">
      <c r="A509" s="90"/>
      <c r="B509" s="89"/>
      <c r="C509" s="104"/>
      <c r="D509" s="89"/>
      <c r="E509" s="89"/>
      <c r="F509" s="89"/>
      <c r="G509" s="89"/>
      <c r="H509" s="91"/>
      <c r="I509" s="89"/>
    </row>
    <row r="510" spans="1:9">
      <c r="A510" s="90"/>
      <c r="B510" s="87"/>
      <c r="C510" s="103"/>
      <c r="D510" s="87"/>
      <c r="E510" s="87"/>
      <c r="F510" s="87"/>
      <c r="G510" s="87"/>
      <c r="H510" s="88"/>
      <c r="I510" s="87"/>
    </row>
    <row r="511" spans="1:9">
      <c r="A511" s="90"/>
      <c r="B511" s="89"/>
      <c r="C511" s="104"/>
      <c r="D511" s="89"/>
      <c r="E511" s="89"/>
      <c r="F511" s="89"/>
      <c r="G511" s="89"/>
      <c r="H511" s="91"/>
      <c r="I511" s="89"/>
    </row>
    <row r="512" spans="1:9">
      <c r="A512" s="90"/>
      <c r="B512" s="87"/>
      <c r="C512" s="103"/>
      <c r="D512" s="87"/>
      <c r="E512" s="87"/>
      <c r="F512" s="87"/>
      <c r="G512" s="87"/>
      <c r="H512" s="88"/>
      <c r="I512" s="87"/>
    </row>
    <row r="513" spans="1:9">
      <c r="A513" s="90"/>
      <c r="B513" s="89"/>
      <c r="C513" s="104"/>
      <c r="D513" s="89"/>
      <c r="E513" s="89"/>
      <c r="F513" s="89"/>
      <c r="G513" s="89"/>
      <c r="H513" s="91"/>
      <c r="I513" s="89"/>
    </row>
    <row r="514" spans="1:9">
      <c r="A514" s="90"/>
      <c r="B514" s="87"/>
      <c r="C514" s="103"/>
      <c r="D514" s="87"/>
      <c r="E514" s="87"/>
      <c r="F514" s="87"/>
      <c r="G514" s="87"/>
      <c r="H514" s="88"/>
      <c r="I514" s="87"/>
    </row>
    <row r="515" spans="1:9">
      <c r="A515" s="90"/>
      <c r="B515" s="89"/>
      <c r="C515" s="104"/>
      <c r="D515" s="89"/>
      <c r="E515" s="89"/>
      <c r="F515" s="89"/>
      <c r="G515" s="89"/>
      <c r="H515" s="91"/>
      <c r="I515" s="89"/>
    </row>
    <row r="516" spans="1:9">
      <c r="A516" s="90"/>
      <c r="B516" s="87"/>
      <c r="C516" s="103"/>
      <c r="D516" s="87"/>
      <c r="E516" s="87"/>
      <c r="F516" s="87"/>
      <c r="G516" s="87"/>
      <c r="H516" s="88"/>
      <c r="I516" s="87"/>
    </row>
    <row r="517" spans="1:9">
      <c r="A517" s="90"/>
      <c r="B517" s="89"/>
      <c r="C517" s="104"/>
      <c r="D517" s="89"/>
      <c r="E517" s="89"/>
      <c r="F517" s="89"/>
      <c r="G517" s="89"/>
      <c r="H517" s="91"/>
      <c r="I517" s="89"/>
    </row>
    <row r="518" spans="1:9">
      <c r="A518" s="90"/>
      <c r="B518" s="87"/>
      <c r="C518" s="103"/>
      <c r="D518" s="87"/>
      <c r="E518" s="87"/>
      <c r="F518" s="87"/>
      <c r="G518" s="87"/>
      <c r="H518" s="88"/>
      <c r="I518" s="87"/>
    </row>
    <row r="519" spans="1:9">
      <c r="A519" s="90"/>
      <c r="B519" s="89"/>
      <c r="C519" s="104"/>
      <c r="D519" s="89"/>
      <c r="E519" s="89"/>
      <c r="F519" s="89"/>
      <c r="G519" s="89"/>
      <c r="H519" s="91"/>
      <c r="I519" s="89"/>
    </row>
    <row r="520" spans="1:9">
      <c r="A520" s="90"/>
      <c r="B520" s="87"/>
      <c r="C520" s="103"/>
      <c r="D520" s="87"/>
      <c r="E520" s="87"/>
      <c r="F520" s="87"/>
      <c r="G520" s="87"/>
      <c r="H520" s="88"/>
      <c r="I520" s="87"/>
    </row>
    <row r="521" spans="1:9">
      <c r="A521" s="90"/>
      <c r="B521" s="89"/>
      <c r="C521" s="104"/>
      <c r="D521" s="89"/>
      <c r="E521" s="89"/>
      <c r="F521" s="89"/>
      <c r="G521" s="89"/>
      <c r="H521" s="91"/>
      <c r="I521" s="89"/>
    </row>
    <row r="522" spans="1:9">
      <c r="A522" s="90"/>
      <c r="B522" s="87"/>
      <c r="C522" s="103"/>
      <c r="D522" s="87"/>
      <c r="E522" s="87"/>
      <c r="F522" s="87"/>
      <c r="G522" s="87"/>
      <c r="H522" s="88"/>
      <c r="I522" s="87"/>
    </row>
    <row r="523" spans="1:9">
      <c r="A523" s="90"/>
      <c r="B523" s="89"/>
      <c r="C523" s="104"/>
      <c r="D523" s="89"/>
      <c r="E523" s="89"/>
      <c r="F523" s="89"/>
      <c r="G523" s="89"/>
      <c r="H523" s="91"/>
      <c r="I523" s="89"/>
    </row>
    <row r="524" spans="1:9">
      <c r="A524" s="90"/>
      <c r="B524" s="87"/>
      <c r="C524" s="103"/>
      <c r="D524" s="87"/>
      <c r="E524" s="87"/>
      <c r="F524" s="87"/>
      <c r="G524" s="87"/>
      <c r="H524" s="88"/>
      <c r="I524" s="87"/>
    </row>
    <row r="525" spans="1:9">
      <c r="A525" s="90"/>
      <c r="B525" s="89"/>
      <c r="C525" s="104"/>
      <c r="D525" s="89"/>
      <c r="E525" s="89"/>
      <c r="F525" s="89"/>
      <c r="G525" s="89"/>
      <c r="H525" s="91"/>
      <c r="I525" s="89"/>
    </row>
    <row r="526" spans="1:9">
      <c r="A526" s="90"/>
      <c r="B526" s="87"/>
      <c r="C526" s="103"/>
      <c r="D526" s="87"/>
      <c r="E526" s="87"/>
      <c r="F526" s="87"/>
      <c r="G526" s="87"/>
      <c r="H526" s="88"/>
      <c r="I526" s="87"/>
    </row>
    <row r="527" spans="1:9">
      <c r="A527" s="90"/>
      <c r="B527" s="89"/>
      <c r="C527" s="104"/>
      <c r="D527" s="89"/>
      <c r="E527" s="89"/>
      <c r="F527" s="89"/>
      <c r="G527" s="89"/>
      <c r="H527" s="91"/>
      <c r="I527" s="89"/>
    </row>
    <row r="528" spans="1:9">
      <c r="A528" s="90"/>
      <c r="B528" s="87"/>
      <c r="C528" s="103"/>
      <c r="D528" s="87"/>
      <c r="E528" s="87"/>
      <c r="F528" s="87"/>
      <c r="G528" s="87"/>
      <c r="H528" s="88"/>
      <c r="I528" s="87"/>
    </row>
    <row r="529" spans="1:9">
      <c r="A529" s="90"/>
      <c r="B529" s="89"/>
      <c r="C529" s="104"/>
      <c r="D529" s="89"/>
      <c r="E529" s="89"/>
      <c r="F529" s="89"/>
      <c r="G529" s="89"/>
      <c r="H529" s="91"/>
      <c r="I529" s="89"/>
    </row>
    <row r="530" spans="1:9">
      <c r="A530" s="90"/>
      <c r="B530" s="87"/>
      <c r="C530" s="103"/>
      <c r="D530" s="87"/>
      <c r="E530" s="87"/>
      <c r="F530" s="87"/>
      <c r="G530" s="87"/>
      <c r="H530" s="88"/>
      <c r="I530" s="87"/>
    </row>
    <row r="531" spans="1:9">
      <c r="A531" s="90"/>
      <c r="B531" s="89"/>
      <c r="C531" s="104"/>
      <c r="D531" s="89"/>
      <c r="E531" s="89"/>
      <c r="F531" s="89"/>
      <c r="G531" s="89"/>
      <c r="H531" s="91"/>
      <c r="I531" s="89"/>
    </row>
    <row r="532" spans="1:9">
      <c r="A532" s="90"/>
      <c r="B532" s="87"/>
      <c r="C532" s="103"/>
      <c r="D532" s="87"/>
      <c r="E532" s="87"/>
      <c r="F532" s="87"/>
      <c r="G532" s="87"/>
      <c r="H532" s="88"/>
      <c r="I532" s="87"/>
    </row>
    <row r="533" spans="1:9">
      <c r="A533" s="90"/>
      <c r="B533" s="89"/>
      <c r="C533" s="104"/>
      <c r="D533" s="89"/>
      <c r="E533" s="89"/>
      <c r="F533" s="89"/>
      <c r="G533" s="89"/>
      <c r="H533" s="91"/>
      <c r="I533" s="89"/>
    </row>
    <row r="534" spans="1:9">
      <c r="A534" s="90"/>
      <c r="B534" s="87"/>
      <c r="C534" s="103"/>
      <c r="D534" s="87"/>
      <c r="E534" s="87"/>
      <c r="F534" s="87"/>
      <c r="G534" s="87"/>
      <c r="H534" s="88"/>
      <c r="I534" s="87"/>
    </row>
    <row r="535" spans="1:9">
      <c r="A535" s="90"/>
      <c r="B535" s="89"/>
      <c r="C535" s="104"/>
      <c r="D535" s="89"/>
      <c r="E535" s="89"/>
      <c r="F535" s="89"/>
      <c r="G535" s="89"/>
      <c r="H535" s="91"/>
      <c r="I535" s="89"/>
    </row>
    <row r="536" spans="1:9">
      <c r="A536" s="90"/>
      <c r="B536" s="87"/>
      <c r="C536" s="103"/>
      <c r="D536" s="87"/>
      <c r="E536" s="87"/>
      <c r="F536" s="87"/>
      <c r="G536" s="87"/>
      <c r="H536" s="88"/>
      <c r="I536" s="87"/>
    </row>
    <row r="537" spans="1:9">
      <c r="A537" s="90"/>
      <c r="B537" s="89"/>
      <c r="C537" s="104"/>
      <c r="D537" s="89"/>
      <c r="E537" s="89"/>
      <c r="F537" s="89"/>
      <c r="G537" s="89"/>
      <c r="H537" s="91"/>
      <c r="I537" s="89"/>
    </row>
    <row r="538" spans="1:9">
      <c r="A538" s="90"/>
      <c r="B538" s="87"/>
      <c r="C538" s="103"/>
      <c r="D538" s="87"/>
      <c r="E538" s="87"/>
      <c r="F538" s="87"/>
      <c r="G538" s="87"/>
      <c r="H538" s="88"/>
      <c r="I538" s="87"/>
    </row>
    <row r="539" spans="1:9">
      <c r="A539" s="90"/>
      <c r="B539" s="89"/>
      <c r="C539" s="104"/>
      <c r="D539" s="89"/>
      <c r="E539" s="89"/>
      <c r="F539" s="89"/>
      <c r="G539" s="89"/>
      <c r="H539" s="91"/>
      <c r="I539" s="89"/>
    </row>
    <row r="540" spans="1:9">
      <c r="A540" s="90"/>
      <c r="B540" s="87"/>
      <c r="C540" s="103"/>
      <c r="D540" s="87"/>
      <c r="E540" s="87"/>
      <c r="F540" s="87"/>
      <c r="G540" s="87"/>
      <c r="H540" s="88"/>
      <c r="I540" s="87"/>
    </row>
    <row r="541" spans="1:9">
      <c r="A541" s="90"/>
      <c r="B541" s="89"/>
      <c r="C541" s="104"/>
      <c r="D541" s="89"/>
      <c r="E541" s="89"/>
      <c r="F541" s="89"/>
      <c r="G541" s="89"/>
      <c r="H541" s="91"/>
      <c r="I541" s="89"/>
    </row>
    <row r="542" spans="1:9">
      <c r="A542" s="90"/>
      <c r="B542" s="87"/>
      <c r="C542" s="103"/>
      <c r="D542" s="87"/>
      <c r="E542" s="87"/>
      <c r="F542" s="87"/>
      <c r="G542" s="87"/>
      <c r="H542" s="88"/>
      <c r="I542" s="87"/>
    </row>
    <row r="543" spans="1:9">
      <c r="A543" s="90"/>
      <c r="B543" s="89"/>
      <c r="C543" s="104"/>
      <c r="D543" s="89"/>
      <c r="E543" s="89"/>
      <c r="F543" s="89"/>
      <c r="G543" s="89"/>
      <c r="H543" s="91"/>
      <c r="I543" s="89"/>
    </row>
    <row r="544" spans="1:9">
      <c r="A544" s="90"/>
      <c r="B544" s="87"/>
      <c r="C544" s="103"/>
      <c r="D544" s="87"/>
      <c r="E544" s="87"/>
      <c r="F544" s="87"/>
      <c r="G544" s="87"/>
      <c r="H544" s="88"/>
      <c r="I544" s="87"/>
    </row>
    <row r="545" spans="1:9">
      <c r="A545" s="90"/>
      <c r="B545" s="89"/>
      <c r="C545" s="104"/>
      <c r="D545" s="89"/>
      <c r="E545" s="89"/>
      <c r="F545" s="89"/>
      <c r="G545" s="89"/>
      <c r="H545" s="91"/>
      <c r="I545" s="89"/>
    </row>
    <row r="546" spans="1:9">
      <c r="A546" s="90"/>
      <c r="B546" s="87"/>
      <c r="C546" s="103"/>
      <c r="D546" s="87"/>
      <c r="E546" s="87"/>
      <c r="F546" s="87"/>
      <c r="G546" s="87"/>
      <c r="H546" s="88"/>
      <c r="I546" s="87"/>
    </row>
    <row r="547" spans="1:9">
      <c r="A547" s="90"/>
      <c r="B547" s="89"/>
      <c r="C547" s="104"/>
      <c r="D547" s="89"/>
      <c r="E547" s="89"/>
      <c r="F547" s="89"/>
      <c r="G547" s="89"/>
      <c r="H547" s="91"/>
      <c r="I547" s="89"/>
    </row>
    <row r="548" spans="1:9">
      <c r="A548" s="90"/>
      <c r="B548" s="87"/>
      <c r="C548" s="103"/>
      <c r="D548" s="87"/>
      <c r="E548" s="87"/>
      <c r="F548" s="87"/>
      <c r="G548" s="87"/>
      <c r="H548" s="88"/>
      <c r="I548" s="87"/>
    </row>
    <row r="549" spans="1:9">
      <c r="A549" s="90"/>
      <c r="B549" s="89"/>
      <c r="C549" s="104"/>
      <c r="D549" s="89"/>
      <c r="E549" s="89"/>
      <c r="F549" s="89"/>
      <c r="G549" s="89"/>
      <c r="H549" s="91"/>
      <c r="I549" s="89"/>
    </row>
    <row r="550" spans="1:9">
      <c r="A550" s="90"/>
      <c r="B550" s="87"/>
      <c r="C550" s="103"/>
      <c r="D550" s="87"/>
      <c r="E550" s="87"/>
      <c r="F550" s="87"/>
      <c r="G550" s="87"/>
      <c r="H550" s="88"/>
      <c r="I550" s="87"/>
    </row>
    <row r="551" spans="1:9">
      <c r="A551" s="90"/>
      <c r="B551" s="89"/>
      <c r="C551" s="104"/>
      <c r="D551" s="89"/>
      <c r="E551" s="89"/>
      <c r="F551" s="89"/>
      <c r="G551" s="89"/>
      <c r="H551" s="91"/>
      <c r="I551" s="89"/>
    </row>
    <row r="552" spans="1:9">
      <c r="A552" s="90"/>
      <c r="B552" s="87"/>
      <c r="C552" s="103"/>
      <c r="D552" s="87"/>
      <c r="E552" s="87"/>
      <c r="F552" s="87"/>
      <c r="G552" s="87"/>
      <c r="H552" s="88"/>
      <c r="I552" s="87"/>
    </row>
    <row r="553" spans="1:9">
      <c r="A553" s="90"/>
      <c r="B553" s="89"/>
      <c r="C553" s="104"/>
      <c r="D553" s="89"/>
      <c r="E553" s="89"/>
      <c r="F553" s="89"/>
      <c r="G553" s="89"/>
      <c r="H553" s="91"/>
      <c r="I553" s="89"/>
    </row>
    <row r="554" spans="1:9">
      <c r="A554" s="90"/>
      <c r="B554" s="87"/>
      <c r="C554" s="103"/>
      <c r="D554" s="87"/>
      <c r="E554" s="87"/>
      <c r="F554" s="87"/>
      <c r="G554" s="87"/>
      <c r="H554" s="88"/>
      <c r="I554" s="87"/>
    </row>
    <row r="555" spans="1:9">
      <c r="A555" s="90"/>
      <c r="B555" s="89"/>
      <c r="C555" s="104"/>
      <c r="D555" s="89"/>
      <c r="E555" s="89"/>
      <c r="F555" s="89"/>
      <c r="G555" s="89"/>
      <c r="H555" s="91"/>
      <c r="I555" s="89"/>
    </row>
    <row r="556" spans="1:9">
      <c r="A556" s="90"/>
      <c r="B556" s="87"/>
      <c r="C556" s="103"/>
      <c r="D556" s="87"/>
      <c r="E556" s="87"/>
      <c r="F556" s="87"/>
      <c r="G556" s="87"/>
      <c r="H556" s="88"/>
      <c r="I556" s="87"/>
    </row>
    <row r="557" spans="1:9">
      <c r="A557" s="90"/>
      <c r="B557" s="89"/>
      <c r="C557" s="104"/>
      <c r="D557" s="89"/>
      <c r="E557" s="89"/>
      <c r="F557" s="89"/>
      <c r="G557" s="89"/>
      <c r="H557" s="91"/>
      <c r="I557" s="89"/>
    </row>
    <row r="558" spans="1:9">
      <c r="A558" s="90"/>
      <c r="B558" s="87"/>
      <c r="C558" s="103"/>
      <c r="D558" s="87"/>
      <c r="E558" s="87"/>
      <c r="F558" s="87"/>
      <c r="G558" s="87"/>
      <c r="H558" s="88"/>
      <c r="I558" s="87"/>
    </row>
    <row r="559" spans="1:9">
      <c r="A559" s="90"/>
      <c r="B559" s="89"/>
      <c r="C559" s="104"/>
      <c r="D559" s="89"/>
      <c r="E559" s="89"/>
      <c r="F559" s="89"/>
      <c r="G559" s="89"/>
      <c r="H559" s="91"/>
      <c r="I559" s="89"/>
    </row>
    <row r="560" spans="1:9">
      <c r="A560" s="90"/>
      <c r="B560" s="87"/>
      <c r="C560" s="103"/>
      <c r="D560" s="87"/>
      <c r="E560" s="87"/>
      <c r="F560" s="87"/>
      <c r="G560" s="87"/>
      <c r="H560" s="88"/>
      <c r="I560" s="87"/>
    </row>
    <row r="561" spans="1:9">
      <c r="A561" s="90"/>
      <c r="B561" s="89"/>
      <c r="C561" s="104"/>
      <c r="D561" s="89"/>
      <c r="E561" s="89"/>
      <c r="F561" s="89"/>
      <c r="G561" s="89"/>
      <c r="H561" s="91"/>
      <c r="I561" s="89"/>
    </row>
    <row r="562" spans="1:9">
      <c r="A562" s="90"/>
      <c r="B562" s="87"/>
      <c r="C562" s="103"/>
      <c r="D562" s="87"/>
      <c r="E562" s="87"/>
      <c r="F562" s="87"/>
      <c r="G562" s="87"/>
      <c r="H562" s="88"/>
      <c r="I562" s="87"/>
    </row>
    <row r="563" spans="1:9">
      <c r="A563" s="90"/>
      <c r="B563" s="89"/>
      <c r="C563" s="104"/>
      <c r="D563" s="89"/>
      <c r="E563" s="89"/>
      <c r="F563" s="89"/>
      <c r="G563" s="89"/>
      <c r="H563" s="91"/>
      <c r="I563" s="89"/>
    </row>
    <row r="564" spans="1:9">
      <c r="A564" s="90"/>
      <c r="B564" s="87"/>
      <c r="C564" s="103"/>
      <c r="D564" s="87"/>
      <c r="E564" s="87"/>
      <c r="F564" s="87"/>
      <c r="G564" s="87"/>
      <c r="H564" s="88"/>
      <c r="I564" s="87"/>
    </row>
    <row r="565" spans="1:9">
      <c r="A565" s="90"/>
      <c r="B565" s="89"/>
      <c r="C565" s="104"/>
      <c r="D565" s="89"/>
      <c r="E565" s="89"/>
      <c r="F565" s="89"/>
      <c r="G565" s="89"/>
      <c r="H565" s="91"/>
      <c r="I565" s="89"/>
    </row>
    <row r="566" spans="1:9">
      <c r="A566" s="90"/>
      <c r="B566" s="87"/>
      <c r="C566" s="103"/>
      <c r="D566" s="87"/>
      <c r="E566" s="87"/>
      <c r="F566" s="87"/>
      <c r="G566" s="87"/>
      <c r="H566" s="88"/>
      <c r="I566" s="87"/>
    </row>
    <row r="567" spans="1:9">
      <c r="A567" s="90"/>
      <c r="B567" s="89"/>
      <c r="C567" s="104"/>
      <c r="D567" s="89"/>
      <c r="E567" s="89"/>
      <c r="F567" s="89"/>
      <c r="G567" s="89"/>
      <c r="H567" s="91"/>
      <c r="I567" s="89"/>
    </row>
    <row r="568" spans="1:9">
      <c r="A568" s="90"/>
      <c r="B568" s="87"/>
      <c r="C568" s="103"/>
      <c r="D568" s="87"/>
      <c r="E568" s="87"/>
      <c r="F568" s="87"/>
      <c r="G568" s="87"/>
      <c r="H568" s="88"/>
      <c r="I568" s="87"/>
    </row>
    <row r="569" spans="1:9">
      <c r="A569" s="90"/>
      <c r="B569" s="89"/>
      <c r="C569" s="104"/>
      <c r="D569" s="89"/>
      <c r="E569" s="89"/>
      <c r="F569" s="89"/>
      <c r="G569" s="89"/>
      <c r="H569" s="91"/>
      <c r="I569" s="89"/>
    </row>
    <row r="570" spans="1:9">
      <c r="A570" s="90"/>
      <c r="B570" s="87"/>
      <c r="C570" s="103"/>
      <c r="D570" s="87"/>
      <c r="E570" s="87"/>
      <c r="F570" s="87"/>
      <c r="G570" s="87"/>
      <c r="H570" s="88"/>
      <c r="I570" s="87"/>
    </row>
    <row r="571" spans="1:9">
      <c r="A571" s="90"/>
      <c r="B571" s="89"/>
      <c r="C571" s="104"/>
      <c r="D571" s="89"/>
      <c r="E571" s="89"/>
      <c r="F571" s="89"/>
      <c r="G571" s="89"/>
      <c r="H571" s="91"/>
      <c r="I571" s="89"/>
    </row>
    <row r="572" spans="1:9">
      <c r="A572" s="90"/>
      <c r="B572" s="87"/>
      <c r="C572" s="103"/>
      <c r="D572" s="87"/>
      <c r="E572" s="87"/>
      <c r="F572" s="87"/>
      <c r="G572" s="87"/>
      <c r="H572" s="88"/>
      <c r="I572" s="87"/>
    </row>
    <row r="573" spans="1:9">
      <c r="A573" s="90"/>
      <c r="B573" s="89"/>
      <c r="C573" s="104"/>
      <c r="D573" s="89"/>
      <c r="E573" s="89"/>
      <c r="F573" s="89"/>
      <c r="G573" s="89"/>
      <c r="H573" s="91"/>
      <c r="I573" s="89"/>
    </row>
    <row r="574" spans="1:9">
      <c r="A574" s="90"/>
      <c r="B574" s="87"/>
      <c r="C574" s="103"/>
      <c r="D574" s="87"/>
      <c r="E574" s="87"/>
      <c r="F574" s="87"/>
      <c r="G574" s="87"/>
      <c r="H574" s="88"/>
      <c r="I574" s="87"/>
    </row>
    <row r="575" spans="1:9">
      <c r="A575" s="90"/>
      <c r="B575" s="89"/>
      <c r="C575" s="104"/>
      <c r="D575" s="89"/>
      <c r="E575" s="89"/>
      <c r="F575" s="89"/>
      <c r="G575" s="89"/>
      <c r="H575" s="91"/>
      <c r="I575" s="89"/>
    </row>
    <row r="576" spans="1:9">
      <c r="A576" s="90"/>
      <c r="B576" s="87"/>
      <c r="C576" s="103"/>
      <c r="D576" s="87"/>
      <c r="E576" s="87"/>
      <c r="F576" s="87"/>
      <c r="G576" s="87"/>
      <c r="H576" s="88"/>
      <c r="I576" s="87"/>
    </row>
    <row r="577" spans="1:9">
      <c r="A577" s="90"/>
      <c r="B577" s="89"/>
      <c r="C577" s="104"/>
      <c r="D577" s="89"/>
      <c r="E577" s="89"/>
      <c r="F577" s="89"/>
      <c r="G577" s="89"/>
      <c r="H577" s="91"/>
      <c r="I577" s="89"/>
    </row>
    <row r="578" spans="1:9">
      <c r="A578" s="90"/>
      <c r="B578" s="87"/>
      <c r="C578" s="103"/>
      <c r="D578" s="87"/>
      <c r="E578" s="87"/>
      <c r="F578" s="87"/>
      <c r="G578" s="87"/>
      <c r="H578" s="88"/>
      <c r="I578" s="87"/>
    </row>
    <row r="579" spans="1:9">
      <c r="A579" s="90"/>
      <c r="B579" s="89"/>
      <c r="C579" s="104"/>
      <c r="D579" s="89"/>
      <c r="E579" s="89"/>
      <c r="F579" s="89"/>
      <c r="G579" s="89"/>
      <c r="H579" s="91"/>
      <c r="I579" s="89"/>
    </row>
    <row r="580" spans="1:9">
      <c r="A580" s="90"/>
      <c r="B580" s="87"/>
      <c r="C580" s="103"/>
      <c r="D580" s="87"/>
      <c r="E580" s="87"/>
      <c r="F580" s="87"/>
      <c r="G580" s="87"/>
      <c r="H580" s="88"/>
      <c r="I580" s="87"/>
    </row>
    <row r="581" spans="1:9">
      <c r="A581" s="90"/>
      <c r="B581" s="89"/>
      <c r="C581" s="104"/>
      <c r="D581" s="89"/>
      <c r="E581" s="89"/>
      <c r="F581" s="89"/>
      <c r="G581" s="89"/>
      <c r="H581" s="91"/>
      <c r="I581" s="89"/>
    </row>
    <row r="582" spans="1:9">
      <c r="A582" s="90"/>
      <c r="B582" s="87"/>
      <c r="C582" s="103"/>
      <c r="D582" s="87"/>
      <c r="E582" s="87"/>
      <c r="F582" s="87"/>
      <c r="G582" s="87"/>
      <c r="H582" s="88"/>
      <c r="I582" s="87"/>
    </row>
    <row r="583" spans="1:9">
      <c r="A583" s="90"/>
      <c r="B583" s="89"/>
      <c r="C583" s="104"/>
      <c r="D583" s="89"/>
      <c r="E583" s="89"/>
      <c r="F583" s="89"/>
      <c r="G583" s="89"/>
      <c r="H583" s="91"/>
      <c r="I583" s="89"/>
    </row>
    <row r="584" spans="1:9">
      <c r="A584" s="90"/>
      <c r="B584" s="87"/>
      <c r="C584" s="103"/>
      <c r="D584" s="87"/>
      <c r="E584" s="87"/>
      <c r="F584" s="87"/>
      <c r="G584" s="87"/>
      <c r="H584" s="88"/>
      <c r="I584" s="87"/>
    </row>
    <row r="585" spans="1:9">
      <c r="A585" s="90"/>
      <c r="B585" s="89"/>
      <c r="C585" s="104"/>
      <c r="D585" s="89"/>
      <c r="E585" s="89"/>
      <c r="F585" s="89"/>
      <c r="G585" s="89"/>
      <c r="H585" s="91"/>
      <c r="I585" s="89"/>
    </row>
    <row r="586" spans="1:9">
      <c r="A586" s="90"/>
      <c r="B586" s="87"/>
      <c r="C586" s="103"/>
      <c r="D586" s="87"/>
      <c r="E586" s="87"/>
      <c r="F586" s="87"/>
      <c r="G586" s="87"/>
      <c r="H586" s="88"/>
      <c r="I586" s="87"/>
    </row>
    <row r="587" spans="1:9">
      <c r="A587" s="90"/>
      <c r="B587" s="89"/>
      <c r="C587" s="104"/>
      <c r="D587" s="89"/>
      <c r="E587" s="89"/>
      <c r="F587" s="89"/>
      <c r="G587" s="89"/>
      <c r="H587" s="91"/>
      <c r="I587" s="89"/>
    </row>
    <row r="588" spans="1:9">
      <c r="A588" s="90"/>
      <c r="B588" s="87"/>
      <c r="C588" s="103"/>
      <c r="D588" s="87"/>
      <c r="E588" s="87"/>
      <c r="F588" s="87"/>
      <c r="G588" s="87"/>
      <c r="H588" s="88"/>
      <c r="I588" s="87"/>
    </row>
    <row r="589" spans="1:9">
      <c r="A589" s="90"/>
      <c r="B589" s="89"/>
      <c r="C589" s="104"/>
      <c r="D589" s="89"/>
      <c r="E589" s="89"/>
      <c r="F589" s="89"/>
      <c r="G589" s="89"/>
      <c r="H589" s="91"/>
      <c r="I589" s="89"/>
    </row>
    <row r="590" spans="1:9">
      <c r="A590" s="90"/>
      <c r="B590" s="87"/>
      <c r="C590" s="103"/>
      <c r="D590" s="87"/>
      <c r="E590" s="87"/>
      <c r="F590" s="87"/>
      <c r="G590" s="87"/>
      <c r="H590" s="88"/>
      <c r="I590" s="87"/>
    </row>
    <row r="591" spans="1:9">
      <c r="A591" s="90"/>
      <c r="B591" s="89"/>
      <c r="C591" s="104"/>
      <c r="D591" s="89"/>
      <c r="E591" s="89"/>
      <c r="F591" s="89"/>
      <c r="G591" s="89"/>
      <c r="H591" s="91"/>
      <c r="I591" s="89"/>
    </row>
    <row r="592" spans="1:9">
      <c r="A592" s="90"/>
      <c r="B592" s="87"/>
      <c r="C592" s="103"/>
      <c r="D592" s="87"/>
      <c r="E592" s="87"/>
      <c r="F592" s="87"/>
      <c r="G592" s="87"/>
      <c r="H592" s="88"/>
      <c r="I592" s="87"/>
    </row>
    <row r="593" spans="1:9">
      <c r="A593" s="90"/>
      <c r="B593" s="89"/>
      <c r="C593" s="104"/>
      <c r="D593" s="89"/>
      <c r="E593" s="89"/>
      <c r="F593" s="89"/>
      <c r="G593" s="89"/>
      <c r="H593" s="91"/>
      <c r="I593" s="89"/>
    </row>
    <row r="594" spans="1:9">
      <c r="A594" s="90"/>
      <c r="B594" s="87"/>
      <c r="C594" s="103"/>
      <c r="D594" s="87"/>
      <c r="E594" s="87"/>
      <c r="F594" s="87"/>
      <c r="G594" s="87"/>
      <c r="H594" s="88"/>
      <c r="I594" s="87"/>
    </row>
    <row r="595" spans="1:9">
      <c r="A595" s="90"/>
      <c r="B595" s="89"/>
      <c r="C595" s="104"/>
      <c r="D595" s="89"/>
      <c r="E595" s="89"/>
      <c r="F595" s="89"/>
      <c r="G595" s="89"/>
      <c r="H595" s="91"/>
      <c r="I595" s="89"/>
    </row>
    <row r="596" spans="1:9">
      <c r="A596" s="90"/>
      <c r="B596" s="87"/>
      <c r="C596" s="103"/>
      <c r="D596" s="87"/>
      <c r="E596" s="87"/>
      <c r="F596" s="87"/>
      <c r="G596" s="87"/>
      <c r="H596" s="88"/>
      <c r="I596" s="87"/>
    </row>
    <row r="597" spans="1:9">
      <c r="A597" s="90"/>
      <c r="B597" s="89"/>
      <c r="C597" s="104"/>
      <c r="D597" s="89"/>
      <c r="E597" s="89"/>
      <c r="F597" s="89"/>
      <c r="G597" s="89"/>
      <c r="H597" s="91"/>
      <c r="I597" s="89"/>
    </row>
    <row r="598" spans="1:9">
      <c r="A598" s="90"/>
      <c r="B598" s="87"/>
      <c r="C598" s="103"/>
      <c r="D598" s="87"/>
      <c r="E598" s="87"/>
      <c r="F598" s="87"/>
      <c r="G598" s="87"/>
      <c r="H598" s="88"/>
      <c r="I598" s="87"/>
    </row>
    <row r="599" spans="1:9">
      <c r="A599" s="90"/>
      <c r="B599" s="89"/>
      <c r="C599" s="104"/>
      <c r="D599" s="89"/>
      <c r="E599" s="89"/>
      <c r="F599" s="89"/>
      <c r="G599" s="89"/>
      <c r="H599" s="91"/>
      <c r="I599" s="89"/>
    </row>
    <row r="600" spans="1:9">
      <c r="A600" s="90"/>
      <c r="B600" s="87"/>
      <c r="C600" s="103"/>
      <c r="D600" s="87"/>
      <c r="E600" s="87"/>
      <c r="F600" s="87"/>
      <c r="G600" s="87"/>
      <c r="H600" s="88"/>
      <c r="I600" s="87"/>
    </row>
    <row r="601" spans="1:9">
      <c r="A601" s="90"/>
      <c r="B601" s="89"/>
      <c r="C601" s="104"/>
      <c r="D601" s="89"/>
      <c r="E601" s="89"/>
      <c r="F601" s="89"/>
      <c r="G601" s="89"/>
      <c r="H601" s="91"/>
      <c r="I601" s="89"/>
    </row>
    <row r="602" spans="1:9">
      <c r="A602" s="90"/>
      <c r="B602" s="87"/>
      <c r="C602" s="103"/>
      <c r="D602" s="87"/>
      <c r="E602" s="87"/>
      <c r="F602" s="87"/>
      <c r="G602" s="87"/>
      <c r="H602" s="88"/>
      <c r="I602" s="87"/>
    </row>
    <row r="603" spans="1:9">
      <c r="A603" s="90"/>
      <c r="B603" s="89"/>
      <c r="C603" s="104"/>
      <c r="D603" s="89"/>
      <c r="E603" s="89"/>
      <c r="F603" s="89"/>
      <c r="G603" s="89"/>
      <c r="H603" s="91"/>
      <c r="I603" s="89"/>
    </row>
    <row r="604" spans="1:9">
      <c r="A604" s="90"/>
      <c r="B604" s="87"/>
      <c r="C604" s="103"/>
      <c r="D604" s="87"/>
      <c r="E604" s="87"/>
      <c r="F604" s="87"/>
      <c r="G604" s="87"/>
      <c r="H604" s="88"/>
      <c r="I604" s="87"/>
    </row>
    <row r="605" spans="1:9">
      <c r="A605" s="90"/>
      <c r="B605" s="89"/>
      <c r="C605" s="104"/>
      <c r="D605" s="89"/>
      <c r="E605" s="89"/>
      <c r="F605" s="89"/>
      <c r="G605" s="89"/>
      <c r="H605" s="91"/>
      <c r="I605" s="89"/>
    </row>
    <row r="606" spans="1:9">
      <c r="A606" s="90"/>
      <c r="B606" s="87"/>
      <c r="C606" s="103"/>
      <c r="D606" s="87"/>
      <c r="E606" s="87"/>
      <c r="F606" s="87"/>
      <c r="G606" s="87"/>
      <c r="H606" s="88"/>
      <c r="I606" s="87"/>
    </row>
    <row r="607" spans="1:9">
      <c r="A607" s="90"/>
      <c r="B607" s="89"/>
      <c r="C607" s="104"/>
      <c r="D607" s="89"/>
      <c r="E607" s="89"/>
      <c r="F607" s="89"/>
      <c r="G607" s="89"/>
      <c r="H607" s="91"/>
      <c r="I607" s="89"/>
    </row>
    <row r="608" spans="1:9">
      <c r="A608" s="90"/>
      <c r="B608" s="87"/>
      <c r="C608" s="103"/>
      <c r="D608" s="87"/>
      <c r="E608" s="87"/>
      <c r="F608" s="87"/>
      <c r="G608" s="87"/>
      <c r="H608" s="88"/>
      <c r="I608" s="87"/>
    </row>
    <row r="609" spans="1:9">
      <c r="A609" s="90"/>
      <c r="B609" s="89"/>
      <c r="C609" s="104"/>
      <c r="D609" s="89"/>
      <c r="E609" s="89"/>
      <c r="F609" s="89"/>
      <c r="G609" s="89"/>
      <c r="H609" s="91"/>
      <c r="I609" s="89"/>
    </row>
    <row r="610" spans="1:9">
      <c r="A610" s="90"/>
      <c r="B610" s="87"/>
      <c r="C610" s="103"/>
      <c r="D610" s="87"/>
      <c r="E610" s="87"/>
      <c r="F610" s="87"/>
      <c r="G610" s="87"/>
      <c r="H610" s="88"/>
      <c r="I610" s="87"/>
    </row>
    <row r="611" spans="1:9">
      <c r="A611" s="90"/>
      <c r="B611" s="89"/>
      <c r="C611" s="104"/>
      <c r="D611" s="89"/>
      <c r="E611" s="89"/>
      <c r="F611" s="89"/>
      <c r="G611" s="89"/>
      <c r="H611" s="91"/>
      <c r="I611" s="89"/>
    </row>
    <row r="612" spans="1:9">
      <c r="A612" s="90"/>
      <c r="B612" s="87"/>
      <c r="C612" s="103"/>
      <c r="D612" s="87"/>
      <c r="E612" s="87"/>
      <c r="F612" s="87"/>
      <c r="G612" s="87"/>
      <c r="H612" s="88"/>
      <c r="I612" s="87"/>
    </row>
    <row r="613" spans="1:9">
      <c r="A613" s="90"/>
      <c r="B613" s="89"/>
      <c r="C613" s="104"/>
      <c r="D613" s="89"/>
      <c r="E613" s="89"/>
      <c r="F613" s="89"/>
      <c r="G613" s="89"/>
      <c r="H613" s="91"/>
      <c r="I613" s="89"/>
    </row>
    <row r="614" spans="1:9">
      <c r="A614" s="90"/>
      <c r="B614" s="87"/>
      <c r="C614" s="103"/>
      <c r="D614" s="87"/>
      <c r="E614" s="87"/>
      <c r="F614" s="87"/>
      <c r="G614" s="87"/>
      <c r="H614" s="88"/>
      <c r="I614" s="87"/>
    </row>
    <row r="615" spans="1:9">
      <c r="A615" s="90"/>
      <c r="B615" s="89"/>
      <c r="C615" s="104"/>
      <c r="D615" s="89"/>
      <c r="E615" s="89"/>
      <c r="F615" s="89"/>
      <c r="G615" s="89"/>
      <c r="H615" s="91"/>
      <c r="I615" s="89"/>
    </row>
    <row r="616" spans="1:9">
      <c r="A616" s="90"/>
      <c r="B616" s="87"/>
      <c r="C616" s="103"/>
      <c r="D616" s="87"/>
      <c r="E616" s="87"/>
      <c r="F616" s="87"/>
      <c r="G616" s="87"/>
      <c r="H616" s="88"/>
      <c r="I616" s="87"/>
    </row>
    <row r="617" spans="1:9">
      <c r="A617" s="90"/>
      <c r="B617" s="89"/>
      <c r="C617" s="104"/>
      <c r="D617" s="89"/>
      <c r="E617" s="89"/>
      <c r="F617" s="89"/>
      <c r="G617" s="89"/>
      <c r="H617" s="91"/>
      <c r="I617" s="89"/>
    </row>
    <row r="618" spans="1:9">
      <c r="A618" s="90"/>
      <c r="B618" s="87"/>
      <c r="C618" s="103"/>
      <c r="D618" s="87"/>
      <c r="E618" s="87"/>
      <c r="F618" s="87"/>
      <c r="G618" s="87"/>
      <c r="H618" s="88"/>
      <c r="I618" s="87"/>
    </row>
    <row r="619" spans="1:9">
      <c r="A619" s="90"/>
      <c r="B619" s="89"/>
      <c r="C619" s="104"/>
      <c r="D619" s="89"/>
      <c r="E619" s="89"/>
      <c r="F619" s="89"/>
      <c r="G619" s="89"/>
      <c r="H619" s="91"/>
      <c r="I619" s="89"/>
    </row>
    <row r="620" spans="1:9">
      <c r="A620" s="90"/>
      <c r="B620" s="87"/>
      <c r="C620" s="103"/>
      <c r="D620" s="87"/>
      <c r="E620" s="87"/>
      <c r="F620" s="87"/>
      <c r="G620" s="87"/>
      <c r="H620" s="88"/>
      <c r="I620" s="87"/>
    </row>
    <row r="621" spans="1:9">
      <c r="A621" s="90"/>
      <c r="B621" s="89"/>
      <c r="C621" s="104"/>
      <c r="D621" s="89"/>
      <c r="E621" s="89"/>
      <c r="F621" s="89"/>
      <c r="G621" s="89"/>
      <c r="H621" s="91"/>
      <c r="I621" s="89"/>
    </row>
    <row r="622" spans="1:9">
      <c r="A622" s="90"/>
      <c r="B622" s="87"/>
      <c r="C622" s="103"/>
      <c r="D622" s="87"/>
      <c r="E622" s="87"/>
      <c r="F622" s="87"/>
      <c r="G622" s="87"/>
      <c r="H622" s="88"/>
      <c r="I622" s="87"/>
    </row>
    <row r="623" spans="1:9">
      <c r="A623" s="90"/>
      <c r="B623" s="89"/>
      <c r="C623" s="104"/>
      <c r="D623" s="89"/>
      <c r="E623" s="89"/>
      <c r="F623" s="89"/>
      <c r="G623" s="89"/>
      <c r="H623" s="91"/>
      <c r="I623" s="89"/>
    </row>
    <row r="624" spans="1:9">
      <c r="A624" s="90"/>
      <c r="B624" s="87"/>
      <c r="C624" s="103"/>
      <c r="D624" s="87"/>
      <c r="E624" s="87"/>
      <c r="F624" s="87"/>
      <c r="G624" s="87"/>
      <c r="H624" s="88"/>
      <c r="I624" s="87"/>
    </row>
    <row r="625" spans="1:9">
      <c r="A625" s="90"/>
      <c r="B625" s="89"/>
      <c r="C625" s="104"/>
      <c r="D625" s="89"/>
      <c r="E625" s="89"/>
      <c r="F625" s="89"/>
      <c r="G625" s="89"/>
      <c r="H625" s="91"/>
      <c r="I625" s="89"/>
    </row>
    <row r="626" spans="1:9">
      <c r="A626" s="90"/>
      <c r="B626" s="87"/>
      <c r="C626" s="103"/>
      <c r="D626" s="87"/>
      <c r="E626" s="87"/>
      <c r="F626" s="87"/>
      <c r="G626" s="87"/>
      <c r="H626" s="88"/>
      <c r="I626" s="87"/>
    </row>
    <row r="627" spans="1:9">
      <c r="A627" s="90"/>
      <c r="B627" s="89"/>
      <c r="C627" s="104"/>
      <c r="D627" s="89"/>
      <c r="E627" s="89"/>
      <c r="F627" s="89"/>
      <c r="G627" s="89"/>
      <c r="H627" s="91"/>
      <c r="I627" s="89"/>
    </row>
    <row r="628" spans="1:9">
      <c r="A628" s="90"/>
      <c r="B628" s="87"/>
      <c r="C628" s="103"/>
      <c r="D628" s="87"/>
      <c r="E628" s="87"/>
      <c r="F628" s="87"/>
      <c r="G628" s="87"/>
      <c r="H628" s="88"/>
      <c r="I628" s="87"/>
    </row>
    <row r="629" spans="1:9">
      <c r="A629" s="90"/>
      <c r="B629" s="89"/>
      <c r="C629" s="104"/>
      <c r="D629" s="89"/>
      <c r="E629" s="89"/>
      <c r="F629" s="89"/>
      <c r="G629" s="89"/>
      <c r="H629" s="91"/>
      <c r="I629" s="89"/>
    </row>
    <row r="630" spans="1:9">
      <c r="A630" s="90"/>
      <c r="B630" s="87"/>
      <c r="C630" s="103"/>
      <c r="D630" s="87"/>
      <c r="E630" s="87"/>
      <c r="F630" s="87"/>
      <c r="G630" s="87"/>
      <c r="H630" s="88"/>
      <c r="I630" s="87"/>
    </row>
    <row r="631" spans="1:9">
      <c r="A631" s="90"/>
      <c r="B631" s="89"/>
      <c r="C631" s="104"/>
      <c r="D631" s="89"/>
      <c r="E631" s="89"/>
      <c r="F631" s="89"/>
      <c r="G631" s="89"/>
      <c r="H631" s="91"/>
      <c r="I631" s="89"/>
    </row>
    <row r="632" spans="1:9">
      <c r="A632" s="90"/>
      <c r="B632" s="87"/>
      <c r="C632" s="103"/>
      <c r="D632" s="87"/>
      <c r="E632" s="87"/>
      <c r="F632" s="87"/>
      <c r="G632" s="87"/>
      <c r="H632" s="88"/>
      <c r="I632" s="87"/>
    </row>
    <row r="633" spans="1:9">
      <c r="A633" s="90"/>
      <c r="B633" s="89"/>
      <c r="C633" s="104"/>
      <c r="D633" s="89"/>
      <c r="E633" s="89"/>
      <c r="F633" s="89"/>
      <c r="G633" s="89"/>
      <c r="H633" s="91"/>
      <c r="I633" s="89"/>
    </row>
    <row r="634" spans="1:9">
      <c r="A634" s="90"/>
      <c r="B634" s="87"/>
      <c r="C634" s="103"/>
      <c r="D634" s="87"/>
      <c r="E634" s="87"/>
      <c r="F634" s="87"/>
      <c r="G634" s="87"/>
      <c r="H634" s="88"/>
      <c r="I634" s="87"/>
    </row>
    <row r="635" spans="1:9">
      <c r="A635" s="90"/>
      <c r="B635" s="89"/>
      <c r="C635" s="104"/>
      <c r="D635" s="89"/>
      <c r="E635" s="89"/>
      <c r="F635" s="89"/>
      <c r="G635" s="89"/>
      <c r="H635" s="91"/>
      <c r="I635" s="89"/>
    </row>
    <row r="636" spans="1:9">
      <c r="A636" s="90"/>
      <c r="B636" s="87"/>
      <c r="C636" s="103"/>
      <c r="D636" s="87"/>
      <c r="E636" s="87"/>
      <c r="F636" s="87"/>
      <c r="G636" s="87"/>
      <c r="H636" s="88"/>
      <c r="I636" s="87"/>
    </row>
    <row r="637" spans="1:9">
      <c r="A637" s="90"/>
      <c r="B637" s="89"/>
      <c r="C637" s="104"/>
      <c r="D637" s="89"/>
      <c r="E637" s="89"/>
      <c r="F637" s="89"/>
      <c r="G637" s="89"/>
      <c r="H637" s="91"/>
      <c r="I637" s="89"/>
    </row>
    <row r="638" spans="1:9">
      <c r="A638" s="90"/>
      <c r="B638" s="87"/>
      <c r="C638" s="103"/>
      <c r="D638" s="87"/>
      <c r="E638" s="87"/>
      <c r="F638" s="87"/>
      <c r="G638" s="87"/>
      <c r="H638" s="88"/>
      <c r="I638" s="87"/>
    </row>
    <row r="639" spans="1:9">
      <c r="A639" s="90"/>
      <c r="B639" s="89"/>
      <c r="C639" s="104"/>
      <c r="D639" s="89"/>
      <c r="E639" s="89"/>
      <c r="F639" s="89"/>
      <c r="G639" s="89"/>
      <c r="H639" s="91"/>
      <c r="I639" s="89"/>
    </row>
    <row r="640" spans="1:9">
      <c r="A640" s="90"/>
      <c r="B640" s="87"/>
      <c r="C640" s="103"/>
      <c r="D640" s="87"/>
      <c r="E640" s="87"/>
      <c r="F640" s="87"/>
      <c r="G640" s="87"/>
      <c r="H640" s="88"/>
      <c r="I640" s="87"/>
    </row>
    <row r="641" spans="1:9">
      <c r="A641" s="90"/>
      <c r="B641" s="89"/>
      <c r="C641" s="104"/>
      <c r="D641" s="89"/>
      <c r="E641" s="89"/>
      <c r="F641" s="89"/>
      <c r="G641" s="89"/>
      <c r="H641" s="91"/>
      <c r="I641" s="89"/>
    </row>
    <row r="642" spans="1:9">
      <c r="A642" s="90"/>
      <c r="B642" s="87"/>
      <c r="C642" s="103"/>
      <c r="D642" s="87"/>
      <c r="E642" s="87"/>
      <c r="F642" s="87"/>
      <c r="G642" s="87"/>
      <c r="H642" s="88"/>
      <c r="I642" s="87"/>
    </row>
    <row r="643" spans="1:9">
      <c r="A643" s="90"/>
      <c r="B643" s="89"/>
      <c r="C643" s="104"/>
      <c r="D643" s="89"/>
      <c r="E643" s="89"/>
      <c r="F643" s="89"/>
      <c r="G643" s="89"/>
      <c r="H643" s="91"/>
      <c r="I643" s="89"/>
    </row>
    <row r="644" spans="1:9">
      <c r="A644" s="90"/>
      <c r="B644" s="87"/>
      <c r="C644" s="103"/>
      <c r="D644" s="87"/>
      <c r="E644" s="87"/>
      <c r="F644" s="87"/>
      <c r="G644" s="87"/>
      <c r="H644" s="88"/>
      <c r="I644" s="87"/>
    </row>
    <row r="645" spans="1:9">
      <c r="A645" s="90"/>
      <c r="B645" s="89"/>
      <c r="C645" s="104"/>
      <c r="D645" s="89"/>
      <c r="E645" s="89"/>
      <c r="F645" s="89"/>
      <c r="G645" s="89"/>
      <c r="H645" s="91"/>
      <c r="I645" s="89"/>
    </row>
    <row r="646" spans="1:9">
      <c r="A646" s="90"/>
      <c r="B646" s="87"/>
      <c r="C646" s="103"/>
      <c r="D646" s="87"/>
      <c r="E646" s="87"/>
      <c r="F646" s="87"/>
      <c r="G646" s="87"/>
      <c r="H646" s="88"/>
      <c r="I646" s="87"/>
    </row>
    <row r="647" spans="1:9">
      <c r="A647" s="90"/>
      <c r="B647" s="89"/>
      <c r="C647" s="104"/>
      <c r="D647" s="89"/>
      <c r="E647" s="89"/>
      <c r="F647" s="89"/>
      <c r="G647" s="89"/>
      <c r="H647" s="91"/>
      <c r="I647" s="89"/>
    </row>
    <row r="648" spans="1:9">
      <c r="A648" s="90"/>
      <c r="B648" s="87"/>
      <c r="C648" s="103"/>
      <c r="D648" s="87"/>
      <c r="E648" s="87"/>
      <c r="F648" s="87"/>
      <c r="G648" s="87"/>
      <c r="H648" s="88"/>
      <c r="I648" s="87"/>
    </row>
    <row r="649" spans="1:9">
      <c r="A649" s="90"/>
      <c r="B649" s="89"/>
      <c r="C649" s="104"/>
      <c r="D649" s="89"/>
      <c r="E649" s="89"/>
      <c r="F649" s="89"/>
      <c r="G649" s="89"/>
      <c r="H649" s="91"/>
      <c r="I649" s="89"/>
    </row>
    <row r="650" spans="1:9">
      <c r="A650" s="90"/>
      <c r="B650" s="87"/>
      <c r="C650" s="103"/>
      <c r="D650" s="87"/>
      <c r="E650" s="87"/>
      <c r="F650" s="87"/>
      <c r="G650" s="87"/>
      <c r="H650" s="88"/>
      <c r="I650" s="87"/>
    </row>
    <row r="651" spans="1:9">
      <c r="A651" s="90"/>
      <c r="B651" s="89"/>
      <c r="C651" s="104"/>
      <c r="D651" s="89"/>
      <c r="E651" s="89"/>
      <c r="F651" s="89"/>
      <c r="G651" s="89"/>
      <c r="H651" s="91"/>
      <c r="I651" s="89"/>
    </row>
    <row r="652" spans="1:9">
      <c r="A652" s="90"/>
      <c r="B652" s="87"/>
      <c r="C652" s="103"/>
      <c r="D652" s="87"/>
      <c r="E652" s="87"/>
      <c r="F652" s="87"/>
      <c r="G652" s="87"/>
      <c r="H652" s="88"/>
      <c r="I652" s="87"/>
    </row>
    <row r="653" spans="1:9">
      <c r="A653" s="90"/>
      <c r="B653" s="89"/>
      <c r="C653" s="104"/>
      <c r="D653" s="89"/>
      <c r="E653" s="89"/>
      <c r="F653" s="89"/>
      <c r="G653" s="89"/>
      <c r="H653" s="91"/>
      <c r="I653" s="89"/>
    </row>
    <row r="654" spans="1:9">
      <c r="A654" s="90"/>
      <c r="B654" s="87"/>
      <c r="C654" s="103"/>
      <c r="D654" s="87"/>
      <c r="E654" s="87"/>
      <c r="F654" s="87"/>
      <c r="G654" s="87"/>
      <c r="H654" s="88"/>
      <c r="I654" s="87"/>
    </row>
    <row r="655" spans="1:9">
      <c r="A655" s="90"/>
      <c r="B655" s="89"/>
      <c r="C655" s="104"/>
      <c r="D655" s="89"/>
      <c r="E655" s="89"/>
      <c r="F655" s="89"/>
      <c r="G655" s="89"/>
      <c r="H655" s="91"/>
      <c r="I655" s="89"/>
    </row>
    <row r="656" spans="1:9">
      <c r="A656" s="90"/>
      <c r="B656" s="87"/>
      <c r="C656" s="103"/>
      <c r="D656" s="87"/>
      <c r="E656" s="87"/>
      <c r="F656" s="87"/>
      <c r="G656" s="87"/>
      <c r="H656" s="88"/>
      <c r="I656" s="87"/>
    </row>
    <row r="657" spans="1:9">
      <c r="A657" s="90"/>
      <c r="B657" s="89"/>
      <c r="C657" s="104"/>
      <c r="D657" s="89"/>
      <c r="E657" s="89"/>
      <c r="F657" s="89"/>
      <c r="G657" s="89"/>
      <c r="H657" s="91"/>
      <c r="I657" s="89"/>
    </row>
    <row r="658" spans="1:9">
      <c r="A658" s="90"/>
      <c r="B658" s="87"/>
      <c r="C658" s="103"/>
      <c r="D658" s="87"/>
      <c r="E658" s="87"/>
      <c r="F658" s="87"/>
      <c r="G658" s="87"/>
      <c r="H658" s="88"/>
      <c r="I658" s="87"/>
    </row>
    <row r="659" spans="1:9">
      <c r="A659" s="90"/>
      <c r="B659" s="89"/>
      <c r="C659" s="104"/>
      <c r="D659" s="89"/>
      <c r="E659" s="89"/>
      <c r="F659" s="89"/>
      <c r="G659" s="89"/>
      <c r="H659" s="91"/>
      <c r="I659" s="89"/>
    </row>
    <row r="660" spans="1:9">
      <c r="A660" s="90"/>
      <c r="B660" s="87"/>
      <c r="C660" s="103"/>
      <c r="D660" s="87"/>
      <c r="E660" s="87"/>
      <c r="F660" s="87"/>
      <c r="G660" s="87"/>
      <c r="H660" s="88"/>
      <c r="I660" s="87"/>
    </row>
    <row r="661" spans="1:9">
      <c r="A661" s="90"/>
      <c r="B661" s="89"/>
      <c r="C661" s="104"/>
      <c r="D661" s="89"/>
      <c r="E661" s="89"/>
      <c r="F661" s="89"/>
      <c r="G661" s="89"/>
      <c r="H661" s="91"/>
      <c r="I661" s="89"/>
    </row>
    <row r="662" spans="1:9">
      <c r="A662" s="90"/>
      <c r="B662" s="87"/>
      <c r="C662" s="103"/>
      <c r="D662" s="87"/>
      <c r="E662" s="87"/>
      <c r="F662" s="87"/>
      <c r="G662" s="87"/>
      <c r="H662" s="88"/>
      <c r="I662" s="87"/>
    </row>
    <row r="663" spans="1:9">
      <c r="A663" s="90"/>
      <c r="B663" s="89"/>
      <c r="C663" s="104"/>
      <c r="D663" s="89"/>
      <c r="E663" s="89"/>
      <c r="F663" s="89"/>
      <c r="G663" s="89"/>
      <c r="H663" s="91"/>
      <c r="I663" s="89"/>
    </row>
    <row r="664" spans="1:9">
      <c r="A664" s="90"/>
      <c r="B664" s="87"/>
      <c r="C664" s="103"/>
      <c r="D664" s="87"/>
      <c r="E664" s="87"/>
      <c r="F664" s="87"/>
      <c r="G664" s="87"/>
      <c r="H664" s="88"/>
      <c r="I664" s="87"/>
    </row>
    <row r="665" spans="1:9">
      <c r="A665" s="90"/>
      <c r="B665" s="89"/>
      <c r="C665" s="104"/>
      <c r="D665" s="89"/>
      <c r="E665" s="89"/>
      <c r="F665" s="89"/>
      <c r="G665" s="89"/>
      <c r="H665" s="91"/>
      <c r="I665" s="89"/>
    </row>
    <row r="666" spans="1:9">
      <c r="A666" s="90"/>
      <c r="B666" s="87"/>
      <c r="C666" s="103"/>
      <c r="D666" s="87"/>
      <c r="E666" s="87"/>
      <c r="F666" s="87"/>
      <c r="G666" s="87"/>
      <c r="H666" s="88"/>
      <c r="I666" s="87"/>
    </row>
    <row r="667" spans="1:9">
      <c r="A667" s="90"/>
      <c r="B667" s="89"/>
      <c r="C667" s="104"/>
      <c r="D667" s="89"/>
      <c r="E667" s="89"/>
      <c r="F667" s="89"/>
      <c r="G667" s="89"/>
      <c r="H667" s="91"/>
      <c r="I667" s="89"/>
    </row>
    <row r="668" spans="1:9">
      <c r="A668" s="90"/>
      <c r="B668" s="87"/>
      <c r="C668" s="103"/>
      <c r="D668" s="87"/>
      <c r="E668" s="87"/>
      <c r="F668" s="87"/>
      <c r="G668" s="87"/>
      <c r="H668" s="88"/>
      <c r="I668" s="87"/>
    </row>
    <row r="669" spans="1:9">
      <c r="A669" s="90"/>
      <c r="B669" s="89"/>
      <c r="C669" s="104"/>
      <c r="D669" s="89"/>
      <c r="E669" s="89"/>
      <c r="F669" s="89"/>
      <c r="G669" s="89"/>
      <c r="H669" s="91"/>
      <c r="I669" s="89"/>
    </row>
    <row r="670" spans="1:9">
      <c r="A670" s="90"/>
      <c r="B670" s="87"/>
      <c r="C670" s="103"/>
      <c r="D670" s="87"/>
      <c r="E670" s="87"/>
      <c r="F670" s="87"/>
      <c r="G670" s="87"/>
      <c r="H670" s="88"/>
      <c r="I670" s="87"/>
    </row>
    <row r="671" spans="1:9">
      <c r="A671" s="90"/>
      <c r="B671" s="89"/>
      <c r="C671" s="104"/>
      <c r="D671" s="89"/>
      <c r="E671" s="89"/>
      <c r="F671" s="89"/>
      <c r="G671" s="89"/>
      <c r="H671" s="91"/>
      <c r="I671" s="89"/>
    </row>
    <row r="672" spans="1:9">
      <c r="A672" s="90"/>
      <c r="B672" s="87"/>
      <c r="C672" s="103"/>
      <c r="D672" s="87"/>
      <c r="E672" s="87"/>
      <c r="F672" s="87"/>
      <c r="G672" s="87"/>
      <c r="H672" s="88"/>
      <c r="I672" s="87"/>
    </row>
    <row r="673" spans="1:9">
      <c r="A673" s="90"/>
      <c r="B673" s="89"/>
      <c r="C673" s="104"/>
      <c r="D673" s="89"/>
      <c r="E673" s="89"/>
      <c r="F673" s="89"/>
      <c r="G673" s="89"/>
      <c r="H673" s="91"/>
      <c r="I673" s="89"/>
    </row>
    <row r="674" spans="1:9">
      <c r="A674" s="90"/>
      <c r="B674" s="87"/>
      <c r="C674" s="103"/>
      <c r="D674" s="87"/>
      <c r="E674" s="87"/>
      <c r="F674" s="87"/>
      <c r="G674" s="87"/>
      <c r="H674" s="88"/>
      <c r="I674" s="87"/>
    </row>
    <row r="675" spans="1:9">
      <c r="A675" s="90"/>
      <c r="B675" s="89"/>
      <c r="C675" s="104"/>
      <c r="D675" s="89"/>
      <c r="E675" s="89"/>
      <c r="F675" s="89"/>
      <c r="G675" s="89"/>
      <c r="H675" s="91"/>
      <c r="I675" s="89"/>
    </row>
    <row r="676" spans="1:9">
      <c r="A676" s="90"/>
      <c r="B676" s="87"/>
      <c r="C676" s="103"/>
      <c r="D676" s="87"/>
      <c r="E676" s="87"/>
      <c r="F676" s="87"/>
      <c r="G676" s="87"/>
      <c r="H676" s="88"/>
      <c r="I676" s="87"/>
    </row>
    <row r="677" spans="1:9">
      <c r="A677" s="90"/>
      <c r="B677" s="89"/>
      <c r="C677" s="104"/>
      <c r="D677" s="89"/>
      <c r="E677" s="89"/>
      <c r="F677" s="89"/>
      <c r="G677" s="89"/>
      <c r="H677" s="91"/>
      <c r="I677" s="89"/>
    </row>
    <row r="678" spans="1:9">
      <c r="A678" s="90"/>
      <c r="B678" s="87"/>
      <c r="C678" s="103"/>
      <c r="D678" s="87"/>
      <c r="E678" s="87"/>
      <c r="F678" s="87"/>
      <c r="G678" s="87"/>
      <c r="H678" s="88"/>
      <c r="I678" s="87"/>
    </row>
    <row r="679" spans="1:9">
      <c r="A679" s="90"/>
      <c r="B679" s="89"/>
      <c r="C679" s="104"/>
      <c r="D679" s="89"/>
      <c r="E679" s="89"/>
      <c r="F679" s="89"/>
      <c r="G679" s="89"/>
      <c r="H679" s="91"/>
      <c r="I679" s="89"/>
    </row>
    <row r="680" spans="1:9">
      <c r="A680" s="90"/>
      <c r="B680" s="87"/>
      <c r="C680" s="103"/>
      <c r="D680" s="87"/>
      <c r="E680" s="87"/>
      <c r="F680" s="87"/>
      <c r="G680" s="87"/>
      <c r="H680" s="88"/>
      <c r="I680" s="87"/>
    </row>
    <row r="681" spans="1:9">
      <c r="A681" s="90"/>
      <c r="B681" s="89"/>
      <c r="C681" s="104"/>
      <c r="D681" s="89"/>
      <c r="E681" s="89"/>
      <c r="F681" s="89"/>
      <c r="G681" s="89"/>
      <c r="H681" s="91"/>
      <c r="I681" s="89"/>
    </row>
    <row r="682" spans="1:9">
      <c r="A682" s="90"/>
      <c r="B682" s="87"/>
      <c r="C682" s="103"/>
      <c r="D682" s="87"/>
      <c r="E682" s="87"/>
      <c r="F682" s="87"/>
      <c r="G682" s="87"/>
      <c r="H682" s="88"/>
      <c r="I682" s="87"/>
    </row>
    <row r="683" spans="1:9">
      <c r="A683" s="90"/>
      <c r="B683" s="89"/>
      <c r="C683" s="104"/>
      <c r="D683" s="89"/>
      <c r="E683" s="89"/>
      <c r="F683" s="89"/>
      <c r="G683" s="89"/>
      <c r="H683" s="91"/>
      <c r="I683" s="89"/>
    </row>
    <row r="684" spans="1:9">
      <c r="A684" s="90"/>
      <c r="B684" s="87"/>
      <c r="C684" s="103"/>
      <c r="D684" s="87"/>
      <c r="E684" s="87"/>
      <c r="F684" s="87"/>
      <c r="G684" s="87"/>
      <c r="H684" s="88"/>
      <c r="I684" s="87"/>
    </row>
    <row r="685" spans="1:9">
      <c r="A685" s="90"/>
      <c r="B685" s="89"/>
      <c r="C685" s="104"/>
      <c r="D685" s="89"/>
      <c r="E685" s="89"/>
      <c r="F685" s="89"/>
      <c r="G685" s="89"/>
      <c r="H685" s="91"/>
      <c r="I685" s="89"/>
    </row>
    <row r="686" spans="1:9">
      <c r="A686" s="90"/>
      <c r="B686" s="87"/>
      <c r="C686" s="103"/>
      <c r="D686" s="87"/>
      <c r="E686" s="87"/>
      <c r="F686" s="87"/>
      <c r="G686" s="87"/>
      <c r="H686" s="88"/>
      <c r="I686" s="87"/>
    </row>
    <row r="687" spans="1:9">
      <c r="A687" s="90"/>
      <c r="B687" s="89"/>
      <c r="C687" s="104"/>
      <c r="D687" s="89"/>
      <c r="E687" s="89"/>
      <c r="F687" s="89"/>
      <c r="G687" s="89"/>
      <c r="H687" s="91"/>
      <c r="I687" s="89"/>
    </row>
    <row r="688" spans="1:9">
      <c r="A688" s="90"/>
      <c r="B688" s="87"/>
      <c r="C688" s="103"/>
      <c r="D688" s="87"/>
      <c r="E688" s="87"/>
      <c r="F688" s="87"/>
      <c r="G688" s="87"/>
      <c r="H688" s="88"/>
      <c r="I688" s="87"/>
    </row>
    <row r="689" spans="1:9">
      <c r="A689" s="90"/>
      <c r="B689" s="89"/>
      <c r="C689" s="104"/>
      <c r="D689" s="89"/>
      <c r="E689" s="89"/>
      <c r="F689" s="89"/>
      <c r="G689" s="89"/>
      <c r="H689" s="91"/>
      <c r="I689" s="89"/>
    </row>
    <row r="690" spans="1:9">
      <c r="A690" s="90"/>
      <c r="B690" s="87"/>
      <c r="C690" s="103"/>
      <c r="D690" s="87"/>
      <c r="E690" s="87"/>
      <c r="F690" s="87"/>
      <c r="G690" s="87"/>
      <c r="H690" s="88"/>
      <c r="I690" s="87"/>
    </row>
    <row r="691" spans="1:9">
      <c r="A691" s="90"/>
      <c r="B691" s="89"/>
      <c r="C691" s="104"/>
      <c r="D691" s="89"/>
      <c r="E691" s="89"/>
      <c r="F691" s="89"/>
      <c r="G691" s="89"/>
      <c r="H691" s="91"/>
      <c r="I691" s="89"/>
    </row>
    <row r="692" spans="1:9">
      <c r="A692" s="90"/>
      <c r="B692" s="87"/>
      <c r="C692" s="103"/>
      <c r="D692" s="87"/>
      <c r="E692" s="87"/>
      <c r="F692" s="87"/>
      <c r="G692" s="87"/>
      <c r="H692" s="88"/>
      <c r="I692" s="87"/>
    </row>
    <row r="693" spans="1:9">
      <c r="A693" s="90"/>
      <c r="B693" s="89"/>
      <c r="C693" s="104"/>
      <c r="D693" s="89"/>
      <c r="E693" s="89"/>
      <c r="F693" s="89"/>
      <c r="G693" s="89"/>
      <c r="H693" s="91"/>
      <c r="I693" s="89"/>
    </row>
    <row r="694" spans="1:9">
      <c r="A694" s="90"/>
      <c r="B694" s="87"/>
      <c r="C694" s="103"/>
      <c r="D694" s="87"/>
      <c r="E694" s="87"/>
      <c r="F694" s="87"/>
      <c r="G694" s="87"/>
      <c r="H694" s="88"/>
      <c r="I694" s="87"/>
    </row>
    <row r="695" spans="1:9">
      <c r="A695" s="90"/>
      <c r="B695" s="89"/>
      <c r="C695" s="104"/>
      <c r="D695" s="89"/>
      <c r="E695" s="89"/>
      <c r="F695" s="89"/>
      <c r="G695" s="89"/>
      <c r="H695" s="91"/>
      <c r="I695" s="89"/>
    </row>
    <row r="696" spans="1:9">
      <c r="A696" s="90"/>
      <c r="B696" s="87"/>
      <c r="C696" s="103"/>
      <c r="D696" s="87"/>
      <c r="E696" s="87"/>
      <c r="F696" s="87"/>
      <c r="G696" s="87"/>
      <c r="H696" s="88"/>
      <c r="I696" s="87"/>
    </row>
    <row r="697" spans="1:9">
      <c r="A697" s="90"/>
      <c r="B697" s="89"/>
      <c r="C697" s="104"/>
      <c r="D697" s="89"/>
      <c r="E697" s="89"/>
      <c r="F697" s="89"/>
      <c r="G697" s="89"/>
      <c r="H697" s="91"/>
      <c r="I697" s="89"/>
    </row>
    <row r="698" spans="1:9">
      <c r="A698" s="90"/>
      <c r="B698" s="87"/>
      <c r="C698" s="103"/>
      <c r="D698" s="87"/>
      <c r="E698" s="87"/>
      <c r="F698" s="87"/>
      <c r="G698" s="87"/>
      <c r="H698" s="88"/>
      <c r="I698" s="87"/>
    </row>
    <row r="699" spans="1:9">
      <c r="A699" s="90"/>
      <c r="B699" s="89"/>
      <c r="C699" s="104"/>
      <c r="D699" s="89"/>
      <c r="E699" s="89"/>
      <c r="F699" s="89"/>
      <c r="G699" s="89"/>
      <c r="H699" s="91"/>
      <c r="I699" s="89"/>
    </row>
    <row r="700" spans="1:9">
      <c r="A700" s="90"/>
      <c r="B700" s="87"/>
      <c r="C700" s="103"/>
      <c r="D700" s="87"/>
      <c r="E700" s="87"/>
      <c r="F700" s="87"/>
      <c r="G700" s="87"/>
      <c r="H700" s="88"/>
      <c r="I700" s="87"/>
    </row>
    <row r="701" spans="1:9">
      <c r="A701" s="90"/>
      <c r="B701" s="89"/>
      <c r="C701" s="104"/>
      <c r="D701" s="89"/>
      <c r="E701" s="89"/>
      <c r="F701" s="89"/>
      <c r="G701" s="89"/>
      <c r="H701" s="91"/>
      <c r="I701" s="89"/>
    </row>
    <row r="702" spans="1:9">
      <c r="A702" s="90"/>
      <c r="B702" s="87"/>
      <c r="C702" s="103"/>
      <c r="D702" s="87"/>
      <c r="E702" s="87"/>
      <c r="F702" s="87"/>
      <c r="G702" s="87"/>
      <c r="H702" s="88"/>
      <c r="I702" s="87"/>
    </row>
    <row r="703" spans="1:9">
      <c r="A703" s="90"/>
      <c r="B703" s="89"/>
      <c r="C703" s="104"/>
      <c r="D703" s="89"/>
      <c r="E703" s="89"/>
      <c r="F703" s="89"/>
      <c r="G703" s="89"/>
      <c r="H703" s="91"/>
      <c r="I703" s="89"/>
    </row>
    <row r="704" spans="1:9">
      <c r="A704" s="90"/>
      <c r="B704" s="87"/>
      <c r="C704" s="103"/>
      <c r="D704" s="87"/>
      <c r="E704" s="87"/>
      <c r="F704" s="87"/>
      <c r="G704" s="87"/>
      <c r="H704" s="88"/>
      <c r="I704" s="87"/>
    </row>
    <row r="705" spans="1:9">
      <c r="A705" s="90"/>
      <c r="B705" s="89"/>
      <c r="C705" s="104"/>
      <c r="D705" s="89"/>
      <c r="E705" s="89"/>
      <c r="F705" s="89"/>
      <c r="G705" s="89"/>
      <c r="H705" s="91"/>
      <c r="I705" s="89"/>
    </row>
    <row r="706" spans="1:9">
      <c r="A706" s="90"/>
      <c r="B706" s="87"/>
      <c r="C706" s="103"/>
      <c r="D706" s="87"/>
      <c r="E706" s="87"/>
      <c r="F706" s="87"/>
      <c r="G706" s="87"/>
      <c r="H706" s="88"/>
      <c r="I706" s="87"/>
    </row>
    <row r="707" spans="1:9">
      <c r="A707" s="90"/>
      <c r="B707" s="89"/>
      <c r="C707" s="104"/>
      <c r="D707" s="89"/>
      <c r="E707" s="89"/>
      <c r="F707" s="89"/>
      <c r="G707" s="89"/>
      <c r="H707" s="91"/>
      <c r="I707" s="89"/>
    </row>
    <row r="708" spans="1:9">
      <c r="A708" s="90"/>
      <c r="B708" s="87"/>
      <c r="C708" s="103"/>
      <c r="D708" s="87"/>
      <c r="E708" s="87"/>
      <c r="F708" s="87"/>
      <c r="G708" s="87"/>
      <c r="H708" s="88"/>
      <c r="I708" s="87"/>
    </row>
    <row r="709" spans="1:9">
      <c r="A709" s="90"/>
      <c r="B709" s="89"/>
      <c r="C709" s="104"/>
      <c r="D709" s="89"/>
      <c r="E709" s="89"/>
      <c r="F709" s="89"/>
      <c r="G709" s="89"/>
      <c r="H709" s="91"/>
      <c r="I709" s="89"/>
    </row>
    <row r="710" spans="1:9">
      <c r="A710" s="90"/>
      <c r="B710" s="87"/>
      <c r="C710" s="103"/>
      <c r="D710" s="87"/>
      <c r="E710" s="87"/>
      <c r="F710" s="87"/>
      <c r="G710" s="87"/>
      <c r="H710" s="88"/>
      <c r="I710" s="87"/>
    </row>
    <row r="711" spans="1:9">
      <c r="A711" s="90"/>
      <c r="B711" s="89"/>
      <c r="C711" s="104"/>
      <c r="D711" s="89"/>
      <c r="E711" s="89"/>
      <c r="F711" s="89"/>
      <c r="G711" s="89"/>
      <c r="H711" s="91"/>
      <c r="I711" s="89"/>
    </row>
    <row r="712" spans="1:9">
      <c r="A712" s="90"/>
      <c r="B712" s="87"/>
      <c r="C712" s="103"/>
      <c r="D712" s="87"/>
      <c r="E712" s="87"/>
      <c r="F712" s="87"/>
      <c r="G712" s="87"/>
      <c r="H712" s="88"/>
      <c r="I712" s="87"/>
    </row>
    <row r="713" spans="1:9">
      <c r="A713" s="90"/>
      <c r="B713" s="89"/>
      <c r="C713" s="104"/>
      <c r="D713" s="89"/>
      <c r="E713" s="89"/>
      <c r="F713" s="89"/>
      <c r="G713" s="89"/>
      <c r="H713" s="91"/>
      <c r="I713" s="89"/>
    </row>
    <row r="714" spans="1:9">
      <c r="A714" s="90"/>
      <c r="B714" s="87"/>
      <c r="C714" s="103"/>
      <c r="D714" s="87"/>
      <c r="E714" s="87"/>
      <c r="F714" s="87"/>
      <c r="G714" s="87"/>
      <c r="H714" s="88"/>
      <c r="I714" s="87"/>
    </row>
    <row r="715" spans="1:9">
      <c r="A715" s="90"/>
      <c r="B715" s="89"/>
      <c r="C715" s="104"/>
      <c r="D715" s="89"/>
      <c r="E715" s="89"/>
      <c r="F715" s="89"/>
      <c r="G715" s="89"/>
      <c r="H715" s="91"/>
      <c r="I715" s="89"/>
    </row>
    <row r="716" spans="1:9">
      <c r="A716" s="90"/>
      <c r="B716" s="87"/>
      <c r="C716" s="103"/>
      <c r="D716" s="87"/>
      <c r="E716" s="87"/>
      <c r="F716" s="87"/>
      <c r="G716" s="87"/>
      <c r="H716" s="88"/>
      <c r="I716" s="87"/>
    </row>
    <row r="717" spans="1:9">
      <c r="A717" s="90"/>
      <c r="B717" s="89"/>
      <c r="C717" s="104"/>
      <c r="D717" s="89"/>
      <c r="E717" s="89"/>
      <c r="F717" s="89"/>
      <c r="G717" s="89"/>
      <c r="H717" s="91"/>
      <c r="I717" s="89"/>
    </row>
    <row r="718" spans="1:9">
      <c r="A718" s="90"/>
      <c r="B718" s="87"/>
      <c r="C718" s="103"/>
      <c r="D718" s="87"/>
      <c r="E718" s="87"/>
      <c r="F718" s="87"/>
      <c r="G718" s="87"/>
      <c r="H718" s="88"/>
      <c r="I718" s="87"/>
    </row>
    <row r="719" spans="1:9">
      <c r="A719" s="90"/>
      <c r="B719" s="89"/>
      <c r="C719" s="104"/>
      <c r="D719" s="89"/>
      <c r="E719" s="89"/>
      <c r="F719" s="89"/>
      <c r="G719" s="89"/>
      <c r="H719" s="91"/>
      <c r="I719" s="89"/>
    </row>
    <row r="720" spans="1:9">
      <c r="A720" s="90"/>
      <c r="B720" s="87"/>
      <c r="C720" s="103"/>
      <c r="D720" s="87"/>
      <c r="E720" s="87"/>
      <c r="F720" s="87"/>
      <c r="G720" s="87"/>
      <c r="H720" s="88"/>
      <c r="I720" s="87"/>
    </row>
    <row r="721" spans="1:9">
      <c r="A721" s="90"/>
      <c r="B721" s="89"/>
      <c r="C721" s="104"/>
      <c r="D721" s="89"/>
      <c r="E721" s="89"/>
      <c r="F721" s="89"/>
      <c r="G721" s="89"/>
      <c r="H721" s="91"/>
      <c r="I721" s="89"/>
    </row>
    <row r="722" spans="1:9">
      <c r="A722" s="90"/>
      <c r="B722" s="87"/>
      <c r="C722" s="103"/>
      <c r="D722" s="87"/>
      <c r="E722" s="87"/>
      <c r="F722" s="87"/>
      <c r="G722" s="87"/>
      <c r="H722" s="88"/>
      <c r="I722" s="87"/>
    </row>
    <row r="723" spans="1:9">
      <c r="A723" s="90"/>
      <c r="B723" s="89"/>
      <c r="C723" s="104"/>
      <c r="D723" s="89"/>
      <c r="E723" s="89"/>
      <c r="F723" s="89"/>
      <c r="G723" s="89"/>
      <c r="H723" s="91"/>
      <c r="I723" s="89"/>
    </row>
    <row r="724" spans="1:9">
      <c r="A724" s="90"/>
      <c r="B724" s="87"/>
      <c r="C724" s="103"/>
      <c r="D724" s="87"/>
      <c r="E724" s="87"/>
      <c r="F724" s="87"/>
      <c r="G724" s="87"/>
      <c r="H724" s="88"/>
      <c r="I724" s="87"/>
    </row>
    <row r="725" spans="1:9">
      <c r="A725" s="90"/>
      <c r="B725" s="89"/>
      <c r="C725" s="104"/>
      <c r="D725" s="89"/>
      <c r="E725" s="89"/>
      <c r="F725" s="89"/>
      <c r="G725" s="89"/>
      <c r="H725" s="91"/>
      <c r="I725" s="89"/>
    </row>
    <row r="726" spans="1:9">
      <c r="A726" s="90"/>
      <c r="B726" s="87"/>
      <c r="C726" s="103"/>
      <c r="D726" s="87"/>
      <c r="E726" s="87"/>
      <c r="F726" s="87"/>
      <c r="G726" s="87"/>
      <c r="H726" s="88"/>
      <c r="I726" s="87"/>
    </row>
    <row r="727" spans="1:9">
      <c r="A727" s="90"/>
      <c r="B727" s="89"/>
      <c r="C727" s="104"/>
      <c r="D727" s="89"/>
      <c r="E727" s="89"/>
      <c r="F727" s="89"/>
      <c r="G727" s="89"/>
      <c r="H727" s="91"/>
      <c r="I727" s="89"/>
    </row>
    <row r="728" spans="1:9">
      <c r="A728" s="90"/>
      <c r="B728" s="87"/>
      <c r="C728" s="103"/>
      <c r="D728" s="87"/>
      <c r="E728" s="87"/>
      <c r="F728" s="87"/>
      <c r="G728" s="87"/>
      <c r="H728" s="88"/>
      <c r="I728" s="87"/>
    </row>
    <row r="729" spans="1:9">
      <c r="A729" s="90"/>
      <c r="B729" s="89"/>
      <c r="C729" s="104"/>
      <c r="D729" s="89"/>
      <c r="E729" s="89"/>
      <c r="F729" s="89"/>
      <c r="G729" s="89"/>
      <c r="H729" s="91"/>
      <c r="I729" s="89"/>
    </row>
    <row r="730" spans="1:9">
      <c r="A730" s="90"/>
      <c r="B730" s="87"/>
      <c r="C730" s="103"/>
      <c r="D730" s="87"/>
      <c r="E730" s="87"/>
      <c r="F730" s="87"/>
      <c r="G730" s="87"/>
      <c r="H730" s="88"/>
      <c r="I730" s="87"/>
    </row>
    <row r="731" spans="1:9">
      <c r="A731" s="90"/>
      <c r="B731" s="89"/>
      <c r="C731" s="104"/>
      <c r="D731" s="89"/>
      <c r="E731" s="89"/>
      <c r="F731" s="89"/>
      <c r="G731" s="89"/>
      <c r="H731" s="91"/>
      <c r="I731" s="89"/>
    </row>
    <row r="732" spans="1:9">
      <c r="A732" s="90"/>
      <c r="B732" s="87"/>
      <c r="C732" s="103"/>
      <c r="D732" s="87"/>
      <c r="E732" s="87"/>
      <c r="F732" s="87"/>
      <c r="G732" s="87"/>
      <c r="H732" s="88"/>
      <c r="I732" s="87"/>
    </row>
    <row r="733" spans="1:9">
      <c r="A733" s="90"/>
      <c r="B733" s="89"/>
      <c r="C733" s="104"/>
      <c r="D733" s="89"/>
      <c r="E733" s="89"/>
      <c r="F733" s="89"/>
      <c r="G733" s="89"/>
      <c r="H733" s="91"/>
      <c r="I733" s="89"/>
    </row>
    <row r="734" spans="1:9">
      <c r="A734" s="90"/>
      <c r="B734" s="87"/>
      <c r="C734" s="103"/>
      <c r="D734" s="87"/>
      <c r="E734" s="87"/>
      <c r="F734" s="87"/>
      <c r="G734" s="87"/>
      <c r="H734" s="88"/>
      <c r="I734" s="87"/>
    </row>
    <row r="735" spans="1:9">
      <c r="A735" s="90"/>
      <c r="B735" s="89"/>
      <c r="C735" s="104"/>
      <c r="D735" s="89"/>
      <c r="E735" s="89"/>
      <c r="F735" s="89"/>
      <c r="G735" s="89"/>
      <c r="H735" s="91"/>
      <c r="I735" s="89"/>
    </row>
    <row r="736" spans="1:9">
      <c r="A736" s="90"/>
      <c r="B736" s="87"/>
      <c r="C736" s="103"/>
      <c r="D736" s="87"/>
      <c r="E736" s="87"/>
      <c r="F736" s="87"/>
      <c r="G736" s="87"/>
      <c r="H736" s="88"/>
      <c r="I736" s="87"/>
    </row>
    <row r="737" spans="1:9">
      <c r="A737" s="90"/>
      <c r="B737" s="89"/>
      <c r="C737" s="104"/>
      <c r="D737" s="89"/>
      <c r="E737" s="89"/>
      <c r="F737" s="89"/>
      <c r="G737" s="89"/>
      <c r="H737" s="91"/>
      <c r="I737" s="89"/>
    </row>
    <row r="738" spans="1:9">
      <c r="A738" s="90"/>
      <c r="B738" s="87"/>
      <c r="C738" s="103"/>
      <c r="D738" s="87"/>
      <c r="E738" s="87"/>
      <c r="F738" s="87"/>
      <c r="G738" s="87"/>
      <c r="H738" s="88"/>
      <c r="I738" s="87"/>
    </row>
    <row r="739" spans="1:9">
      <c r="A739" s="90"/>
      <c r="B739" s="89"/>
      <c r="C739" s="104"/>
      <c r="D739" s="89"/>
      <c r="E739" s="89"/>
      <c r="F739" s="89"/>
      <c r="G739" s="89"/>
      <c r="H739" s="91"/>
      <c r="I739" s="89"/>
    </row>
    <row r="740" spans="1:9">
      <c r="A740" s="90"/>
      <c r="B740" s="87"/>
      <c r="C740" s="103"/>
      <c r="D740" s="87"/>
      <c r="E740" s="87"/>
      <c r="F740" s="87"/>
      <c r="G740" s="87"/>
      <c r="H740" s="88"/>
      <c r="I740" s="87"/>
    </row>
    <row r="741" spans="1:9">
      <c r="A741" s="90"/>
      <c r="B741" s="89"/>
      <c r="C741" s="104"/>
      <c r="D741" s="89"/>
      <c r="E741" s="89"/>
      <c r="F741" s="89"/>
      <c r="G741" s="89"/>
      <c r="H741" s="91"/>
      <c r="I741" s="89"/>
    </row>
    <row r="742" spans="1:9">
      <c r="A742" s="90"/>
      <c r="B742" s="87"/>
      <c r="C742" s="103"/>
      <c r="D742" s="87"/>
      <c r="E742" s="87"/>
      <c r="F742" s="87"/>
      <c r="G742" s="87"/>
      <c r="H742" s="88"/>
      <c r="I742" s="87"/>
    </row>
    <row r="743" spans="1:9">
      <c r="A743" s="90"/>
      <c r="B743" s="89"/>
      <c r="C743" s="104"/>
      <c r="D743" s="89"/>
      <c r="E743" s="89"/>
      <c r="F743" s="89"/>
      <c r="G743" s="89"/>
      <c r="H743" s="91"/>
      <c r="I743" s="89"/>
    </row>
    <row r="744" spans="1:9">
      <c r="A744" s="90"/>
      <c r="B744" s="87"/>
      <c r="C744" s="103"/>
      <c r="D744" s="87"/>
      <c r="E744" s="87"/>
      <c r="F744" s="87"/>
      <c r="G744" s="87"/>
      <c r="H744" s="88"/>
      <c r="I744" s="87"/>
    </row>
    <row r="745" spans="1:9">
      <c r="A745" s="90"/>
      <c r="B745" s="89"/>
      <c r="C745" s="104"/>
      <c r="D745" s="89"/>
      <c r="E745" s="89"/>
      <c r="F745" s="89"/>
      <c r="G745" s="89"/>
      <c r="H745" s="91"/>
      <c r="I745" s="89"/>
    </row>
    <row r="746" spans="1:9">
      <c r="A746" s="90"/>
      <c r="B746" s="87"/>
      <c r="C746" s="103"/>
      <c r="D746" s="87"/>
      <c r="E746" s="87"/>
      <c r="F746" s="87"/>
      <c r="G746" s="87"/>
      <c r="H746" s="88"/>
      <c r="I746" s="87"/>
    </row>
    <row r="747" spans="1:9">
      <c r="A747" s="90"/>
      <c r="B747" s="89"/>
      <c r="C747" s="104"/>
      <c r="D747" s="89"/>
      <c r="E747" s="89"/>
      <c r="F747" s="89"/>
      <c r="G747" s="89"/>
      <c r="H747" s="91"/>
      <c r="I747" s="89"/>
    </row>
    <row r="748" spans="1:9">
      <c r="A748" s="90"/>
      <c r="B748" s="87"/>
      <c r="C748" s="103"/>
      <c r="D748" s="87"/>
      <c r="E748" s="87"/>
      <c r="F748" s="87"/>
      <c r="G748" s="87"/>
      <c r="H748" s="88"/>
      <c r="I748" s="87"/>
    </row>
    <row r="749" spans="1:9">
      <c r="A749" s="90"/>
      <c r="B749" s="89"/>
      <c r="C749" s="104"/>
      <c r="D749" s="89"/>
      <c r="E749" s="89"/>
      <c r="F749" s="89"/>
      <c r="G749" s="89"/>
      <c r="H749" s="91"/>
      <c r="I749" s="89"/>
    </row>
    <row r="750" spans="1:9">
      <c r="A750" s="90"/>
      <c r="B750" s="87"/>
      <c r="C750" s="103"/>
      <c r="D750" s="87"/>
      <c r="E750" s="87"/>
      <c r="F750" s="87"/>
      <c r="G750" s="87"/>
      <c r="H750" s="88"/>
      <c r="I750" s="87"/>
    </row>
    <row r="751" spans="1:9">
      <c r="A751" s="90"/>
      <c r="B751" s="89"/>
      <c r="C751" s="104"/>
      <c r="D751" s="89"/>
      <c r="E751" s="89"/>
      <c r="F751" s="89"/>
      <c r="G751" s="89"/>
      <c r="H751" s="91"/>
      <c r="I751" s="89"/>
    </row>
    <row r="752" spans="1:9">
      <c r="A752" s="90"/>
      <c r="B752" s="87"/>
      <c r="C752" s="103"/>
      <c r="D752" s="87"/>
      <c r="E752" s="87"/>
      <c r="F752" s="87"/>
      <c r="G752" s="87"/>
      <c r="H752" s="88"/>
      <c r="I752" s="87"/>
    </row>
    <row r="753" spans="1:9">
      <c r="A753" s="90"/>
      <c r="B753" s="89"/>
      <c r="C753" s="104"/>
      <c r="D753" s="89"/>
      <c r="E753" s="89"/>
      <c r="F753" s="89"/>
      <c r="G753" s="89"/>
      <c r="H753" s="91"/>
      <c r="I753" s="89"/>
    </row>
    <row r="754" spans="1:9">
      <c r="A754" s="90"/>
      <c r="B754" s="87"/>
      <c r="C754" s="103"/>
      <c r="D754" s="87"/>
      <c r="E754" s="87"/>
      <c r="F754" s="87"/>
      <c r="G754" s="87"/>
      <c r="H754" s="88"/>
      <c r="I754" s="87"/>
    </row>
    <row r="755" spans="1:9">
      <c r="A755" s="90"/>
      <c r="B755" s="89"/>
      <c r="C755" s="104"/>
      <c r="D755" s="89"/>
      <c r="E755" s="89"/>
      <c r="F755" s="89"/>
      <c r="G755" s="89"/>
      <c r="H755" s="91"/>
      <c r="I755" s="89"/>
    </row>
    <row r="756" spans="1:9">
      <c r="A756" s="90"/>
      <c r="B756" s="87"/>
      <c r="C756" s="103"/>
      <c r="D756" s="87"/>
      <c r="E756" s="87"/>
      <c r="F756" s="87"/>
      <c r="G756" s="87"/>
      <c r="H756" s="88"/>
      <c r="I756" s="87"/>
    </row>
    <row r="757" spans="1:9">
      <c r="A757" s="90"/>
      <c r="B757" s="89"/>
      <c r="C757" s="104"/>
      <c r="D757" s="89"/>
      <c r="E757" s="89"/>
      <c r="F757" s="89"/>
      <c r="G757" s="89"/>
      <c r="H757" s="91"/>
      <c r="I757" s="89"/>
    </row>
    <row r="758" spans="1:9">
      <c r="A758" s="90"/>
      <c r="B758" s="87"/>
      <c r="C758" s="103"/>
      <c r="D758" s="87"/>
      <c r="E758" s="87"/>
      <c r="F758" s="87"/>
      <c r="G758" s="87"/>
      <c r="H758" s="88"/>
      <c r="I758" s="87"/>
    </row>
    <row r="759" spans="1:9">
      <c r="A759" s="90"/>
      <c r="B759" s="89"/>
      <c r="C759" s="104"/>
      <c r="D759" s="89"/>
      <c r="E759" s="89"/>
      <c r="F759" s="89"/>
      <c r="G759" s="89"/>
      <c r="H759" s="91"/>
      <c r="I759" s="89"/>
    </row>
    <row r="760" spans="1:9">
      <c r="A760" s="90"/>
      <c r="B760" s="87"/>
      <c r="C760" s="103"/>
      <c r="D760" s="87"/>
      <c r="E760" s="87"/>
      <c r="F760" s="87"/>
      <c r="G760" s="87"/>
      <c r="H760" s="88"/>
      <c r="I760" s="87"/>
    </row>
    <row r="761" spans="1:9">
      <c r="A761" s="90"/>
      <c r="B761" s="89"/>
      <c r="C761" s="104"/>
      <c r="D761" s="89"/>
      <c r="E761" s="89"/>
      <c r="F761" s="89"/>
      <c r="G761" s="89"/>
      <c r="H761" s="91"/>
      <c r="I761" s="89"/>
    </row>
    <row r="762" spans="1:9">
      <c r="A762" s="90"/>
      <c r="B762" s="87"/>
      <c r="C762" s="103"/>
      <c r="D762" s="87"/>
      <c r="E762" s="87"/>
      <c r="F762" s="87"/>
      <c r="G762" s="87"/>
      <c r="H762" s="88"/>
      <c r="I762" s="87"/>
    </row>
    <row r="763" spans="1:9">
      <c r="A763" s="90"/>
      <c r="B763" s="89"/>
      <c r="C763" s="104"/>
      <c r="D763" s="89"/>
      <c r="E763" s="89"/>
      <c r="F763" s="89"/>
      <c r="G763" s="89"/>
      <c r="H763" s="91"/>
      <c r="I763" s="89"/>
    </row>
    <row r="764" spans="1:9">
      <c r="A764" s="90"/>
      <c r="B764" s="87"/>
      <c r="C764" s="103"/>
      <c r="D764" s="87"/>
      <c r="E764" s="87"/>
      <c r="F764" s="87"/>
      <c r="G764" s="87"/>
      <c r="H764" s="88"/>
      <c r="I764" s="87"/>
    </row>
    <row r="765" spans="1:9">
      <c r="A765" s="90"/>
      <c r="B765" s="89"/>
      <c r="C765" s="104"/>
      <c r="D765" s="89"/>
      <c r="E765" s="89"/>
      <c r="F765" s="89"/>
      <c r="G765" s="89"/>
      <c r="H765" s="91"/>
      <c r="I765" s="89"/>
    </row>
    <row r="766" spans="1:9">
      <c r="A766" s="90"/>
      <c r="B766" s="87"/>
      <c r="C766" s="103"/>
      <c r="D766" s="87"/>
      <c r="E766" s="87"/>
      <c r="F766" s="87"/>
      <c r="G766" s="87"/>
      <c r="H766" s="88"/>
      <c r="I766" s="87"/>
    </row>
    <row r="767" spans="1:9">
      <c r="A767" s="90"/>
      <c r="B767" s="89"/>
      <c r="C767" s="104"/>
      <c r="D767" s="89"/>
      <c r="E767" s="89"/>
      <c r="F767" s="89"/>
      <c r="G767" s="89"/>
      <c r="H767" s="91"/>
      <c r="I767" s="89"/>
    </row>
    <row r="768" spans="1:9">
      <c r="A768" s="90"/>
      <c r="B768" s="87"/>
      <c r="C768" s="103"/>
      <c r="D768" s="87"/>
      <c r="E768" s="87"/>
      <c r="F768" s="87"/>
      <c r="G768" s="87"/>
      <c r="H768" s="88"/>
      <c r="I768" s="87"/>
    </row>
    <row r="769" spans="1:9">
      <c r="A769" s="90"/>
      <c r="B769" s="89"/>
      <c r="C769" s="104"/>
      <c r="D769" s="89"/>
      <c r="E769" s="89"/>
      <c r="F769" s="89"/>
      <c r="G769" s="89"/>
      <c r="H769" s="91"/>
      <c r="I769" s="89"/>
    </row>
    <row r="770" spans="1:9">
      <c r="A770" s="90"/>
      <c r="B770" s="87"/>
      <c r="C770" s="103"/>
      <c r="D770" s="87"/>
      <c r="E770" s="87"/>
      <c r="F770" s="87"/>
      <c r="G770" s="87"/>
      <c r="H770" s="88"/>
      <c r="I770" s="87"/>
    </row>
    <row r="771" spans="1:9">
      <c r="A771" s="90"/>
      <c r="B771" s="89"/>
      <c r="C771" s="104"/>
      <c r="D771" s="89"/>
      <c r="E771" s="89"/>
      <c r="F771" s="89"/>
      <c r="G771" s="89"/>
      <c r="H771" s="91"/>
      <c r="I771" s="89"/>
    </row>
    <row r="772" spans="1:9">
      <c r="A772" s="90"/>
      <c r="B772" s="87"/>
      <c r="C772" s="103"/>
      <c r="D772" s="87"/>
      <c r="E772" s="87"/>
      <c r="F772" s="87"/>
      <c r="G772" s="87"/>
      <c r="H772" s="88"/>
      <c r="I772" s="87"/>
    </row>
    <row r="773" spans="1:9">
      <c r="A773" s="90"/>
      <c r="B773" s="89"/>
      <c r="C773" s="104"/>
      <c r="D773" s="89"/>
      <c r="E773" s="89"/>
      <c r="F773" s="89"/>
      <c r="G773" s="89"/>
      <c r="H773" s="91"/>
      <c r="I773" s="89"/>
    </row>
    <row r="774" spans="1:9">
      <c r="A774" s="90"/>
      <c r="B774" s="87"/>
      <c r="C774" s="103"/>
      <c r="D774" s="87"/>
      <c r="E774" s="87"/>
      <c r="F774" s="87"/>
      <c r="G774" s="87"/>
      <c r="H774" s="88"/>
      <c r="I774" s="87"/>
    </row>
    <row r="775" spans="1:9">
      <c r="A775" s="90"/>
      <c r="B775" s="89"/>
      <c r="C775" s="104"/>
      <c r="D775" s="89"/>
      <c r="E775" s="89"/>
      <c r="F775" s="89"/>
      <c r="G775" s="89"/>
      <c r="H775" s="91"/>
      <c r="I775" s="89"/>
    </row>
    <row r="776" spans="1:9">
      <c r="A776" s="90"/>
      <c r="B776" s="87"/>
      <c r="C776" s="103"/>
      <c r="D776" s="87"/>
      <c r="E776" s="87"/>
      <c r="F776" s="87"/>
      <c r="G776" s="87"/>
      <c r="H776" s="88"/>
      <c r="I776" s="87"/>
    </row>
    <row r="777" spans="1:9">
      <c r="A777" s="90"/>
      <c r="B777" s="89"/>
      <c r="C777" s="104"/>
      <c r="D777" s="89"/>
      <c r="E777" s="89"/>
      <c r="F777" s="89"/>
      <c r="G777" s="89"/>
      <c r="H777" s="91"/>
      <c r="I777" s="89"/>
    </row>
    <row r="778" spans="1:9">
      <c r="A778" s="90"/>
      <c r="B778" s="87"/>
      <c r="C778" s="103"/>
      <c r="D778" s="87"/>
      <c r="E778" s="87"/>
      <c r="F778" s="87"/>
      <c r="G778" s="87"/>
      <c r="H778" s="88"/>
      <c r="I778" s="87"/>
    </row>
    <row r="779" spans="1:9">
      <c r="A779" s="90"/>
      <c r="B779" s="89"/>
      <c r="C779" s="104"/>
      <c r="D779" s="89"/>
      <c r="E779" s="89"/>
      <c r="F779" s="89"/>
      <c r="G779" s="89"/>
      <c r="H779" s="91"/>
      <c r="I779" s="89"/>
    </row>
    <row r="780" spans="1:9">
      <c r="A780" s="90"/>
      <c r="B780" s="87"/>
      <c r="C780" s="103"/>
      <c r="D780" s="87"/>
      <c r="E780" s="87"/>
      <c r="F780" s="87"/>
      <c r="G780" s="87"/>
      <c r="H780" s="88"/>
      <c r="I780" s="87"/>
    </row>
    <row r="781" spans="1:9">
      <c r="A781" s="90"/>
      <c r="B781" s="89"/>
      <c r="C781" s="104"/>
      <c r="D781" s="89"/>
      <c r="E781" s="89"/>
      <c r="F781" s="89"/>
      <c r="G781" s="89"/>
      <c r="H781" s="91"/>
      <c r="I781" s="89"/>
    </row>
    <row r="782" spans="1:9">
      <c r="A782" s="90"/>
      <c r="B782" s="87"/>
      <c r="C782" s="103"/>
      <c r="D782" s="87"/>
      <c r="E782" s="87"/>
      <c r="F782" s="87"/>
      <c r="G782" s="87"/>
      <c r="H782" s="88"/>
      <c r="I782" s="87"/>
    </row>
    <row r="783" spans="1:9">
      <c r="A783" s="90"/>
      <c r="B783" s="89"/>
      <c r="C783" s="104"/>
      <c r="D783" s="89"/>
      <c r="E783" s="89"/>
      <c r="F783" s="89"/>
      <c r="G783" s="89"/>
      <c r="H783" s="91"/>
      <c r="I783" s="89"/>
    </row>
    <row r="784" spans="1:9">
      <c r="A784" s="90"/>
      <c r="B784" s="87"/>
      <c r="C784" s="103"/>
      <c r="D784" s="87"/>
      <c r="E784" s="87"/>
      <c r="F784" s="87"/>
      <c r="G784" s="87"/>
      <c r="H784" s="88"/>
      <c r="I784" s="87"/>
    </row>
    <row r="785" spans="1:9">
      <c r="A785" s="90"/>
      <c r="B785" s="89"/>
      <c r="C785" s="104"/>
      <c r="D785" s="89"/>
      <c r="E785" s="89"/>
      <c r="F785" s="89"/>
      <c r="G785" s="89"/>
      <c r="H785" s="91"/>
      <c r="I785" s="89"/>
    </row>
    <row r="786" spans="1:9">
      <c r="A786" s="90"/>
      <c r="B786" s="87"/>
      <c r="C786" s="103"/>
      <c r="D786" s="87"/>
      <c r="E786" s="87"/>
      <c r="F786" s="87"/>
      <c r="G786" s="87"/>
      <c r="H786" s="88"/>
      <c r="I786" s="87"/>
    </row>
    <row r="787" spans="1:9">
      <c r="A787" s="90"/>
      <c r="B787" s="89"/>
      <c r="C787" s="104"/>
      <c r="D787" s="89"/>
      <c r="E787" s="89"/>
      <c r="F787" s="89"/>
      <c r="G787" s="89"/>
      <c r="H787" s="91"/>
      <c r="I787" s="89"/>
    </row>
    <row r="788" spans="1:9">
      <c r="A788" s="90"/>
      <c r="B788" s="87"/>
      <c r="C788" s="103"/>
      <c r="D788" s="87"/>
      <c r="E788" s="87"/>
      <c r="F788" s="87"/>
      <c r="G788" s="87"/>
      <c r="H788" s="88"/>
      <c r="I788" s="87"/>
    </row>
    <row r="789" spans="1:9">
      <c r="A789" s="90"/>
      <c r="B789" s="89"/>
      <c r="C789" s="104"/>
      <c r="D789" s="89"/>
      <c r="E789" s="89"/>
      <c r="F789" s="89"/>
      <c r="G789" s="89"/>
      <c r="H789" s="91"/>
      <c r="I789" s="89"/>
    </row>
    <row r="790" spans="1:9">
      <c r="A790" s="90"/>
      <c r="B790" s="87"/>
      <c r="C790" s="103"/>
      <c r="D790" s="87"/>
      <c r="E790" s="87"/>
      <c r="F790" s="87"/>
      <c r="G790" s="87"/>
      <c r="H790" s="88"/>
      <c r="I790" s="87"/>
    </row>
    <row r="791" spans="1:9">
      <c r="A791" s="90"/>
      <c r="B791" s="89"/>
      <c r="C791" s="104"/>
      <c r="D791" s="89"/>
      <c r="E791" s="89"/>
      <c r="F791" s="89"/>
      <c r="G791" s="89"/>
      <c r="H791" s="91"/>
      <c r="I791" s="89"/>
    </row>
    <row r="792" spans="1:9">
      <c r="A792" s="90"/>
      <c r="B792" s="87"/>
      <c r="C792" s="103"/>
      <c r="D792" s="87"/>
      <c r="E792" s="87"/>
      <c r="F792" s="87"/>
      <c r="G792" s="87"/>
      <c r="H792" s="88"/>
      <c r="I792" s="87"/>
    </row>
    <row r="793" spans="1:9">
      <c r="A793" s="90"/>
      <c r="B793" s="89"/>
      <c r="C793" s="104"/>
      <c r="D793" s="89"/>
      <c r="E793" s="89"/>
      <c r="F793" s="89"/>
      <c r="G793" s="89"/>
      <c r="H793" s="91"/>
      <c r="I793" s="89"/>
    </row>
    <row r="794" spans="1:9">
      <c r="A794" s="90"/>
      <c r="B794" s="87"/>
      <c r="C794" s="103"/>
      <c r="D794" s="87"/>
      <c r="E794" s="87"/>
      <c r="F794" s="87"/>
      <c r="G794" s="87"/>
      <c r="H794" s="88"/>
      <c r="I794" s="87"/>
    </row>
    <row r="795" spans="1:9">
      <c r="A795" s="90"/>
      <c r="B795" s="89"/>
      <c r="C795" s="104"/>
      <c r="D795" s="89"/>
      <c r="E795" s="89"/>
      <c r="F795" s="89"/>
      <c r="G795" s="89"/>
      <c r="H795" s="91"/>
      <c r="I795" s="89"/>
    </row>
    <row r="796" spans="1:9">
      <c r="A796" s="90"/>
      <c r="B796" s="87"/>
      <c r="C796" s="103"/>
      <c r="D796" s="87"/>
      <c r="E796" s="87"/>
      <c r="F796" s="87"/>
      <c r="G796" s="87"/>
      <c r="H796" s="88"/>
      <c r="I796" s="87"/>
    </row>
    <row r="797" spans="1:9">
      <c r="A797" s="90"/>
      <c r="B797" s="89"/>
      <c r="C797" s="104"/>
      <c r="D797" s="89"/>
      <c r="E797" s="89"/>
      <c r="F797" s="89"/>
      <c r="G797" s="89"/>
      <c r="H797" s="91"/>
      <c r="I797" s="89"/>
    </row>
    <row r="798" spans="1:9">
      <c r="A798" s="90"/>
      <c r="B798" s="87"/>
      <c r="C798" s="103"/>
      <c r="D798" s="87"/>
      <c r="E798" s="87"/>
      <c r="F798" s="87"/>
      <c r="G798" s="87"/>
      <c r="H798" s="88"/>
      <c r="I798" s="87"/>
    </row>
    <row r="799" spans="1:9">
      <c r="A799" s="90"/>
      <c r="B799" s="89"/>
      <c r="C799" s="104"/>
      <c r="D799" s="89"/>
      <c r="E799" s="89"/>
      <c r="F799" s="89"/>
      <c r="G799" s="89"/>
      <c r="H799" s="91"/>
      <c r="I799" s="89"/>
    </row>
    <row r="800" spans="1:9">
      <c r="A800" s="90"/>
      <c r="B800" s="87"/>
      <c r="C800" s="103"/>
      <c r="D800" s="87"/>
      <c r="E800" s="87"/>
      <c r="F800" s="87"/>
      <c r="G800" s="87"/>
      <c r="H800" s="88"/>
      <c r="I800" s="87"/>
    </row>
    <row r="801" spans="1:9">
      <c r="A801" s="90"/>
      <c r="B801" s="89"/>
      <c r="C801" s="104"/>
      <c r="D801" s="89"/>
      <c r="E801" s="89"/>
      <c r="F801" s="89"/>
      <c r="G801" s="89"/>
      <c r="H801" s="91"/>
      <c r="I801" s="89"/>
    </row>
    <row r="802" spans="1:9">
      <c r="A802" s="90"/>
      <c r="B802" s="87"/>
      <c r="C802" s="103"/>
      <c r="D802" s="87"/>
      <c r="E802" s="87"/>
      <c r="F802" s="87"/>
      <c r="G802" s="87"/>
      <c r="H802" s="88"/>
      <c r="I802" s="87"/>
    </row>
    <row r="803" spans="1:9">
      <c r="A803" s="90"/>
      <c r="B803" s="89"/>
      <c r="C803" s="104"/>
      <c r="D803" s="89"/>
      <c r="E803" s="89"/>
      <c r="F803" s="89"/>
      <c r="G803" s="89"/>
      <c r="H803" s="91"/>
      <c r="I803" s="89"/>
    </row>
    <row r="804" spans="1:9">
      <c r="A804" s="90"/>
      <c r="B804" s="87"/>
      <c r="C804" s="103"/>
      <c r="D804" s="87"/>
      <c r="E804" s="87"/>
      <c r="F804" s="87"/>
      <c r="G804" s="87"/>
      <c r="H804" s="88"/>
      <c r="I804" s="87"/>
    </row>
    <row r="805" spans="1:9">
      <c r="A805" s="90"/>
      <c r="B805" s="89"/>
      <c r="C805" s="104"/>
      <c r="D805" s="89"/>
      <c r="E805" s="89"/>
      <c r="F805" s="89"/>
      <c r="G805" s="89"/>
      <c r="H805" s="91"/>
      <c r="I805" s="89"/>
    </row>
    <row r="806" spans="1:9">
      <c r="A806" s="90"/>
      <c r="B806" s="87"/>
      <c r="C806" s="103"/>
      <c r="D806" s="87"/>
      <c r="E806" s="87"/>
      <c r="F806" s="87"/>
      <c r="G806" s="87"/>
      <c r="H806" s="88"/>
      <c r="I806" s="87"/>
    </row>
    <row r="807" spans="1:9">
      <c r="A807" s="90"/>
      <c r="B807" s="89"/>
      <c r="C807" s="104"/>
      <c r="D807" s="89"/>
      <c r="E807" s="89"/>
      <c r="F807" s="89"/>
      <c r="G807" s="89"/>
      <c r="H807" s="91"/>
      <c r="I807" s="89"/>
    </row>
    <row r="808" spans="1:9">
      <c r="A808" s="90"/>
      <c r="B808" s="87"/>
      <c r="C808" s="103"/>
      <c r="D808" s="87"/>
      <c r="E808" s="87"/>
      <c r="F808" s="87"/>
      <c r="G808" s="87"/>
      <c r="H808" s="88"/>
      <c r="I808" s="87"/>
    </row>
    <row r="809" spans="1:9">
      <c r="A809" s="90"/>
      <c r="B809" s="89"/>
      <c r="C809" s="104"/>
      <c r="D809" s="89"/>
      <c r="E809" s="89"/>
      <c r="F809" s="89"/>
      <c r="G809" s="89"/>
      <c r="H809" s="91"/>
      <c r="I809" s="89"/>
    </row>
    <row r="810" spans="1:9">
      <c r="A810" s="90"/>
      <c r="B810" s="87"/>
      <c r="C810" s="103"/>
      <c r="D810" s="87"/>
      <c r="E810" s="87"/>
      <c r="F810" s="87"/>
      <c r="G810" s="87"/>
      <c r="H810" s="88"/>
      <c r="I810" s="87"/>
    </row>
    <row r="811" spans="1:9">
      <c r="A811" s="90"/>
      <c r="B811" s="89"/>
      <c r="C811" s="104"/>
      <c r="D811" s="89"/>
      <c r="E811" s="89"/>
      <c r="F811" s="89"/>
      <c r="G811" s="89"/>
      <c r="H811" s="91"/>
      <c r="I811" s="89"/>
    </row>
    <row r="812" spans="1:9">
      <c r="A812" s="90"/>
      <c r="B812" s="87"/>
      <c r="C812" s="103"/>
      <c r="D812" s="87"/>
      <c r="E812" s="87"/>
      <c r="F812" s="87"/>
      <c r="G812" s="87"/>
      <c r="H812" s="88"/>
      <c r="I812" s="87"/>
    </row>
    <row r="813" spans="1:9">
      <c r="A813" s="90"/>
      <c r="B813" s="89"/>
      <c r="C813" s="104"/>
      <c r="D813" s="89"/>
      <c r="E813" s="89"/>
      <c r="F813" s="89"/>
      <c r="G813" s="89"/>
      <c r="H813" s="91"/>
      <c r="I813" s="89"/>
    </row>
    <row r="814" spans="1:9">
      <c r="A814" s="90"/>
      <c r="B814" s="87"/>
      <c r="C814" s="103"/>
      <c r="D814" s="87"/>
      <c r="E814" s="87"/>
      <c r="F814" s="87"/>
      <c r="G814" s="87"/>
      <c r="H814" s="88"/>
      <c r="I814" s="87"/>
    </row>
    <row r="815" spans="1:9">
      <c r="A815" s="90"/>
      <c r="B815" s="89"/>
      <c r="C815" s="104"/>
      <c r="D815" s="89"/>
      <c r="E815" s="89"/>
      <c r="F815" s="89"/>
      <c r="G815" s="89"/>
      <c r="H815" s="91"/>
      <c r="I815" s="89"/>
    </row>
    <row r="816" spans="1:9">
      <c r="A816" s="90"/>
      <c r="B816" s="87"/>
      <c r="C816" s="103"/>
      <c r="D816" s="87"/>
      <c r="E816" s="87"/>
      <c r="F816" s="87"/>
      <c r="G816" s="87"/>
      <c r="H816" s="88"/>
      <c r="I816" s="87"/>
    </row>
    <row r="817" spans="1:9">
      <c r="A817" s="90"/>
      <c r="B817" s="89"/>
      <c r="C817" s="104"/>
      <c r="D817" s="89"/>
      <c r="E817" s="89"/>
      <c r="F817" s="89"/>
      <c r="G817" s="89"/>
      <c r="H817" s="91"/>
      <c r="I817" s="89"/>
    </row>
    <row r="818" spans="1:9">
      <c r="A818" s="90"/>
      <c r="B818" s="87"/>
      <c r="C818" s="103"/>
      <c r="D818" s="87"/>
      <c r="E818" s="87"/>
      <c r="F818" s="87"/>
      <c r="G818" s="87"/>
      <c r="H818" s="88"/>
      <c r="I818" s="87"/>
    </row>
    <row r="819" spans="1:9">
      <c r="A819" s="90"/>
      <c r="B819" s="89"/>
      <c r="C819" s="104"/>
      <c r="D819" s="89"/>
      <c r="E819" s="89"/>
      <c r="F819" s="89"/>
      <c r="G819" s="89"/>
      <c r="H819" s="91"/>
      <c r="I819" s="89"/>
    </row>
    <row r="820" spans="1:9">
      <c r="A820" s="90"/>
      <c r="B820" s="87"/>
      <c r="C820" s="103"/>
      <c r="D820" s="87"/>
      <c r="E820" s="87"/>
      <c r="F820" s="87"/>
      <c r="G820" s="87"/>
      <c r="H820" s="88"/>
      <c r="I820" s="87"/>
    </row>
    <row r="821" spans="1:9">
      <c r="A821" s="90"/>
      <c r="B821" s="89"/>
      <c r="C821" s="104"/>
      <c r="D821" s="89"/>
      <c r="E821" s="89"/>
      <c r="F821" s="89"/>
      <c r="G821" s="89"/>
      <c r="H821" s="91"/>
      <c r="I821" s="89"/>
    </row>
    <row r="822" spans="1:9">
      <c r="A822" s="90"/>
      <c r="B822" s="87"/>
      <c r="C822" s="103"/>
      <c r="D822" s="87"/>
      <c r="E822" s="87"/>
      <c r="F822" s="87"/>
      <c r="G822" s="87"/>
      <c r="H822" s="88"/>
      <c r="I822" s="87"/>
    </row>
    <row r="823" spans="1:9">
      <c r="A823" s="90"/>
      <c r="B823" s="89"/>
      <c r="C823" s="104"/>
      <c r="D823" s="89"/>
      <c r="E823" s="89"/>
      <c r="F823" s="89"/>
      <c r="G823" s="89"/>
      <c r="H823" s="91"/>
      <c r="I823" s="89"/>
    </row>
    <row r="824" spans="1:9">
      <c r="A824" s="90"/>
      <c r="B824" s="87"/>
      <c r="C824" s="103"/>
      <c r="D824" s="87"/>
      <c r="E824" s="87"/>
      <c r="F824" s="87"/>
      <c r="G824" s="87"/>
      <c r="H824" s="88"/>
      <c r="I824" s="87"/>
    </row>
    <row r="825" spans="1:9">
      <c r="A825" s="90"/>
      <c r="B825" s="89"/>
      <c r="C825" s="104"/>
      <c r="D825" s="89"/>
      <c r="E825" s="89"/>
      <c r="F825" s="89"/>
      <c r="G825" s="89"/>
      <c r="H825" s="91"/>
      <c r="I825" s="89"/>
    </row>
    <row r="826" spans="1:9">
      <c r="A826" s="90"/>
      <c r="B826" s="87"/>
      <c r="C826" s="103"/>
      <c r="D826" s="87"/>
      <c r="E826" s="87"/>
      <c r="F826" s="87"/>
      <c r="G826" s="87"/>
      <c r="H826" s="88"/>
      <c r="I826" s="87"/>
    </row>
    <row r="827" spans="1:9">
      <c r="A827" s="90"/>
      <c r="B827" s="89"/>
      <c r="C827" s="104"/>
      <c r="D827" s="89"/>
      <c r="E827" s="89"/>
      <c r="F827" s="89"/>
      <c r="G827" s="89"/>
      <c r="H827" s="91"/>
      <c r="I827" s="89"/>
    </row>
    <row r="828" spans="1:9">
      <c r="A828" s="90"/>
      <c r="B828" s="87"/>
      <c r="C828" s="103"/>
      <c r="D828" s="87"/>
      <c r="E828" s="87"/>
      <c r="F828" s="87"/>
      <c r="G828" s="87"/>
      <c r="H828" s="88"/>
      <c r="I828" s="87"/>
    </row>
    <row r="829" spans="1:9">
      <c r="A829" s="90"/>
      <c r="B829" s="89"/>
      <c r="C829" s="104"/>
      <c r="D829" s="89"/>
      <c r="E829" s="89"/>
      <c r="F829" s="89"/>
      <c r="G829" s="89"/>
      <c r="H829" s="91"/>
      <c r="I829" s="89"/>
    </row>
    <row r="830" spans="1:9">
      <c r="A830" s="90"/>
      <c r="B830" s="87"/>
      <c r="C830" s="103"/>
      <c r="D830" s="87"/>
      <c r="E830" s="87"/>
      <c r="F830" s="87"/>
      <c r="G830" s="87"/>
      <c r="H830" s="88"/>
      <c r="I830" s="87"/>
    </row>
    <row r="831" spans="1:9">
      <c r="A831" s="90"/>
      <c r="B831" s="89"/>
      <c r="C831" s="104"/>
      <c r="D831" s="89"/>
      <c r="E831" s="89"/>
      <c r="F831" s="89"/>
      <c r="G831" s="89"/>
      <c r="H831" s="91"/>
      <c r="I831" s="89"/>
    </row>
    <row r="832" spans="1:9">
      <c r="A832" s="90"/>
      <c r="B832" s="87"/>
      <c r="C832" s="103"/>
      <c r="D832" s="87"/>
      <c r="E832" s="87"/>
      <c r="F832" s="87"/>
      <c r="G832" s="87"/>
      <c r="H832" s="88"/>
      <c r="I832" s="87"/>
    </row>
    <row r="833" spans="1:9">
      <c r="A833" s="90"/>
      <c r="B833" s="89"/>
      <c r="C833" s="104"/>
      <c r="D833" s="89"/>
      <c r="E833" s="89"/>
      <c r="F833" s="89"/>
      <c r="G833" s="89"/>
      <c r="H833" s="91"/>
      <c r="I833" s="89"/>
    </row>
    <row r="834" spans="1:9">
      <c r="A834" s="90"/>
      <c r="B834" s="87"/>
      <c r="C834" s="103"/>
      <c r="D834" s="87"/>
      <c r="E834" s="87"/>
      <c r="F834" s="87"/>
      <c r="G834" s="87"/>
      <c r="H834" s="88"/>
      <c r="I834" s="87"/>
    </row>
    <row r="835" spans="1:9">
      <c r="A835" s="90"/>
      <c r="B835" s="89"/>
      <c r="C835" s="104"/>
      <c r="D835" s="89"/>
      <c r="E835" s="89"/>
      <c r="F835" s="89"/>
      <c r="G835" s="89"/>
      <c r="H835" s="91"/>
      <c r="I835" s="89"/>
    </row>
    <row r="836" spans="1:9">
      <c r="A836" s="90"/>
      <c r="B836" s="87"/>
      <c r="C836" s="103"/>
      <c r="D836" s="87"/>
      <c r="E836" s="87"/>
      <c r="F836" s="87"/>
      <c r="G836" s="87"/>
      <c r="H836" s="88"/>
      <c r="I836" s="87"/>
    </row>
    <row r="837" spans="1:9">
      <c r="A837" s="90"/>
      <c r="B837" s="89"/>
      <c r="C837" s="104"/>
      <c r="D837" s="89"/>
      <c r="E837" s="89"/>
      <c r="F837" s="89"/>
      <c r="G837" s="89"/>
      <c r="H837" s="91"/>
      <c r="I837" s="89"/>
    </row>
    <row r="838" spans="1:9">
      <c r="A838" s="90"/>
      <c r="B838" s="87"/>
      <c r="C838" s="103"/>
      <c r="D838" s="87"/>
      <c r="E838" s="87"/>
      <c r="F838" s="87"/>
      <c r="G838" s="87"/>
      <c r="H838" s="88"/>
      <c r="I838" s="87"/>
    </row>
    <row r="839" spans="1:9">
      <c r="A839" s="90"/>
      <c r="B839" s="89"/>
      <c r="C839" s="104"/>
      <c r="D839" s="89"/>
      <c r="E839" s="89"/>
      <c r="F839" s="89"/>
      <c r="G839" s="89"/>
      <c r="H839" s="91"/>
      <c r="I839" s="89"/>
    </row>
    <row r="840" spans="1:9">
      <c r="A840" s="90"/>
      <c r="B840" s="87"/>
      <c r="C840" s="103"/>
      <c r="D840" s="87"/>
      <c r="E840" s="87"/>
      <c r="F840" s="87"/>
      <c r="G840" s="87"/>
      <c r="H840" s="88"/>
      <c r="I840" s="87"/>
    </row>
    <row r="841" spans="1:9">
      <c r="A841" s="90"/>
      <c r="B841" s="89"/>
      <c r="C841" s="104"/>
      <c r="D841" s="89"/>
      <c r="E841" s="89"/>
      <c r="F841" s="89"/>
      <c r="G841" s="89"/>
      <c r="H841" s="91"/>
      <c r="I841" s="89"/>
    </row>
    <row r="842" spans="1:9">
      <c r="A842" s="90"/>
      <c r="B842" s="87"/>
      <c r="C842" s="103"/>
      <c r="D842" s="87"/>
      <c r="E842" s="87"/>
      <c r="F842" s="87"/>
      <c r="G842" s="87"/>
      <c r="H842" s="88"/>
      <c r="I842" s="87"/>
    </row>
    <row r="843" spans="1:9">
      <c r="A843" s="90"/>
      <c r="B843" s="89"/>
      <c r="C843" s="104"/>
      <c r="D843" s="89"/>
      <c r="E843" s="89"/>
      <c r="F843" s="89"/>
      <c r="G843" s="89"/>
      <c r="H843" s="91"/>
      <c r="I843" s="89"/>
    </row>
    <row r="844" spans="1:9">
      <c r="A844" s="90"/>
      <c r="B844" s="87"/>
      <c r="C844" s="103"/>
      <c r="D844" s="87"/>
      <c r="E844" s="87"/>
      <c r="F844" s="87"/>
      <c r="G844" s="87"/>
      <c r="H844" s="88"/>
      <c r="I844" s="87"/>
    </row>
    <row r="845" spans="1:9">
      <c r="A845" s="90"/>
      <c r="B845" s="89"/>
      <c r="C845" s="104"/>
      <c r="D845" s="89"/>
      <c r="E845" s="89"/>
      <c r="F845" s="89"/>
      <c r="G845" s="89"/>
      <c r="H845" s="91"/>
      <c r="I845" s="89"/>
    </row>
    <row r="846" spans="1:9">
      <c r="A846" s="90"/>
      <c r="B846" s="87"/>
      <c r="C846" s="103"/>
      <c r="D846" s="87"/>
      <c r="E846" s="87"/>
      <c r="F846" s="87"/>
      <c r="G846" s="87"/>
      <c r="H846" s="88"/>
      <c r="I846" s="87"/>
    </row>
    <row r="847" spans="1:9">
      <c r="A847" s="90"/>
      <c r="B847" s="89"/>
      <c r="C847" s="104"/>
      <c r="D847" s="89"/>
      <c r="E847" s="89"/>
      <c r="F847" s="89"/>
      <c r="G847" s="89"/>
      <c r="H847" s="91"/>
      <c r="I847" s="89"/>
    </row>
    <row r="848" spans="1:9">
      <c r="A848" s="90"/>
      <c r="B848" s="87"/>
      <c r="C848" s="103"/>
      <c r="D848" s="87"/>
      <c r="E848" s="87"/>
      <c r="F848" s="87"/>
      <c r="G848" s="87"/>
      <c r="H848" s="88"/>
      <c r="I848" s="87"/>
    </row>
    <row r="849" spans="1:9">
      <c r="A849" s="90"/>
      <c r="B849" s="89"/>
      <c r="C849" s="104"/>
      <c r="D849" s="89"/>
      <c r="E849" s="89"/>
      <c r="F849" s="89"/>
      <c r="G849" s="89"/>
      <c r="H849" s="91"/>
      <c r="I849" s="89"/>
    </row>
    <row r="850" spans="1:9">
      <c r="A850" s="90"/>
      <c r="B850" s="87"/>
      <c r="C850" s="103"/>
      <c r="D850" s="87"/>
      <c r="E850" s="87"/>
      <c r="F850" s="87"/>
      <c r="G850" s="87"/>
      <c r="H850" s="88"/>
      <c r="I850" s="87"/>
    </row>
    <row r="851" spans="1:9">
      <c r="A851" s="90"/>
      <c r="B851" s="89"/>
      <c r="C851" s="104"/>
      <c r="D851" s="89"/>
      <c r="E851" s="89"/>
      <c r="F851" s="89"/>
      <c r="G851" s="89"/>
      <c r="H851" s="91"/>
      <c r="I851" s="89"/>
    </row>
    <row r="852" spans="1:9">
      <c r="A852" s="90"/>
      <c r="B852" s="87"/>
      <c r="C852" s="103"/>
      <c r="D852" s="87"/>
      <c r="E852" s="87"/>
      <c r="F852" s="87"/>
      <c r="G852" s="87"/>
      <c r="H852" s="88"/>
      <c r="I852" s="87"/>
    </row>
    <row r="853" spans="1:9">
      <c r="A853" s="90"/>
      <c r="B853" s="89"/>
      <c r="C853" s="104"/>
      <c r="D853" s="89"/>
      <c r="E853" s="89"/>
      <c r="F853" s="89"/>
      <c r="G853" s="89"/>
      <c r="H853" s="91"/>
      <c r="I853" s="89"/>
    </row>
    <row r="854" spans="1:9">
      <c r="A854" s="90"/>
      <c r="B854" s="87"/>
      <c r="C854" s="103"/>
      <c r="D854" s="87"/>
      <c r="E854" s="87"/>
      <c r="F854" s="87"/>
      <c r="G854" s="87"/>
      <c r="H854" s="88"/>
      <c r="I854" s="87"/>
    </row>
    <row r="855" spans="1:9">
      <c r="A855" s="90"/>
      <c r="B855" s="89"/>
      <c r="C855" s="104"/>
      <c r="D855" s="89"/>
      <c r="E855" s="89"/>
      <c r="F855" s="89"/>
      <c r="G855" s="89"/>
      <c r="H855" s="91"/>
      <c r="I855" s="89"/>
    </row>
    <row r="856" spans="1:9">
      <c r="A856" s="90"/>
      <c r="B856" s="87"/>
      <c r="C856" s="103"/>
      <c r="D856" s="87"/>
      <c r="E856" s="87"/>
      <c r="F856" s="87"/>
      <c r="G856" s="87"/>
      <c r="H856" s="88"/>
      <c r="I856" s="87"/>
    </row>
    <row r="857" spans="1:9">
      <c r="A857" s="90"/>
      <c r="B857" s="89"/>
      <c r="C857" s="104"/>
      <c r="D857" s="89"/>
      <c r="E857" s="89"/>
      <c r="F857" s="89"/>
      <c r="G857" s="89"/>
      <c r="H857" s="91"/>
      <c r="I857" s="89"/>
    </row>
    <row r="858" spans="1:9">
      <c r="A858" s="90"/>
      <c r="B858" s="87"/>
      <c r="C858" s="103"/>
      <c r="D858" s="87"/>
      <c r="E858" s="87"/>
      <c r="F858" s="87"/>
      <c r="G858" s="87"/>
      <c r="H858" s="88"/>
      <c r="I858" s="87"/>
    </row>
    <row r="859" spans="1:9">
      <c r="A859" s="90"/>
      <c r="B859" s="89"/>
      <c r="C859" s="104"/>
      <c r="D859" s="89"/>
      <c r="E859" s="89"/>
      <c r="F859" s="89"/>
      <c r="G859" s="89"/>
      <c r="H859" s="91"/>
      <c r="I859" s="89"/>
    </row>
    <row r="860" spans="1:9">
      <c r="A860" s="90"/>
      <c r="B860" s="87"/>
      <c r="C860" s="103"/>
      <c r="D860" s="87"/>
      <c r="E860" s="87"/>
      <c r="F860" s="87"/>
      <c r="G860" s="87"/>
      <c r="H860" s="88"/>
      <c r="I860" s="87"/>
    </row>
    <row r="861" spans="1:9">
      <c r="A861" s="90"/>
      <c r="B861" s="89"/>
      <c r="C861" s="104"/>
      <c r="D861" s="89"/>
      <c r="E861" s="89"/>
      <c r="F861" s="89"/>
      <c r="G861" s="89"/>
      <c r="H861" s="91"/>
      <c r="I861" s="89"/>
    </row>
    <row r="862" spans="1:9">
      <c r="A862" s="90"/>
      <c r="B862" s="87"/>
      <c r="C862" s="103"/>
      <c r="D862" s="87"/>
      <c r="E862" s="87"/>
      <c r="F862" s="87"/>
      <c r="G862" s="87"/>
      <c r="H862" s="88"/>
      <c r="I862" s="87"/>
    </row>
    <row r="863" spans="1:9">
      <c r="A863" s="90"/>
      <c r="B863" s="89"/>
      <c r="C863" s="104"/>
      <c r="D863" s="89"/>
      <c r="E863" s="89"/>
      <c r="F863" s="89"/>
      <c r="G863" s="89"/>
      <c r="H863" s="91"/>
      <c r="I863" s="89"/>
    </row>
    <row r="864" spans="1:9">
      <c r="A864" s="90"/>
      <c r="B864" s="87"/>
      <c r="C864" s="103"/>
      <c r="D864" s="87"/>
      <c r="E864" s="87"/>
      <c r="F864" s="87"/>
      <c r="G864" s="87"/>
      <c r="H864" s="88"/>
      <c r="I864" s="87"/>
    </row>
    <row r="865" spans="1:9">
      <c r="A865" s="90"/>
      <c r="B865" s="89"/>
      <c r="C865" s="104"/>
      <c r="D865" s="89"/>
      <c r="E865" s="89"/>
      <c r="F865" s="89"/>
      <c r="G865" s="89"/>
      <c r="H865" s="91"/>
      <c r="I865" s="89"/>
    </row>
    <row r="866" spans="1:9">
      <c r="A866" s="90"/>
      <c r="B866" s="87"/>
      <c r="C866" s="103"/>
      <c r="D866" s="87"/>
      <c r="E866" s="87"/>
      <c r="F866" s="87"/>
      <c r="G866" s="87"/>
      <c r="H866" s="88"/>
      <c r="I866" s="87"/>
    </row>
    <row r="867" spans="1:9">
      <c r="A867" s="90"/>
      <c r="B867" s="89"/>
      <c r="C867" s="104"/>
      <c r="D867" s="89"/>
      <c r="E867" s="89"/>
      <c r="F867" s="89"/>
      <c r="G867" s="89"/>
      <c r="H867" s="91"/>
      <c r="I867" s="89"/>
    </row>
    <row r="868" spans="1:9">
      <c r="A868" s="90"/>
      <c r="B868" s="87"/>
      <c r="C868" s="103"/>
      <c r="D868" s="87"/>
      <c r="E868" s="87"/>
      <c r="F868" s="87"/>
      <c r="G868" s="87"/>
      <c r="H868" s="88"/>
      <c r="I868" s="87"/>
    </row>
    <row r="869" spans="1:9">
      <c r="A869" s="90"/>
      <c r="B869" s="89"/>
      <c r="C869" s="104"/>
      <c r="D869" s="89"/>
      <c r="E869" s="89"/>
      <c r="F869" s="89"/>
      <c r="G869" s="89"/>
      <c r="H869" s="91"/>
      <c r="I869" s="89"/>
    </row>
    <row r="870" spans="1:9">
      <c r="A870" s="90"/>
      <c r="B870" s="87"/>
      <c r="C870" s="103"/>
      <c r="D870" s="87"/>
      <c r="E870" s="87"/>
      <c r="F870" s="87"/>
      <c r="G870" s="87"/>
      <c r="H870" s="88"/>
      <c r="I870" s="87"/>
    </row>
    <row r="871" spans="1:9">
      <c r="A871" s="90"/>
      <c r="B871" s="89"/>
      <c r="C871" s="104"/>
      <c r="D871" s="89"/>
      <c r="E871" s="89"/>
      <c r="F871" s="89"/>
      <c r="G871" s="89"/>
      <c r="H871" s="91"/>
      <c r="I871" s="89"/>
    </row>
    <row r="872" spans="1:9">
      <c r="A872" s="90"/>
      <c r="B872" s="87"/>
      <c r="C872" s="103"/>
      <c r="D872" s="87"/>
      <c r="E872" s="87"/>
      <c r="F872" s="87"/>
      <c r="G872" s="87"/>
      <c r="H872" s="88"/>
      <c r="I872" s="87"/>
    </row>
    <row r="873" spans="1:9">
      <c r="A873" s="90"/>
      <c r="B873" s="89"/>
      <c r="C873" s="104"/>
      <c r="D873" s="89"/>
      <c r="E873" s="89"/>
      <c r="F873" s="89"/>
      <c r="G873" s="89"/>
      <c r="H873" s="91"/>
      <c r="I873" s="89"/>
    </row>
    <row r="874" spans="1:9">
      <c r="A874" s="90"/>
      <c r="B874" s="87"/>
      <c r="C874" s="103"/>
      <c r="D874" s="87"/>
      <c r="E874" s="87"/>
      <c r="F874" s="87"/>
      <c r="G874" s="87"/>
      <c r="H874" s="88"/>
      <c r="I874" s="87"/>
    </row>
    <row r="875" spans="1:9">
      <c r="A875" s="90"/>
      <c r="B875" s="89"/>
      <c r="C875" s="104"/>
      <c r="D875" s="89"/>
      <c r="E875" s="89"/>
      <c r="F875" s="89"/>
      <c r="G875" s="89"/>
      <c r="H875" s="91"/>
      <c r="I875" s="89"/>
    </row>
    <row r="876" spans="1:9">
      <c r="A876" s="90"/>
      <c r="B876" s="87"/>
      <c r="C876" s="103"/>
      <c r="D876" s="87"/>
      <c r="E876" s="87"/>
      <c r="F876" s="87"/>
      <c r="G876" s="87"/>
      <c r="H876" s="88"/>
      <c r="I876" s="87"/>
    </row>
    <row r="877" spans="1:9">
      <c r="A877" s="90"/>
      <c r="B877" s="89"/>
      <c r="C877" s="104"/>
      <c r="D877" s="89"/>
      <c r="E877" s="89"/>
      <c r="F877" s="89"/>
      <c r="G877" s="89"/>
      <c r="H877" s="91"/>
      <c r="I877" s="89"/>
    </row>
    <row r="878" spans="1:9">
      <c r="A878" s="90"/>
      <c r="B878" s="87"/>
      <c r="C878" s="103"/>
      <c r="D878" s="87"/>
      <c r="E878" s="87"/>
      <c r="F878" s="87"/>
      <c r="G878" s="87"/>
      <c r="H878" s="88"/>
      <c r="I878" s="87"/>
    </row>
    <row r="879" spans="1:9">
      <c r="A879" s="90"/>
      <c r="B879" s="89"/>
      <c r="C879" s="104"/>
      <c r="D879" s="89"/>
      <c r="E879" s="89"/>
      <c r="F879" s="89"/>
      <c r="G879" s="89"/>
      <c r="H879" s="91"/>
      <c r="I879" s="89"/>
    </row>
    <row r="880" spans="1:9">
      <c r="A880" s="90"/>
      <c r="B880" s="87"/>
      <c r="C880" s="103"/>
      <c r="D880" s="87"/>
      <c r="E880" s="87"/>
      <c r="F880" s="87"/>
      <c r="G880" s="87"/>
      <c r="H880" s="88"/>
      <c r="I880" s="87"/>
    </row>
    <row r="881" spans="1:9">
      <c r="A881" s="90"/>
      <c r="B881" s="89"/>
      <c r="C881" s="104"/>
      <c r="D881" s="89"/>
      <c r="E881" s="89"/>
      <c r="F881" s="89"/>
      <c r="G881" s="89"/>
      <c r="H881" s="91"/>
      <c r="I881" s="89"/>
    </row>
    <row r="882" spans="1:9">
      <c r="A882" s="90"/>
      <c r="B882" s="87"/>
      <c r="C882" s="103"/>
      <c r="D882" s="87"/>
      <c r="E882" s="87"/>
      <c r="F882" s="87"/>
      <c r="G882" s="87"/>
      <c r="H882" s="88"/>
      <c r="I882" s="87"/>
    </row>
    <row r="883" spans="1:9">
      <c r="A883" s="90"/>
      <c r="B883" s="89"/>
      <c r="C883" s="104"/>
      <c r="D883" s="89"/>
      <c r="E883" s="89"/>
      <c r="F883" s="89"/>
      <c r="G883" s="89"/>
      <c r="H883" s="91"/>
      <c r="I883" s="89"/>
    </row>
    <row r="884" spans="1:9">
      <c r="A884" s="90"/>
      <c r="B884" s="87"/>
      <c r="C884" s="103"/>
      <c r="D884" s="87"/>
      <c r="E884" s="87"/>
      <c r="F884" s="87"/>
      <c r="G884" s="87"/>
      <c r="H884" s="88"/>
      <c r="I884" s="87"/>
    </row>
    <row r="885" spans="1:9">
      <c r="A885" s="90"/>
      <c r="B885" s="89"/>
      <c r="C885" s="104"/>
      <c r="D885" s="89"/>
      <c r="E885" s="89"/>
      <c r="F885" s="89"/>
      <c r="G885" s="89"/>
      <c r="H885" s="91"/>
      <c r="I885" s="89"/>
    </row>
    <row r="886" spans="1:9">
      <c r="A886" s="90"/>
      <c r="B886" s="87"/>
      <c r="C886" s="103"/>
      <c r="D886" s="87"/>
      <c r="E886" s="87"/>
      <c r="F886" s="87"/>
      <c r="G886" s="87"/>
      <c r="H886" s="88"/>
      <c r="I886" s="87"/>
    </row>
    <row r="887" spans="1:9">
      <c r="A887" s="90"/>
      <c r="B887" s="89"/>
      <c r="C887" s="104"/>
      <c r="D887" s="89"/>
      <c r="E887" s="89"/>
      <c r="F887" s="89"/>
      <c r="G887" s="89"/>
      <c r="H887" s="91"/>
      <c r="I887" s="89"/>
    </row>
    <row r="888" spans="1:9">
      <c r="A888" s="90"/>
      <c r="B888" s="87"/>
      <c r="C888" s="103"/>
      <c r="D888" s="87"/>
      <c r="E888" s="87"/>
      <c r="F888" s="87"/>
      <c r="G888" s="87"/>
      <c r="H888" s="88"/>
      <c r="I888" s="87"/>
    </row>
    <row r="889" spans="1:9">
      <c r="A889" s="90"/>
      <c r="B889" s="89"/>
      <c r="C889" s="104"/>
      <c r="D889" s="89"/>
      <c r="E889" s="89"/>
      <c r="F889" s="89"/>
      <c r="G889" s="89"/>
      <c r="H889" s="91"/>
      <c r="I889" s="89"/>
    </row>
    <row r="890" spans="1:9">
      <c r="A890" s="90"/>
      <c r="B890" s="87"/>
      <c r="C890" s="103"/>
      <c r="D890" s="87"/>
      <c r="E890" s="87"/>
      <c r="F890" s="87"/>
      <c r="G890" s="87"/>
      <c r="H890" s="88"/>
      <c r="I890" s="87"/>
    </row>
    <row r="891" spans="1:9">
      <c r="A891" s="90"/>
      <c r="B891" s="89"/>
      <c r="C891" s="104"/>
      <c r="D891" s="89"/>
      <c r="E891" s="89"/>
      <c r="F891" s="89"/>
      <c r="G891" s="89"/>
      <c r="H891" s="91"/>
      <c r="I891" s="89"/>
    </row>
    <row r="892" spans="1:9">
      <c r="A892" s="90"/>
      <c r="B892" s="87"/>
      <c r="C892" s="103"/>
      <c r="D892" s="87"/>
      <c r="E892" s="87"/>
      <c r="F892" s="87"/>
      <c r="G892" s="87"/>
      <c r="H892" s="88"/>
      <c r="I892" s="87"/>
    </row>
    <row r="893" spans="1:9">
      <c r="A893" s="90"/>
      <c r="B893" s="89"/>
      <c r="C893" s="104"/>
      <c r="D893" s="89"/>
      <c r="E893" s="89"/>
      <c r="F893" s="89"/>
      <c r="G893" s="89"/>
      <c r="H893" s="91"/>
      <c r="I893" s="89"/>
    </row>
    <row r="894" spans="1:9">
      <c r="A894" s="90"/>
      <c r="B894" s="87"/>
      <c r="C894" s="103"/>
      <c r="D894" s="87"/>
      <c r="E894" s="87"/>
      <c r="F894" s="87"/>
      <c r="G894" s="87"/>
      <c r="H894" s="88"/>
      <c r="I894" s="87"/>
    </row>
    <row r="895" spans="1:9">
      <c r="A895" s="90"/>
      <c r="B895" s="89"/>
      <c r="C895" s="104"/>
      <c r="D895" s="89"/>
      <c r="E895" s="89"/>
      <c r="F895" s="89"/>
      <c r="G895" s="89"/>
      <c r="H895" s="91"/>
      <c r="I895" s="89"/>
    </row>
    <row r="896" spans="1:9">
      <c r="A896" s="90"/>
      <c r="B896" s="87"/>
      <c r="C896" s="103"/>
      <c r="D896" s="87"/>
      <c r="E896" s="87"/>
      <c r="F896" s="87"/>
      <c r="G896" s="87"/>
      <c r="H896" s="88"/>
      <c r="I896" s="87"/>
    </row>
    <row r="897" spans="1:9">
      <c r="A897" s="90"/>
      <c r="B897" s="89"/>
      <c r="C897" s="104"/>
      <c r="D897" s="89"/>
      <c r="E897" s="89"/>
      <c r="F897" s="89"/>
      <c r="G897" s="89"/>
      <c r="H897" s="91"/>
      <c r="I897" s="89"/>
    </row>
    <row r="898" spans="1:9">
      <c r="A898" s="90"/>
      <c r="B898" s="87"/>
      <c r="C898" s="103"/>
      <c r="D898" s="87"/>
      <c r="E898" s="87"/>
      <c r="F898" s="87"/>
      <c r="G898" s="87"/>
      <c r="H898" s="88"/>
      <c r="I898" s="87"/>
    </row>
    <row r="899" spans="1:9">
      <c r="A899" s="90"/>
      <c r="B899" s="89"/>
      <c r="C899" s="104"/>
      <c r="D899" s="89"/>
      <c r="E899" s="89"/>
      <c r="F899" s="89"/>
      <c r="G899" s="89"/>
      <c r="H899" s="91"/>
      <c r="I899" s="89"/>
    </row>
    <row r="900" spans="1:9">
      <c r="A900" s="90"/>
      <c r="B900" s="87"/>
      <c r="C900" s="103"/>
      <c r="D900" s="87"/>
      <c r="E900" s="87"/>
      <c r="F900" s="87"/>
      <c r="G900" s="87"/>
      <c r="H900" s="88"/>
      <c r="I900" s="87"/>
    </row>
    <row r="901" spans="1:9">
      <c r="A901" s="90"/>
      <c r="B901" s="89"/>
      <c r="C901" s="104"/>
      <c r="D901" s="89"/>
      <c r="E901" s="89"/>
      <c r="F901" s="89"/>
      <c r="G901" s="89"/>
      <c r="H901" s="91"/>
      <c r="I901" s="89"/>
    </row>
    <row r="902" spans="1:9">
      <c r="A902" s="90"/>
      <c r="B902" s="87"/>
      <c r="C902" s="103"/>
      <c r="D902" s="87"/>
      <c r="E902" s="87"/>
      <c r="F902" s="87"/>
      <c r="G902" s="87"/>
      <c r="H902" s="88"/>
      <c r="I902" s="87"/>
    </row>
    <row r="903" spans="1:9">
      <c r="A903" s="90"/>
      <c r="B903" s="89"/>
      <c r="C903" s="104"/>
      <c r="D903" s="89"/>
      <c r="E903" s="89"/>
      <c r="F903" s="89"/>
      <c r="G903" s="89"/>
      <c r="H903" s="91"/>
      <c r="I903" s="89"/>
    </row>
    <row r="904" spans="1:9">
      <c r="A904" s="90"/>
      <c r="B904" s="87"/>
      <c r="C904" s="103"/>
      <c r="D904" s="87"/>
      <c r="E904" s="87"/>
      <c r="F904" s="87"/>
      <c r="G904" s="87"/>
      <c r="H904" s="88"/>
      <c r="I904" s="87"/>
    </row>
    <row r="905" spans="1:9">
      <c r="A905" s="90"/>
      <c r="B905" s="89"/>
      <c r="C905" s="104"/>
      <c r="D905" s="89"/>
      <c r="E905" s="89"/>
      <c r="F905" s="89"/>
      <c r="G905" s="89"/>
      <c r="H905" s="91"/>
      <c r="I905" s="89"/>
    </row>
    <row r="906" spans="1:9">
      <c r="A906" s="90"/>
      <c r="B906" s="87"/>
      <c r="C906" s="103"/>
      <c r="D906" s="87"/>
      <c r="E906" s="87"/>
      <c r="F906" s="87"/>
      <c r="G906" s="87"/>
      <c r="H906" s="88"/>
      <c r="I906" s="87"/>
    </row>
    <row r="907" spans="1:9">
      <c r="A907" s="90"/>
      <c r="B907" s="89"/>
      <c r="C907" s="104"/>
      <c r="D907" s="89"/>
      <c r="E907" s="89"/>
      <c r="F907" s="89"/>
      <c r="G907" s="89"/>
      <c r="H907" s="91"/>
      <c r="I907" s="89"/>
    </row>
    <row r="908" spans="1:9">
      <c r="A908" s="90"/>
      <c r="B908" s="87"/>
      <c r="C908" s="103"/>
      <c r="D908" s="87"/>
      <c r="E908" s="87"/>
      <c r="F908" s="87"/>
      <c r="G908" s="87"/>
      <c r="H908" s="88"/>
      <c r="I908" s="87"/>
    </row>
    <row r="909" spans="1:9">
      <c r="A909" s="90"/>
      <c r="B909" s="89"/>
      <c r="C909" s="104"/>
      <c r="D909" s="89"/>
      <c r="E909" s="89"/>
      <c r="F909" s="89"/>
      <c r="G909" s="89"/>
      <c r="H909" s="91"/>
      <c r="I909" s="89"/>
    </row>
    <row r="910" spans="1:9">
      <c r="A910" s="90"/>
      <c r="B910" s="87"/>
      <c r="C910" s="103"/>
      <c r="D910" s="87"/>
      <c r="E910" s="87"/>
      <c r="F910" s="87"/>
      <c r="G910" s="87"/>
      <c r="H910" s="88"/>
      <c r="I910" s="87"/>
    </row>
    <row r="911" spans="1:9">
      <c r="A911" s="90"/>
      <c r="B911" s="89"/>
      <c r="C911" s="104"/>
      <c r="D911" s="89"/>
      <c r="E911" s="89"/>
      <c r="F911" s="89"/>
      <c r="G911" s="89"/>
      <c r="H911" s="91"/>
      <c r="I911" s="89"/>
    </row>
    <row r="912" spans="1:9">
      <c r="A912" s="90"/>
      <c r="B912" s="87"/>
      <c r="C912" s="103"/>
      <c r="D912" s="87"/>
      <c r="E912" s="87"/>
      <c r="F912" s="87"/>
      <c r="G912" s="87"/>
      <c r="H912" s="88"/>
      <c r="I912" s="87"/>
    </row>
    <row r="913" spans="1:9">
      <c r="A913" s="90"/>
      <c r="B913" s="89"/>
      <c r="C913" s="104"/>
      <c r="D913" s="89"/>
      <c r="E913" s="89"/>
      <c r="F913" s="89"/>
      <c r="G913" s="89"/>
      <c r="H913" s="91"/>
      <c r="I913" s="89"/>
    </row>
    <row r="914" spans="1:9">
      <c r="A914" s="90"/>
      <c r="B914" s="87"/>
      <c r="C914" s="103"/>
      <c r="D914" s="87"/>
      <c r="E914" s="87"/>
      <c r="F914" s="87"/>
      <c r="G914" s="87"/>
      <c r="H914" s="88"/>
      <c r="I914" s="87"/>
    </row>
    <row r="915" spans="1:9">
      <c r="A915" s="90"/>
      <c r="B915" s="89"/>
      <c r="C915" s="104"/>
      <c r="D915" s="89"/>
      <c r="E915" s="89"/>
      <c r="F915" s="89"/>
      <c r="G915" s="89"/>
      <c r="H915" s="91"/>
      <c r="I915" s="89"/>
    </row>
    <row r="916" spans="1:9">
      <c r="A916" s="90"/>
      <c r="B916" s="87"/>
      <c r="C916" s="103"/>
      <c r="D916" s="87"/>
      <c r="E916" s="87"/>
      <c r="F916" s="87"/>
      <c r="G916" s="87"/>
      <c r="H916" s="88"/>
      <c r="I916" s="87"/>
    </row>
    <row r="917" spans="1:9">
      <c r="A917" s="90"/>
      <c r="B917" s="89"/>
      <c r="C917" s="104"/>
      <c r="D917" s="89"/>
      <c r="E917" s="89"/>
      <c r="F917" s="89"/>
      <c r="G917" s="89"/>
      <c r="H917" s="91"/>
      <c r="I917" s="89"/>
    </row>
    <row r="918" spans="1:9">
      <c r="A918" s="90"/>
      <c r="B918" s="87"/>
      <c r="C918" s="103"/>
      <c r="D918" s="87"/>
      <c r="E918" s="87"/>
      <c r="F918" s="87"/>
      <c r="G918" s="87"/>
      <c r="H918" s="88"/>
      <c r="I918" s="87"/>
    </row>
    <row r="919" spans="1:9">
      <c r="A919" s="90"/>
      <c r="B919" s="89"/>
      <c r="C919" s="104"/>
      <c r="D919" s="89"/>
      <c r="E919" s="89"/>
      <c r="F919" s="89"/>
      <c r="G919" s="89"/>
      <c r="H919" s="91"/>
      <c r="I919" s="89"/>
    </row>
    <row r="920" spans="1:9">
      <c r="A920" s="90"/>
      <c r="B920" s="87"/>
      <c r="C920" s="103"/>
      <c r="D920" s="87"/>
      <c r="E920" s="87"/>
      <c r="F920" s="87"/>
      <c r="G920" s="87"/>
      <c r="H920" s="88"/>
      <c r="I920" s="87"/>
    </row>
    <row r="921" spans="1:9">
      <c r="A921" s="90"/>
      <c r="B921" s="89"/>
      <c r="C921" s="104"/>
      <c r="D921" s="89"/>
      <c r="E921" s="89"/>
      <c r="F921" s="89"/>
      <c r="G921" s="89"/>
      <c r="H921" s="91"/>
      <c r="I921" s="89"/>
    </row>
    <row r="922" spans="1:9">
      <c r="A922" s="90"/>
      <c r="B922" s="87"/>
      <c r="C922" s="103"/>
      <c r="D922" s="87"/>
      <c r="E922" s="87"/>
      <c r="F922" s="87"/>
      <c r="G922" s="87"/>
      <c r="H922" s="88"/>
      <c r="I922" s="87"/>
    </row>
    <row r="923" spans="1:9">
      <c r="A923" s="90"/>
      <c r="B923" s="89"/>
      <c r="C923" s="104"/>
      <c r="D923" s="89"/>
      <c r="E923" s="89"/>
      <c r="F923" s="89"/>
      <c r="G923" s="89"/>
      <c r="H923" s="91"/>
      <c r="I923" s="89"/>
    </row>
    <row r="924" spans="1:9">
      <c r="A924" s="90"/>
      <c r="B924" s="87"/>
      <c r="C924" s="103"/>
      <c r="D924" s="87"/>
      <c r="E924" s="87"/>
      <c r="F924" s="87"/>
      <c r="G924" s="87"/>
      <c r="H924" s="88"/>
      <c r="I924" s="87"/>
    </row>
    <row r="925" spans="1:9">
      <c r="A925" s="90"/>
      <c r="B925" s="89"/>
      <c r="C925" s="104"/>
      <c r="D925" s="89"/>
      <c r="E925" s="89"/>
      <c r="F925" s="89"/>
      <c r="G925" s="89"/>
      <c r="H925" s="91"/>
      <c r="I925" s="89"/>
    </row>
    <row r="926" spans="1:9">
      <c r="A926" s="90"/>
      <c r="B926" s="87"/>
      <c r="C926" s="103"/>
      <c r="D926" s="87"/>
      <c r="E926" s="87"/>
      <c r="F926" s="87"/>
      <c r="G926" s="87"/>
      <c r="H926" s="88"/>
      <c r="I926" s="87"/>
    </row>
    <row r="927" spans="1:9">
      <c r="A927" s="90"/>
      <c r="B927" s="89"/>
      <c r="C927" s="104"/>
      <c r="D927" s="89"/>
      <c r="E927" s="89"/>
      <c r="F927" s="89"/>
      <c r="G927" s="89"/>
      <c r="H927" s="91"/>
      <c r="I927" s="89"/>
    </row>
    <row r="928" spans="1:9">
      <c r="A928" s="90"/>
      <c r="B928" s="87"/>
      <c r="C928" s="103"/>
      <c r="D928" s="87"/>
      <c r="E928" s="87"/>
      <c r="F928" s="87"/>
      <c r="G928" s="87"/>
      <c r="H928" s="88"/>
      <c r="I928" s="87"/>
    </row>
    <row r="929" spans="1:9">
      <c r="A929" s="90"/>
      <c r="B929" s="89"/>
      <c r="C929" s="104"/>
      <c r="D929" s="89"/>
      <c r="E929" s="89"/>
      <c r="F929" s="89"/>
      <c r="G929" s="89"/>
      <c r="H929" s="91"/>
      <c r="I929" s="89"/>
    </row>
    <row r="930" spans="1:9">
      <c r="A930" s="90"/>
      <c r="B930" s="87"/>
      <c r="C930" s="103"/>
      <c r="D930" s="87"/>
      <c r="E930" s="87"/>
      <c r="F930" s="87"/>
      <c r="G930" s="87"/>
      <c r="H930" s="88"/>
      <c r="I930" s="87"/>
    </row>
    <row r="931" spans="1:9">
      <c r="A931" s="90"/>
      <c r="B931" s="89"/>
      <c r="C931" s="104"/>
      <c r="D931" s="89"/>
      <c r="E931" s="89"/>
      <c r="F931" s="89"/>
      <c r="G931" s="89"/>
      <c r="H931" s="91"/>
      <c r="I931" s="89"/>
    </row>
    <row r="932" spans="1:9">
      <c r="A932" s="90"/>
      <c r="B932" s="87"/>
      <c r="C932" s="103"/>
      <c r="D932" s="87"/>
      <c r="E932" s="87"/>
      <c r="F932" s="87"/>
      <c r="G932" s="87"/>
      <c r="H932" s="88"/>
      <c r="I932" s="87"/>
    </row>
    <row r="933" spans="1:9">
      <c r="A933" s="90"/>
      <c r="B933" s="89"/>
      <c r="C933" s="104"/>
      <c r="D933" s="89"/>
      <c r="E933" s="89"/>
      <c r="F933" s="89"/>
      <c r="G933" s="89"/>
      <c r="H933" s="91"/>
      <c r="I933" s="89"/>
    </row>
    <row r="934" spans="1:9">
      <c r="A934" s="90"/>
      <c r="B934" s="87"/>
      <c r="C934" s="103"/>
      <c r="D934" s="87"/>
      <c r="E934" s="87"/>
      <c r="F934" s="87"/>
      <c r="G934" s="87"/>
      <c r="H934" s="88"/>
      <c r="I934" s="87"/>
    </row>
    <row r="935" spans="1:9">
      <c r="A935" s="90"/>
      <c r="B935" s="89"/>
      <c r="C935" s="104"/>
      <c r="D935" s="89"/>
      <c r="E935" s="89"/>
      <c r="F935" s="89"/>
      <c r="G935" s="89"/>
      <c r="H935" s="91"/>
      <c r="I935" s="89"/>
    </row>
    <row r="936" spans="1:9">
      <c r="A936" s="90"/>
      <c r="B936" s="87"/>
      <c r="C936" s="103"/>
      <c r="D936" s="87"/>
      <c r="E936" s="87"/>
      <c r="F936" s="87"/>
      <c r="G936" s="87"/>
      <c r="H936" s="88"/>
      <c r="I936" s="87"/>
    </row>
    <row r="937" spans="1:9">
      <c r="A937" s="90"/>
      <c r="B937" s="89"/>
      <c r="C937" s="104"/>
      <c r="D937" s="89"/>
      <c r="E937" s="89"/>
      <c r="F937" s="89"/>
      <c r="G937" s="89"/>
      <c r="H937" s="91"/>
      <c r="I937" s="89"/>
    </row>
    <row r="938" spans="1:9">
      <c r="A938" s="90"/>
      <c r="B938" s="87"/>
      <c r="C938" s="103"/>
      <c r="D938" s="87"/>
      <c r="E938" s="87"/>
      <c r="F938" s="87"/>
      <c r="G938" s="87"/>
      <c r="H938" s="88"/>
      <c r="I938" s="87"/>
    </row>
    <row r="939" spans="1:9">
      <c r="A939" s="90"/>
      <c r="B939" s="89"/>
      <c r="C939" s="104"/>
      <c r="D939" s="89"/>
      <c r="E939" s="89"/>
      <c r="F939" s="89"/>
      <c r="G939" s="89"/>
      <c r="H939" s="91"/>
      <c r="I939" s="89"/>
    </row>
    <row r="940" spans="1:9">
      <c r="A940" s="90"/>
      <c r="B940" s="87"/>
      <c r="C940" s="103"/>
      <c r="D940" s="87"/>
      <c r="E940" s="87"/>
      <c r="F940" s="87"/>
      <c r="G940" s="87"/>
      <c r="H940" s="88"/>
      <c r="I940" s="87"/>
    </row>
    <row r="941" spans="1:9">
      <c r="A941" s="90"/>
      <c r="B941" s="89"/>
      <c r="C941" s="104"/>
      <c r="D941" s="89"/>
      <c r="E941" s="89"/>
      <c r="F941" s="89"/>
      <c r="G941" s="89"/>
      <c r="H941" s="91"/>
      <c r="I941" s="89"/>
    </row>
    <row r="942" spans="1:9">
      <c r="A942" s="90"/>
      <c r="B942" s="87"/>
      <c r="C942" s="103"/>
      <c r="D942" s="87"/>
      <c r="E942" s="87"/>
      <c r="F942" s="87"/>
      <c r="G942" s="87"/>
      <c r="H942" s="88"/>
      <c r="I942" s="87"/>
    </row>
    <row r="943" spans="1:9">
      <c r="A943" s="90"/>
      <c r="B943" s="89"/>
      <c r="C943" s="104"/>
      <c r="D943" s="89"/>
      <c r="E943" s="89"/>
      <c r="F943" s="89"/>
      <c r="G943" s="89"/>
      <c r="H943" s="91"/>
      <c r="I943" s="89"/>
    </row>
    <row r="944" spans="1:9">
      <c r="A944" s="90"/>
      <c r="B944" s="87"/>
      <c r="C944" s="103"/>
      <c r="D944" s="87"/>
      <c r="E944" s="87"/>
      <c r="F944" s="87"/>
      <c r="G944" s="87"/>
      <c r="H944" s="88"/>
      <c r="I944" s="87"/>
    </row>
    <row r="945" spans="1:9">
      <c r="A945" s="90"/>
      <c r="B945" s="89"/>
      <c r="C945" s="104"/>
      <c r="D945" s="89"/>
      <c r="E945" s="89"/>
      <c r="F945" s="89"/>
      <c r="G945" s="89"/>
      <c r="H945" s="91"/>
      <c r="I945" s="89"/>
    </row>
    <row r="946" spans="1:9">
      <c r="A946" s="90"/>
      <c r="B946" s="87"/>
      <c r="C946" s="103"/>
      <c r="D946" s="87"/>
      <c r="E946" s="87"/>
      <c r="F946" s="87"/>
      <c r="G946" s="87"/>
      <c r="H946" s="88"/>
      <c r="I946" s="87"/>
    </row>
    <row r="947" spans="1:9">
      <c r="A947" s="90"/>
      <c r="B947" s="89"/>
      <c r="C947" s="104"/>
      <c r="D947" s="89"/>
      <c r="E947" s="89"/>
      <c r="F947" s="89"/>
      <c r="G947" s="89"/>
      <c r="H947" s="91"/>
      <c r="I947" s="89"/>
    </row>
    <row r="948" spans="1:9">
      <c r="A948" s="90"/>
      <c r="B948" s="87"/>
      <c r="C948" s="103"/>
      <c r="D948" s="87"/>
      <c r="E948" s="87"/>
      <c r="F948" s="87"/>
      <c r="G948" s="87"/>
      <c r="H948" s="88"/>
      <c r="I948" s="87"/>
    </row>
    <row r="949" spans="1:9">
      <c r="A949" s="90"/>
      <c r="B949" s="89"/>
      <c r="C949" s="104"/>
      <c r="D949" s="89"/>
      <c r="E949" s="89"/>
      <c r="F949" s="89"/>
      <c r="G949" s="89"/>
      <c r="H949" s="91"/>
      <c r="I949" s="89"/>
    </row>
    <row r="950" spans="1:9">
      <c r="A950" s="90"/>
      <c r="B950" s="87"/>
      <c r="C950" s="103"/>
      <c r="D950" s="87"/>
      <c r="E950" s="87"/>
      <c r="F950" s="87"/>
      <c r="G950" s="87"/>
      <c r="H950" s="88"/>
      <c r="I950" s="87"/>
    </row>
    <row r="951" spans="1:9">
      <c r="A951" s="90"/>
      <c r="B951" s="89"/>
      <c r="C951" s="104"/>
      <c r="D951" s="89"/>
      <c r="E951" s="89"/>
      <c r="F951" s="89"/>
      <c r="G951" s="89"/>
      <c r="H951" s="91"/>
      <c r="I951" s="89"/>
    </row>
    <row r="952" spans="1:9">
      <c r="A952" s="90"/>
      <c r="B952" s="87"/>
      <c r="C952" s="103"/>
      <c r="D952" s="87"/>
      <c r="E952" s="87"/>
      <c r="F952" s="87"/>
      <c r="G952" s="87"/>
      <c r="H952" s="88"/>
      <c r="I952" s="87"/>
    </row>
    <row r="953" spans="1:9">
      <c r="A953" s="90"/>
      <c r="B953" s="89"/>
      <c r="C953" s="104"/>
      <c r="D953" s="89"/>
      <c r="E953" s="89"/>
      <c r="F953" s="89"/>
      <c r="G953" s="89"/>
      <c r="H953" s="91"/>
      <c r="I953" s="89"/>
    </row>
    <row r="954" spans="1:9">
      <c r="A954" s="90"/>
      <c r="B954" s="87"/>
      <c r="C954" s="103"/>
      <c r="D954" s="87"/>
      <c r="E954" s="87"/>
      <c r="F954" s="87"/>
      <c r="G954" s="87"/>
      <c r="H954" s="88"/>
      <c r="I954" s="87"/>
    </row>
    <row r="955" spans="1:9">
      <c r="A955" s="90"/>
      <c r="B955" s="89"/>
      <c r="C955" s="104"/>
      <c r="D955" s="89"/>
      <c r="E955" s="89"/>
      <c r="F955" s="89"/>
      <c r="G955" s="89"/>
      <c r="H955" s="91"/>
      <c r="I955" s="89"/>
    </row>
    <row r="956" spans="1:9">
      <c r="A956" s="90"/>
      <c r="B956" s="87"/>
      <c r="C956" s="103"/>
      <c r="D956" s="87"/>
      <c r="E956" s="87"/>
      <c r="F956" s="87"/>
      <c r="G956" s="87"/>
      <c r="H956" s="88"/>
      <c r="I956" s="87"/>
    </row>
    <row r="957" spans="1:9">
      <c r="A957" s="90"/>
      <c r="B957" s="89"/>
      <c r="C957" s="104"/>
      <c r="D957" s="89"/>
      <c r="E957" s="89"/>
      <c r="F957" s="89"/>
      <c r="G957" s="89"/>
      <c r="H957" s="91"/>
      <c r="I957" s="89"/>
    </row>
    <row r="958" spans="1:9">
      <c r="A958" s="90"/>
      <c r="B958" s="87"/>
      <c r="C958" s="103"/>
      <c r="D958" s="87"/>
      <c r="E958" s="87"/>
      <c r="F958" s="87"/>
      <c r="G958" s="87"/>
      <c r="H958" s="88"/>
      <c r="I958" s="87"/>
    </row>
    <row r="959" spans="1:9">
      <c r="A959" s="90"/>
      <c r="B959" s="89"/>
      <c r="C959" s="104"/>
      <c r="D959" s="89"/>
      <c r="E959" s="89"/>
      <c r="F959" s="89"/>
      <c r="G959" s="89"/>
      <c r="H959" s="91"/>
      <c r="I959" s="89"/>
    </row>
    <row r="960" spans="1:9">
      <c r="A960" s="90"/>
      <c r="B960" s="87"/>
      <c r="C960" s="103"/>
      <c r="D960" s="87"/>
      <c r="E960" s="87"/>
      <c r="F960" s="87"/>
      <c r="G960" s="87"/>
      <c r="H960" s="88"/>
      <c r="I960" s="87"/>
    </row>
    <row r="961" spans="1:9">
      <c r="A961" s="90"/>
      <c r="B961" s="89"/>
      <c r="C961" s="104"/>
      <c r="D961" s="89"/>
      <c r="E961" s="89"/>
      <c r="F961" s="89"/>
      <c r="G961" s="89"/>
      <c r="H961" s="91"/>
      <c r="I961" s="89"/>
    </row>
    <row r="962" spans="1:9">
      <c r="A962" s="90"/>
      <c r="B962" s="87"/>
      <c r="C962" s="103"/>
      <c r="D962" s="87"/>
      <c r="E962" s="87"/>
      <c r="F962" s="87"/>
      <c r="G962" s="87"/>
      <c r="H962" s="88"/>
      <c r="I962" s="87"/>
    </row>
    <row r="963" spans="1:9">
      <c r="A963" s="90"/>
      <c r="B963" s="89"/>
      <c r="C963" s="104"/>
      <c r="D963" s="89"/>
      <c r="E963" s="89"/>
      <c r="F963" s="89"/>
      <c r="G963" s="89"/>
      <c r="H963" s="91"/>
      <c r="I963" s="89"/>
    </row>
    <row r="964" spans="1:9">
      <c r="A964" s="90"/>
      <c r="B964" s="87"/>
      <c r="C964" s="103"/>
      <c r="D964" s="87"/>
      <c r="E964" s="87"/>
      <c r="F964" s="87"/>
      <c r="G964" s="87"/>
      <c r="H964" s="88"/>
      <c r="I964" s="87"/>
    </row>
    <row r="965" spans="1:9">
      <c r="A965" s="90"/>
      <c r="B965" s="89"/>
      <c r="C965" s="104"/>
      <c r="D965" s="89"/>
      <c r="E965" s="89"/>
      <c r="F965" s="89"/>
      <c r="G965" s="89"/>
      <c r="H965" s="91"/>
      <c r="I965" s="89"/>
    </row>
    <row r="966" spans="1:9">
      <c r="A966" s="90"/>
      <c r="B966" s="87"/>
      <c r="C966" s="103"/>
      <c r="D966" s="87"/>
      <c r="E966" s="87"/>
      <c r="F966" s="87"/>
      <c r="G966" s="87"/>
      <c r="H966" s="88"/>
      <c r="I966" s="87"/>
    </row>
    <row r="967" spans="1:9">
      <c r="A967" s="90"/>
      <c r="B967" s="89"/>
      <c r="C967" s="104"/>
      <c r="D967" s="89"/>
      <c r="E967" s="89"/>
      <c r="F967" s="89"/>
      <c r="G967" s="89"/>
      <c r="H967" s="91"/>
      <c r="I967" s="89"/>
    </row>
    <row r="968" spans="1:9">
      <c r="A968" s="90"/>
      <c r="B968" s="87"/>
      <c r="C968" s="103"/>
      <c r="D968" s="87"/>
      <c r="E968" s="87"/>
      <c r="F968" s="87"/>
      <c r="G968" s="87"/>
      <c r="H968" s="88"/>
      <c r="I968" s="87"/>
    </row>
    <row r="969" spans="1:9">
      <c r="A969" s="90"/>
      <c r="B969" s="89"/>
      <c r="C969" s="104"/>
      <c r="D969" s="89"/>
      <c r="E969" s="89"/>
      <c r="F969" s="89"/>
      <c r="G969" s="89"/>
      <c r="H969" s="91"/>
      <c r="I969" s="89"/>
    </row>
    <row r="970" spans="1:9">
      <c r="A970" s="90"/>
      <c r="B970" s="87"/>
      <c r="C970" s="103"/>
      <c r="D970" s="87"/>
      <c r="E970" s="87"/>
      <c r="F970" s="87"/>
      <c r="G970" s="87"/>
      <c r="H970" s="88"/>
      <c r="I970" s="87"/>
    </row>
    <row r="971" spans="1:9">
      <c r="A971" s="90"/>
      <c r="B971" s="89"/>
      <c r="C971" s="104"/>
      <c r="D971" s="89"/>
      <c r="E971" s="89"/>
      <c r="F971" s="89"/>
      <c r="G971" s="89"/>
      <c r="H971" s="91"/>
      <c r="I971" s="89"/>
    </row>
    <row r="972" spans="1:9">
      <c r="A972" s="90"/>
      <c r="B972" s="87"/>
      <c r="C972" s="103"/>
      <c r="D972" s="87"/>
      <c r="E972" s="87"/>
      <c r="F972" s="87"/>
      <c r="G972" s="87"/>
      <c r="H972" s="88"/>
      <c r="I972" s="87"/>
    </row>
    <row r="973" spans="1:9">
      <c r="A973" s="90"/>
      <c r="B973" s="89"/>
      <c r="C973" s="104"/>
      <c r="D973" s="89"/>
      <c r="E973" s="89"/>
      <c r="F973" s="89"/>
      <c r="G973" s="89"/>
      <c r="H973" s="91"/>
      <c r="I973" s="89"/>
    </row>
    <row r="974" spans="1:9">
      <c r="A974" s="90"/>
      <c r="B974" s="87"/>
      <c r="C974" s="103"/>
      <c r="D974" s="87"/>
      <c r="E974" s="87"/>
      <c r="F974" s="87"/>
      <c r="G974" s="87"/>
      <c r="H974" s="88"/>
      <c r="I974" s="87"/>
    </row>
    <row r="975" spans="1:9">
      <c r="A975" s="90"/>
      <c r="B975" s="89"/>
      <c r="C975" s="104"/>
      <c r="D975" s="89"/>
      <c r="E975" s="89"/>
      <c r="F975" s="89"/>
      <c r="G975" s="89"/>
      <c r="H975" s="91"/>
      <c r="I975" s="89"/>
    </row>
    <row r="976" spans="1:9">
      <c r="A976" s="90"/>
      <c r="B976" s="87"/>
      <c r="C976" s="103"/>
      <c r="D976" s="87"/>
      <c r="E976" s="87"/>
      <c r="F976" s="87"/>
      <c r="G976" s="87"/>
      <c r="H976" s="88"/>
      <c r="I976" s="87"/>
    </row>
    <row r="977" spans="1:9">
      <c r="A977" s="90"/>
      <c r="B977" s="89"/>
      <c r="C977" s="104"/>
      <c r="D977" s="89"/>
      <c r="E977" s="89"/>
      <c r="F977" s="89"/>
      <c r="G977" s="89"/>
      <c r="H977" s="91"/>
      <c r="I977" s="89"/>
    </row>
    <row r="978" spans="1:9">
      <c r="A978" s="90"/>
      <c r="B978" s="87"/>
      <c r="C978" s="103"/>
      <c r="D978" s="87"/>
      <c r="E978" s="87"/>
      <c r="F978" s="87"/>
      <c r="G978" s="87"/>
      <c r="H978" s="88"/>
      <c r="I978" s="87"/>
    </row>
    <row r="979" spans="1:9">
      <c r="A979" s="90"/>
      <c r="B979" s="89"/>
      <c r="C979" s="104"/>
      <c r="D979" s="89"/>
      <c r="E979" s="89"/>
      <c r="F979" s="89"/>
      <c r="G979" s="89"/>
      <c r="H979" s="91"/>
      <c r="I979" s="89"/>
    </row>
    <row r="980" spans="1:9">
      <c r="A980" s="90"/>
      <c r="B980" s="87"/>
      <c r="C980" s="103"/>
      <c r="D980" s="87"/>
      <c r="E980" s="87"/>
      <c r="F980" s="87"/>
      <c r="G980" s="87"/>
      <c r="H980" s="88"/>
      <c r="I980" s="87"/>
    </row>
    <row r="981" spans="1:9">
      <c r="A981" s="90"/>
      <c r="B981" s="89"/>
      <c r="C981" s="104"/>
      <c r="D981" s="89"/>
      <c r="E981" s="89"/>
      <c r="F981" s="89"/>
      <c r="G981" s="89"/>
      <c r="H981" s="91"/>
      <c r="I981" s="89"/>
    </row>
    <row r="982" spans="1:9">
      <c r="A982" s="90"/>
      <c r="B982" s="87"/>
      <c r="C982" s="103"/>
      <c r="D982" s="87"/>
      <c r="E982" s="87"/>
      <c r="F982" s="87"/>
      <c r="G982" s="87"/>
      <c r="H982" s="88"/>
      <c r="I982" s="87"/>
    </row>
    <row r="983" spans="1:9">
      <c r="A983" s="90"/>
      <c r="B983" s="89"/>
      <c r="C983" s="104"/>
      <c r="D983" s="89"/>
      <c r="E983" s="89"/>
      <c r="F983" s="89"/>
      <c r="G983" s="89"/>
      <c r="H983" s="91"/>
      <c r="I983" s="89"/>
    </row>
    <row r="984" spans="1:9">
      <c r="A984" s="90"/>
      <c r="B984" s="87"/>
      <c r="C984" s="103"/>
      <c r="D984" s="87"/>
      <c r="E984" s="87"/>
      <c r="F984" s="87"/>
      <c r="G984" s="87"/>
      <c r="H984" s="88"/>
      <c r="I984" s="87"/>
    </row>
    <row r="985" spans="1:9">
      <c r="A985" s="90"/>
      <c r="B985" s="89"/>
      <c r="C985" s="104"/>
      <c r="D985" s="89"/>
      <c r="E985" s="89"/>
      <c r="F985" s="89"/>
      <c r="G985" s="89"/>
      <c r="H985" s="91"/>
      <c r="I985" s="89"/>
    </row>
    <row r="986" spans="1:9">
      <c r="A986" s="90"/>
      <c r="B986" s="87"/>
      <c r="C986" s="103"/>
      <c r="D986" s="87"/>
      <c r="E986" s="87"/>
      <c r="F986" s="87"/>
      <c r="G986" s="87"/>
      <c r="H986" s="88"/>
      <c r="I986" s="87"/>
    </row>
    <row r="987" spans="1:9">
      <c r="A987" s="90"/>
      <c r="B987" s="89"/>
      <c r="C987" s="104"/>
      <c r="D987" s="89"/>
      <c r="E987" s="89"/>
      <c r="F987" s="89"/>
      <c r="G987" s="89"/>
      <c r="H987" s="91"/>
      <c r="I987" s="89"/>
    </row>
    <row r="988" spans="1:9">
      <c r="A988" s="90"/>
      <c r="B988" s="87"/>
      <c r="C988" s="103"/>
      <c r="D988" s="87"/>
      <c r="E988" s="87"/>
      <c r="F988" s="87"/>
      <c r="G988" s="87"/>
      <c r="H988" s="88"/>
      <c r="I988" s="87"/>
    </row>
    <row r="989" spans="1:9">
      <c r="A989" s="90"/>
      <c r="B989" s="89"/>
      <c r="C989" s="104"/>
      <c r="D989" s="89"/>
      <c r="E989" s="89"/>
      <c r="F989" s="89"/>
      <c r="G989" s="89"/>
      <c r="H989" s="91"/>
      <c r="I989" s="89"/>
    </row>
    <row r="990" spans="1:9">
      <c r="A990" s="90"/>
      <c r="B990" s="87"/>
      <c r="C990" s="103"/>
      <c r="D990" s="87"/>
      <c r="E990" s="87"/>
      <c r="F990" s="87"/>
      <c r="G990" s="87"/>
      <c r="H990" s="88"/>
      <c r="I990" s="87"/>
    </row>
    <row r="991" spans="1:9">
      <c r="A991" s="90"/>
      <c r="B991" s="89"/>
      <c r="C991" s="104"/>
      <c r="D991" s="89"/>
      <c r="E991" s="89"/>
      <c r="F991" s="89"/>
      <c r="G991" s="89"/>
      <c r="H991" s="91"/>
      <c r="I991" s="89"/>
    </row>
    <row r="992" spans="1:9">
      <c r="A992" s="90"/>
      <c r="B992" s="87"/>
      <c r="C992" s="103"/>
      <c r="D992" s="87"/>
      <c r="E992" s="87"/>
      <c r="F992" s="87"/>
      <c r="G992" s="87"/>
      <c r="H992" s="88"/>
      <c r="I992" s="87"/>
    </row>
    <row r="993" spans="1:9">
      <c r="A993" s="90"/>
      <c r="B993" s="89"/>
      <c r="C993" s="104"/>
      <c r="D993" s="89"/>
      <c r="E993" s="89"/>
      <c r="F993" s="89"/>
      <c r="G993" s="89"/>
      <c r="H993" s="91"/>
      <c r="I993" s="89"/>
    </row>
    <row r="994" spans="1:9">
      <c r="A994" s="90"/>
      <c r="B994" s="87"/>
      <c r="C994" s="103"/>
      <c r="D994" s="87"/>
      <c r="E994" s="87"/>
      <c r="F994" s="87"/>
      <c r="G994" s="87"/>
      <c r="H994" s="88"/>
      <c r="I994" s="87"/>
    </row>
    <row r="995" spans="1:9">
      <c r="A995" s="90"/>
      <c r="B995" s="89"/>
      <c r="C995" s="104"/>
      <c r="D995" s="89"/>
      <c r="E995" s="89"/>
      <c r="F995" s="89"/>
      <c r="G995" s="89"/>
      <c r="H995" s="91"/>
      <c r="I995" s="89"/>
    </row>
    <row r="996" spans="1:9">
      <c r="A996" s="90"/>
      <c r="B996" s="87"/>
      <c r="C996" s="103"/>
      <c r="D996" s="87"/>
      <c r="E996" s="87"/>
      <c r="F996" s="87"/>
      <c r="G996" s="87"/>
      <c r="H996" s="88"/>
      <c r="I996" s="87"/>
    </row>
    <row r="997" spans="1:9">
      <c r="A997" s="90"/>
      <c r="B997" s="89"/>
      <c r="C997" s="104"/>
      <c r="D997" s="89"/>
      <c r="E997" s="89"/>
      <c r="F997" s="89"/>
      <c r="G997" s="89"/>
      <c r="H997" s="91"/>
      <c r="I997" s="89"/>
    </row>
    <row r="998" spans="1:9">
      <c r="A998" s="90"/>
      <c r="B998" s="87"/>
      <c r="C998" s="103"/>
      <c r="D998" s="87"/>
      <c r="E998" s="87"/>
      <c r="F998" s="87"/>
      <c r="G998" s="87"/>
      <c r="H998" s="88"/>
      <c r="I998" s="87"/>
    </row>
    <row r="999" spans="1:9">
      <c r="A999" s="90"/>
      <c r="B999" s="89"/>
      <c r="C999" s="104"/>
      <c r="D999" s="89"/>
      <c r="E999" s="89"/>
      <c r="F999" s="89"/>
      <c r="G999" s="89"/>
      <c r="H999" s="91"/>
      <c r="I999" s="89"/>
    </row>
    <row r="1000" spans="1:9">
      <c r="A1000" s="90"/>
      <c r="B1000" s="87"/>
      <c r="C1000" s="103"/>
      <c r="D1000" s="87"/>
      <c r="E1000" s="87"/>
      <c r="F1000" s="87"/>
      <c r="G1000" s="87"/>
      <c r="H1000" s="88"/>
      <c r="I1000" s="87"/>
    </row>
  </sheetData>
  <autoFilter ref="A1:I26" xr:uid="{00000000-0009-0000-0000-000004000000}"/>
  <dataValidations count="1">
    <dataValidation type="list" allowBlank="1" sqref="D2:D25" xr:uid="{00000000-0002-0000-0400-000000000000}">
      <formula1>"ADDIVA,ALSTOM,Cnet Svenska AB,CW,DEFTR,3DTF,ESOGU,GSSI,GST,IIT,IMT,INNORIV,ISEP,JKU,LEONARDO,LIE,MDU,OTOKAR,PG,RISE,SIEM,SOFT,Solidcomp LTD,TL,UEF,UIBK,UNITE,UR1,todo"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971"/>
  <sheetViews>
    <sheetView workbookViewId="0"/>
  </sheetViews>
  <sheetFormatPr defaultColWidth="14.44140625" defaultRowHeight="15" customHeight="1"/>
  <cols>
    <col min="1" max="2" width="11.5546875" customWidth="1"/>
    <col min="3" max="3" width="11.33203125" customWidth="1"/>
    <col min="4" max="16" width="6" customWidth="1"/>
    <col min="17" max="17" width="6.88671875" customWidth="1"/>
    <col min="18" max="18" width="6" customWidth="1"/>
  </cols>
  <sheetData>
    <row r="1" spans="1:18" ht="90">
      <c r="A1" s="1"/>
      <c r="B1" s="1"/>
      <c r="C1" s="2"/>
      <c r="D1" s="2"/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2"/>
    </row>
    <row r="2" spans="1:18" ht="14.4">
      <c r="A2" s="1"/>
      <c r="B2" s="1"/>
      <c r="C2" s="261" t="s">
        <v>13</v>
      </c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3"/>
    </row>
    <row r="3" spans="1:18" ht="18.75" customHeight="1">
      <c r="A3" s="1"/>
      <c r="B3" s="1"/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25</v>
      </c>
      <c r="O3" s="4" t="s">
        <v>26</v>
      </c>
      <c r="P3" s="4" t="s">
        <v>27</v>
      </c>
      <c r="Q3" s="4" t="s">
        <v>28</v>
      </c>
      <c r="R3" s="5" t="s">
        <v>29</v>
      </c>
    </row>
    <row r="4" spans="1:18" ht="14.4">
      <c r="A4" s="6"/>
      <c r="B4" s="105" t="s">
        <v>125</v>
      </c>
      <c r="C4" s="7" t="s">
        <v>30</v>
      </c>
      <c r="D4" s="7" t="s">
        <v>31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0</v>
      </c>
      <c r="P4" s="7">
        <v>0</v>
      </c>
      <c r="Q4" s="7">
        <v>0</v>
      </c>
      <c r="R4" s="8">
        <f t="shared" ref="R4:R25" si="0">SUM(E4:Q4)</f>
        <v>10</v>
      </c>
    </row>
    <row r="5" spans="1:18" ht="14.4">
      <c r="A5" s="6"/>
      <c r="B5" s="105" t="s">
        <v>129</v>
      </c>
      <c r="C5" s="7" t="s">
        <v>32</v>
      </c>
      <c r="D5" s="7" t="s">
        <v>31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0</v>
      </c>
      <c r="M5" s="7">
        <v>0</v>
      </c>
      <c r="N5" s="7">
        <v>0</v>
      </c>
      <c r="O5" s="7">
        <v>1</v>
      </c>
      <c r="P5" s="7">
        <v>0</v>
      </c>
      <c r="Q5" s="7">
        <v>0</v>
      </c>
      <c r="R5" s="8">
        <f t="shared" si="0"/>
        <v>8</v>
      </c>
    </row>
    <row r="6" spans="1:18" ht="14.4">
      <c r="A6" s="6"/>
      <c r="B6" s="105" t="s">
        <v>135</v>
      </c>
      <c r="C6" s="7" t="s">
        <v>33</v>
      </c>
      <c r="D6" s="7" t="s">
        <v>31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0</v>
      </c>
      <c r="R6" s="8">
        <f t="shared" si="0"/>
        <v>12</v>
      </c>
    </row>
    <row r="7" spans="1:18" ht="14.4">
      <c r="A7" s="6"/>
      <c r="B7" s="105" t="s">
        <v>140</v>
      </c>
      <c r="C7" s="7" t="s">
        <v>34</v>
      </c>
      <c r="D7" s="7" t="s">
        <v>31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0</v>
      </c>
      <c r="Q7" s="7">
        <v>1</v>
      </c>
      <c r="R7" s="8">
        <f t="shared" si="0"/>
        <v>12</v>
      </c>
    </row>
    <row r="8" spans="1:18" ht="14.4">
      <c r="A8" s="6"/>
      <c r="B8" s="105" t="s">
        <v>211</v>
      </c>
      <c r="C8" s="7" t="s">
        <v>307</v>
      </c>
      <c r="D8" s="7" t="s">
        <v>31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0</v>
      </c>
      <c r="M8" s="7">
        <v>0</v>
      </c>
      <c r="N8" s="7">
        <v>1</v>
      </c>
      <c r="O8" s="7">
        <v>1</v>
      </c>
      <c r="P8" s="7">
        <v>0</v>
      </c>
      <c r="Q8" s="7">
        <v>0</v>
      </c>
      <c r="R8" s="8">
        <f t="shared" si="0"/>
        <v>9</v>
      </c>
    </row>
    <row r="9" spans="1:18" ht="14.4">
      <c r="A9" s="6"/>
      <c r="B9" s="105" t="s">
        <v>145</v>
      </c>
      <c r="C9" s="7" t="s">
        <v>35</v>
      </c>
      <c r="D9" s="7" t="s">
        <v>31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0</v>
      </c>
      <c r="M9" s="7">
        <v>1</v>
      </c>
      <c r="N9" s="7">
        <v>0</v>
      </c>
      <c r="O9" s="7">
        <v>1</v>
      </c>
      <c r="P9" s="7">
        <v>0</v>
      </c>
      <c r="Q9" s="7">
        <v>0</v>
      </c>
      <c r="R9" s="8">
        <f t="shared" si="0"/>
        <v>9</v>
      </c>
    </row>
    <row r="10" spans="1:18" ht="14.4">
      <c r="A10" s="6"/>
      <c r="B10" s="105" t="s">
        <v>150</v>
      </c>
      <c r="C10" s="7" t="s">
        <v>36</v>
      </c>
      <c r="D10" s="7" t="s">
        <v>31</v>
      </c>
      <c r="E10" s="7">
        <v>1</v>
      </c>
      <c r="F10" s="7">
        <v>1</v>
      </c>
      <c r="G10" s="7">
        <v>1</v>
      </c>
      <c r="H10" s="7">
        <v>0</v>
      </c>
      <c r="I10" s="7">
        <v>0</v>
      </c>
      <c r="J10" s="7">
        <v>1</v>
      </c>
      <c r="K10" s="7">
        <v>1</v>
      </c>
      <c r="L10" s="7">
        <v>0</v>
      </c>
      <c r="M10" s="7">
        <v>0</v>
      </c>
      <c r="N10" s="7">
        <v>1</v>
      </c>
      <c r="O10" s="7">
        <v>1</v>
      </c>
      <c r="P10" s="7">
        <v>0</v>
      </c>
      <c r="Q10" s="7">
        <v>1</v>
      </c>
      <c r="R10" s="8">
        <f t="shared" si="0"/>
        <v>8</v>
      </c>
    </row>
    <row r="11" spans="1:18" ht="14.4">
      <c r="A11" s="6"/>
      <c r="B11" s="105" t="s">
        <v>154</v>
      </c>
      <c r="C11" s="7" t="s">
        <v>37</v>
      </c>
      <c r="D11" s="7" t="s">
        <v>31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0</v>
      </c>
      <c r="Q11" s="7">
        <v>0</v>
      </c>
      <c r="R11" s="8">
        <f t="shared" si="0"/>
        <v>11</v>
      </c>
    </row>
    <row r="12" spans="1:18" ht="14.4">
      <c r="A12" s="6"/>
      <c r="B12" s="105" t="s">
        <v>157</v>
      </c>
      <c r="C12" s="7" t="s">
        <v>38</v>
      </c>
      <c r="D12" s="7" t="s">
        <v>31</v>
      </c>
      <c r="E12" s="7">
        <v>1</v>
      </c>
      <c r="F12" s="7">
        <v>0</v>
      </c>
      <c r="G12" s="7">
        <v>1</v>
      </c>
      <c r="H12" s="7">
        <v>0</v>
      </c>
      <c r="I12" s="7">
        <v>1</v>
      </c>
      <c r="J12" s="7">
        <v>1</v>
      </c>
      <c r="K12" s="7">
        <v>0</v>
      </c>
      <c r="L12" s="7">
        <v>1</v>
      </c>
      <c r="M12" s="7">
        <v>1</v>
      </c>
      <c r="N12" s="7">
        <v>0</v>
      </c>
      <c r="O12" s="7">
        <v>1</v>
      </c>
      <c r="P12" s="7">
        <v>0</v>
      </c>
      <c r="Q12" s="7">
        <v>0</v>
      </c>
      <c r="R12" s="8">
        <f t="shared" si="0"/>
        <v>7</v>
      </c>
    </row>
    <row r="13" spans="1:18" ht="14.4">
      <c r="A13" s="6"/>
      <c r="B13" s="105" t="s">
        <v>161</v>
      </c>
      <c r="C13" s="7" t="s">
        <v>39</v>
      </c>
      <c r="D13" s="7" t="s">
        <v>31</v>
      </c>
      <c r="E13" s="7">
        <v>1</v>
      </c>
      <c r="F13" s="7">
        <v>1</v>
      </c>
      <c r="G13" s="7">
        <v>1</v>
      </c>
      <c r="H13" s="7">
        <v>1</v>
      </c>
      <c r="I13" s="7">
        <v>0</v>
      </c>
      <c r="J13" s="7">
        <v>1</v>
      </c>
      <c r="K13" s="7">
        <v>0</v>
      </c>
      <c r="L13" s="7">
        <v>1</v>
      </c>
      <c r="M13" s="7">
        <v>1</v>
      </c>
      <c r="N13" s="7">
        <v>0</v>
      </c>
      <c r="O13" s="7">
        <v>0</v>
      </c>
      <c r="P13" s="7">
        <v>0</v>
      </c>
      <c r="Q13" s="7">
        <v>0</v>
      </c>
      <c r="R13" s="8">
        <f t="shared" si="0"/>
        <v>7</v>
      </c>
    </row>
    <row r="14" spans="1:18" ht="14.4">
      <c r="A14" s="6"/>
      <c r="B14" s="105" t="s">
        <v>220</v>
      </c>
      <c r="C14" s="7" t="s">
        <v>308</v>
      </c>
      <c r="D14" s="7" t="s">
        <v>31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0</v>
      </c>
      <c r="K14" s="7">
        <v>1</v>
      </c>
      <c r="L14" s="7">
        <v>0</v>
      </c>
      <c r="M14" s="7">
        <v>1</v>
      </c>
      <c r="N14" s="7">
        <v>0</v>
      </c>
      <c r="O14" s="7">
        <v>1</v>
      </c>
      <c r="P14" s="7">
        <v>0</v>
      </c>
      <c r="Q14" s="7">
        <v>0</v>
      </c>
      <c r="R14" s="8">
        <f t="shared" si="0"/>
        <v>8</v>
      </c>
    </row>
    <row r="15" spans="1:18" ht="14.4">
      <c r="A15" s="6"/>
      <c r="B15" s="105" t="s">
        <v>164</v>
      </c>
      <c r="C15" s="7" t="s">
        <v>40</v>
      </c>
      <c r="D15" s="7" t="s">
        <v>18</v>
      </c>
      <c r="E15" s="7">
        <v>1</v>
      </c>
      <c r="F15" s="7">
        <v>1</v>
      </c>
      <c r="G15" s="7">
        <v>1</v>
      </c>
      <c r="H15" s="7">
        <v>0</v>
      </c>
      <c r="I15" s="7">
        <v>0</v>
      </c>
      <c r="J15" s="7">
        <v>0</v>
      </c>
      <c r="K15" s="7">
        <v>1</v>
      </c>
      <c r="L15" s="7">
        <v>1</v>
      </c>
      <c r="M15" s="7">
        <v>1</v>
      </c>
      <c r="N15" s="7">
        <v>0</v>
      </c>
      <c r="O15" s="7">
        <v>1</v>
      </c>
      <c r="P15" s="7">
        <v>1</v>
      </c>
      <c r="Q15" s="7">
        <v>0</v>
      </c>
      <c r="R15" s="8">
        <f t="shared" si="0"/>
        <v>8</v>
      </c>
    </row>
    <row r="16" spans="1:18" ht="14.4">
      <c r="A16" s="6"/>
      <c r="B16" s="105" t="s">
        <v>167</v>
      </c>
      <c r="C16" s="7" t="s">
        <v>41</v>
      </c>
      <c r="D16" s="7" t="s">
        <v>42</v>
      </c>
      <c r="E16" s="7">
        <v>1</v>
      </c>
      <c r="F16" s="7">
        <v>1</v>
      </c>
      <c r="G16" s="7">
        <v>1</v>
      </c>
      <c r="H16" s="7">
        <v>1</v>
      </c>
      <c r="I16" s="7">
        <v>0</v>
      </c>
      <c r="J16" s="7">
        <v>0</v>
      </c>
      <c r="K16" s="7">
        <v>1</v>
      </c>
      <c r="L16" s="7">
        <v>1</v>
      </c>
      <c r="M16" s="7">
        <v>1</v>
      </c>
      <c r="N16" s="7">
        <v>1</v>
      </c>
      <c r="O16" s="7">
        <v>0</v>
      </c>
      <c r="P16" s="7">
        <v>0</v>
      </c>
      <c r="Q16" s="7">
        <v>0</v>
      </c>
      <c r="R16" s="8">
        <f t="shared" si="0"/>
        <v>8</v>
      </c>
    </row>
    <row r="17" spans="1:20" ht="14.4">
      <c r="A17" s="6"/>
      <c r="B17" s="105" t="s">
        <v>170</v>
      </c>
      <c r="C17" s="7" t="s">
        <v>43</v>
      </c>
      <c r="D17" s="7" t="s">
        <v>42</v>
      </c>
      <c r="E17" s="7">
        <v>1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8">
        <f t="shared" si="0"/>
        <v>2</v>
      </c>
    </row>
    <row r="18" spans="1:20" ht="14.4">
      <c r="A18" s="6"/>
      <c r="B18" s="105" t="s">
        <v>173</v>
      </c>
      <c r="C18" s="7" t="s">
        <v>44</v>
      </c>
      <c r="D18" s="7" t="s">
        <v>31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0</v>
      </c>
      <c r="P18" s="7">
        <v>1</v>
      </c>
      <c r="Q18" s="7">
        <v>1</v>
      </c>
      <c r="R18" s="8">
        <f t="shared" si="0"/>
        <v>12</v>
      </c>
    </row>
    <row r="19" spans="1:20" ht="14.4">
      <c r="A19" s="6"/>
      <c r="B19" s="105" t="s">
        <v>176</v>
      </c>
      <c r="C19" s="7" t="s">
        <v>45</v>
      </c>
      <c r="D19" s="7" t="s">
        <v>18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0</v>
      </c>
      <c r="P19" s="7">
        <v>1</v>
      </c>
      <c r="Q19" s="7">
        <v>0</v>
      </c>
      <c r="R19" s="8">
        <f t="shared" si="0"/>
        <v>11</v>
      </c>
    </row>
    <row r="20" spans="1:20" ht="14.4">
      <c r="A20" s="6"/>
      <c r="B20" s="105" t="s">
        <v>179</v>
      </c>
      <c r="C20" s="7" t="s">
        <v>46</v>
      </c>
      <c r="D20" s="7" t="s">
        <v>18</v>
      </c>
      <c r="E20" s="7">
        <v>1</v>
      </c>
      <c r="F20" s="7">
        <v>1</v>
      </c>
      <c r="G20" s="7">
        <v>0</v>
      </c>
      <c r="H20" s="7">
        <v>1</v>
      </c>
      <c r="I20" s="7">
        <v>1</v>
      </c>
      <c r="J20" s="7">
        <v>1</v>
      </c>
      <c r="K20" s="7">
        <v>0</v>
      </c>
      <c r="L20" s="7">
        <v>0</v>
      </c>
      <c r="M20" s="7">
        <v>0</v>
      </c>
      <c r="N20" s="7">
        <v>1</v>
      </c>
      <c r="O20" s="7">
        <v>1</v>
      </c>
      <c r="P20" s="7">
        <v>0</v>
      </c>
      <c r="Q20" s="7">
        <v>1</v>
      </c>
      <c r="R20" s="8">
        <f t="shared" si="0"/>
        <v>8</v>
      </c>
    </row>
    <row r="21" spans="1:20" ht="14.4">
      <c r="A21" s="6"/>
      <c r="B21" s="105" t="s">
        <v>182</v>
      </c>
      <c r="C21" s="7" t="s">
        <v>47</v>
      </c>
      <c r="D21" s="7" t="s">
        <v>31</v>
      </c>
      <c r="E21" s="7">
        <v>1</v>
      </c>
      <c r="F21" s="7">
        <v>1</v>
      </c>
      <c r="G21" s="7">
        <v>1</v>
      </c>
      <c r="H21" s="7">
        <v>1</v>
      </c>
      <c r="I21" s="7">
        <v>0</v>
      </c>
      <c r="J21" s="7">
        <v>0</v>
      </c>
      <c r="K21" s="7">
        <v>1</v>
      </c>
      <c r="L21" s="7">
        <v>1</v>
      </c>
      <c r="M21" s="7">
        <v>0</v>
      </c>
      <c r="N21" s="7">
        <v>1</v>
      </c>
      <c r="O21" s="7">
        <v>0</v>
      </c>
      <c r="P21" s="7">
        <v>1</v>
      </c>
      <c r="Q21" s="7">
        <v>0</v>
      </c>
      <c r="R21" s="8">
        <f t="shared" si="0"/>
        <v>8</v>
      </c>
    </row>
    <row r="22" spans="1:20" ht="14.4">
      <c r="A22" s="6"/>
      <c r="B22" s="105" t="s">
        <v>185</v>
      </c>
      <c r="C22" s="7" t="s">
        <v>48</v>
      </c>
      <c r="D22" s="7" t="s">
        <v>42</v>
      </c>
      <c r="E22" s="7">
        <v>1</v>
      </c>
      <c r="F22" s="7">
        <v>1</v>
      </c>
      <c r="G22" s="7">
        <v>1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1</v>
      </c>
      <c r="N22" s="7">
        <v>0</v>
      </c>
      <c r="O22" s="7">
        <v>0</v>
      </c>
      <c r="P22" s="7">
        <v>0</v>
      </c>
      <c r="Q22" s="7">
        <v>0</v>
      </c>
      <c r="R22" s="8">
        <f t="shared" si="0"/>
        <v>5</v>
      </c>
    </row>
    <row r="23" spans="1:20" ht="14.4">
      <c r="A23" s="6"/>
      <c r="B23" s="105" t="s">
        <v>188</v>
      </c>
      <c r="C23" s="7" t="s">
        <v>49</v>
      </c>
      <c r="D23" s="7" t="s">
        <v>31</v>
      </c>
      <c r="E23" s="7">
        <v>1</v>
      </c>
      <c r="F23" s="7">
        <v>1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1</v>
      </c>
      <c r="N23" s="7">
        <v>0</v>
      </c>
      <c r="O23" s="7">
        <v>0</v>
      </c>
      <c r="P23" s="7">
        <v>0</v>
      </c>
      <c r="Q23" s="7">
        <v>0</v>
      </c>
      <c r="R23" s="8">
        <f t="shared" si="0"/>
        <v>4</v>
      </c>
    </row>
    <row r="24" spans="1:20" ht="14.4">
      <c r="A24" s="6"/>
      <c r="B24" s="105" t="s">
        <v>191</v>
      </c>
      <c r="C24" s="7" t="s">
        <v>50</v>
      </c>
      <c r="D24" s="7" t="s">
        <v>31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0</v>
      </c>
      <c r="L24" s="7">
        <v>0</v>
      </c>
      <c r="M24" s="7">
        <v>1</v>
      </c>
      <c r="N24" s="7">
        <v>0</v>
      </c>
      <c r="O24" s="7">
        <v>1</v>
      </c>
      <c r="P24" s="7">
        <v>0</v>
      </c>
      <c r="Q24" s="7">
        <v>0</v>
      </c>
      <c r="R24" s="8">
        <f t="shared" si="0"/>
        <v>8</v>
      </c>
    </row>
    <row r="25" spans="1:20" ht="14.4">
      <c r="A25" s="6"/>
      <c r="B25" s="6"/>
      <c r="C25" s="7" t="s">
        <v>51</v>
      </c>
      <c r="D25" s="7" t="s">
        <v>31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0</v>
      </c>
      <c r="L25" s="7">
        <v>0</v>
      </c>
      <c r="M25" s="7">
        <v>1</v>
      </c>
      <c r="N25" s="7">
        <v>0</v>
      </c>
      <c r="O25" s="7">
        <v>1</v>
      </c>
      <c r="P25" s="7">
        <v>0</v>
      </c>
      <c r="Q25" s="7">
        <v>0</v>
      </c>
      <c r="R25" s="8">
        <f t="shared" si="0"/>
        <v>8</v>
      </c>
    </row>
    <row r="26" spans="1:20" ht="14.4">
      <c r="A26" s="1"/>
      <c r="B26" s="1"/>
      <c r="C26" s="7"/>
      <c r="D26" s="7" t="s">
        <v>29</v>
      </c>
      <c r="E26" s="8">
        <f t="shared" ref="E26:Q26" si="1">SUM(E4:E25)</f>
        <v>22</v>
      </c>
      <c r="F26" s="8">
        <f t="shared" si="1"/>
        <v>21</v>
      </c>
      <c r="G26" s="8">
        <f t="shared" si="1"/>
        <v>19</v>
      </c>
      <c r="H26" s="8">
        <f t="shared" si="1"/>
        <v>16</v>
      </c>
      <c r="I26" s="8">
        <f t="shared" si="1"/>
        <v>16</v>
      </c>
      <c r="J26" s="8">
        <f t="shared" si="1"/>
        <v>15</v>
      </c>
      <c r="K26" s="8">
        <f t="shared" si="1"/>
        <v>14</v>
      </c>
      <c r="L26" s="8">
        <f t="shared" si="1"/>
        <v>11</v>
      </c>
      <c r="M26" s="8">
        <f t="shared" si="1"/>
        <v>16</v>
      </c>
      <c r="N26" s="8">
        <f t="shared" si="1"/>
        <v>11</v>
      </c>
      <c r="O26" s="8">
        <f t="shared" si="1"/>
        <v>13</v>
      </c>
      <c r="P26" s="8">
        <f t="shared" si="1"/>
        <v>5</v>
      </c>
      <c r="Q26" s="8">
        <f t="shared" si="1"/>
        <v>4</v>
      </c>
      <c r="R26" s="7"/>
    </row>
    <row r="27" spans="1:20" ht="14.4">
      <c r="C27" s="9"/>
      <c r="D27" s="9"/>
      <c r="E27" s="10">
        <f t="shared" ref="E27:Q27" si="2">E26/22</f>
        <v>1</v>
      </c>
      <c r="F27" s="10">
        <f t="shared" si="2"/>
        <v>0.95454545454545459</v>
      </c>
      <c r="G27" s="10">
        <f t="shared" si="2"/>
        <v>0.86363636363636365</v>
      </c>
      <c r="H27" s="10">
        <f t="shared" si="2"/>
        <v>0.72727272727272729</v>
      </c>
      <c r="I27" s="10">
        <f t="shared" si="2"/>
        <v>0.72727272727272729</v>
      </c>
      <c r="J27" s="10">
        <f t="shared" si="2"/>
        <v>0.68181818181818177</v>
      </c>
      <c r="K27" s="10">
        <f t="shared" si="2"/>
        <v>0.63636363636363635</v>
      </c>
      <c r="L27" s="10">
        <f t="shared" si="2"/>
        <v>0.5</v>
      </c>
      <c r="M27" s="10">
        <f t="shared" si="2"/>
        <v>0.72727272727272729</v>
      </c>
      <c r="N27" s="10">
        <f t="shared" si="2"/>
        <v>0.5</v>
      </c>
      <c r="O27" s="10">
        <f t="shared" si="2"/>
        <v>0.59090909090909094</v>
      </c>
      <c r="P27" s="10">
        <f t="shared" si="2"/>
        <v>0.22727272727272727</v>
      </c>
      <c r="Q27" s="10">
        <f t="shared" si="2"/>
        <v>0.18181818181818182</v>
      </c>
      <c r="R27" s="9"/>
    </row>
    <row r="28" spans="1:20" ht="14.4">
      <c r="A28" s="1" t="s">
        <v>0</v>
      </c>
      <c r="B28" s="11">
        <v>1</v>
      </c>
      <c r="C28" s="9"/>
      <c r="D28" s="1"/>
      <c r="E28" s="11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1"/>
      <c r="T28" s="11"/>
    </row>
    <row r="29" spans="1:20" ht="14.4">
      <c r="A29" s="1" t="s">
        <v>1</v>
      </c>
      <c r="B29" s="11">
        <v>0.95454545454545459</v>
      </c>
      <c r="C29" s="9"/>
      <c r="D29" s="1"/>
      <c r="E29" s="11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20" ht="14.4">
      <c r="A30" s="1" t="s">
        <v>2</v>
      </c>
      <c r="B30" s="12">
        <v>0.86363636363636365</v>
      </c>
      <c r="C30" s="9"/>
      <c r="D30" s="1"/>
      <c r="E30" s="11"/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20" ht="14.4">
      <c r="A31" s="1" t="s">
        <v>3</v>
      </c>
      <c r="B31" s="12">
        <v>0.72727272727272729</v>
      </c>
      <c r="C31" s="9"/>
      <c r="D31" s="1"/>
      <c r="E31" s="11"/>
      <c r="F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20" ht="14.4">
      <c r="A32" s="1" t="s">
        <v>4</v>
      </c>
      <c r="B32" s="12">
        <v>0.72727272727272729</v>
      </c>
      <c r="C32" s="9"/>
      <c r="D32" s="1"/>
      <c r="E32" s="11"/>
      <c r="F32" s="11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ht="14.4">
      <c r="A33" s="1" t="s">
        <v>5</v>
      </c>
      <c r="B33" s="12">
        <v>0.68181818181818177</v>
      </c>
      <c r="C33" s="9"/>
      <c r="D33" s="1"/>
      <c r="E33" s="11"/>
      <c r="F33" s="11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ht="14.4">
      <c r="A34" s="1" t="s">
        <v>6</v>
      </c>
      <c r="B34" s="12">
        <v>0.63636363636363635</v>
      </c>
      <c r="C34" s="9"/>
      <c r="D34" s="1"/>
      <c r="E34" s="11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ht="14.4">
      <c r="A35" s="1" t="s">
        <v>7</v>
      </c>
      <c r="B35" s="12">
        <v>0.5</v>
      </c>
      <c r="C35" s="9"/>
      <c r="D35" s="1"/>
      <c r="E35" s="11"/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4.4">
      <c r="A36" s="1" t="s">
        <v>8</v>
      </c>
      <c r="B36" s="12">
        <v>0.72727272727272729</v>
      </c>
      <c r="C36" s="9"/>
      <c r="D36" s="1"/>
      <c r="E36" s="11"/>
      <c r="F36" s="11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4.4">
      <c r="A37" s="1" t="s">
        <v>9</v>
      </c>
      <c r="B37" s="12">
        <v>0.5</v>
      </c>
      <c r="C37" s="9"/>
      <c r="D37" s="1"/>
      <c r="E37" s="11"/>
      <c r="F37" s="11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4.4">
      <c r="A38" s="1" t="s">
        <v>10</v>
      </c>
      <c r="B38" s="12">
        <v>0.59090909090909094</v>
      </c>
      <c r="C38" s="9"/>
      <c r="D38" s="1"/>
      <c r="E38" s="11"/>
      <c r="F38" s="11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ht="14.4">
      <c r="A39" s="1" t="s">
        <v>11</v>
      </c>
      <c r="B39" s="12">
        <v>0.22727272727272727</v>
      </c>
      <c r="C39" s="9"/>
      <c r="E39" s="11"/>
      <c r="F39" s="11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ht="14.4">
      <c r="A40" s="1" t="s">
        <v>12</v>
      </c>
      <c r="B40" s="12">
        <v>0.18181818181818182</v>
      </c>
      <c r="C40" s="9"/>
      <c r="E40" s="11"/>
      <c r="F40" s="11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ht="14.4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ht="14.4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ht="14.4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ht="14.4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ht="14.4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ht="14.4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ht="14.4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ht="14.4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3:18" ht="14.4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3:18" ht="14.4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3:18" ht="14.4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3:18" ht="14.4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3:18" ht="14.4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3:18" ht="14.4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3:18" ht="14.4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3:18" ht="14.4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3:18" ht="14.4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3:18" ht="14.4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3:18" ht="14.4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3:18" ht="14.4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3:18" ht="14.4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3:18" ht="14.4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3:18" ht="14.4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3:18" ht="14.4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3:18" ht="14.4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3:18" ht="14.4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3:18" ht="14.4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3:18" ht="14.4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3:18" ht="14.4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3:18" ht="14.4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3:18" ht="14.4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3:18" ht="14.4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3:18" ht="14.4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3:18" ht="14.4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3:18" ht="14.4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3:18" ht="14.4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3:18" ht="14.4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3:18" ht="14.4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3:18" ht="14.4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3:18" ht="14.4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3:18" ht="14.4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3:18" ht="14.4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3:18" ht="14.4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3:18" ht="14.4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3:18" ht="14.4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3:18" ht="14.4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3:18" ht="14.4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3:18" ht="14.4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3:18" ht="14.4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3:18" ht="14.4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3:18" ht="14.4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3:18" ht="14.4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3:18" ht="14.4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3:18" ht="14.4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3:18" ht="14.4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3:18" ht="14.4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3:18" ht="14.4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3:18" ht="14.4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3:18" ht="14.4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3:18" ht="14.4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3:18" ht="14.4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3:18" ht="14.4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3:18" ht="14.4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3:18" ht="14.4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3:18" ht="14.4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3:18" ht="14.4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3:18" ht="14.4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3:18" ht="14.4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3:18" ht="14.4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3:18" ht="14.4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3:18" ht="14.4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3:18" ht="14.4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3:18" ht="14.4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3:18" ht="14.4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3:18" ht="14.4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3:18" ht="14.4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3:18" ht="14.4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3:18" ht="14.4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3:18" ht="14.4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3:18" ht="14.4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3:18" ht="14.4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3:18" ht="14.4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3:18" ht="14.4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3:18" ht="14.4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3:18" ht="14.4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3:18" ht="14.4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3:18" ht="14.4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3:18" ht="14.4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3:18" ht="14.4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3:18" ht="14.4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3:18" ht="14.4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3:18" ht="14.4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3:18" ht="14.4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3:18" ht="14.4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3:18" ht="14.4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3:18" ht="14.4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3:18" ht="14.4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3:18" ht="14.4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3:18" ht="14.4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3:18" ht="14.4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3:18" ht="14.4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3:18" ht="14.4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3:18" ht="14.4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3:18" ht="14.4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3:18" ht="14.4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3:18" ht="14.4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3:18" ht="14.4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3:18" ht="14.4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3:18" ht="14.4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3:18" ht="14.4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3:18" ht="14.4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3:18" ht="14.4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3:18" ht="14.4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3:18" ht="14.4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3:18" ht="14.4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3:18" ht="14.4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3:18" ht="14.4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3:18" ht="14.4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3:18" ht="14.4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3:18" ht="14.4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3:18" ht="14.4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3:18" ht="14.4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3:18" ht="14.4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3:18" ht="14.4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3:18" ht="14.4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3:18" ht="14.4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3:18" ht="14.4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3:18" ht="14.4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3:18" ht="14.4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3:18" ht="14.4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3:18" ht="14.4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3:18" ht="14.4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3:18" ht="14.4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3:18" ht="14.4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3:18" ht="14.4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3:18" ht="14.4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3:18" ht="14.4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3:18" ht="14.4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3:18" ht="14.4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3:18" ht="14.4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3:18" ht="14.4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3:18" ht="14.4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3:18" ht="14.4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3:18" ht="14.4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3:18" ht="14.4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3:18" ht="14.4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3:18" ht="14.4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3:18" ht="14.4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3:18" ht="14.4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3:18" ht="14.4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3:18" ht="14.4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3:18" ht="14.4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3:18" ht="14.4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3:18" ht="14.4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3:18" ht="14.4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3:18" ht="14.4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3:18" ht="14.4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3:18" ht="14.4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3:18" ht="14.4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3:18" ht="14.4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3:18" ht="14.4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3:18" ht="14.4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3:18" ht="14.4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3:18" ht="14.4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3:18" ht="14.4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3:18" ht="14.4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3:18" ht="14.4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3:18" ht="14.4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3:18" ht="14.4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3:18" ht="14.4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3:18" ht="14.4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3:18" ht="14.4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3:18" ht="14.4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3:18" ht="14.4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3:18" ht="14.4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3:18" ht="14.4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3:18" ht="14.4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3:18" ht="14.4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3:18" ht="14.4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3:18" ht="14.4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3:18" ht="14.4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3:18" ht="14.4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3:18" ht="14.4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3:18" ht="14.4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3:18" ht="14.4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3:18" ht="14.4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3:18" ht="14.4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3:18" ht="14.4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3:18" ht="14.4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3:18" ht="14.4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3:18" ht="14.4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3:18" ht="14.4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3:18" ht="14.4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3:18" ht="14.4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3:18" ht="14.4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3:18" ht="14.4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3:18" ht="14.4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3:18" ht="14.4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3:18" ht="14.4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3:18" ht="14.4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3:18" ht="14.4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3:18" ht="14.4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3:18" ht="14.4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3:18" ht="14.4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3:18" ht="14.4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3:18" ht="14.4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3:18" ht="14.4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3:18" ht="14.4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3:18" ht="14.4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3:18" ht="14.4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3:18" ht="14.4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3:18" ht="14.4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3:18" ht="14.4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3:18" ht="14.4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3:18" ht="14.4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3:18" ht="14.4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3:18" ht="14.4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3:18" ht="14.4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3:18" ht="14.4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3:18" ht="14.4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3:18" ht="14.4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3:18" ht="14.4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3:18" ht="14.4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3:18" ht="14.4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3:18" ht="14.4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3:18" ht="14.4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3:18" ht="14.4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3:18" ht="14.4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3:18" ht="14.4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3:18" ht="14.4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3:18" ht="14.4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3:18" ht="14.4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3:18" ht="14.4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3:18" ht="14.4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3:18" ht="14.4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3:18" ht="14.4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3:18" ht="14.4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3:18" ht="14.4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3:18" ht="14.4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3:18" ht="14.4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3:18" ht="14.4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3:18" ht="14.4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3:18" ht="14.4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3:18" ht="14.4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3:18" ht="14.4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3:18" ht="14.4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3:18" ht="14.4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3:18" ht="14.4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3:18" ht="14.4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3:18" ht="14.4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3:18" ht="14.4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3:18" ht="14.4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3:18" ht="14.4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3:18" ht="14.4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3:18" ht="14.4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3:18" ht="14.4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3:18" ht="14.4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3:18" ht="14.4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3:18" ht="14.4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3:18" ht="14.4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3:18" ht="14.4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3:18" ht="14.4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3:18" ht="14.4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3:18" ht="14.4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3:18" ht="14.4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3:18" ht="14.4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3:18" ht="14.4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3:18" ht="14.4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3:18" ht="14.4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3:18" ht="14.4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3:18" ht="14.4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3:18" ht="14.4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3:18" ht="14.4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3:18" ht="14.4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3:18" ht="14.4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3:18" ht="14.4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3:18" ht="14.4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3:18" ht="14.4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3:18" ht="14.4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3:18" ht="14.4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3:18" ht="14.4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3:18" ht="14.4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3:18" ht="14.4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3:18" ht="14.4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3:18" ht="14.4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3:18" ht="14.4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3:18" ht="14.4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3:18" ht="14.4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3:18" ht="14.4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3:18" ht="14.4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3:18" ht="14.4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3:18" ht="14.4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3:18" ht="14.4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3:18" ht="14.4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3:18" ht="14.4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3:18" ht="14.4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3:18" ht="14.4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3:18" ht="14.4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3:18" ht="14.4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3:18" ht="14.4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3:18" ht="14.4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3:18" ht="14.4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3:18" ht="14.4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3:18" ht="14.4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3:18" ht="14.4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3:18" ht="14.4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3:18" ht="14.4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3:18" ht="14.4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3:18" ht="14.4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3:18" ht="14.4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3:18" ht="14.4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3:18" ht="14.4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3:18" ht="14.4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3:18" ht="14.4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3:18" ht="14.4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3:18" ht="14.4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3:18" ht="14.4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3:18" ht="14.4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3:18" ht="14.4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3:18" ht="14.4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3:18" ht="14.4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3:18" ht="14.4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3:18" ht="14.4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3:18" ht="14.4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3:18" ht="14.4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3:18" ht="14.4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3:18" ht="14.4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3:18" ht="14.4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3:18" ht="14.4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3:18" ht="14.4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3:18" ht="14.4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3:18" ht="14.4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3:18" ht="14.4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3:18" ht="14.4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3:18" ht="14.4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3:18" ht="14.4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3:18" ht="14.4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3:18" ht="14.4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3:18" ht="14.4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3:18" ht="14.4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3:18" ht="14.4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3:18" ht="14.4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3:18" ht="14.4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3:18" ht="14.4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3:18" ht="14.4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3:18" ht="14.4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3:18" ht="14.4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3:18" ht="14.4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3:18" ht="14.4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3:18" ht="14.4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3:18" ht="14.4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3:18" ht="14.4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3:18" ht="14.4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3:18" ht="14.4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3:18" ht="14.4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3:18" ht="14.4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3:18" ht="14.4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3:18" ht="14.4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3:18" ht="14.4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3:18" ht="14.4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3:18" ht="14.4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3:18" ht="14.4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3:18" ht="14.4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3:18" ht="14.4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3:18" ht="14.4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3:18" ht="14.4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3:18" ht="14.4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3:18" ht="14.4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3:18" ht="14.4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3:18" ht="14.4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3:18" ht="14.4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3:18" ht="14.4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3:18" ht="14.4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3:18" ht="14.4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3:18" ht="14.4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3:18" ht="14.4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3:18" ht="14.4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3:18" ht="14.4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3:18" ht="14.4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3:18" ht="14.4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3:18" ht="14.4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3:18" ht="14.4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3:18" ht="14.4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3:18" ht="14.4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3:18" ht="14.4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3:18" ht="14.4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3:18" ht="14.4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3:18" ht="14.4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3:18" ht="14.4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3:18" ht="14.4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3:18" ht="14.4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3:18" ht="14.4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3:18" ht="14.4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3:18" ht="14.4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3:18" ht="14.4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3:18" ht="14.4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3:18" ht="14.4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3:18" ht="14.4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3:18" ht="14.4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3:18" ht="14.4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3:18" ht="14.4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3:18" ht="14.4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3:18" ht="14.4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3:18" ht="14.4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3:18" ht="14.4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3:18" ht="14.4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3:18" ht="14.4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3:18" ht="14.4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3:18" ht="14.4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3:18" ht="14.4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3:18" ht="14.4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3:18" ht="14.4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3:18" ht="14.4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3:18" ht="14.4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3:18" ht="14.4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3:18" ht="14.4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3:18" ht="14.4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3:18" ht="14.4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3:18" ht="14.4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3:18" ht="14.4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3:18" ht="14.4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3:18" ht="14.4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3:18" ht="14.4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3:18" ht="14.4"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3:18" ht="14.4"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3:18" ht="14.4"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3:18" ht="14.4"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3:18" ht="14.4"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3:18" ht="14.4"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3:18" ht="14.4"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3:18" ht="14.4"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3:18" ht="14.4"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3:18" ht="14.4"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3:18" ht="14.4"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3:18" ht="14.4"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3:18" ht="14.4"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3:18" ht="14.4"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3:18" ht="14.4"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3:18" ht="14.4"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3:18" ht="14.4"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3:18" ht="14.4"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3:18" ht="14.4"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3:18" ht="14.4"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3:18" ht="14.4"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3:18" ht="14.4"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3:18" ht="14.4"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3:18" ht="14.4"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3:18" ht="14.4"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3:18" ht="14.4"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3:18" ht="14.4"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3:18" ht="14.4"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3:18" ht="14.4"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3:18" ht="14.4"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3:18" ht="14.4"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3:18" ht="14.4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3:18" ht="14.4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3:18" ht="14.4"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3:18" ht="14.4"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3:18" ht="14.4"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3:18" ht="14.4"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3:18" ht="14.4"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3:18" ht="14.4"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3:18" ht="14.4"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3:18" ht="14.4"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3:18" ht="14.4"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3:18" ht="14.4"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3:18" ht="14.4"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3:18" ht="14.4"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3:18" ht="14.4"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3:18" ht="14.4"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3:18" ht="14.4"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3:18" ht="14.4"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3:18" ht="14.4"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3:18" ht="14.4"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3:18" ht="14.4"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3:18" ht="14.4"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3:18" ht="14.4"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3:18" ht="14.4"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3:18" ht="14.4"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3:18" ht="14.4"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3:18" ht="14.4"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3:18" ht="14.4"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3:18" ht="14.4"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3:18" ht="14.4"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3:18" ht="14.4"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3:18" ht="14.4"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3:18" ht="14.4"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3:18" ht="14.4"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3:18" ht="14.4"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3:18" ht="14.4"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3:18" ht="14.4"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3:18" ht="14.4"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3:18" ht="14.4"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3:18" ht="14.4"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3:18" ht="14.4"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3:18" ht="14.4"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3:18" ht="14.4"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3:18" ht="14.4"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3:18" ht="14.4"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3:18" ht="14.4"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3:18" ht="14.4"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3:18" ht="14.4"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3:18" ht="14.4"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3:18" ht="14.4"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3:18" ht="14.4"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3:18" ht="14.4"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3:18" ht="14.4"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3:18" ht="14.4"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3:18" ht="14.4"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3:18" ht="14.4"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3:18" ht="14.4"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3:18" ht="14.4"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3:18" ht="14.4"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3:18" ht="14.4"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3:18" ht="14.4"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3:18" ht="14.4"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3:18" ht="14.4"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3:18" ht="14.4"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3:18" ht="14.4"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3:18" ht="14.4"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3:18" ht="14.4"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3:18" ht="14.4"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3:18" ht="14.4"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3:18" ht="14.4"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3:18" ht="14.4"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3:18" ht="14.4"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3:18" ht="14.4"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3:18" ht="14.4"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3:18" ht="14.4"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3:18" ht="14.4"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3:18" ht="14.4"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3:18" ht="14.4"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3:18" ht="14.4"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3:18" ht="14.4"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3:18" ht="14.4"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3:18" ht="14.4"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3:18" ht="14.4"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3:18" ht="14.4"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3:18" ht="14.4"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3:18" ht="14.4"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3:18" ht="14.4"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3:18" ht="14.4"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3:18" ht="14.4"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3:18" ht="14.4"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3:18" ht="14.4"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3:18" ht="14.4"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3:18" ht="14.4"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3:18" ht="14.4"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3:18" ht="14.4"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3:18" ht="14.4"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3:18" ht="14.4"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3:18" ht="14.4"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3:18" ht="14.4"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3:18" ht="14.4"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3:18" ht="14.4"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3:18" ht="14.4"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3:18" ht="14.4"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3:18" ht="14.4"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3:18" ht="14.4"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3:18" ht="14.4"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3:18" ht="14.4"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3:18" ht="14.4"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3:18" ht="14.4"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3:18" ht="14.4"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3:18" ht="14.4"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3:18" ht="14.4"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3:18" ht="14.4"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3:18" ht="14.4"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3:18" ht="14.4"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3:18" ht="14.4"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3:18" ht="14.4"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3:18" ht="14.4"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3:18" ht="14.4"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3:18" ht="14.4"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3:18" ht="14.4"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3:18" ht="14.4"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3:18" ht="14.4"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3:18" ht="14.4"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3:18" ht="14.4"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3:18" ht="14.4"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3:18" ht="14.4"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3:18" ht="14.4"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3:18" ht="14.4"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3:18" ht="14.4"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3:18" ht="14.4"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3:18" ht="14.4"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3:18" ht="14.4"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3:18" ht="14.4"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3:18" ht="14.4"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3:18" ht="14.4"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3:18" ht="14.4"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3:18" ht="14.4"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3:18" ht="14.4"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3:18" ht="14.4"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3:18" ht="14.4"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3:18" ht="14.4"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3:18" ht="14.4"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3:18" ht="14.4"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3:18" ht="14.4"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3:18" ht="14.4"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3:18" ht="14.4"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3:18" ht="14.4"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3:18" ht="14.4"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3:18" ht="14.4"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3:18" ht="14.4"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3:18" ht="14.4"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3:18" ht="14.4"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3:18" ht="14.4"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3:18" ht="14.4"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3:18" ht="14.4"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3:18" ht="14.4"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3:18" ht="14.4"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3:18" ht="14.4"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3:18" ht="14.4"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3:18" ht="14.4"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3:18" ht="14.4"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3:18" ht="14.4"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3:18" ht="14.4"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3:18" ht="14.4"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3:18" ht="14.4"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3:18" ht="14.4"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3:18" ht="14.4"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3:18" ht="14.4"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3:18" ht="14.4"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3:18" ht="14.4"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3:18" ht="14.4"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3:18" ht="14.4"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3:18" ht="14.4"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3:18" ht="14.4"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3:18" ht="14.4"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3:18" ht="14.4"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3:18" ht="14.4"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3:18" ht="14.4"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3:18" ht="14.4"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3:18" ht="14.4"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3:18" ht="14.4"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3:18" ht="14.4"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3:18" ht="14.4"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3:18" ht="14.4"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3:18" ht="14.4"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3:18" ht="14.4"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3:18" ht="14.4"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3:18" ht="14.4"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3:18" ht="14.4"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3:18" ht="14.4"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3:18" ht="14.4"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3:18" ht="14.4"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3:18" ht="14.4"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3:18" ht="14.4"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3:18" ht="14.4"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3:18" ht="14.4"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3:18" ht="14.4"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3:18" ht="14.4"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3:18" ht="14.4"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3:18" ht="14.4"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3:18" ht="14.4"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3:18" ht="14.4"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3:18" ht="14.4"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3:18" ht="14.4"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3:18" ht="14.4"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3:18" ht="14.4"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3:18" ht="14.4"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3:18" ht="14.4"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3:18" ht="14.4"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3:18" ht="14.4"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3:18" ht="14.4"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3:18" ht="14.4"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3:18" ht="14.4"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3:18" ht="14.4"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3:18" ht="14.4"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3:18" ht="14.4"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3:18" ht="14.4"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3:18" ht="14.4"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3:18" ht="14.4"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3:18" ht="14.4"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3:18" ht="14.4"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3:18" ht="14.4"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3:18" ht="14.4"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3:18" ht="14.4"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3:18" ht="14.4"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3:18" ht="14.4"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3:18" ht="14.4"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3:18" ht="14.4"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3:18" ht="14.4"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3:18" ht="14.4"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3:18" ht="14.4"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3:18" ht="14.4"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3:18" ht="14.4"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3:18" ht="14.4"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3:18" ht="14.4"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3:18" ht="14.4"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spans="3:18" ht="14.4"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spans="3:18" ht="14.4"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spans="3:18" ht="14.4"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spans="3:18" ht="14.4"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spans="3:18" ht="14.4"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spans="3:18" ht="14.4"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spans="3:18" ht="14.4"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spans="3:18" ht="14.4"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spans="3:18" ht="14.4"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spans="3:18" ht="14.4"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spans="3:18" ht="14.4"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spans="3:18" ht="14.4"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spans="3:18" ht="14.4"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spans="3:18" ht="14.4"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spans="3:18" ht="14.4"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spans="3:18" ht="14.4"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spans="3:18" ht="14.4"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spans="3:18" ht="14.4"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spans="3:18" ht="14.4"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spans="3:18" ht="14.4"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spans="3:18" ht="14.4"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spans="3:18" ht="14.4"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3:18" ht="14.4"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3:18" ht="14.4"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3:18" ht="14.4"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3:18" ht="14.4"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3:18" ht="14.4"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3:18" ht="14.4"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3:18" ht="14.4"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3:18" ht="14.4"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3:18" ht="14.4"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3:18" ht="14.4"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3:18" ht="14.4"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3:18" ht="14.4"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3:18" ht="14.4"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3:18" ht="14.4"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3:18" ht="14.4"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3:18" ht="14.4"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3:18" ht="14.4"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3:18" ht="14.4"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3:18" ht="14.4"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3:18" ht="14.4"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3:18" ht="14.4"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3:18" ht="14.4"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3:18" ht="14.4"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3:18" ht="14.4"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3:18" ht="14.4"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3:18" ht="14.4"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3:18" ht="14.4"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3:18" ht="14.4"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3:18" ht="14.4"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3:18" ht="14.4"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3:18" ht="14.4"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3:18" ht="14.4"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3:18" ht="14.4"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3:18" ht="14.4"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3:18" ht="14.4"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3:18" ht="14.4"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3:18" ht="14.4"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3:18" ht="14.4"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3:18" ht="14.4"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3:18" ht="14.4"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3:18" ht="14.4"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3:18" ht="14.4"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3:18" ht="14.4"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3:18" ht="14.4"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3:18" ht="14.4"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3:18" ht="14.4"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3:18" ht="14.4"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3:18" ht="14.4"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3:18" ht="14.4"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3:18" ht="14.4"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3:18" ht="14.4"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3:18" ht="14.4"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3:18" ht="14.4"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3:18" ht="14.4"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3:18" ht="14.4"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3:18" ht="14.4"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3:18" ht="14.4"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3:18" ht="14.4"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3:18" ht="14.4"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3:18" ht="14.4"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3:18" ht="14.4"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3:18" ht="14.4"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3:18" ht="14.4"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3:18" ht="14.4"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3:18" ht="14.4"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3:18" ht="14.4"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3:18" ht="14.4"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3:18" ht="14.4"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3:18" ht="14.4"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3:18" ht="14.4"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3:18" ht="14.4"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3:18" ht="14.4"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3:18" ht="14.4"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3:18" ht="14.4"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3:18" ht="14.4"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3:18" ht="14.4"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3:18" ht="14.4"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3:18" ht="14.4"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3:18" ht="14.4"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3:18" ht="14.4"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3:18" ht="14.4"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3:18" ht="14.4"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3:18" ht="14.4"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3:18" ht="14.4"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3:18" ht="14.4"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3:18" ht="14.4"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3:18" ht="14.4"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3:18" ht="14.4"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3:18" ht="14.4"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3:18" ht="14.4"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3:18" ht="14.4"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3:18" ht="14.4"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3:18" ht="14.4"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3:18" ht="14.4"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3:18" ht="14.4"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3:18" ht="14.4"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3:18" ht="14.4"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3:18" ht="14.4"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3:18" ht="14.4"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3:18" ht="14.4"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3:18" ht="14.4"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3:18" ht="14.4"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3:18" ht="14.4"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3:18" ht="14.4"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3:18" ht="14.4"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3:18" ht="14.4"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3:18" ht="14.4"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3:18" ht="14.4"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3:18" ht="14.4"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3:18" ht="14.4"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3:18" ht="14.4"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3:18" ht="14.4"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3:18" ht="14.4"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3:18" ht="14.4"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3:18" ht="14.4"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3:18" ht="14.4"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3:18" ht="14.4"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3:18" ht="14.4"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3:18" ht="14.4"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3:18" ht="14.4"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3:18" ht="14.4"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3:18" ht="14.4"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3:18" ht="14.4"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3:18" ht="14.4"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3:18" ht="14.4"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3:18" ht="14.4"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3:18" ht="14.4"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3:18" ht="14.4"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3:18" ht="14.4"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3:18" ht="14.4"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3:18" ht="14.4"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3:18" ht="14.4"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3:18" ht="14.4"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3:18" ht="14.4"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3:18" ht="14.4"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3:18" ht="14.4"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3:18" ht="14.4"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3:18" ht="14.4"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3:18" ht="14.4"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3:18" ht="14.4"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3:18" ht="14.4"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3:18" ht="14.4"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3:18" ht="14.4"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3:18" ht="14.4"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3:18" ht="14.4"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3:18" ht="14.4"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3:18" ht="14.4"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3:18" ht="14.4"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3:18" ht="14.4"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3:18" ht="14.4"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3:18" ht="14.4"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3:18" ht="14.4"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3:18" ht="14.4"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3:18" ht="14.4"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3:18" ht="14.4"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3:18" ht="14.4"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3:18" ht="14.4"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3:18" ht="14.4"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3:18" ht="14.4"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3:18" ht="14.4"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3:18" ht="14.4"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3:18" ht="14.4"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3:18" ht="14.4"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3:18" ht="14.4"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3:18" ht="14.4"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3:18" ht="14.4"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3:18" ht="14.4"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3:18" ht="14.4"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3:18" ht="14.4"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3:18" ht="14.4"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3:18" ht="14.4"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3:18" ht="14.4"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3:18" ht="14.4"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3:18" ht="14.4"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3:18" ht="14.4"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3:18" ht="14.4"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3:18" ht="14.4"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3:18" ht="14.4"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3:18" ht="14.4"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3:18" ht="14.4"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3:18" ht="14.4"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3:18" ht="14.4"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3:18" ht="14.4"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3:18" ht="14.4"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3:18" ht="14.4"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3:18" ht="14.4"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3:18" ht="14.4"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3:18" ht="14.4"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3:18" ht="14.4"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3:18" ht="14.4"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3:18" ht="14.4"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3:18" ht="14.4"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3:18" ht="14.4"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3:18" ht="14.4"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3:18" ht="14.4"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3:18" ht="14.4"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3:18" ht="14.4"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3:18" ht="14.4"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3:18" ht="14.4"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3:18" ht="14.4"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3:18" ht="14.4"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3:18" ht="14.4"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3:18" ht="14.4"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3:18" ht="14.4"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3:18" ht="14.4"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3:18" ht="14.4"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3:18" ht="14.4"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3:18" ht="14.4"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3:18" ht="14.4"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3:18" ht="14.4"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3:18" ht="14.4"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3:18" ht="14.4"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3:18" ht="14.4"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3:18" ht="14.4"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3:18" ht="14.4"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3:18" ht="14.4"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spans="3:18" ht="14.4"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spans="3:18" ht="14.4"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</sheetData>
  <mergeCells count="1">
    <mergeCell ref="C2:R2"/>
  </mergeCells>
  <conditionalFormatting sqref="C1:C3 P2:Q3 D3:O3 R3">
    <cfRule type="cellIs" dxfId="88" priority="1" operator="equal">
      <formula>1</formula>
    </cfRule>
    <cfRule type="cellIs" dxfId="87" priority="2" operator="equal">
      <formula>0</formula>
    </cfRule>
  </conditionalFormatting>
  <conditionalFormatting sqref="E4:Q25">
    <cfRule type="cellIs" dxfId="86" priority="6" operator="equal">
      <formula>1</formula>
    </cfRule>
    <cfRule type="notContainsBlanks" dxfId="85" priority="8">
      <formula>LEN(TRIM(E4))&gt;0</formula>
    </cfRule>
  </conditionalFormatting>
  <conditionalFormatting sqref="K3">
    <cfRule type="cellIs" dxfId="84" priority="3" operator="equal">
      <formula>1</formula>
    </cfRule>
    <cfRule type="cellIs" dxfId="83" priority="4" operator="equal">
      <formula>2</formula>
    </cfRule>
    <cfRule type="cellIs" dxfId="82" priority="5" operator="equal">
      <formula>0</formula>
    </cfRule>
  </conditionalFormatting>
  <conditionalFormatting sqref="P4:Q25">
    <cfRule type="cellIs" dxfId="81" priority="7" operator="equal">
      <formula>1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B960"/>
  <sheetViews>
    <sheetView workbookViewId="0">
      <pane xSplit="14" topLeftCell="O1" activePane="topRight" state="frozen"/>
      <selection pane="topRight" activeCell="P2" sqref="P2"/>
    </sheetView>
  </sheetViews>
  <sheetFormatPr defaultColWidth="14.44140625" defaultRowHeight="15" customHeight="1"/>
  <cols>
    <col min="1" max="2" width="12.109375" customWidth="1"/>
    <col min="3" max="4" width="12" customWidth="1"/>
    <col min="5" max="5" width="5.33203125" customWidth="1"/>
    <col min="6" max="6" width="6.33203125" customWidth="1"/>
    <col min="7" max="7" width="5" customWidth="1"/>
    <col min="8" max="8" width="20.88671875" customWidth="1"/>
    <col min="9" max="9" width="5.109375" customWidth="1"/>
    <col min="10" max="11" width="7.109375" customWidth="1"/>
    <col min="12" max="33" width="5.33203125" customWidth="1"/>
    <col min="34" max="34" width="6.109375" customWidth="1"/>
    <col min="35" max="35" width="7" customWidth="1"/>
    <col min="36" max="80" width="5.33203125" customWidth="1"/>
  </cols>
  <sheetData>
    <row r="1" spans="1:80" ht="140.25" customHeight="1">
      <c r="H1" s="1"/>
      <c r="O1" s="267" t="s">
        <v>52</v>
      </c>
      <c r="P1" s="268"/>
      <c r="Q1" s="268"/>
      <c r="R1" s="268"/>
      <c r="S1" s="268"/>
      <c r="T1" s="268"/>
      <c r="U1" s="268"/>
      <c r="V1" s="268"/>
      <c r="W1" s="268"/>
      <c r="X1" s="268"/>
      <c r="Y1" s="269"/>
      <c r="Z1" s="270" t="s">
        <v>53</v>
      </c>
      <c r="AA1" s="262"/>
      <c r="AB1" s="262"/>
      <c r="AC1" s="262"/>
      <c r="AD1" s="262"/>
      <c r="AE1" s="262"/>
      <c r="AF1" s="262"/>
      <c r="AG1" s="262"/>
      <c r="AH1" s="263"/>
      <c r="AI1" s="1"/>
      <c r="AJ1" s="266" t="s">
        <v>54</v>
      </c>
      <c r="AK1" s="262"/>
      <c r="AL1" s="262"/>
      <c r="AM1" s="262"/>
      <c r="AN1" s="262"/>
      <c r="AO1" s="262"/>
      <c r="AP1" s="262"/>
      <c r="AQ1" s="262"/>
      <c r="AR1" s="263"/>
      <c r="AS1" s="271" t="s">
        <v>55</v>
      </c>
      <c r="AT1" s="262"/>
      <c r="AU1" s="262"/>
      <c r="AV1" s="263"/>
      <c r="AW1" s="13" t="s">
        <v>56</v>
      </c>
      <c r="AX1" s="272" t="s">
        <v>57</v>
      </c>
      <c r="AY1" s="262"/>
      <c r="AZ1" s="262"/>
      <c r="BA1" s="262"/>
      <c r="BB1" s="262"/>
      <c r="BC1" s="263"/>
      <c r="BD1" s="14" t="s">
        <v>58</v>
      </c>
      <c r="BE1" s="264" t="s">
        <v>59</v>
      </c>
      <c r="BF1" s="262"/>
      <c r="BG1" s="262"/>
      <c r="BH1" s="263"/>
      <c r="BI1" s="15" t="s">
        <v>60</v>
      </c>
      <c r="BJ1" s="16" t="s">
        <v>61</v>
      </c>
      <c r="BK1" s="265" t="s">
        <v>62</v>
      </c>
      <c r="BL1" s="262"/>
      <c r="BM1" s="262"/>
      <c r="BN1" s="262"/>
      <c r="BO1" s="262"/>
      <c r="BP1" s="262"/>
      <c r="BQ1" s="262"/>
      <c r="BR1" s="262"/>
      <c r="BS1" s="262"/>
      <c r="BT1" s="263"/>
      <c r="BU1" s="266" t="s">
        <v>63</v>
      </c>
      <c r="BV1" s="262"/>
      <c r="BW1" s="262"/>
      <c r="BX1" s="262"/>
      <c r="BY1" s="262"/>
      <c r="BZ1" s="262"/>
      <c r="CA1" s="262"/>
      <c r="CB1" s="263"/>
    </row>
    <row r="2" spans="1:80" ht="126.75" customHeight="1">
      <c r="A2" s="17"/>
      <c r="B2" s="17"/>
      <c r="C2" s="17"/>
      <c r="D2" s="17"/>
      <c r="E2" s="17"/>
      <c r="F2" s="17"/>
      <c r="G2" s="17"/>
      <c r="H2" s="18"/>
      <c r="I2" s="17"/>
      <c r="J2" s="17"/>
      <c r="K2" s="17"/>
      <c r="L2" s="17" t="s">
        <v>64</v>
      </c>
      <c r="M2" s="19" t="s">
        <v>65</v>
      </c>
      <c r="N2" s="20" t="s">
        <v>66</v>
      </c>
      <c r="O2" s="19" t="s">
        <v>0</v>
      </c>
      <c r="P2" s="19" t="s">
        <v>1</v>
      </c>
      <c r="Q2" s="19" t="s">
        <v>2</v>
      </c>
      <c r="R2" s="19" t="s">
        <v>3</v>
      </c>
      <c r="S2" s="19" t="s">
        <v>4</v>
      </c>
      <c r="T2" s="19" t="s">
        <v>5</v>
      </c>
      <c r="U2" s="19" t="s">
        <v>7</v>
      </c>
      <c r="V2" s="19" t="s">
        <v>8</v>
      </c>
      <c r="W2" s="19" t="s">
        <v>9</v>
      </c>
      <c r="X2" s="19" t="s">
        <v>10</v>
      </c>
      <c r="Y2" s="19" t="s">
        <v>29</v>
      </c>
      <c r="Z2" s="19" t="s">
        <v>11</v>
      </c>
      <c r="AA2" s="19" t="s">
        <v>12</v>
      </c>
      <c r="AB2" s="19" t="s">
        <v>67</v>
      </c>
      <c r="AC2" s="19" t="s">
        <v>68</v>
      </c>
      <c r="AD2" s="19" t="s">
        <v>29</v>
      </c>
      <c r="AE2" s="19" t="s">
        <v>69</v>
      </c>
      <c r="AF2" s="19" t="s">
        <v>70</v>
      </c>
      <c r="AG2" s="19" t="s">
        <v>71</v>
      </c>
      <c r="AH2" s="19" t="s">
        <v>72</v>
      </c>
      <c r="AI2" s="19" t="s">
        <v>73</v>
      </c>
      <c r="AJ2" s="19" t="s">
        <v>74</v>
      </c>
      <c r="AK2" s="19" t="s">
        <v>75</v>
      </c>
      <c r="AL2" s="19" t="s">
        <v>76</v>
      </c>
      <c r="AM2" s="19" t="s">
        <v>77</v>
      </c>
      <c r="AN2" s="19" t="s">
        <v>78</v>
      </c>
      <c r="AO2" s="19" t="s">
        <v>79</v>
      </c>
      <c r="AP2" s="19" t="s">
        <v>80</v>
      </c>
      <c r="AQ2" s="19" t="s">
        <v>81</v>
      </c>
      <c r="AR2" s="19" t="s">
        <v>29</v>
      </c>
      <c r="AS2" s="19" t="s">
        <v>82</v>
      </c>
      <c r="AT2" s="19" t="s">
        <v>83</v>
      </c>
      <c r="AU2" s="19" t="s">
        <v>84</v>
      </c>
      <c r="AV2" s="19" t="s">
        <v>85</v>
      </c>
      <c r="AW2" s="19" t="s">
        <v>86</v>
      </c>
      <c r="AX2" s="19" t="s">
        <v>87</v>
      </c>
      <c r="AY2" s="19" t="s">
        <v>88</v>
      </c>
      <c r="AZ2" s="19" t="s">
        <v>89</v>
      </c>
      <c r="BA2" s="19" t="s">
        <v>90</v>
      </c>
      <c r="BB2" s="19" t="s">
        <v>91</v>
      </c>
      <c r="BC2" s="19" t="s">
        <v>92</v>
      </c>
      <c r="BD2" s="19" t="s">
        <v>93</v>
      </c>
      <c r="BE2" s="19" t="s">
        <v>94</v>
      </c>
      <c r="BF2" s="19" t="s">
        <v>95</v>
      </c>
      <c r="BG2" s="19" t="s">
        <v>96</v>
      </c>
      <c r="BH2" s="19" t="s">
        <v>97</v>
      </c>
      <c r="BI2" s="19" t="s">
        <v>60</v>
      </c>
      <c r="BJ2" s="21" t="s">
        <v>98</v>
      </c>
      <c r="BK2" s="19" t="s">
        <v>6</v>
      </c>
      <c r="BL2" s="19" t="s">
        <v>99</v>
      </c>
      <c r="BM2" s="19" t="s">
        <v>100</v>
      </c>
      <c r="BN2" s="19" t="s">
        <v>101</v>
      </c>
      <c r="BO2" s="19" t="s">
        <v>102</v>
      </c>
      <c r="BP2" s="19" t="s">
        <v>103</v>
      </c>
      <c r="BQ2" s="19" t="s">
        <v>104</v>
      </c>
      <c r="BR2" s="19" t="s">
        <v>105</v>
      </c>
      <c r="BS2" s="19" t="s">
        <v>106</v>
      </c>
      <c r="BT2" s="19" t="s">
        <v>29</v>
      </c>
      <c r="BU2" s="19" t="s">
        <v>107</v>
      </c>
      <c r="BV2" s="19" t="s">
        <v>108</v>
      </c>
      <c r="BW2" s="19" t="s">
        <v>109</v>
      </c>
      <c r="BX2" s="19" t="s">
        <v>110</v>
      </c>
      <c r="BY2" s="19" t="s">
        <v>111</v>
      </c>
      <c r="BZ2" s="19" t="s">
        <v>112</v>
      </c>
      <c r="CA2" s="19" t="s">
        <v>113</v>
      </c>
      <c r="CB2" s="19" t="s">
        <v>29</v>
      </c>
    </row>
    <row r="3" spans="1:80" ht="14.25" customHeight="1">
      <c r="A3" s="1"/>
      <c r="B3" s="22" t="s">
        <v>114</v>
      </c>
      <c r="C3" s="22" t="s">
        <v>115</v>
      </c>
      <c r="D3" s="22" t="s">
        <v>116</v>
      </c>
      <c r="E3" s="23" t="s">
        <v>65</v>
      </c>
      <c r="F3" s="23" t="s">
        <v>117</v>
      </c>
      <c r="G3" s="23" t="s">
        <v>118</v>
      </c>
      <c r="H3" s="24" t="s">
        <v>119</v>
      </c>
      <c r="I3" s="23" t="s">
        <v>15</v>
      </c>
      <c r="J3" s="23" t="s">
        <v>120</v>
      </c>
      <c r="K3" s="23" t="s">
        <v>121</v>
      </c>
      <c r="L3" s="22">
        <f>SUM($L$5:$L$26)</f>
        <v>21</v>
      </c>
      <c r="M3" s="22"/>
      <c r="N3" s="22"/>
      <c r="O3" s="25">
        <f t="shared" ref="O3:AH3" si="0">SUM(O$4:O$26)/$L$3</f>
        <v>1.9523809523809523</v>
      </c>
      <c r="P3" s="25">
        <f t="shared" si="0"/>
        <v>1.7142857142857142</v>
      </c>
      <c r="Q3" s="25">
        <f t="shared" si="0"/>
        <v>1.4761904761904763</v>
      </c>
      <c r="R3" s="25">
        <f t="shared" si="0"/>
        <v>1.1428571428571428</v>
      </c>
      <c r="S3" s="25">
        <f t="shared" si="0"/>
        <v>1.2380952380952381</v>
      </c>
      <c r="T3" s="25">
        <f t="shared" si="0"/>
        <v>1.0476190476190477</v>
      </c>
      <c r="U3" s="25">
        <f t="shared" si="0"/>
        <v>0.7142857142857143</v>
      </c>
      <c r="V3" s="25">
        <f t="shared" si="0"/>
        <v>1.1904761904761905</v>
      </c>
      <c r="W3" s="25">
        <f t="shared" si="0"/>
        <v>1</v>
      </c>
      <c r="X3" s="25">
        <f t="shared" si="0"/>
        <v>0.90476190476190477</v>
      </c>
      <c r="Y3" s="25">
        <f t="shared" si="0"/>
        <v>12.380952380952381</v>
      </c>
      <c r="Z3" s="25">
        <f t="shared" si="0"/>
        <v>0.23809523809523808</v>
      </c>
      <c r="AA3" s="25">
        <f t="shared" si="0"/>
        <v>0.23809523809523808</v>
      </c>
      <c r="AB3" s="25">
        <f t="shared" si="0"/>
        <v>3.4285714285714284</v>
      </c>
      <c r="AC3" s="25">
        <f t="shared" si="0"/>
        <v>3.1904761904761907</v>
      </c>
      <c r="AD3" s="25">
        <f t="shared" si="0"/>
        <v>6.6190476190476186</v>
      </c>
      <c r="AE3" s="25">
        <f t="shared" si="0"/>
        <v>0.23809523809523808</v>
      </c>
      <c r="AF3" s="25">
        <f t="shared" si="0"/>
        <v>0</v>
      </c>
      <c r="AG3" s="25">
        <f t="shared" si="0"/>
        <v>0</v>
      </c>
      <c r="AH3" s="25">
        <f t="shared" si="0"/>
        <v>0</v>
      </c>
      <c r="AI3" s="25"/>
      <c r="AJ3" s="25">
        <f t="shared" ref="AJ3:CB3" si="1">SUM(AJ$4:AJ$26)/$L$3</f>
        <v>0.8571428571428571</v>
      </c>
      <c r="AK3" s="25">
        <f t="shared" si="1"/>
        <v>0.61904761904761907</v>
      </c>
      <c r="AL3" s="25">
        <f t="shared" si="1"/>
        <v>0.38095238095238093</v>
      </c>
      <c r="AM3" s="25">
        <f t="shared" si="1"/>
        <v>0.66666666666666663</v>
      </c>
      <c r="AN3" s="25">
        <f t="shared" si="1"/>
        <v>0.5714285714285714</v>
      </c>
      <c r="AO3" s="25">
        <f t="shared" si="1"/>
        <v>0.47619047619047616</v>
      </c>
      <c r="AP3" s="25">
        <f t="shared" si="1"/>
        <v>0.5714285714285714</v>
      </c>
      <c r="AQ3" s="25">
        <f t="shared" si="1"/>
        <v>0.19047619047619047</v>
      </c>
      <c r="AR3" s="25">
        <f t="shared" si="1"/>
        <v>4.333333333333333</v>
      </c>
      <c r="AS3" s="25">
        <f t="shared" si="1"/>
        <v>9.5238095238095233E-2</v>
      </c>
      <c r="AT3" s="25">
        <f t="shared" si="1"/>
        <v>0.38095238095238093</v>
      </c>
      <c r="AU3" s="25">
        <f t="shared" si="1"/>
        <v>4.7619047619047616E-2</v>
      </c>
      <c r="AV3" s="25">
        <f t="shared" si="1"/>
        <v>0.33333333333333331</v>
      </c>
      <c r="AW3" s="25">
        <f t="shared" si="1"/>
        <v>4.7619047619047616E-2</v>
      </c>
      <c r="AX3" s="25">
        <f t="shared" si="1"/>
        <v>0.23809523809523808</v>
      </c>
      <c r="AY3" s="25">
        <f t="shared" si="1"/>
        <v>0.23809523809523808</v>
      </c>
      <c r="AZ3" s="25">
        <f t="shared" si="1"/>
        <v>4.7619047619047616E-2</v>
      </c>
      <c r="BA3" s="25">
        <f t="shared" si="1"/>
        <v>0.66666666666666663</v>
      </c>
      <c r="BB3" s="25">
        <f t="shared" si="1"/>
        <v>0.42857142857142855</v>
      </c>
      <c r="BC3" s="25">
        <f t="shared" si="1"/>
        <v>0.42857142857142855</v>
      </c>
      <c r="BD3" s="25">
        <f t="shared" si="1"/>
        <v>0.19047619047619047</v>
      </c>
      <c r="BE3" s="25">
        <f t="shared" si="1"/>
        <v>0</v>
      </c>
      <c r="BF3" s="25">
        <f t="shared" si="1"/>
        <v>9.5238095238095233E-2</v>
      </c>
      <c r="BG3" s="25">
        <f t="shared" si="1"/>
        <v>0.14285714285714285</v>
      </c>
      <c r="BH3" s="25">
        <f t="shared" si="1"/>
        <v>0</v>
      </c>
      <c r="BI3" s="25">
        <f t="shared" si="1"/>
        <v>0.42857142857142855</v>
      </c>
      <c r="BJ3" s="25">
        <f t="shared" si="1"/>
        <v>8.1428571428571423</v>
      </c>
      <c r="BK3" s="25">
        <f t="shared" si="1"/>
        <v>1.0952380952380953</v>
      </c>
      <c r="BL3" s="25">
        <f t="shared" si="1"/>
        <v>4.7619047619047616E-2</v>
      </c>
      <c r="BM3" s="25">
        <f t="shared" si="1"/>
        <v>9.5238095238095233E-2</v>
      </c>
      <c r="BN3" s="25">
        <f t="shared" si="1"/>
        <v>0.23809523809523808</v>
      </c>
      <c r="BO3" s="25">
        <f t="shared" si="1"/>
        <v>0.2857142857142857</v>
      </c>
      <c r="BP3" s="25">
        <f t="shared" si="1"/>
        <v>0.33333333333333331</v>
      </c>
      <c r="BQ3" s="25">
        <f t="shared" si="1"/>
        <v>0.19047619047619047</v>
      </c>
      <c r="BR3" s="25">
        <f t="shared" si="1"/>
        <v>9.5238095238095233E-2</v>
      </c>
      <c r="BS3" s="25">
        <f t="shared" si="1"/>
        <v>9.5238095238095233E-2</v>
      </c>
      <c r="BT3" s="25">
        <f t="shared" si="1"/>
        <v>2.4761904761904763</v>
      </c>
      <c r="BU3" s="25">
        <f t="shared" si="1"/>
        <v>0.33333333333333331</v>
      </c>
      <c r="BV3" s="25">
        <f t="shared" si="1"/>
        <v>0.42857142857142855</v>
      </c>
      <c r="BW3" s="25">
        <f t="shared" si="1"/>
        <v>0.38095238095238093</v>
      </c>
      <c r="BX3" s="25">
        <f t="shared" si="1"/>
        <v>0.76190476190476186</v>
      </c>
      <c r="BY3" s="25">
        <f t="shared" si="1"/>
        <v>0.42857142857142855</v>
      </c>
      <c r="BZ3" s="25">
        <f t="shared" si="1"/>
        <v>0.38095238095238093</v>
      </c>
      <c r="CA3" s="25">
        <f t="shared" si="1"/>
        <v>0.38095238095238093</v>
      </c>
      <c r="CB3" s="25">
        <f t="shared" si="1"/>
        <v>3.0952380952380953</v>
      </c>
    </row>
    <row r="4" spans="1:80" ht="14.25" customHeight="1">
      <c r="A4" s="1"/>
      <c r="B4" s="22"/>
      <c r="C4" s="22"/>
      <c r="D4" s="22"/>
      <c r="E4" s="23"/>
      <c r="F4" s="23"/>
      <c r="G4" s="23"/>
      <c r="H4" s="24"/>
      <c r="I4" s="23"/>
      <c r="J4" s="23"/>
      <c r="K4" s="23"/>
      <c r="L4" s="22"/>
      <c r="M4" s="22"/>
      <c r="N4" s="22"/>
      <c r="O4" s="1"/>
      <c r="P4" s="1"/>
      <c r="Q4" s="1"/>
      <c r="R4" s="1"/>
      <c r="S4" s="1"/>
      <c r="T4" s="1"/>
      <c r="U4" s="1"/>
      <c r="V4" s="1"/>
      <c r="W4" s="1"/>
      <c r="X4" s="1"/>
      <c r="Z4" s="1"/>
      <c r="AA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80" ht="14.25" customHeight="1">
      <c r="A5" s="1"/>
      <c r="B5" s="22" t="s">
        <v>122</v>
      </c>
      <c r="C5" s="22" t="s">
        <v>123</v>
      </c>
      <c r="D5" s="22"/>
      <c r="E5" s="26" t="s">
        <v>124</v>
      </c>
      <c r="F5" s="26" t="s">
        <v>125</v>
      </c>
      <c r="G5" s="26">
        <v>2020</v>
      </c>
      <c r="H5" s="27" t="s">
        <v>126</v>
      </c>
      <c r="I5" s="28" t="s">
        <v>31</v>
      </c>
      <c r="J5" s="28">
        <v>912</v>
      </c>
      <c r="K5" s="29">
        <v>17</v>
      </c>
      <c r="L5" s="30">
        <v>1</v>
      </c>
      <c r="M5" s="30" t="s">
        <v>124</v>
      </c>
      <c r="N5" s="22" t="s">
        <v>125</v>
      </c>
      <c r="O5" s="31">
        <v>2</v>
      </c>
      <c r="P5" s="32">
        <v>2</v>
      </c>
      <c r="Q5" s="32">
        <v>2</v>
      </c>
      <c r="R5" s="32">
        <v>2</v>
      </c>
      <c r="S5" s="32">
        <v>2</v>
      </c>
      <c r="T5" s="32">
        <v>2</v>
      </c>
      <c r="U5" s="32">
        <v>2</v>
      </c>
      <c r="V5" s="32">
        <v>2</v>
      </c>
      <c r="W5" s="32">
        <v>2</v>
      </c>
      <c r="X5" s="33">
        <v>0</v>
      </c>
      <c r="Y5" s="1">
        <f t="shared" ref="Y5:Y26" si="2">SUM(O5:X5)</f>
        <v>18</v>
      </c>
      <c r="Z5" s="34">
        <v>0</v>
      </c>
      <c r="AA5" s="33">
        <v>0</v>
      </c>
      <c r="AB5" s="1">
        <f t="shared" ref="AB5:AB26" si="3">Y5*Z5</f>
        <v>0</v>
      </c>
      <c r="AC5" s="1">
        <f t="shared" ref="AC5:AC26" si="4">Y5*AA5</f>
        <v>0</v>
      </c>
      <c r="AD5" s="1">
        <f t="shared" ref="AD5:AD26" si="5">Y5*(Z5+AA5)</f>
        <v>0</v>
      </c>
      <c r="AE5" s="33">
        <v>0</v>
      </c>
      <c r="AF5" s="33">
        <v>0</v>
      </c>
      <c r="AG5" s="33">
        <v>0</v>
      </c>
      <c r="AH5" s="33">
        <v>0</v>
      </c>
      <c r="AI5" s="1">
        <f t="shared" ref="AI5:AI26" si="6">Y5+AB5+AC5</f>
        <v>18</v>
      </c>
      <c r="AJ5" s="35">
        <v>2</v>
      </c>
      <c r="AK5" s="36">
        <v>1</v>
      </c>
      <c r="AL5" s="32">
        <v>2</v>
      </c>
      <c r="AM5" s="32">
        <v>2</v>
      </c>
      <c r="AN5" s="32">
        <v>2</v>
      </c>
      <c r="AO5" s="32">
        <v>2</v>
      </c>
      <c r="AP5" s="32">
        <v>2</v>
      </c>
      <c r="AQ5" s="33">
        <v>0</v>
      </c>
      <c r="AR5" s="1">
        <f t="shared" ref="AR5:AR26" si="7">SUM(AJ5:AQ5)</f>
        <v>13</v>
      </c>
      <c r="AS5" s="33">
        <v>0</v>
      </c>
      <c r="AT5" s="36">
        <v>1</v>
      </c>
      <c r="AU5" s="33">
        <v>0</v>
      </c>
      <c r="AV5" s="32">
        <v>2</v>
      </c>
      <c r="AW5" s="33">
        <v>0</v>
      </c>
      <c r="AX5" s="33">
        <v>0</v>
      </c>
      <c r="AY5" s="33">
        <v>0</v>
      </c>
      <c r="AZ5" s="33">
        <v>0</v>
      </c>
      <c r="BA5" s="32">
        <v>2</v>
      </c>
      <c r="BB5" s="33">
        <v>0</v>
      </c>
      <c r="BC5" s="36">
        <v>1</v>
      </c>
      <c r="BD5" s="33">
        <v>0</v>
      </c>
      <c r="BE5" s="33">
        <v>0</v>
      </c>
      <c r="BF5" s="33">
        <v>0</v>
      </c>
      <c r="BG5" s="33">
        <v>0</v>
      </c>
      <c r="BH5" s="33">
        <v>0</v>
      </c>
      <c r="BI5" s="33">
        <v>0</v>
      </c>
      <c r="BJ5" s="1">
        <f t="shared" ref="BJ5:BJ26" si="8">SUM(AJ5:AQ5,AS5:BI5)</f>
        <v>19</v>
      </c>
      <c r="BK5" s="1">
        <v>2</v>
      </c>
      <c r="BL5" s="1">
        <v>0</v>
      </c>
      <c r="BM5" s="1">
        <v>0</v>
      </c>
      <c r="BN5" s="1">
        <v>1</v>
      </c>
      <c r="BO5" s="1">
        <v>0</v>
      </c>
      <c r="BP5" s="1">
        <v>2</v>
      </c>
      <c r="BQ5" s="1">
        <v>2</v>
      </c>
      <c r="BR5" s="1">
        <v>0</v>
      </c>
      <c r="BS5" s="1">
        <v>0</v>
      </c>
      <c r="BT5" s="1">
        <f t="shared" ref="BT5:BT26" si="9">SUM(BK5:BS5)</f>
        <v>7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f t="shared" ref="CB5:CB26" si="10">SUM(BU5:CA5)</f>
        <v>0</v>
      </c>
    </row>
    <row r="6" spans="1:80" ht="14.25" customHeight="1">
      <c r="A6" s="1"/>
      <c r="B6" s="22" t="s">
        <v>127</v>
      </c>
      <c r="C6" s="22" t="s">
        <v>122</v>
      </c>
      <c r="D6" s="22"/>
      <c r="E6" s="26" t="s">
        <v>128</v>
      </c>
      <c r="F6" s="26" t="s">
        <v>129</v>
      </c>
      <c r="G6" s="26">
        <v>2019</v>
      </c>
      <c r="H6" s="27" t="s">
        <v>130</v>
      </c>
      <c r="I6" s="28" t="s">
        <v>31</v>
      </c>
      <c r="J6" s="28">
        <v>841</v>
      </c>
      <c r="K6" s="37">
        <v>19</v>
      </c>
      <c r="L6" s="30">
        <v>1</v>
      </c>
      <c r="M6" s="30" t="s">
        <v>128</v>
      </c>
      <c r="N6" s="22" t="s">
        <v>131</v>
      </c>
      <c r="O6" s="31">
        <v>2</v>
      </c>
      <c r="P6" s="32">
        <v>2</v>
      </c>
      <c r="Q6" s="36">
        <v>1</v>
      </c>
      <c r="R6" s="36">
        <v>1</v>
      </c>
      <c r="S6" s="36">
        <v>1</v>
      </c>
      <c r="T6" s="36">
        <v>1</v>
      </c>
      <c r="U6" s="33">
        <v>0</v>
      </c>
      <c r="V6" s="33">
        <v>0</v>
      </c>
      <c r="W6" s="33">
        <v>0</v>
      </c>
      <c r="X6" s="36">
        <v>1</v>
      </c>
      <c r="Y6" s="1">
        <f t="shared" si="2"/>
        <v>9</v>
      </c>
      <c r="Z6" s="38">
        <v>0</v>
      </c>
      <c r="AA6" s="33">
        <v>0</v>
      </c>
      <c r="AB6" s="1">
        <f t="shared" si="3"/>
        <v>0</v>
      </c>
      <c r="AC6" s="1">
        <f t="shared" si="4"/>
        <v>0</v>
      </c>
      <c r="AD6" s="1">
        <f t="shared" si="5"/>
        <v>0</v>
      </c>
      <c r="AE6" s="33">
        <v>0</v>
      </c>
      <c r="AF6" s="33">
        <v>0</v>
      </c>
      <c r="AG6" s="33">
        <v>0</v>
      </c>
      <c r="AH6" s="33">
        <v>0</v>
      </c>
      <c r="AI6" s="1">
        <f t="shared" si="6"/>
        <v>9</v>
      </c>
      <c r="AJ6" s="38">
        <v>0</v>
      </c>
      <c r="AK6" s="33">
        <v>0</v>
      </c>
      <c r="AL6" s="33">
        <v>0</v>
      </c>
      <c r="AM6" s="33">
        <v>0</v>
      </c>
      <c r="AN6" s="33">
        <v>0</v>
      </c>
      <c r="AO6" s="33">
        <v>0</v>
      </c>
      <c r="AP6" s="33">
        <v>0</v>
      </c>
      <c r="AQ6" s="33">
        <v>0</v>
      </c>
      <c r="AR6" s="1">
        <f t="shared" si="7"/>
        <v>0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3">
        <v>0</v>
      </c>
      <c r="AY6" s="33">
        <v>0</v>
      </c>
      <c r="AZ6" s="33">
        <v>0</v>
      </c>
      <c r="BA6" s="33">
        <v>1</v>
      </c>
      <c r="BB6" s="33">
        <v>0</v>
      </c>
      <c r="BC6" s="33">
        <v>1</v>
      </c>
      <c r="BD6" s="33">
        <v>0</v>
      </c>
      <c r="BE6" s="33">
        <v>0</v>
      </c>
      <c r="BF6" s="33">
        <v>0</v>
      </c>
      <c r="BG6" s="33">
        <v>0</v>
      </c>
      <c r="BH6" s="33">
        <v>0</v>
      </c>
      <c r="BI6" s="33">
        <v>1</v>
      </c>
      <c r="BJ6" s="1">
        <f t="shared" si="8"/>
        <v>3</v>
      </c>
      <c r="BK6" s="1">
        <v>1</v>
      </c>
      <c r="BL6" s="1">
        <v>0</v>
      </c>
      <c r="BM6" s="1">
        <v>0</v>
      </c>
      <c r="BN6" s="1">
        <v>0</v>
      </c>
      <c r="BO6" s="1">
        <v>1</v>
      </c>
      <c r="BP6" s="1">
        <v>0</v>
      </c>
      <c r="BQ6" s="1">
        <v>0</v>
      </c>
      <c r="BR6" s="1">
        <v>0</v>
      </c>
      <c r="BS6" s="1">
        <v>0</v>
      </c>
      <c r="BT6" s="1">
        <f t="shared" si="9"/>
        <v>2</v>
      </c>
      <c r="BU6" s="1">
        <v>0</v>
      </c>
      <c r="BV6" s="1">
        <v>0</v>
      </c>
      <c r="BW6" s="1">
        <v>0</v>
      </c>
      <c r="BX6" s="1">
        <v>1</v>
      </c>
      <c r="BY6" s="1">
        <v>0</v>
      </c>
      <c r="BZ6" s="1">
        <v>0</v>
      </c>
      <c r="CA6" s="1">
        <v>0</v>
      </c>
      <c r="CB6" s="1">
        <f t="shared" si="10"/>
        <v>1</v>
      </c>
    </row>
    <row r="7" spans="1:80" ht="14.25" customHeight="1">
      <c r="A7" s="1"/>
      <c r="B7" s="22" t="s">
        <v>132</v>
      </c>
      <c r="C7" s="22" t="s">
        <v>133</v>
      </c>
      <c r="D7" s="22"/>
      <c r="E7" s="26" t="s">
        <v>134</v>
      </c>
      <c r="F7" s="26" t="s">
        <v>135</v>
      </c>
      <c r="G7" s="26">
        <v>2020</v>
      </c>
      <c r="H7" s="27" t="s">
        <v>136</v>
      </c>
      <c r="I7" s="28" t="s">
        <v>31</v>
      </c>
      <c r="J7" s="28">
        <v>434</v>
      </c>
      <c r="K7" s="29">
        <v>40</v>
      </c>
      <c r="L7" s="30">
        <v>1</v>
      </c>
      <c r="M7" s="30" t="s">
        <v>134</v>
      </c>
      <c r="N7" s="22" t="s">
        <v>137</v>
      </c>
      <c r="O7" s="31">
        <v>2</v>
      </c>
      <c r="P7" s="32">
        <v>2</v>
      </c>
      <c r="Q7" s="32">
        <v>2</v>
      </c>
      <c r="R7" s="32">
        <v>2</v>
      </c>
      <c r="S7" s="32">
        <v>2</v>
      </c>
      <c r="T7" s="32">
        <v>2</v>
      </c>
      <c r="U7" s="32">
        <v>2</v>
      </c>
      <c r="V7" s="32">
        <v>2</v>
      </c>
      <c r="W7" s="32">
        <v>2</v>
      </c>
      <c r="X7" s="32">
        <v>2</v>
      </c>
      <c r="Y7" s="1">
        <f t="shared" si="2"/>
        <v>20</v>
      </c>
      <c r="Z7" s="39">
        <v>1</v>
      </c>
      <c r="AA7" s="33">
        <v>0</v>
      </c>
      <c r="AB7" s="1">
        <f t="shared" si="3"/>
        <v>20</v>
      </c>
      <c r="AC7" s="1">
        <f t="shared" si="4"/>
        <v>0</v>
      </c>
      <c r="AD7" s="1">
        <f t="shared" si="5"/>
        <v>20</v>
      </c>
      <c r="AE7" s="32">
        <v>2</v>
      </c>
      <c r="AF7" s="33">
        <v>0</v>
      </c>
      <c r="AG7" s="33">
        <v>0</v>
      </c>
      <c r="AH7" s="33">
        <v>0</v>
      </c>
      <c r="AI7" s="1">
        <f t="shared" si="6"/>
        <v>40</v>
      </c>
      <c r="AJ7" s="39">
        <v>1</v>
      </c>
      <c r="AK7" s="36">
        <v>1</v>
      </c>
      <c r="AL7" s="33">
        <v>0</v>
      </c>
      <c r="AM7" s="32">
        <v>2</v>
      </c>
      <c r="AN7" s="32">
        <v>2</v>
      </c>
      <c r="AO7" s="32">
        <v>2</v>
      </c>
      <c r="AP7" s="36">
        <v>1</v>
      </c>
      <c r="AQ7" s="33">
        <v>0</v>
      </c>
      <c r="AR7" s="1">
        <f t="shared" si="7"/>
        <v>9</v>
      </c>
      <c r="AS7" s="33">
        <v>0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3">
        <v>0</v>
      </c>
      <c r="BB7" s="33">
        <v>0</v>
      </c>
      <c r="BC7" s="33">
        <v>0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1">
        <f t="shared" si="8"/>
        <v>9</v>
      </c>
      <c r="BK7" s="1">
        <v>2</v>
      </c>
      <c r="BL7" s="1">
        <v>1</v>
      </c>
      <c r="BM7" s="1">
        <v>1</v>
      </c>
      <c r="BN7" s="1">
        <v>2</v>
      </c>
      <c r="BO7" s="1">
        <v>1</v>
      </c>
      <c r="BP7" s="1">
        <v>0</v>
      </c>
      <c r="BQ7" s="1">
        <v>0</v>
      </c>
      <c r="BR7" s="1">
        <v>0</v>
      </c>
      <c r="BS7" s="1">
        <v>0</v>
      </c>
      <c r="BT7" s="1">
        <f t="shared" si="9"/>
        <v>7</v>
      </c>
      <c r="BU7" s="1">
        <v>0</v>
      </c>
      <c r="BV7" s="1">
        <v>2</v>
      </c>
      <c r="BW7" s="1">
        <v>2</v>
      </c>
      <c r="BX7" s="1">
        <v>2</v>
      </c>
      <c r="BY7" s="1">
        <v>0</v>
      </c>
      <c r="BZ7" s="1">
        <v>0</v>
      </c>
      <c r="CA7" s="1">
        <v>1</v>
      </c>
      <c r="CB7" s="1">
        <f t="shared" si="10"/>
        <v>7</v>
      </c>
    </row>
    <row r="8" spans="1:80" ht="14.25" customHeight="1">
      <c r="A8" s="1"/>
      <c r="B8" s="22" t="s">
        <v>138</v>
      </c>
      <c r="C8" s="22" t="s">
        <v>132</v>
      </c>
      <c r="D8" s="22"/>
      <c r="E8" s="26" t="s">
        <v>139</v>
      </c>
      <c r="F8" s="26" t="s">
        <v>140</v>
      </c>
      <c r="G8" s="26">
        <v>2020</v>
      </c>
      <c r="H8" s="27" t="s">
        <v>141</v>
      </c>
      <c r="I8" s="28" t="s">
        <v>31</v>
      </c>
      <c r="J8" s="28">
        <v>432</v>
      </c>
      <c r="K8" s="37">
        <v>25</v>
      </c>
      <c r="L8" s="30">
        <v>1</v>
      </c>
      <c r="M8" s="30" t="s">
        <v>139</v>
      </c>
      <c r="N8" s="22" t="s">
        <v>140</v>
      </c>
      <c r="O8" s="31">
        <v>2</v>
      </c>
      <c r="P8" s="32">
        <v>2</v>
      </c>
      <c r="Q8" s="32">
        <v>2</v>
      </c>
      <c r="R8" s="36">
        <v>1</v>
      </c>
      <c r="S8" s="36">
        <v>1</v>
      </c>
      <c r="T8" s="32">
        <v>2</v>
      </c>
      <c r="U8" s="36">
        <v>1</v>
      </c>
      <c r="V8" s="36">
        <v>1</v>
      </c>
      <c r="W8" s="32">
        <v>2</v>
      </c>
      <c r="X8" s="36">
        <v>1</v>
      </c>
      <c r="Y8" s="1">
        <f t="shared" si="2"/>
        <v>15</v>
      </c>
      <c r="Z8" s="38">
        <v>0</v>
      </c>
      <c r="AA8" s="36">
        <v>1</v>
      </c>
      <c r="AB8" s="1">
        <f t="shared" si="3"/>
        <v>0</v>
      </c>
      <c r="AC8" s="1">
        <f t="shared" si="4"/>
        <v>15</v>
      </c>
      <c r="AD8" s="1">
        <f t="shared" si="5"/>
        <v>15</v>
      </c>
      <c r="AE8" s="33">
        <v>0</v>
      </c>
      <c r="AF8" s="33">
        <v>0</v>
      </c>
      <c r="AG8" s="33">
        <v>0</v>
      </c>
      <c r="AH8" s="33">
        <v>0</v>
      </c>
      <c r="AI8" s="1">
        <f t="shared" si="6"/>
        <v>30</v>
      </c>
      <c r="AJ8" s="38">
        <v>0</v>
      </c>
      <c r="AK8" s="33">
        <v>0</v>
      </c>
      <c r="AL8" s="33">
        <v>0</v>
      </c>
      <c r="AM8" s="33">
        <v>0</v>
      </c>
      <c r="AN8" s="33">
        <v>0</v>
      </c>
      <c r="AO8" s="33">
        <v>0</v>
      </c>
      <c r="AP8" s="36">
        <v>1</v>
      </c>
      <c r="AQ8" s="33">
        <v>0</v>
      </c>
      <c r="AR8" s="1">
        <f t="shared" si="7"/>
        <v>1</v>
      </c>
      <c r="AS8" s="33">
        <v>1</v>
      </c>
      <c r="AT8" s="36">
        <v>1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36">
        <v>1</v>
      </c>
      <c r="BB8" s="33">
        <v>0</v>
      </c>
      <c r="BC8" s="33">
        <v>0</v>
      </c>
      <c r="BD8" s="33">
        <v>0</v>
      </c>
      <c r="BE8" s="33">
        <v>0</v>
      </c>
      <c r="BF8" s="33">
        <v>0</v>
      </c>
      <c r="BG8" s="33">
        <v>0</v>
      </c>
      <c r="BH8" s="33">
        <v>0</v>
      </c>
      <c r="BI8" s="33">
        <v>0</v>
      </c>
      <c r="BJ8" s="1">
        <f t="shared" si="8"/>
        <v>4</v>
      </c>
      <c r="BK8" s="1">
        <v>1</v>
      </c>
      <c r="BL8" s="1">
        <v>0</v>
      </c>
      <c r="BM8" s="1">
        <v>0</v>
      </c>
      <c r="BN8" s="1">
        <v>0</v>
      </c>
      <c r="BO8" s="1">
        <v>1</v>
      </c>
      <c r="BP8" s="1">
        <v>1</v>
      </c>
      <c r="BQ8" s="1">
        <v>0</v>
      </c>
      <c r="BR8" s="1">
        <v>0</v>
      </c>
      <c r="BS8" s="1">
        <v>0</v>
      </c>
      <c r="BT8" s="1">
        <f t="shared" si="9"/>
        <v>3</v>
      </c>
      <c r="BU8" s="1">
        <v>0</v>
      </c>
      <c r="BV8" s="1">
        <v>0</v>
      </c>
      <c r="BW8" s="1">
        <v>0</v>
      </c>
      <c r="BX8" s="1">
        <v>1</v>
      </c>
      <c r="BY8" s="1">
        <v>0</v>
      </c>
      <c r="BZ8" s="1">
        <v>0</v>
      </c>
      <c r="CA8" s="1">
        <v>0</v>
      </c>
      <c r="CB8" s="1">
        <f t="shared" si="10"/>
        <v>1</v>
      </c>
    </row>
    <row r="9" spans="1:80" ht="14.25" customHeight="1">
      <c r="A9" s="106"/>
      <c r="B9" s="101" t="s">
        <v>152</v>
      </c>
      <c r="C9" s="101" t="s">
        <v>132</v>
      </c>
      <c r="D9" s="101"/>
      <c r="E9" s="107" t="s">
        <v>208</v>
      </c>
      <c r="F9" s="107" t="s">
        <v>211</v>
      </c>
      <c r="G9" s="107">
        <v>2020</v>
      </c>
      <c r="H9" s="108" t="s">
        <v>209</v>
      </c>
      <c r="I9" s="109" t="s">
        <v>31</v>
      </c>
      <c r="J9" s="109">
        <v>383</v>
      </c>
      <c r="K9" s="102">
        <v>11</v>
      </c>
      <c r="L9" s="110">
        <v>0</v>
      </c>
      <c r="M9" s="110" t="s">
        <v>208</v>
      </c>
      <c r="N9" s="101" t="s">
        <v>211</v>
      </c>
      <c r="O9" s="111">
        <v>1</v>
      </c>
      <c r="P9" s="112">
        <v>2</v>
      </c>
      <c r="Q9" s="112">
        <v>2</v>
      </c>
      <c r="R9" s="112">
        <v>1</v>
      </c>
      <c r="S9" s="112">
        <v>2</v>
      </c>
      <c r="T9" s="112">
        <v>2</v>
      </c>
      <c r="U9" s="112">
        <v>0</v>
      </c>
      <c r="V9" s="112">
        <v>0</v>
      </c>
      <c r="W9" s="112">
        <v>2</v>
      </c>
      <c r="X9" s="112">
        <v>2</v>
      </c>
      <c r="Y9" s="106">
        <f t="shared" si="2"/>
        <v>14</v>
      </c>
      <c r="Z9" s="113">
        <v>0</v>
      </c>
      <c r="AA9" s="112">
        <v>0</v>
      </c>
      <c r="AB9" s="106">
        <f t="shared" si="3"/>
        <v>0</v>
      </c>
      <c r="AC9" s="106">
        <f t="shared" si="4"/>
        <v>0</v>
      </c>
      <c r="AD9" s="106">
        <f t="shared" si="5"/>
        <v>0</v>
      </c>
      <c r="AE9" s="112">
        <v>0</v>
      </c>
      <c r="AF9" s="112">
        <v>0</v>
      </c>
      <c r="AG9" s="112">
        <v>0</v>
      </c>
      <c r="AH9" s="112">
        <v>0</v>
      </c>
      <c r="AI9" s="106">
        <f t="shared" si="6"/>
        <v>14</v>
      </c>
      <c r="AJ9" s="113">
        <v>0</v>
      </c>
      <c r="AK9" s="112">
        <v>0</v>
      </c>
      <c r="AL9" s="112">
        <v>0</v>
      </c>
      <c r="AM9" s="112">
        <v>1</v>
      </c>
      <c r="AN9" s="112">
        <v>1</v>
      </c>
      <c r="AO9" s="112">
        <v>1</v>
      </c>
      <c r="AP9" s="112">
        <v>1</v>
      </c>
      <c r="AQ9" s="112">
        <v>0</v>
      </c>
      <c r="AR9" s="106">
        <f t="shared" si="7"/>
        <v>4</v>
      </c>
      <c r="AS9" s="112">
        <v>0</v>
      </c>
      <c r="AT9" s="112">
        <v>1</v>
      </c>
      <c r="AU9" s="112">
        <v>0</v>
      </c>
      <c r="AV9" s="112">
        <v>1</v>
      </c>
      <c r="AW9" s="112">
        <v>0</v>
      </c>
      <c r="AX9" s="112">
        <v>0</v>
      </c>
      <c r="AY9" s="112">
        <v>0</v>
      </c>
      <c r="AZ9" s="112">
        <v>0</v>
      </c>
      <c r="BA9" s="112">
        <v>0</v>
      </c>
      <c r="BB9" s="112">
        <v>0</v>
      </c>
      <c r="BC9" s="112">
        <v>0</v>
      </c>
      <c r="BD9" s="112">
        <v>0</v>
      </c>
      <c r="BE9" s="112">
        <v>0</v>
      </c>
      <c r="BF9" s="112">
        <v>0</v>
      </c>
      <c r="BG9" s="112">
        <v>0</v>
      </c>
      <c r="BH9" s="112">
        <v>0</v>
      </c>
      <c r="BI9" s="112">
        <v>0</v>
      </c>
      <c r="BJ9" s="106">
        <f t="shared" si="8"/>
        <v>6</v>
      </c>
      <c r="BK9" s="106">
        <v>1</v>
      </c>
      <c r="BL9" s="106">
        <v>0</v>
      </c>
      <c r="BM9" s="106">
        <v>0</v>
      </c>
      <c r="BN9" s="106">
        <v>0</v>
      </c>
      <c r="BO9" s="106">
        <v>0</v>
      </c>
      <c r="BP9" s="106">
        <v>0</v>
      </c>
      <c r="BQ9" s="106">
        <v>0</v>
      </c>
      <c r="BR9" s="106">
        <v>0</v>
      </c>
      <c r="BS9" s="106">
        <v>0</v>
      </c>
      <c r="BT9" s="106">
        <f t="shared" si="9"/>
        <v>1</v>
      </c>
      <c r="BU9" s="106">
        <v>0</v>
      </c>
      <c r="BV9" s="106">
        <v>0</v>
      </c>
      <c r="BW9" s="106">
        <v>0</v>
      </c>
      <c r="BX9" s="106">
        <v>0</v>
      </c>
      <c r="BY9" s="106">
        <v>0</v>
      </c>
      <c r="BZ9" s="106">
        <v>0</v>
      </c>
      <c r="CA9" s="106">
        <v>0</v>
      </c>
      <c r="CB9" s="106">
        <f t="shared" si="10"/>
        <v>0</v>
      </c>
    </row>
    <row r="10" spans="1:80" ht="14.25" customHeight="1">
      <c r="A10" s="1"/>
      <c r="B10" s="22" t="s">
        <v>142</v>
      </c>
      <c r="C10" s="22" t="s">
        <v>143</v>
      </c>
      <c r="D10" s="22"/>
      <c r="E10" s="26" t="s">
        <v>144</v>
      </c>
      <c r="F10" s="26" t="s">
        <v>145</v>
      </c>
      <c r="G10" s="26">
        <v>2021</v>
      </c>
      <c r="H10" s="27" t="s">
        <v>146</v>
      </c>
      <c r="I10" s="28" t="s">
        <v>31</v>
      </c>
      <c r="J10" s="28">
        <v>267</v>
      </c>
      <c r="K10" s="37">
        <v>23</v>
      </c>
      <c r="L10" s="30">
        <v>1</v>
      </c>
      <c r="M10" s="30" t="s">
        <v>144</v>
      </c>
      <c r="N10" s="22" t="s">
        <v>145</v>
      </c>
      <c r="O10" s="31">
        <v>2</v>
      </c>
      <c r="P10" s="32">
        <v>2</v>
      </c>
      <c r="Q10" s="36">
        <v>1</v>
      </c>
      <c r="R10" s="32">
        <v>2</v>
      </c>
      <c r="S10" s="32">
        <v>2</v>
      </c>
      <c r="T10" s="36">
        <v>1</v>
      </c>
      <c r="U10" s="33">
        <v>0</v>
      </c>
      <c r="V10" s="36">
        <v>1</v>
      </c>
      <c r="W10" s="33">
        <v>0</v>
      </c>
      <c r="X10" s="36">
        <v>1</v>
      </c>
      <c r="Y10" s="1">
        <f t="shared" si="2"/>
        <v>12</v>
      </c>
      <c r="Z10" s="38">
        <v>0</v>
      </c>
      <c r="AA10" s="33">
        <v>0</v>
      </c>
      <c r="AB10" s="1">
        <f t="shared" si="3"/>
        <v>0</v>
      </c>
      <c r="AC10" s="1">
        <f t="shared" si="4"/>
        <v>0</v>
      </c>
      <c r="AD10" s="1">
        <f t="shared" si="5"/>
        <v>0</v>
      </c>
      <c r="AE10" s="33">
        <v>0</v>
      </c>
      <c r="AF10" s="33">
        <v>0</v>
      </c>
      <c r="AG10" s="33">
        <v>0</v>
      </c>
      <c r="AH10" s="33">
        <v>0</v>
      </c>
      <c r="AI10" s="1">
        <f t="shared" si="6"/>
        <v>12</v>
      </c>
      <c r="AJ10" s="38">
        <v>0</v>
      </c>
      <c r="AK10" s="33">
        <v>0</v>
      </c>
      <c r="AL10" s="33">
        <v>0</v>
      </c>
      <c r="AM10" s="33">
        <v>0</v>
      </c>
      <c r="AN10" s="33">
        <v>0</v>
      </c>
      <c r="AO10" s="33">
        <v>0</v>
      </c>
      <c r="AP10" s="33">
        <v>0</v>
      </c>
      <c r="AQ10" s="33">
        <v>0</v>
      </c>
      <c r="AR10" s="1">
        <f t="shared" si="7"/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0</v>
      </c>
      <c r="BA10" s="36">
        <v>1</v>
      </c>
      <c r="BB10" s="36">
        <v>1</v>
      </c>
      <c r="BC10" s="36">
        <v>1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1">
        <f t="shared" si="8"/>
        <v>3</v>
      </c>
      <c r="BK10" s="1">
        <v>2</v>
      </c>
      <c r="BL10" s="1">
        <v>0</v>
      </c>
      <c r="BM10" s="1">
        <v>1</v>
      </c>
      <c r="BN10" s="1">
        <v>1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f t="shared" si="9"/>
        <v>4</v>
      </c>
      <c r="BU10" s="1">
        <v>1</v>
      </c>
      <c r="BV10" s="1">
        <v>1</v>
      </c>
      <c r="BW10" s="1">
        <v>2</v>
      </c>
      <c r="BX10" s="1">
        <v>2</v>
      </c>
      <c r="BY10" s="1">
        <v>2</v>
      </c>
      <c r="BZ10" s="1">
        <v>0</v>
      </c>
      <c r="CA10" s="1">
        <v>2</v>
      </c>
      <c r="CB10" s="1">
        <f t="shared" si="10"/>
        <v>10</v>
      </c>
    </row>
    <row r="11" spans="1:80" ht="14.25" customHeight="1">
      <c r="A11" s="1"/>
      <c r="B11" s="22" t="s">
        <v>147</v>
      </c>
      <c r="C11" s="22" t="s">
        <v>148</v>
      </c>
      <c r="D11" s="22"/>
      <c r="E11" s="26" t="s">
        <v>149</v>
      </c>
      <c r="F11" s="26" t="s">
        <v>150</v>
      </c>
      <c r="G11" s="26">
        <v>2020</v>
      </c>
      <c r="H11" s="27" t="s">
        <v>151</v>
      </c>
      <c r="I11" s="28" t="s">
        <v>31</v>
      </c>
      <c r="J11" s="28">
        <v>92</v>
      </c>
      <c r="K11" s="29">
        <v>28</v>
      </c>
      <c r="L11" s="30">
        <v>1</v>
      </c>
      <c r="M11" s="30" t="s">
        <v>149</v>
      </c>
      <c r="N11" s="22" t="s">
        <v>150</v>
      </c>
      <c r="O11" s="31">
        <v>2</v>
      </c>
      <c r="P11" s="32">
        <v>2</v>
      </c>
      <c r="Q11" s="36">
        <v>1</v>
      </c>
      <c r="R11" s="33">
        <v>0</v>
      </c>
      <c r="S11" s="33">
        <v>0</v>
      </c>
      <c r="T11" s="36">
        <v>1</v>
      </c>
      <c r="U11" s="33">
        <v>0</v>
      </c>
      <c r="V11" s="33">
        <v>0</v>
      </c>
      <c r="W11" s="32">
        <v>2</v>
      </c>
      <c r="X11" s="36">
        <v>1</v>
      </c>
      <c r="Y11" s="1">
        <f t="shared" si="2"/>
        <v>9</v>
      </c>
      <c r="Z11" s="38">
        <v>0</v>
      </c>
      <c r="AA11" s="36">
        <v>1</v>
      </c>
      <c r="AB11" s="1">
        <f t="shared" si="3"/>
        <v>0</v>
      </c>
      <c r="AC11" s="1">
        <f t="shared" si="4"/>
        <v>9</v>
      </c>
      <c r="AD11" s="1">
        <f t="shared" si="5"/>
        <v>9</v>
      </c>
      <c r="AE11" s="33">
        <v>0</v>
      </c>
      <c r="AF11" s="33">
        <v>0</v>
      </c>
      <c r="AG11" s="33">
        <v>0</v>
      </c>
      <c r="AH11" s="33">
        <v>0</v>
      </c>
      <c r="AI11" s="1">
        <f t="shared" si="6"/>
        <v>18</v>
      </c>
      <c r="AJ11" s="40">
        <v>2</v>
      </c>
      <c r="AK11" s="36">
        <v>1</v>
      </c>
      <c r="AL11" s="36">
        <v>1</v>
      </c>
      <c r="AM11" s="36">
        <v>1</v>
      </c>
      <c r="AN11" s="36">
        <v>1</v>
      </c>
      <c r="AO11" s="36">
        <v>1</v>
      </c>
      <c r="AP11" s="36">
        <v>1</v>
      </c>
      <c r="AQ11" s="36">
        <v>1</v>
      </c>
      <c r="AR11" s="1">
        <f t="shared" si="7"/>
        <v>9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6">
        <v>1</v>
      </c>
      <c r="AY11" s="36">
        <v>1</v>
      </c>
      <c r="AZ11" s="36">
        <v>1</v>
      </c>
      <c r="BA11" s="32">
        <v>2</v>
      </c>
      <c r="BB11" s="36">
        <v>1</v>
      </c>
      <c r="BC11" s="36">
        <v>1</v>
      </c>
      <c r="BD11" s="33">
        <v>0</v>
      </c>
      <c r="BE11" s="33">
        <v>0</v>
      </c>
      <c r="BF11" s="33">
        <v>0</v>
      </c>
      <c r="BG11" s="33">
        <v>0</v>
      </c>
      <c r="BH11" s="33">
        <v>0</v>
      </c>
      <c r="BI11" s="36">
        <v>1</v>
      </c>
      <c r="BJ11" s="1">
        <f t="shared" si="8"/>
        <v>17</v>
      </c>
      <c r="BK11" s="1">
        <v>1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1</v>
      </c>
      <c r="BT11" s="1">
        <f t="shared" si="9"/>
        <v>2</v>
      </c>
      <c r="BU11" s="1">
        <v>0</v>
      </c>
      <c r="BV11" s="1">
        <v>0</v>
      </c>
      <c r="BW11" s="1">
        <v>0</v>
      </c>
      <c r="BX11" s="1">
        <v>2</v>
      </c>
      <c r="BY11" s="1">
        <v>0</v>
      </c>
      <c r="BZ11" s="1">
        <v>0</v>
      </c>
      <c r="CA11" s="1">
        <v>0</v>
      </c>
      <c r="CB11" s="1">
        <f t="shared" si="10"/>
        <v>2</v>
      </c>
    </row>
    <row r="12" spans="1:80" ht="14.25" customHeight="1">
      <c r="A12" s="1"/>
      <c r="B12" s="22" t="s">
        <v>127</v>
      </c>
      <c r="C12" s="22" t="s">
        <v>152</v>
      </c>
      <c r="D12" s="22"/>
      <c r="E12" s="26" t="s">
        <v>153</v>
      </c>
      <c r="F12" s="26" t="s">
        <v>154</v>
      </c>
      <c r="G12" s="26">
        <v>2022</v>
      </c>
      <c r="H12" s="27" t="s">
        <v>155</v>
      </c>
      <c r="I12" s="28" t="s">
        <v>31</v>
      </c>
      <c r="J12" s="28">
        <v>54</v>
      </c>
      <c r="K12" s="37">
        <v>28</v>
      </c>
      <c r="L12" s="30">
        <v>1</v>
      </c>
      <c r="M12" s="30" t="s">
        <v>153</v>
      </c>
      <c r="N12" s="22" t="s">
        <v>154</v>
      </c>
      <c r="O12" s="31">
        <v>2</v>
      </c>
      <c r="P12" s="32">
        <v>2</v>
      </c>
      <c r="Q12" s="32">
        <v>2</v>
      </c>
      <c r="R12" s="32">
        <v>2</v>
      </c>
      <c r="S12" s="32">
        <v>2</v>
      </c>
      <c r="T12" s="32">
        <v>2</v>
      </c>
      <c r="U12" s="36">
        <v>1</v>
      </c>
      <c r="V12" s="32">
        <v>2</v>
      </c>
      <c r="W12" s="32">
        <v>2</v>
      </c>
      <c r="X12" s="32">
        <v>2</v>
      </c>
      <c r="Y12" s="1">
        <f t="shared" si="2"/>
        <v>19</v>
      </c>
      <c r="Z12" s="38">
        <v>0</v>
      </c>
      <c r="AA12" s="33">
        <v>0</v>
      </c>
      <c r="AB12" s="1">
        <f t="shared" si="3"/>
        <v>0</v>
      </c>
      <c r="AC12" s="1">
        <f t="shared" si="4"/>
        <v>0</v>
      </c>
      <c r="AD12" s="1">
        <f t="shared" si="5"/>
        <v>0</v>
      </c>
      <c r="AE12" s="33">
        <v>0</v>
      </c>
      <c r="AF12" s="33">
        <v>0</v>
      </c>
      <c r="AG12" s="33">
        <v>0</v>
      </c>
      <c r="AH12" s="33">
        <v>0</v>
      </c>
      <c r="AI12" s="1">
        <f t="shared" si="6"/>
        <v>19</v>
      </c>
      <c r="AJ12" s="40">
        <v>2</v>
      </c>
      <c r="AK12" s="33">
        <v>0</v>
      </c>
      <c r="AL12" s="33">
        <v>1</v>
      </c>
      <c r="AM12" s="36">
        <v>1</v>
      </c>
      <c r="AN12" s="32">
        <v>2</v>
      </c>
      <c r="AO12" s="36">
        <v>1</v>
      </c>
      <c r="AP12" s="32">
        <v>2</v>
      </c>
      <c r="AQ12" s="36">
        <v>1</v>
      </c>
      <c r="AR12" s="1">
        <f t="shared" si="7"/>
        <v>10</v>
      </c>
      <c r="AS12" s="33">
        <v>0</v>
      </c>
      <c r="AT12" s="32">
        <v>2</v>
      </c>
      <c r="AU12" s="33">
        <v>0</v>
      </c>
      <c r="AV12" s="33">
        <v>2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6">
        <v>1</v>
      </c>
      <c r="BD12" s="36">
        <v>1</v>
      </c>
      <c r="BE12" s="33">
        <v>0</v>
      </c>
      <c r="BF12" s="33">
        <v>0</v>
      </c>
      <c r="BG12" s="33">
        <v>0</v>
      </c>
      <c r="BH12" s="33">
        <v>0</v>
      </c>
      <c r="BI12" s="33">
        <v>0</v>
      </c>
      <c r="BJ12" s="1">
        <f t="shared" si="8"/>
        <v>16</v>
      </c>
      <c r="BK12" s="1">
        <v>2</v>
      </c>
      <c r="BL12" s="1">
        <v>0</v>
      </c>
      <c r="BM12" s="1">
        <v>0</v>
      </c>
      <c r="BN12" s="1">
        <v>0</v>
      </c>
      <c r="BO12" s="1">
        <v>0</v>
      </c>
      <c r="BP12" s="1">
        <v>1</v>
      </c>
      <c r="BQ12" s="1">
        <v>1</v>
      </c>
      <c r="BR12" s="1">
        <v>0</v>
      </c>
      <c r="BS12" s="1">
        <v>0</v>
      </c>
      <c r="BT12" s="1">
        <f t="shared" si="9"/>
        <v>4</v>
      </c>
      <c r="BU12" s="1">
        <v>2</v>
      </c>
      <c r="BV12" s="1">
        <v>2</v>
      </c>
      <c r="BW12" s="1">
        <v>0</v>
      </c>
      <c r="BX12" s="1">
        <v>1</v>
      </c>
      <c r="BY12" s="1">
        <v>1</v>
      </c>
      <c r="BZ12" s="1">
        <v>1</v>
      </c>
      <c r="CA12" s="1">
        <v>2</v>
      </c>
      <c r="CB12" s="1">
        <f t="shared" si="10"/>
        <v>9</v>
      </c>
    </row>
    <row r="13" spans="1:80" ht="14.25" customHeight="1">
      <c r="A13" s="1"/>
      <c r="B13" s="22" t="s">
        <v>142</v>
      </c>
      <c r="C13" s="22" t="s">
        <v>143</v>
      </c>
      <c r="D13" s="22"/>
      <c r="E13" s="26" t="s">
        <v>156</v>
      </c>
      <c r="F13" s="26" t="s">
        <v>157</v>
      </c>
      <c r="G13" s="26">
        <v>2022</v>
      </c>
      <c r="H13" s="27" t="s">
        <v>158</v>
      </c>
      <c r="I13" s="28" t="s">
        <v>31</v>
      </c>
      <c r="J13" s="28">
        <v>53</v>
      </c>
      <c r="K13" s="29">
        <v>32</v>
      </c>
      <c r="L13" s="30">
        <v>1</v>
      </c>
      <c r="M13" s="30" t="s">
        <v>156</v>
      </c>
      <c r="N13" s="22" t="s">
        <v>157</v>
      </c>
      <c r="O13" s="31">
        <v>2</v>
      </c>
      <c r="P13" s="33">
        <v>0</v>
      </c>
      <c r="Q13" s="32">
        <v>2</v>
      </c>
      <c r="R13" s="33">
        <v>0</v>
      </c>
      <c r="S13" s="32">
        <v>2</v>
      </c>
      <c r="T13" s="36">
        <v>1</v>
      </c>
      <c r="U13" s="32">
        <v>2</v>
      </c>
      <c r="V13" s="36">
        <v>1</v>
      </c>
      <c r="W13" s="33">
        <v>0</v>
      </c>
      <c r="X13" s="36">
        <v>1</v>
      </c>
      <c r="Y13" s="1">
        <f t="shared" si="2"/>
        <v>11</v>
      </c>
      <c r="Z13" s="38">
        <v>0</v>
      </c>
      <c r="AA13" s="33">
        <v>0</v>
      </c>
      <c r="AB13" s="1">
        <f t="shared" si="3"/>
        <v>0</v>
      </c>
      <c r="AC13" s="1">
        <f t="shared" si="4"/>
        <v>0</v>
      </c>
      <c r="AD13" s="1">
        <f t="shared" si="5"/>
        <v>0</v>
      </c>
      <c r="AE13" s="33">
        <v>0</v>
      </c>
      <c r="AF13" s="33">
        <v>0</v>
      </c>
      <c r="AG13" s="33">
        <v>0</v>
      </c>
      <c r="AH13" s="33">
        <v>0</v>
      </c>
      <c r="AI13" s="1">
        <f t="shared" si="6"/>
        <v>11</v>
      </c>
      <c r="AJ13" s="38">
        <v>2</v>
      </c>
      <c r="AK13" s="33">
        <v>2</v>
      </c>
      <c r="AL13" s="33">
        <v>2</v>
      </c>
      <c r="AM13" s="33">
        <v>2</v>
      </c>
      <c r="AN13" s="33">
        <v>0</v>
      </c>
      <c r="AO13" s="33">
        <v>2</v>
      </c>
      <c r="AP13" s="33">
        <v>0</v>
      </c>
      <c r="AQ13" s="33">
        <v>0</v>
      </c>
      <c r="AR13" s="1">
        <f t="shared" si="7"/>
        <v>10</v>
      </c>
      <c r="AS13" s="33">
        <v>0</v>
      </c>
      <c r="AT13" s="33">
        <v>0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0</v>
      </c>
      <c r="BC13" s="33">
        <v>0</v>
      </c>
      <c r="BD13" s="33">
        <v>0</v>
      </c>
      <c r="BE13" s="33">
        <v>0</v>
      </c>
      <c r="BF13" s="33">
        <v>0</v>
      </c>
      <c r="BG13" s="33">
        <v>2</v>
      </c>
      <c r="BH13" s="33">
        <v>0</v>
      </c>
      <c r="BI13" s="33">
        <v>2</v>
      </c>
      <c r="BJ13" s="1">
        <f t="shared" si="8"/>
        <v>14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1</v>
      </c>
      <c r="BS13" s="1">
        <v>0</v>
      </c>
      <c r="BT13" s="1">
        <f t="shared" si="9"/>
        <v>1</v>
      </c>
      <c r="BU13" s="1">
        <v>0</v>
      </c>
      <c r="BV13" s="1">
        <v>0</v>
      </c>
      <c r="BW13" s="1">
        <v>0</v>
      </c>
      <c r="BX13" s="1">
        <v>1</v>
      </c>
      <c r="BY13" s="1">
        <v>1</v>
      </c>
      <c r="BZ13" s="1">
        <v>0</v>
      </c>
      <c r="CA13" s="1">
        <v>0</v>
      </c>
      <c r="CB13" s="1">
        <f t="shared" si="10"/>
        <v>2</v>
      </c>
    </row>
    <row r="14" spans="1:80" ht="14.25" customHeight="1">
      <c r="A14" s="1"/>
      <c r="B14" s="22" t="s">
        <v>122</v>
      </c>
      <c r="C14" s="22" t="s">
        <v>159</v>
      </c>
      <c r="D14" s="22"/>
      <c r="E14" s="26" t="s">
        <v>160</v>
      </c>
      <c r="F14" s="26" t="s">
        <v>161</v>
      </c>
      <c r="G14" s="26">
        <v>2022</v>
      </c>
      <c r="H14" s="27" t="s">
        <v>162</v>
      </c>
      <c r="I14" s="28" t="s">
        <v>31</v>
      </c>
      <c r="J14" s="28">
        <v>43</v>
      </c>
      <c r="K14" s="37">
        <v>16</v>
      </c>
      <c r="L14" s="30">
        <v>1</v>
      </c>
      <c r="M14" s="30" t="s">
        <v>160</v>
      </c>
      <c r="N14" s="22" t="s">
        <v>161</v>
      </c>
      <c r="O14" s="31">
        <v>2</v>
      </c>
      <c r="P14" s="32">
        <v>2</v>
      </c>
      <c r="Q14" s="32">
        <v>2</v>
      </c>
      <c r="R14" s="36">
        <v>1</v>
      </c>
      <c r="S14" s="33">
        <v>0</v>
      </c>
      <c r="T14" s="36">
        <v>1</v>
      </c>
      <c r="U14" s="36">
        <v>1</v>
      </c>
      <c r="V14" s="36">
        <v>1</v>
      </c>
      <c r="W14" s="33">
        <v>0</v>
      </c>
      <c r="X14" s="33">
        <v>0</v>
      </c>
      <c r="Y14" s="1">
        <f t="shared" si="2"/>
        <v>10</v>
      </c>
      <c r="Z14" s="38">
        <v>0</v>
      </c>
      <c r="AA14" s="33">
        <v>0</v>
      </c>
      <c r="AB14" s="1">
        <f t="shared" si="3"/>
        <v>0</v>
      </c>
      <c r="AC14" s="1">
        <f t="shared" si="4"/>
        <v>0</v>
      </c>
      <c r="AD14" s="1">
        <f t="shared" si="5"/>
        <v>0</v>
      </c>
      <c r="AE14" s="33">
        <v>0</v>
      </c>
      <c r="AF14" s="33">
        <v>0</v>
      </c>
      <c r="AG14" s="33">
        <v>0</v>
      </c>
      <c r="AH14" s="33">
        <v>0</v>
      </c>
      <c r="AI14" s="1">
        <f t="shared" si="6"/>
        <v>10</v>
      </c>
      <c r="AJ14" s="39">
        <v>1</v>
      </c>
      <c r="AK14" s="33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1">
        <f t="shared" si="7"/>
        <v>1</v>
      </c>
      <c r="AS14" s="33">
        <v>0</v>
      </c>
      <c r="AT14" s="33">
        <v>0</v>
      </c>
      <c r="AU14" s="33">
        <v>0</v>
      </c>
      <c r="AV14" s="33">
        <v>0</v>
      </c>
      <c r="AW14" s="33">
        <v>0</v>
      </c>
      <c r="AX14" s="33">
        <v>0</v>
      </c>
      <c r="AY14" s="36">
        <v>1</v>
      </c>
      <c r="AZ14" s="33">
        <v>0</v>
      </c>
      <c r="BA14" s="33">
        <v>0</v>
      </c>
      <c r="BB14" s="33">
        <v>0</v>
      </c>
      <c r="BC14" s="33">
        <v>0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1">
        <f t="shared" si="8"/>
        <v>2</v>
      </c>
      <c r="BK14" s="1">
        <v>0</v>
      </c>
      <c r="BL14" s="1">
        <v>0</v>
      </c>
      <c r="BM14" s="1">
        <v>0</v>
      </c>
      <c r="BN14" s="1">
        <v>0</v>
      </c>
      <c r="BO14" s="1">
        <v>1</v>
      </c>
      <c r="BP14" s="1">
        <v>0</v>
      </c>
      <c r="BQ14" s="1">
        <v>0</v>
      </c>
      <c r="BR14" s="1">
        <v>0</v>
      </c>
      <c r="BS14" s="1">
        <v>0</v>
      </c>
      <c r="BT14" s="1">
        <f t="shared" si="9"/>
        <v>1</v>
      </c>
      <c r="BU14" s="1">
        <v>1</v>
      </c>
      <c r="BV14" s="1">
        <v>0</v>
      </c>
      <c r="BW14" s="1">
        <v>0</v>
      </c>
      <c r="BX14" s="1">
        <v>1</v>
      </c>
      <c r="BY14" s="1">
        <v>1</v>
      </c>
      <c r="BZ14" s="1">
        <v>1</v>
      </c>
      <c r="CA14" s="1">
        <v>0</v>
      </c>
      <c r="CB14" s="1">
        <f t="shared" si="10"/>
        <v>4</v>
      </c>
    </row>
    <row r="15" spans="1:80" ht="14.25" customHeight="1">
      <c r="A15" s="1"/>
      <c r="B15" s="22" t="s">
        <v>127</v>
      </c>
      <c r="C15" s="22" t="s">
        <v>138</v>
      </c>
      <c r="D15" s="22"/>
      <c r="E15" s="26" t="s">
        <v>218</v>
      </c>
      <c r="F15" s="26" t="s">
        <v>220</v>
      </c>
      <c r="G15" s="26">
        <v>2022</v>
      </c>
      <c r="H15" s="27" t="s">
        <v>219</v>
      </c>
      <c r="I15" s="28" t="s">
        <v>31</v>
      </c>
      <c r="J15" s="28">
        <v>37</v>
      </c>
      <c r="K15" s="29">
        <v>38</v>
      </c>
      <c r="L15" s="30">
        <v>1</v>
      </c>
      <c r="M15" s="30" t="s">
        <v>218</v>
      </c>
      <c r="N15" s="22" t="s">
        <v>220</v>
      </c>
      <c r="O15" s="114">
        <v>1</v>
      </c>
      <c r="P15" s="33">
        <v>0</v>
      </c>
      <c r="Q15" s="33">
        <v>0</v>
      </c>
      <c r="R15" s="33">
        <v>1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1">
        <f t="shared" si="2"/>
        <v>2</v>
      </c>
      <c r="Z15" s="38">
        <v>0</v>
      </c>
      <c r="AA15" s="38">
        <v>0</v>
      </c>
      <c r="AB15" s="1">
        <f t="shared" si="3"/>
        <v>0</v>
      </c>
      <c r="AC15" s="1">
        <f t="shared" si="4"/>
        <v>0</v>
      </c>
      <c r="AD15" s="1">
        <f t="shared" si="5"/>
        <v>0</v>
      </c>
      <c r="AE15" s="33">
        <v>0</v>
      </c>
      <c r="AF15" s="33">
        <v>0</v>
      </c>
      <c r="AG15" s="33">
        <v>0</v>
      </c>
      <c r="AH15" s="33">
        <v>0</v>
      </c>
      <c r="AI15" s="1">
        <f t="shared" si="6"/>
        <v>2</v>
      </c>
      <c r="AJ15" s="38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1">
        <f t="shared" si="7"/>
        <v>0</v>
      </c>
      <c r="AS15" s="33">
        <v>0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0</v>
      </c>
      <c r="BC15" s="33"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1">
        <f t="shared" si="8"/>
        <v>0</v>
      </c>
      <c r="BK15" s="1">
        <v>1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f t="shared" si="9"/>
        <v>1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f t="shared" si="10"/>
        <v>0</v>
      </c>
    </row>
    <row r="16" spans="1:80" ht="14.25" customHeight="1">
      <c r="A16" s="1"/>
      <c r="B16" s="22" t="s">
        <v>127</v>
      </c>
      <c r="C16" s="22" t="s">
        <v>123</v>
      </c>
      <c r="D16" s="22"/>
      <c r="E16" s="26" t="s">
        <v>163</v>
      </c>
      <c r="F16" s="26" t="s">
        <v>164</v>
      </c>
      <c r="G16" s="26">
        <v>2023</v>
      </c>
      <c r="H16" s="27" t="s">
        <v>165</v>
      </c>
      <c r="I16" s="28" t="s">
        <v>18</v>
      </c>
      <c r="J16" s="28">
        <v>18</v>
      </c>
      <c r="K16" s="37">
        <v>12</v>
      </c>
      <c r="L16" s="30">
        <v>1</v>
      </c>
      <c r="M16" s="30" t="s">
        <v>163</v>
      </c>
      <c r="N16" s="22" t="s">
        <v>164</v>
      </c>
      <c r="O16" s="31">
        <v>2</v>
      </c>
      <c r="P16" s="32">
        <v>2</v>
      </c>
      <c r="Q16" s="32">
        <v>2</v>
      </c>
      <c r="R16" s="32">
        <v>2</v>
      </c>
      <c r="S16" s="32">
        <v>2</v>
      </c>
      <c r="T16" s="33">
        <v>0</v>
      </c>
      <c r="U16" s="33">
        <v>0</v>
      </c>
      <c r="V16" s="32">
        <v>2</v>
      </c>
      <c r="W16" s="33">
        <v>0</v>
      </c>
      <c r="X16" s="32">
        <v>2</v>
      </c>
      <c r="Y16" s="1">
        <f t="shared" si="2"/>
        <v>14</v>
      </c>
      <c r="Z16" s="38">
        <v>0</v>
      </c>
      <c r="AA16" s="33">
        <v>0</v>
      </c>
      <c r="AB16" s="1">
        <f t="shared" si="3"/>
        <v>0</v>
      </c>
      <c r="AC16" s="1">
        <f t="shared" si="4"/>
        <v>0</v>
      </c>
      <c r="AD16" s="1">
        <f t="shared" si="5"/>
        <v>0</v>
      </c>
      <c r="AE16" s="33">
        <v>0</v>
      </c>
      <c r="AF16" s="33">
        <v>0</v>
      </c>
      <c r="AG16" s="33">
        <v>0</v>
      </c>
      <c r="AH16" s="33">
        <v>0</v>
      </c>
      <c r="AI16" s="1">
        <f t="shared" si="6"/>
        <v>14</v>
      </c>
      <c r="AJ16" s="39">
        <v>1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1">
        <f t="shared" si="7"/>
        <v>1</v>
      </c>
      <c r="AS16" s="33">
        <v>0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0</v>
      </c>
      <c r="BC16" s="36">
        <v>1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6">
        <v>1</v>
      </c>
      <c r="BJ16" s="1">
        <f t="shared" si="8"/>
        <v>3</v>
      </c>
      <c r="BK16" s="1">
        <v>2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f t="shared" si="9"/>
        <v>2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f t="shared" si="10"/>
        <v>0</v>
      </c>
    </row>
    <row r="17" spans="1:80" ht="14.25" customHeight="1">
      <c r="A17" s="1"/>
      <c r="B17" s="22" t="s">
        <v>148</v>
      </c>
      <c r="C17" s="22" t="s">
        <v>143</v>
      </c>
      <c r="D17" s="22"/>
      <c r="E17" s="26" t="s">
        <v>166</v>
      </c>
      <c r="F17" s="26" t="s">
        <v>167</v>
      </c>
      <c r="G17" s="26">
        <v>2021</v>
      </c>
      <c r="H17" s="27" t="s">
        <v>168</v>
      </c>
      <c r="I17" s="28" t="s">
        <v>31</v>
      </c>
      <c r="J17" s="28">
        <v>14</v>
      </c>
      <c r="K17" s="29">
        <v>19</v>
      </c>
      <c r="L17" s="30">
        <v>1</v>
      </c>
      <c r="M17" s="30" t="s">
        <v>166</v>
      </c>
      <c r="N17" s="22" t="s">
        <v>167</v>
      </c>
      <c r="O17" s="31">
        <v>2</v>
      </c>
      <c r="P17" s="32">
        <v>2</v>
      </c>
      <c r="Q17" s="32">
        <v>2</v>
      </c>
      <c r="R17" s="33">
        <v>0</v>
      </c>
      <c r="S17" s="33">
        <v>0</v>
      </c>
      <c r="T17" s="33">
        <v>0</v>
      </c>
      <c r="U17" s="32">
        <v>2</v>
      </c>
      <c r="V17" s="32">
        <v>2</v>
      </c>
      <c r="W17" s="33">
        <v>0</v>
      </c>
      <c r="X17" s="32">
        <v>2</v>
      </c>
      <c r="Y17" s="1">
        <f t="shared" si="2"/>
        <v>12</v>
      </c>
      <c r="Z17" s="39">
        <v>1</v>
      </c>
      <c r="AA17" s="33">
        <v>0</v>
      </c>
      <c r="AB17" s="1">
        <f t="shared" si="3"/>
        <v>12</v>
      </c>
      <c r="AC17" s="1">
        <f t="shared" si="4"/>
        <v>0</v>
      </c>
      <c r="AD17" s="1">
        <f t="shared" si="5"/>
        <v>12</v>
      </c>
      <c r="AE17" s="36">
        <v>1</v>
      </c>
      <c r="AF17" s="33">
        <v>0</v>
      </c>
      <c r="AG17" s="33">
        <v>0</v>
      </c>
      <c r="AH17" s="33">
        <v>0</v>
      </c>
      <c r="AI17" s="1">
        <f t="shared" si="6"/>
        <v>24</v>
      </c>
      <c r="AJ17" s="40">
        <v>2</v>
      </c>
      <c r="AK17" s="32">
        <v>2</v>
      </c>
      <c r="AL17" s="33">
        <v>0</v>
      </c>
      <c r="AM17" s="32">
        <v>2</v>
      </c>
      <c r="AN17" s="32">
        <v>2</v>
      </c>
      <c r="AO17" s="33">
        <v>0</v>
      </c>
      <c r="AP17" s="32">
        <v>2</v>
      </c>
      <c r="AQ17" s="32">
        <v>2</v>
      </c>
      <c r="AR17" s="1">
        <f t="shared" si="7"/>
        <v>12</v>
      </c>
      <c r="AS17" s="33">
        <v>1</v>
      </c>
      <c r="AT17" s="32">
        <v>2</v>
      </c>
      <c r="AU17" s="36">
        <v>1</v>
      </c>
      <c r="AV17" s="36">
        <v>1</v>
      </c>
      <c r="AW17" s="36">
        <v>1</v>
      </c>
      <c r="AX17" s="33">
        <v>0</v>
      </c>
      <c r="AY17" s="33">
        <v>0</v>
      </c>
      <c r="AZ17" s="33">
        <v>0</v>
      </c>
      <c r="BA17" s="32">
        <v>2</v>
      </c>
      <c r="BB17" s="32">
        <v>2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2">
        <v>2</v>
      </c>
      <c r="BJ17" s="1">
        <f t="shared" si="8"/>
        <v>24</v>
      </c>
      <c r="BK17" s="1">
        <v>1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1</v>
      </c>
      <c r="BS17" s="1">
        <v>0</v>
      </c>
      <c r="BT17" s="1">
        <f t="shared" si="9"/>
        <v>2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2</v>
      </c>
      <c r="CA17" s="1">
        <v>0</v>
      </c>
      <c r="CB17" s="1">
        <f t="shared" si="10"/>
        <v>2</v>
      </c>
    </row>
    <row r="18" spans="1:80" ht="14.25" customHeight="1">
      <c r="A18" s="1"/>
      <c r="B18" s="22" t="s">
        <v>127</v>
      </c>
      <c r="C18" s="22" t="s">
        <v>122</v>
      </c>
      <c r="D18" s="22"/>
      <c r="E18" s="26" t="s">
        <v>169</v>
      </c>
      <c r="F18" s="26" t="s">
        <v>170</v>
      </c>
      <c r="G18" s="26">
        <v>2021</v>
      </c>
      <c r="H18" s="27" t="s">
        <v>171</v>
      </c>
      <c r="I18" s="28" t="s">
        <v>42</v>
      </c>
      <c r="J18" s="28">
        <v>3</v>
      </c>
      <c r="K18" s="37">
        <v>7</v>
      </c>
      <c r="L18" s="30">
        <v>1</v>
      </c>
      <c r="M18" s="30" t="s">
        <v>169</v>
      </c>
      <c r="N18" s="22" t="s">
        <v>170</v>
      </c>
      <c r="O18" s="31">
        <v>2</v>
      </c>
      <c r="P18" s="32">
        <v>2</v>
      </c>
      <c r="Q18" s="36">
        <v>1</v>
      </c>
      <c r="R18" s="36">
        <v>1</v>
      </c>
      <c r="S18" s="33">
        <v>0</v>
      </c>
      <c r="T18" s="33">
        <v>0</v>
      </c>
      <c r="U18" s="36">
        <v>1</v>
      </c>
      <c r="V18" s="36">
        <v>1</v>
      </c>
      <c r="W18" s="36">
        <v>1</v>
      </c>
      <c r="X18" s="33">
        <v>0</v>
      </c>
      <c r="Y18" s="1">
        <f t="shared" si="2"/>
        <v>9</v>
      </c>
      <c r="Z18" s="38">
        <v>0</v>
      </c>
      <c r="AA18" s="33">
        <v>0</v>
      </c>
      <c r="AB18" s="1">
        <f t="shared" si="3"/>
        <v>0</v>
      </c>
      <c r="AC18" s="1">
        <f t="shared" si="4"/>
        <v>0</v>
      </c>
      <c r="AD18" s="1">
        <f t="shared" si="5"/>
        <v>0</v>
      </c>
      <c r="AE18" s="33">
        <v>0</v>
      </c>
      <c r="AF18" s="33">
        <v>0</v>
      </c>
      <c r="AG18" s="33">
        <v>0</v>
      </c>
      <c r="AH18" s="33">
        <v>0</v>
      </c>
      <c r="AI18" s="1">
        <f t="shared" si="6"/>
        <v>9</v>
      </c>
      <c r="AJ18" s="40">
        <v>2</v>
      </c>
      <c r="AK18" s="33">
        <v>0</v>
      </c>
      <c r="AL18" s="36">
        <v>1</v>
      </c>
      <c r="AM18" s="36">
        <v>1</v>
      </c>
      <c r="AN18" s="36">
        <v>1</v>
      </c>
      <c r="AO18" s="33">
        <v>0</v>
      </c>
      <c r="AP18" s="33">
        <v>0</v>
      </c>
      <c r="AQ18" s="33">
        <v>0</v>
      </c>
      <c r="AR18" s="1">
        <f t="shared" si="7"/>
        <v>5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6">
        <v>1</v>
      </c>
      <c r="AY18" s="36">
        <v>1</v>
      </c>
      <c r="AZ18" s="36">
        <v>0</v>
      </c>
      <c r="BA18" s="36">
        <v>1</v>
      </c>
      <c r="BB18" s="36">
        <v>1</v>
      </c>
      <c r="BC18" s="33">
        <v>0</v>
      </c>
      <c r="BD18" s="36">
        <v>1</v>
      </c>
      <c r="BE18" s="33">
        <v>0</v>
      </c>
      <c r="BF18" s="32">
        <v>2</v>
      </c>
      <c r="BG18" s="36">
        <v>1</v>
      </c>
      <c r="BH18" s="33">
        <v>0</v>
      </c>
      <c r="BI18" s="33">
        <v>0</v>
      </c>
      <c r="BJ18" s="1">
        <f t="shared" si="8"/>
        <v>13</v>
      </c>
      <c r="BK18" s="1">
        <v>2</v>
      </c>
      <c r="BL18" s="1">
        <v>0</v>
      </c>
      <c r="BM18" s="1">
        <v>0</v>
      </c>
      <c r="BN18" s="1">
        <v>1</v>
      </c>
      <c r="BO18" s="1">
        <v>1</v>
      </c>
      <c r="BP18" s="1">
        <v>2</v>
      </c>
      <c r="BQ18" s="1">
        <v>0</v>
      </c>
      <c r="BR18" s="1">
        <v>0</v>
      </c>
      <c r="BS18" s="1">
        <v>0</v>
      </c>
      <c r="BT18" s="1">
        <f t="shared" si="9"/>
        <v>6</v>
      </c>
      <c r="BU18" s="1">
        <v>0</v>
      </c>
      <c r="BV18" s="1">
        <v>1</v>
      </c>
      <c r="BW18" s="1">
        <v>1</v>
      </c>
      <c r="BX18" s="1">
        <v>0</v>
      </c>
      <c r="BY18" s="1">
        <v>0</v>
      </c>
      <c r="BZ18" s="1">
        <v>0</v>
      </c>
      <c r="CA18" s="1">
        <v>0</v>
      </c>
      <c r="CB18" s="1">
        <f t="shared" si="10"/>
        <v>2</v>
      </c>
    </row>
    <row r="19" spans="1:80" ht="14.25" customHeight="1">
      <c r="A19" s="1"/>
      <c r="B19" s="22" t="s">
        <v>122</v>
      </c>
      <c r="C19" s="22" t="s">
        <v>127</v>
      </c>
      <c r="D19" s="22"/>
      <c r="E19" s="26" t="s">
        <v>172</v>
      </c>
      <c r="F19" s="26" t="s">
        <v>173</v>
      </c>
      <c r="G19" s="26">
        <v>2021</v>
      </c>
      <c r="H19" s="27" t="s">
        <v>174</v>
      </c>
      <c r="I19" s="28" t="s">
        <v>42</v>
      </c>
      <c r="J19" s="28">
        <v>7</v>
      </c>
      <c r="K19" s="29">
        <v>8</v>
      </c>
      <c r="L19" s="30">
        <v>1</v>
      </c>
      <c r="M19" s="30" t="s">
        <v>172</v>
      </c>
      <c r="N19" s="22" t="s">
        <v>173</v>
      </c>
      <c r="O19" s="41">
        <v>1</v>
      </c>
      <c r="P19" s="36">
        <v>1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1">
        <f t="shared" si="2"/>
        <v>2</v>
      </c>
      <c r="Z19" s="38">
        <v>0</v>
      </c>
      <c r="AA19" s="33">
        <v>0</v>
      </c>
      <c r="AB19" s="1">
        <f t="shared" si="3"/>
        <v>0</v>
      </c>
      <c r="AC19" s="1">
        <f t="shared" si="4"/>
        <v>0</v>
      </c>
      <c r="AD19" s="1">
        <f t="shared" si="5"/>
        <v>0</v>
      </c>
      <c r="AE19" s="33">
        <v>0</v>
      </c>
      <c r="AF19" s="33">
        <v>0</v>
      </c>
      <c r="AG19" s="33">
        <v>0</v>
      </c>
      <c r="AH19" s="33">
        <v>0</v>
      </c>
      <c r="AI19" s="1">
        <f t="shared" si="6"/>
        <v>2</v>
      </c>
      <c r="AJ19" s="38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1">
        <f t="shared" si="7"/>
        <v>0</v>
      </c>
      <c r="AS19" s="33">
        <v>0</v>
      </c>
      <c r="AT19" s="33">
        <v>0</v>
      </c>
      <c r="AU19" s="33">
        <v>0</v>
      </c>
      <c r="AV19" s="33">
        <v>0</v>
      </c>
      <c r="AW19" s="33">
        <v>0</v>
      </c>
      <c r="AX19" s="33">
        <v>0</v>
      </c>
      <c r="AY19" s="33">
        <v>0</v>
      </c>
      <c r="AZ19" s="33">
        <v>0</v>
      </c>
      <c r="BA19" s="33">
        <v>0</v>
      </c>
      <c r="BB19" s="33">
        <v>0</v>
      </c>
      <c r="BC19" s="33">
        <v>0</v>
      </c>
      <c r="BD19" s="33">
        <v>0</v>
      </c>
      <c r="BE19" s="33">
        <v>0</v>
      </c>
      <c r="BF19" s="33">
        <v>0</v>
      </c>
      <c r="BG19" s="33">
        <v>0</v>
      </c>
      <c r="BH19" s="33">
        <v>0</v>
      </c>
      <c r="BI19" s="33">
        <v>0</v>
      </c>
      <c r="BJ19" s="1">
        <f t="shared" si="8"/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f t="shared" si="9"/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f t="shared" si="10"/>
        <v>0</v>
      </c>
    </row>
    <row r="20" spans="1:80" ht="14.25" customHeight="1">
      <c r="A20" s="1"/>
      <c r="B20" s="22" t="s">
        <v>147</v>
      </c>
      <c r="C20" s="22" t="s">
        <v>122</v>
      </c>
      <c r="D20" s="22"/>
      <c r="E20" s="26" t="s">
        <v>175</v>
      </c>
      <c r="F20" s="26" t="s">
        <v>176</v>
      </c>
      <c r="G20" s="26">
        <v>2024</v>
      </c>
      <c r="H20" s="27" t="s">
        <v>177</v>
      </c>
      <c r="I20" s="28" t="s">
        <v>31</v>
      </c>
      <c r="J20" s="28">
        <v>4</v>
      </c>
      <c r="K20" s="37">
        <v>37</v>
      </c>
      <c r="L20" s="30">
        <v>1</v>
      </c>
      <c r="M20" s="30" t="s">
        <v>175</v>
      </c>
      <c r="N20" s="22" t="s">
        <v>176</v>
      </c>
      <c r="O20" s="31">
        <v>2</v>
      </c>
      <c r="P20" s="32">
        <v>2</v>
      </c>
      <c r="Q20" s="36">
        <v>1</v>
      </c>
      <c r="R20" s="32">
        <v>2</v>
      </c>
      <c r="S20" s="32">
        <v>2</v>
      </c>
      <c r="T20" s="36">
        <v>1</v>
      </c>
      <c r="U20" s="36">
        <v>1</v>
      </c>
      <c r="V20" s="32">
        <v>2</v>
      </c>
      <c r="W20" s="32">
        <v>2</v>
      </c>
      <c r="X20" s="33">
        <v>0</v>
      </c>
      <c r="Y20" s="1">
        <f t="shared" si="2"/>
        <v>15</v>
      </c>
      <c r="Z20" s="39">
        <v>1</v>
      </c>
      <c r="AA20" s="36">
        <v>1</v>
      </c>
      <c r="AB20" s="1">
        <f t="shared" si="3"/>
        <v>15</v>
      </c>
      <c r="AC20" s="1">
        <f t="shared" si="4"/>
        <v>15</v>
      </c>
      <c r="AD20" s="1">
        <f t="shared" si="5"/>
        <v>30</v>
      </c>
      <c r="AE20" s="33">
        <v>0</v>
      </c>
      <c r="AF20" s="33">
        <v>0</v>
      </c>
      <c r="AG20" s="33">
        <v>0</v>
      </c>
      <c r="AH20" s="33">
        <v>0</v>
      </c>
      <c r="AI20" s="1">
        <f t="shared" si="6"/>
        <v>45</v>
      </c>
      <c r="AJ20" s="40">
        <v>2</v>
      </c>
      <c r="AK20" s="32">
        <v>2</v>
      </c>
      <c r="AL20" s="36">
        <v>1</v>
      </c>
      <c r="AM20" s="36">
        <v>1</v>
      </c>
      <c r="AN20" s="33">
        <v>0</v>
      </c>
      <c r="AO20" s="33">
        <v>0</v>
      </c>
      <c r="AP20" s="33">
        <v>0</v>
      </c>
      <c r="AQ20" s="33">
        <v>0</v>
      </c>
      <c r="AR20" s="1">
        <f t="shared" si="7"/>
        <v>6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6">
        <v>1</v>
      </c>
      <c r="AY20" s="36">
        <v>1</v>
      </c>
      <c r="AZ20" s="33">
        <v>0</v>
      </c>
      <c r="BA20" s="36">
        <v>1</v>
      </c>
      <c r="BB20" s="36">
        <v>1</v>
      </c>
      <c r="BC20" s="36">
        <v>1</v>
      </c>
      <c r="BD20" s="32">
        <v>2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1">
        <f t="shared" si="8"/>
        <v>13</v>
      </c>
      <c r="BK20" s="1">
        <v>1</v>
      </c>
      <c r="BL20" s="1">
        <v>0</v>
      </c>
      <c r="BM20" s="1">
        <v>0</v>
      </c>
      <c r="BN20" s="1">
        <v>0</v>
      </c>
      <c r="BO20" s="1">
        <v>1</v>
      </c>
      <c r="BP20" s="1">
        <v>0</v>
      </c>
      <c r="BQ20" s="1">
        <v>0</v>
      </c>
      <c r="BR20" s="1">
        <v>0</v>
      </c>
      <c r="BS20" s="1">
        <v>0</v>
      </c>
      <c r="BT20" s="1">
        <f t="shared" si="9"/>
        <v>2</v>
      </c>
      <c r="BU20" s="1">
        <v>0</v>
      </c>
      <c r="BV20" s="1">
        <v>0</v>
      </c>
      <c r="BW20" s="1">
        <v>0</v>
      </c>
      <c r="BX20" s="1">
        <v>1</v>
      </c>
      <c r="BY20" s="1">
        <v>0</v>
      </c>
      <c r="BZ20" s="1">
        <v>0</v>
      </c>
      <c r="CA20" s="1">
        <v>0</v>
      </c>
      <c r="CB20" s="1">
        <f t="shared" si="10"/>
        <v>1</v>
      </c>
    </row>
    <row r="21" spans="1:80" ht="14.25" customHeight="1">
      <c r="A21" s="1"/>
      <c r="B21" s="22" t="s">
        <v>148</v>
      </c>
      <c r="C21" s="22" t="s">
        <v>127</v>
      </c>
      <c r="D21" s="22"/>
      <c r="E21" s="26" t="s">
        <v>178</v>
      </c>
      <c r="F21" s="26" t="s">
        <v>179</v>
      </c>
      <c r="G21" s="26">
        <v>2023</v>
      </c>
      <c r="H21" s="27" t="s">
        <v>180</v>
      </c>
      <c r="I21" s="28" t="s">
        <v>18</v>
      </c>
      <c r="J21" s="28">
        <v>3</v>
      </c>
      <c r="K21" s="29">
        <v>10</v>
      </c>
      <c r="L21" s="30">
        <v>1</v>
      </c>
      <c r="M21" s="30" t="s">
        <v>178</v>
      </c>
      <c r="N21" s="22" t="s">
        <v>179</v>
      </c>
      <c r="O21" s="31">
        <v>2</v>
      </c>
      <c r="P21" s="32">
        <v>2</v>
      </c>
      <c r="Q21" s="32">
        <v>2</v>
      </c>
      <c r="R21" s="36">
        <v>1</v>
      </c>
      <c r="S21" s="32">
        <v>2</v>
      </c>
      <c r="T21" s="32">
        <v>2</v>
      </c>
      <c r="U21" s="36">
        <v>1</v>
      </c>
      <c r="V21" s="32">
        <v>2</v>
      </c>
      <c r="W21" s="32">
        <v>2</v>
      </c>
      <c r="X21" s="33">
        <v>0</v>
      </c>
      <c r="Y21" s="1">
        <f t="shared" si="2"/>
        <v>16</v>
      </c>
      <c r="Z21" s="39">
        <v>1</v>
      </c>
      <c r="AA21" s="33">
        <v>0</v>
      </c>
      <c r="AB21" s="1">
        <f t="shared" si="3"/>
        <v>16</v>
      </c>
      <c r="AC21" s="1">
        <f t="shared" si="4"/>
        <v>0</v>
      </c>
      <c r="AD21" s="1">
        <f t="shared" si="5"/>
        <v>16</v>
      </c>
      <c r="AE21" s="36">
        <v>1</v>
      </c>
      <c r="AF21" s="33">
        <v>0</v>
      </c>
      <c r="AG21" s="33">
        <v>0</v>
      </c>
      <c r="AH21" s="33">
        <v>0</v>
      </c>
      <c r="AI21" s="1">
        <f t="shared" si="6"/>
        <v>32</v>
      </c>
      <c r="AJ21" s="38">
        <v>0</v>
      </c>
      <c r="AK21" s="33">
        <v>0</v>
      </c>
      <c r="AL21" s="33">
        <v>0</v>
      </c>
      <c r="AM21" s="33">
        <v>0</v>
      </c>
      <c r="AN21" s="33">
        <v>0</v>
      </c>
      <c r="AO21" s="33">
        <v>0</v>
      </c>
      <c r="AP21" s="33">
        <v>0</v>
      </c>
      <c r="AQ21" s="33">
        <v>0</v>
      </c>
      <c r="AR21" s="1">
        <f t="shared" si="7"/>
        <v>0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36">
        <v>1</v>
      </c>
      <c r="BB21" s="36">
        <v>1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6">
        <v>1</v>
      </c>
      <c r="BJ21" s="1">
        <f t="shared" si="8"/>
        <v>3</v>
      </c>
      <c r="BK21" s="1">
        <v>2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1</v>
      </c>
      <c r="BT21" s="1">
        <f t="shared" si="9"/>
        <v>3</v>
      </c>
      <c r="BU21" s="1">
        <v>0</v>
      </c>
      <c r="BV21" s="1">
        <v>0</v>
      </c>
      <c r="BW21" s="1">
        <v>0</v>
      </c>
      <c r="BX21" s="1">
        <v>1</v>
      </c>
      <c r="BY21" s="1">
        <v>0</v>
      </c>
      <c r="BZ21" s="1">
        <v>1</v>
      </c>
      <c r="CA21" s="1">
        <v>0</v>
      </c>
      <c r="CB21" s="1">
        <f t="shared" si="10"/>
        <v>2</v>
      </c>
    </row>
    <row r="22" spans="1:80" ht="14.25" customHeight="1">
      <c r="A22" s="1"/>
      <c r="B22" s="22" t="s">
        <v>132</v>
      </c>
      <c r="C22" s="22" t="s">
        <v>148</v>
      </c>
      <c r="D22" s="22"/>
      <c r="E22" s="26" t="s">
        <v>181</v>
      </c>
      <c r="F22" s="26" t="s">
        <v>182</v>
      </c>
      <c r="G22" s="26">
        <v>2022</v>
      </c>
      <c r="H22" s="27" t="s">
        <v>183</v>
      </c>
      <c r="I22" s="28" t="s">
        <v>18</v>
      </c>
      <c r="J22" s="28">
        <v>2</v>
      </c>
      <c r="K22" s="37">
        <v>18</v>
      </c>
      <c r="L22" s="30">
        <v>1</v>
      </c>
      <c r="M22" s="30" t="s">
        <v>181</v>
      </c>
      <c r="N22" s="22" t="s">
        <v>182</v>
      </c>
      <c r="O22" s="31">
        <v>2</v>
      </c>
      <c r="P22" s="32">
        <v>2</v>
      </c>
      <c r="Q22" s="33">
        <v>0</v>
      </c>
      <c r="R22" s="32">
        <v>2</v>
      </c>
      <c r="S22" s="32">
        <v>2</v>
      </c>
      <c r="T22" s="32">
        <v>2</v>
      </c>
      <c r="U22" s="33">
        <v>0</v>
      </c>
      <c r="V22" s="33">
        <v>0</v>
      </c>
      <c r="W22" s="32">
        <v>2</v>
      </c>
      <c r="X22" s="32">
        <v>2</v>
      </c>
      <c r="Y22" s="1">
        <f t="shared" si="2"/>
        <v>14</v>
      </c>
      <c r="Z22" s="38">
        <v>0</v>
      </c>
      <c r="AA22" s="32">
        <v>2</v>
      </c>
      <c r="AB22" s="1">
        <f t="shared" si="3"/>
        <v>0</v>
      </c>
      <c r="AC22" s="1">
        <f t="shared" si="4"/>
        <v>28</v>
      </c>
      <c r="AD22" s="1">
        <f t="shared" si="5"/>
        <v>28</v>
      </c>
      <c r="AE22" s="33">
        <v>0</v>
      </c>
      <c r="AF22" s="33">
        <v>0</v>
      </c>
      <c r="AG22" s="33">
        <v>0</v>
      </c>
      <c r="AH22" s="33">
        <v>0</v>
      </c>
      <c r="AI22" s="1">
        <f t="shared" si="6"/>
        <v>42</v>
      </c>
      <c r="AJ22" s="38">
        <v>0</v>
      </c>
      <c r="AK22" s="32">
        <v>2</v>
      </c>
      <c r="AL22" s="33">
        <v>0</v>
      </c>
      <c r="AM22" s="33">
        <v>0</v>
      </c>
      <c r="AN22" s="33">
        <v>0</v>
      </c>
      <c r="AO22" s="33">
        <v>0</v>
      </c>
      <c r="AP22" s="36">
        <v>1</v>
      </c>
      <c r="AQ22" s="33">
        <v>0</v>
      </c>
      <c r="AR22" s="1">
        <f t="shared" si="7"/>
        <v>3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1">
        <f t="shared" si="8"/>
        <v>3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f t="shared" si="9"/>
        <v>0</v>
      </c>
      <c r="BU22" s="1">
        <v>0</v>
      </c>
      <c r="BV22" s="1">
        <v>0</v>
      </c>
      <c r="BW22" s="1">
        <v>0</v>
      </c>
      <c r="BX22" s="1">
        <v>2</v>
      </c>
      <c r="BY22" s="1">
        <v>2</v>
      </c>
      <c r="BZ22" s="1">
        <v>2</v>
      </c>
      <c r="CA22" s="1">
        <v>2</v>
      </c>
      <c r="CB22" s="1">
        <f t="shared" si="10"/>
        <v>8</v>
      </c>
    </row>
    <row r="23" spans="1:80" ht="14.25" customHeight="1">
      <c r="A23" s="1"/>
      <c r="B23" s="22" t="s">
        <v>152</v>
      </c>
      <c r="C23" s="22" t="s">
        <v>159</v>
      </c>
      <c r="D23" s="22"/>
      <c r="E23" s="26" t="s">
        <v>184</v>
      </c>
      <c r="F23" s="26" t="s">
        <v>185</v>
      </c>
      <c r="G23" s="26">
        <v>2024</v>
      </c>
      <c r="H23" s="27" t="s">
        <v>186</v>
      </c>
      <c r="I23" s="28" t="s">
        <v>31</v>
      </c>
      <c r="J23" s="28">
        <v>1</v>
      </c>
      <c r="K23" s="29">
        <v>16</v>
      </c>
      <c r="L23" s="30">
        <v>1</v>
      </c>
      <c r="M23" s="30" t="s">
        <v>184</v>
      </c>
      <c r="N23" s="22" t="s">
        <v>185</v>
      </c>
      <c r="O23" s="31">
        <v>2</v>
      </c>
      <c r="P23" s="36">
        <v>1</v>
      </c>
      <c r="Q23" s="32">
        <v>2</v>
      </c>
      <c r="R23" s="36">
        <v>1</v>
      </c>
      <c r="S23" s="33">
        <v>0</v>
      </c>
      <c r="T23" s="33">
        <v>0</v>
      </c>
      <c r="U23" s="36">
        <v>1</v>
      </c>
      <c r="V23" s="33">
        <v>0</v>
      </c>
      <c r="W23" s="32">
        <v>2</v>
      </c>
      <c r="X23" s="33">
        <v>0</v>
      </c>
      <c r="Y23" s="1">
        <f t="shared" si="2"/>
        <v>9</v>
      </c>
      <c r="Z23" s="39">
        <v>1</v>
      </c>
      <c r="AA23" s="33">
        <v>0</v>
      </c>
      <c r="AB23" s="1">
        <f t="shared" si="3"/>
        <v>9</v>
      </c>
      <c r="AC23" s="1">
        <f t="shared" si="4"/>
        <v>0</v>
      </c>
      <c r="AD23" s="1">
        <f t="shared" si="5"/>
        <v>9</v>
      </c>
      <c r="AE23" s="36">
        <v>1</v>
      </c>
      <c r="AF23" s="33">
        <v>0</v>
      </c>
      <c r="AG23" s="33">
        <v>0</v>
      </c>
      <c r="AH23" s="33">
        <v>0</v>
      </c>
      <c r="AI23" s="1">
        <f t="shared" si="6"/>
        <v>18</v>
      </c>
      <c r="AJ23" s="38">
        <v>0</v>
      </c>
      <c r="AK23" s="36">
        <v>1</v>
      </c>
      <c r="AL23" s="33">
        <v>0</v>
      </c>
      <c r="AM23" s="36">
        <v>1</v>
      </c>
      <c r="AN23" s="36">
        <v>1</v>
      </c>
      <c r="AO23" s="36">
        <v>1</v>
      </c>
      <c r="AP23" s="36">
        <v>1</v>
      </c>
      <c r="AQ23" s="33">
        <v>0</v>
      </c>
      <c r="AR23" s="1">
        <f t="shared" si="7"/>
        <v>5</v>
      </c>
      <c r="AS23" s="33">
        <v>0</v>
      </c>
      <c r="AT23" s="36">
        <v>1</v>
      </c>
      <c r="AU23" s="33">
        <v>0</v>
      </c>
      <c r="AV23" s="36">
        <v>1</v>
      </c>
      <c r="AW23" s="33">
        <v>0</v>
      </c>
      <c r="AX23" s="33">
        <v>0</v>
      </c>
      <c r="AY23" s="33">
        <v>0</v>
      </c>
      <c r="AZ23" s="33">
        <v>0</v>
      </c>
      <c r="BA23" s="33">
        <v>0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1">
        <f t="shared" si="8"/>
        <v>7</v>
      </c>
      <c r="BK23" s="1">
        <v>2</v>
      </c>
      <c r="BL23" s="1">
        <v>0</v>
      </c>
      <c r="BM23" s="1">
        <v>0</v>
      </c>
      <c r="BN23" s="1">
        <v>0</v>
      </c>
      <c r="BO23" s="1">
        <v>0</v>
      </c>
      <c r="BP23" s="1">
        <v>1</v>
      </c>
      <c r="BQ23" s="1">
        <v>1</v>
      </c>
      <c r="BR23" s="1">
        <v>0</v>
      </c>
      <c r="BS23" s="1">
        <v>0</v>
      </c>
      <c r="BT23" s="1">
        <f t="shared" si="9"/>
        <v>4</v>
      </c>
      <c r="BU23" s="1">
        <v>1</v>
      </c>
      <c r="BV23" s="1">
        <v>1</v>
      </c>
      <c r="BW23" s="1">
        <v>1</v>
      </c>
      <c r="BX23" s="1">
        <v>1</v>
      </c>
      <c r="BY23" s="1">
        <v>0</v>
      </c>
      <c r="BZ23" s="1">
        <v>1</v>
      </c>
      <c r="CA23" s="1">
        <v>1</v>
      </c>
      <c r="CB23" s="1">
        <f t="shared" si="10"/>
        <v>6</v>
      </c>
    </row>
    <row r="24" spans="1:80" ht="14.25" customHeight="1">
      <c r="A24" s="1"/>
      <c r="B24" s="22" t="s">
        <v>138</v>
      </c>
      <c r="C24" s="22" t="s">
        <v>133</v>
      </c>
      <c r="D24" s="22"/>
      <c r="E24" s="30" t="s">
        <v>187</v>
      </c>
      <c r="F24" s="26" t="s">
        <v>188</v>
      </c>
      <c r="G24" s="26">
        <v>2023</v>
      </c>
      <c r="H24" s="27" t="s">
        <v>189</v>
      </c>
      <c r="I24" s="28" t="s">
        <v>42</v>
      </c>
      <c r="J24" s="28">
        <v>1</v>
      </c>
      <c r="K24" s="42">
        <v>8</v>
      </c>
      <c r="L24" s="30">
        <v>1</v>
      </c>
      <c r="M24" s="30" t="s">
        <v>187</v>
      </c>
      <c r="N24" s="22" t="s">
        <v>188</v>
      </c>
      <c r="O24" s="31">
        <v>2</v>
      </c>
      <c r="P24" s="36">
        <v>1</v>
      </c>
      <c r="Q24" s="32">
        <v>2</v>
      </c>
      <c r="R24" s="33">
        <v>0</v>
      </c>
      <c r="S24" s="36">
        <v>1</v>
      </c>
      <c r="T24" s="33">
        <v>0</v>
      </c>
      <c r="U24" s="33">
        <v>0</v>
      </c>
      <c r="V24" s="32">
        <v>2</v>
      </c>
      <c r="W24" s="33">
        <v>0</v>
      </c>
      <c r="X24" s="33">
        <v>0</v>
      </c>
      <c r="Y24" s="1">
        <f t="shared" si="2"/>
        <v>8</v>
      </c>
      <c r="Z24" s="38">
        <v>0</v>
      </c>
      <c r="AA24" s="33">
        <v>0</v>
      </c>
      <c r="AB24" s="1">
        <f t="shared" si="3"/>
        <v>0</v>
      </c>
      <c r="AC24" s="1">
        <f t="shared" si="4"/>
        <v>0</v>
      </c>
      <c r="AD24" s="1">
        <f t="shared" si="5"/>
        <v>0</v>
      </c>
      <c r="AE24" s="33">
        <v>0</v>
      </c>
      <c r="AF24" s="33">
        <v>0</v>
      </c>
      <c r="AG24" s="33">
        <v>0</v>
      </c>
      <c r="AH24" s="33">
        <v>0</v>
      </c>
      <c r="AI24" s="1">
        <f t="shared" si="6"/>
        <v>8</v>
      </c>
      <c r="AJ24" s="38">
        <v>0</v>
      </c>
      <c r="AK24" s="33">
        <v>0</v>
      </c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1">
        <f t="shared" si="7"/>
        <v>0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33">
        <v>0</v>
      </c>
      <c r="AY24" s="33">
        <v>0</v>
      </c>
      <c r="AZ24" s="33">
        <v>0</v>
      </c>
      <c r="BA24" s="33">
        <v>0</v>
      </c>
      <c r="BB24" s="33">
        <v>0</v>
      </c>
      <c r="BC24" s="33">
        <v>0</v>
      </c>
      <c r="BD24" s="33">
        <v>0</v>
      </c>
      <c r="BE24" s="33">
        <v>0</v>
      </c>
      <c r="BF24" s="33">
        <v>0</v>
      </c>
      <c r="BG24" s="33">
        <v>0</v>
      </c>
      <c r="BH24" s="33">
        <v>0</v>
      </c>
      <c r="BI24" s="33">
        <v>0</v>
      </c>
      <c r="BJ24" s="1">
        <f t="shared" si="8"/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f t="shared" si="9"/>
        <v>0</v>
      </c>
      <c r="BU24" s="1">
        <v>0</v>
      </c>
      <c r="BV24" s="1">
        <v>2</v>
      </c>
      <c r="BW24" s="1">
        <v>2</v>
      </c>
      <c r="BX24" s="1">
        <v>0</v>
      </c>
      <c r="BY24" s="1">
        <v>0</v>
      </c>
      <c r="BZ24" s="1">
        <v>0</v>
      </c>
      <c r="CA24" s="1">
        <v>0</v>
      </c>
      <c r="CB24" s="1">
        <f t="shared" si="10"/>
        <v>4</v>
      </c>
    </row>
    <row r="25" spans="1:80" ht="14.25" customHeight="1">
      <c r="A25" s="1"/>
      <c r="B25" s="22" t="s">
        <v>127</v>
      </c>
      <c r="C25" s="22" t="s">
        <v>152</v>
      </c>
      <c r="D25" s="22"/>
      <c r="E25" s="26" t="s">
        <v>190</v>
      </c>
      <c r="F25" s="26" t="s">
        <v>191</v>
      </c>
      <c r="G25" s="26">
        <v>2024</v>
      </c>
      <c r="H25" s="27" t="s">
        <v>192</v>
      </c>
      <c r="I25" s="28" t="s">
        <v>31</v>
      </c>
      <c r="J25" s="28">
        <v>0</v>
      </c>
      <c r="K25" s="29">
        <v>28</v>
      </c>
      <c r="L25" s="30">
        <v>1</v>
      </c>
      <c r="M25" s="30" t="s">
        <v>190</v>
      </c>
      <c r="N25" s="22" t="s">
        <v>191</v>
      </c>
      <c r="O25" s="31">
        <v>2</v>
      </c>
      <c r="P25" s="36">
        <v>1</v>
      </c>
      <c r="Q25" s="33">
        <v>0</v>
      </c>
      <c r="R25" s="33">
        <v>0</v>
      </c>
      <c r="S25" s="36">
        <v>1</v>
      </c>
      <c r="T25" s="33">
        <v>0</v>
      </c>
      <c r="U25" s="33">
        <v>0</v>
      </c>
      <c r="V25" s="32">
        <v>2</v>
      </c>
      <c r="W25" s="33">
        <v>0</v>
      </c>
      <c r="X25" s="33">
        <v>0</v>
      </c>
      <c r="Y25" s="1">
        <f t="shared" si="2"/>
        <v>6</v>
      </c>
      <c r="Z25" s="38">
        <v>0</v>
      </c>
      <c r="AA25" s="33">
        <v>0</v>
      </c>
      <c r="AB25" s="1">
        <f t="shared" si="3"/>
        <v>0</v>
      </c>
      <c r="AC25" s="1">
        <f t="shared" si="4"/>
        <v>0</v>
      </c>
      <c r="AD25" s="1">
        <f t="shared" si="5"/>
        <v>0</v>
      </c>
      <c r="AE25" s="33">
        <v>0</v>
      </c>
      <c r="AF25" s="33">
        <v>0</v>
      </c>
      <c r="AG25" s="33">
        <v>0</v>
      </c>
      <c r="AH25" s="33">
        <v>0</v>
      </c>
      <c r="AI25" s="1">
        <f t="shared" si="6"/>
        <v>6</v>
      </c>
      <c r="AJ25" s="38">
        <v>0</v>
      </c>
      <c r="AK25" s="33">
        <v>0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1">
        <f t="shared" si="7"/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2">
        <v>2</v>
      </c>
      <c r="AY25" s="36">
        <v>1</v>
      </c>
      <c r="AZ25" s="33">
        <v>0</v>
      </c>
      <c r="BA25" s="32">
        <v>2</v>
      </c>
      <c r="BB25" s="32">
        <v>2</v>
      </c>
      <c r="BC25" s="32">
        <v>2</v>
      </c>
      <c r="BD25" s="33">
        <v>0</v>
      </c>
      <c r="BE25" s="33">
        <v>0</v>
      </c>
      <c r="BF25" s="33">
        <v>0</v>
      </c>
      <c r="BG25" s="33">
        <v>0</v>
      </c>
      <c r="BH25" s="33">
        <v>0</v>
      </c>
      <c r="BI25" s="36">
        <v>1</v>
      </c>
      <c r="BJ25" s="1">
        <f t="shared" si="8"/>
        <v>10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f t="shared" si="9"/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f t="shared" si="10"/>
        <v>0</v>
      </c>
    </row>
    <row r="26" spans="1:80" ht="14.25" customHeight="1">
      <c r="A26" s="1"/>
      <c r="B26" s="22" t="s">
        <v>193</v>
      </c>
      <c r="C26" s="22" t="s">
        <v>194</v>
      </c>
      <c r="D26" s="22"/>
      <c r="E26" s="26" t="s">
        <v>195</v>
      </c>
      <c r="F26" s="26" t="s">
        <v>196</v>
      </c>
      <c r="G26" s="26">
        <v>2024</v>
      </c>
      <c r="H26" s="27" t="s">
        <v>197</v>
      </c>
      <c r="I26" s="28" t="s">
        <v>31</v>
      </c>
      <c r="J26" s="28">
        <v>0</v>
      </c>
      <c r="K26" s="37">
        <v>62</v>
      </c>
      <c r="L26" s="30">
        <v>1</v>
      </c>
      <c r="M26" s="30" t="s">
        <v>195</v>
      </c>
      <c r="N26" s="22" t="s">
        <v>196</v>
      </c>
      <c r="O26" s="31">
        <v>2</v>
      </c>
      <c r="P26" s="32">
        <v>2</v>
      </c>
      <c r="Q26" s="32">
        <v>2</v>
      </c>
      <c r="R26" s="32">
        <v>2</v>
      </c>
      <c r="S26" s="32">
        <v>2</v>
      </c>
      <c r="T26" s="32">
        <v>2</v>
      </c>
      <c r="U26" s="33">
        <v>0</v>
      </c>
      <c r="V26" s="32">
        <v>2</v>
      </c>
      <c r="W26" s="33">
        <v>0</v>
      </c>
      <c r="X26" s="43">
        <v>2</v>
      </c>
      <c r="Y26" s="1">
        <f t="shared" si="2"/>
        <v>16</v>
      </c>
      <c r="Z26" s="38">
        <v>0</v>
      </c>
      <c r="AA26" s="33">
        <v>0</v>
      </c>
      <c r="AB26" s="1">
        <f t="shared" si="3"/>
        <v>0</v>
      </c>
      <c r="AC26" s="1">
        <f t="shared" si="4"/>
        <v>0</v>
      </c>
      <c r="AD26" s="1">
        <f t="shared" si="5"/>
        <v>0</v>
      </c>
      <c r="AE26" s="33">
        <v>0</v>
      </c>
      <c r="AF26" s="33">
        <v>0</v>
      </c>
      <c r="AG26" s="33">
        <v>0</v>
      </c>
      <c r="AH26" s="33">
        <v>0</v>
      </c>
      <c r="AI26" s="1">
        <f t="shared" si="6"/>
        <v>16</v>
      </c>
      <c r="AJ26" s="39">
        <v>1</v>
      </c>
      <c r="AK26" s="36">
        <v>1</v>
      </c>
      <c r="AL26" s="33">
        <v>0</v>
      </c>
      <c r="AM26" s="33">
        <v>0</v>
      </c>
      <c r="AN26" s="33">
        <v>0</v>
      </c>
      <c r="AO26" s="33">
        <v>0</v>
      </c>
      <c r="AP26" s="33">
        <v>0</v>
      </c>
      <c r="AQ26" s="33">
        <v>0</v>
      </c>
      <c r="AR26" s="1">
        <f t="shared" si="7"/>
        <v>2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33">
        <v>0</v>
      </c>
      <c r="AY26" s="33">
        <v>0</v>
      </c>
      <c r="AZ26" s="33">
        <v>0</v>
      </c>
      <c r="BA26" s="33">
        <v>0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1">
        <f t="shared" si="8"/>
        <v>2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f t="shared" si="9"/>
        <v>0</v>
      </c>
      <c r="BU26" s="1">
        <v>2</v>
      </c>
      <c r="BV26" s="1">
        <v>0</v>
      </c>
      <c r="BW26" s="1">
        <v>0</v>
      </c>
      <c r="BX26" s="1">
        <v>0</v>
      </c>
      <c r="BY26" s="1">
        <v>2</v>
      </c>
      <c r="BZ26" s="1">
        <v>0</v>
      </c>
      <c r="CA26" s="1">
        <v>0</v>
      </c>
      <c r="CB26" s="1">
        <f t="shared" si="10"/>
        <v>4</v>
      </c>
    </row>
    <row r="27" spans="1:80" ht="14.25" customHeight="1">
      <c r="H27" s="1"/>
    </row>
    <row r="28" spans="1:80" ht="14.25" customHeight="1">
      <c r="H28" s="1"/>
    </row>
    <row r="29" spans="1:80" ht="14.25" customHeight="1">
      <c r="H29" s="1"/>
    </row>
    <row r="30" spans="1:80" ht="14.25" customHeight="1">
      <c r="H30" s="1"/>
    </row>
    <row r="31" spans="1:80" ht="14.25" customHeight="1">
      <c r="H31" s="1"/>
    </row>
    <row r="32" spans="1:80" ht="14.25" customHeight="1">
      <c r="H32" s="1"/>
    </row>
    <row r="33" spans="8:8" ht="14.25" customHeight="1">
      <c r="H33" s="1"/>
    </row>
    <row r="34" spans="8:8" ht="14.25" customHeight="1">
      <c r="H34" s="1"/>
    </row>
    <row r="35" spans="8:8" ht="14.25" customHeight="1">
      <c r="H35" s="1"/>
    </row>
    <row r="36" spans="8:8" ht="14.25" customHeight="1">
      <c r="H36" s="1"/>
    </row>
    <row r="37" spans="8:8" ht="14.25" customHeight="1">
      <c r="H37" s="1"/>
    </row>
    <row r="38" spans="8:8" ht="14.25" customHeight="1">
      <c r="H38" s="1"/>
    </row>
    <row r="39" spans="8:8" ht="14.25" customHeight="1">
      <c r="H39" s="1"/>
    </row>
    <row r="40" spans="8:8" ht="14.25" customHeight="1">
      <c r="H40" s="1"/>
    </row>
    <row r="41" spans="8:8" ht="14.25" customHeight="1">
      <c r="H41" s="1"/>
    </row>
    <row r="42" spans="8:8" ht="14.25" customHeight="1">
      <c r="H42" s="1"/>
    </row>
    <row r="43" spans="8:8" ht="14.25" customHeight="1">
      <c r="H43" s="1"/>
    </row>
    <row r="44" spans="8:8" ht="14.25" customHeight="1">
      <c r="H44" s="1"/>
    </row>
    <row r="45" spans="8:8" ht="14.25" customHeight="1">
      <c r="H45" s="1"/>
    </row>
    <row r="46" spans="8:8" ht="14.25" customHeight="1">
      <c r="H46" s="1"/>
    </row>
    <row r="47" spans="8:8" ht="14.25" customHeight="1">
      <c r="H47" s="1"/>
    </row>
    <row r="48" spans="8:8" ht="14.25" customHeight="1">
      <c r="H48" s="1"/>
    </row>
    <row r="49" spans="8:8" ht="14.25" customHeight="1">
      <c r="H49" s="1"/>
    </row>
    <row r="50" spans="8:8" ht="14.25" customHeight="1">
      <c r="H50" s="1"/>
    </row>
    <row r="51" spans="8:8" ht="14.25" customHeight="1">
      <c r="H51" s="1"/>
    </row>
    <row r="52" spans="8:8" ht="14.25" customHeight="1">
      <c r="H52" s="1"/>
    </row>
    <row r="53" spans="8:8" ht="14.25" customHeight="1">
      <c r="H53" s="1"/>
    </row>
    <row r="54" spans="8:8" ht="14.25" customHeight="1">
      <c r="H54" s="1"/>
    </row>
    <row r="55" spans="8:8" ht="14.25" customHeight="1">
      <c r="H55" s="1"/>
    </row>
    <row r="56" spans="8:8" ht="14.25" customHeight="1">
      <c r="H56" s="1"/>
    </row>
    <row r="57" spans="8:8" ht="14.25" customHeight="1">
      <c r="H57" s="1"/>
    </row>
    <row r="58" spans="8:8" ht="14.25" customHeight="1">
      <c r="H58" s="1"/>
    </row>
    <row r="59" spans="8:8" ht="14.25" customHeight="1">
      <c r="H59" s="1"/>
    </row>
    <row r="60" spans="8:8" ht="14.25" customHeight="1">
      <c r="H60" s="1"/>
    </row>
    <row r="61" spans="8:8" ht="14.25" customHeight="1">
      <c r="H61" s="1"/>
    </row>
    <row r="62" spans="8:8" ht="14.25" customHeight="1">
      <c r="H62" s="1"/>
    </row>
    <row r="63" spans="8:8" ht="14.25" customHeight="1">
      <c r="H63" s="1"/>
    </row>
    <row r="64" spans="8:8" ht="14.25" customHeight="1">
      <c r="H64" s="1"/>
    </row>
    <row r="65" spans="8:8" ht="14.25" customHeight="1">
      <c r="H65" s="1"/>
    </row>
    <row r="66" spans="8:8" ht="14.25" customHeight="1">
      <c r="H66" s="1"/>
    </row>
    <row r="67" spans="8:8" ht="14.25" customHeight="1">
      <c r="H67" s="1"/>
    </row>
    <row r="68" spans="8:8" ht="14.25" customHeight="1">
      <c r="H68" s="1"/>
    </row>
    <row r="69" spans="8:8" ht="14.25" customHeight="1">
      <c r="H69" s="1"/>
    </row>
    <row r="70" spans="8:8" ht="14.25" customHeight="1">
      <c r="H70" s="1"/>
    </row>
    <row r="71" spans="8:8" ht="14.25" customHeight="1">
      <c r="H71" s="1"/>
    </row>
    <row r="72" spans="8:8" ht="14.25" customHeight="1">
      <c r="H72" s="1"/>
    </row>
    <row r="73" spans="8:8" ht="14.25" customHeight="1">
      <c r="H73" s="1"/>
    </row>
    <row r="74" spans="8:8" ht="14.25" customHeight="1">
      <c r="H74" s="1"/>
    </row>
    <row r="75" spans="8:8" ht="14.25" customHeight="1">
      <c r="H75" s="1"/>
    </row>
    <row r="76" spans="8:8" ht="14.25" customHeight="1">
      <c r="H76" s="1"/>
    </row>
    <row r="77" spans="8:8" ht="14.25" customHeight="1">
      <c r="H77" s="1"/>
    </row>
    <row r="78" spans="8:8" ht="14.25" customHeight="1">
      <c r="H78" s="1"/>
    </row>
    <row r="79" spans="8:8" ht="14.25" customHeight="1">
      <c r="H79" s="1"/>
    </row>
    <row r="80" spans="8:8" ht="14.25" customHeight="1">
      <c r="H80" s="1"/>
    </row>
    <row r="81" spans="8:8" ht="14.25" customHeight="1">
      <c r="H81" s="1"/>
    </row>
    <row r="82" spans="8:8" ht="14.25" customHeight="1">
      <c r="H82" s="1"/>
    </row>
    <row r="83" spans="8:8" ht="14.25" customHeight="1">
      <c r="H83" s="1"/>
    </row>
    <row r="84" spans="8:8" ht="14.25" customHeight="1">
      <c r="H84" s="1"/>
    </row>
    <row r="85" spans="8:8" ht="14.25" customHeight="1">
      <c r="H85" s="1"/>
    </row>
    <row r="86" spans="8:8" ht="14.25" customHeight="1">
      <c r="H86" s="1"/>
    </row>
    <row r="87" spans="8:8" ht="14.25" customHeight="1">
      <c r="H87" s="1"/>
    </row>
    <row r="88" spans="8:8" ht="14.25" customHeight="1">
      <c r="H88" s="1"/>
    </row>
    <row r="89" spans="8:8" ht="14.25" customHeight="1">
      <c r="H89" s="1"/>
    </row>
    <row r="90" spans="8:8" ht="14.25" customHeight="1">
      <c r="H90" s="1"/>
    </row>
    <row r="91" spans="8:8" ht="14.25" customHeight="1">
      <c r="H91" s="1"/>
    </row>
    <row r="92" spans="8:8" ht="14.25" customHeight="1">
      <c r="H92" s="1"/>
    </row>
    <row r="93" spans="8:8" ht="14.25" customHeight="1">
      <c r="H93" s="1"/>
    </row>
    <row r="94" spans="8:8" ht="14.25" customHeight="1">
      <c r="H94" s="1"/>
    </row>
    <row r="95" spans="8:8" ht="14.25" customHeight="1">
      <c r="H95" s="1"/>
    </row>
    <row r="96" spans="8:8" ht="14.25" customHeight="1">
      <c r="H96" s="1"/>
    </row>
    <row r="97" spans="8:8" ht="14.25" customHeight="1">
      <c r="H97" s="1"/>
    </row>
    <row r="98" spans="8:8" ht="14.25" customHeight="1">
      <c r="H98" s="1"/>
    </row>
    <row r="99" spans="8:8" ht="14.25" customHeight="1">
      <c r="H99" s="1"/>
    </row>
    <row r="100" spans="8:8" ht="14.25" customHeight="1">
      <c r="H100" s="1"/>
    </row>
    <row r="101" spans="8:8" ht="14.25" customHeight="1">
      <c r="H101" s="1"/>
    </row>
    <row r="102" spans="8:8" ht="14.25" customHeight="1">
      <c r="H102" s="1"/>
    </row>
    <row r="103" spans="8:8" ht="14.25" customHeight="1">
      <c r="H103" s="1"/>
    </row>
    <row r="104" spans="8:8" ht="14.25" customHeight="1">
      <c r="H104" s="1"/>
    </row>
    <row r="105" spans="8:8" ht="14.25" customHeight="1">
      <c r="H105" s="1"/>
    </row>
    <row r="106" spans="8:8" ht="14.25" customHeight="1">
      <c r="H106" s="1"/>
    </row>
    <row r="107" spans="8:8" ht="14.25" customHeight="1">
      <c r="H107" s="1"/>
    </row>
    <row r="108" spans="8:8" ht="14.25" customHeight="1">
      <c r="H108" s="1"/>
    </row>
    <row r="109" spans="8:8" ht="14.25" customHeight="1">
      <c r="H109" s="1"/>
    </row>
    <row r="110" spans="8:8" ht="14.25" customHeight="1">
      <c r="H110" s="1"/>
    </row>
    <row r="111" spans="8:8" ht="14.25" customHeight="1">
      <c r="H111" s="1"/>
    </row>
    <row r="112" spans="8:8" ht="14.25" customHeight="1">
      <c r="H112" s="1"/>
    </row>
    <row r="113" spans="8:8" ht="14.25" customHeight="1">
      <c r="H113" s="1"/>
    </row>
    <row r="114" spans="8:8" ht="14.25" customHeight="1">
      <c r="H114" s="1"/>
    </row>
    <row r="115" spans="8:8" ht="14.25" customHeight="1">
      <c r="H115" s="1"/>
    </row>
    <row r="116" spans="8:8" ht="14.25" customHeight="1">
      <c r="H116" s="1"/>
    </row>
    <row r="117" spans="8:8" ht="14.25" customHeight="1">
      <c r="H117" s="1"/>
    </row>
    <row r="118" spans="8:8" ht="14.25" customHeight="1">
      <c r="H118" s="1"/>
    </row>
    <row r="119" spans="8:8" ht="14.25" customHeight="1">
      <c r="H119" s="1"/>
    </row>
    <row r="120" spans="8:8" ht="14.25" customHeight="1">
      <c r="H120" s="1"/>
    </row>
    <row r="121" spans="8:8" ht="14.25" customHeight="1">
      <c r="H121" s="1"/>
    </row>
    <row r="122" spans="8:8" ht="14.25" customHeight="1">
      <c r="H122" s="1"/>
    </row>
    <row r="123" spans="8:8" ht="14.25" customHeight="1">
      <c r="H123" s="1"/>
    </row>
    <row r="124" spans="8:8" ht="14.25" customHeight="1">
      <c r="H124" s="1"/>
    </row>
    <row r="125" spans="8:8" ht="14.25" customHeight="1">
      <c r="H125" s="1"/>
    </row>
    <row r="126" spans="8:8" ht="14.25" customHeight="1">
      <c r="H126" s="1"/>
    </row>
    <row r="127" spans="8:8" ht="14.25" customHeight="1">
      <c r="H127" s="1"/>
    </row>
    <row r="128" spans="8:8" ht="14.25" customHeight="1">
      <c r="H128" s="1"/>
    </row>
    <row r="129" spans="8:8" ht="14.25" customHeight="1">
      <c r="H129" s="1"/>
    </row>
    <row r="130" spans="8:8" ht="14.25" customHeight="1">
      <c r="H130" s="1"/>
    </row>
    <row r="131" spans="8:8" ht="14.25" customHeight="1">
      <c r="H131" s="1"/>
    </row>
    <row r="132" spans="8:8" ht="14.25" customHeight="1">
      <c r="H132" s="1"/>
    </row>
    <row r="133" spans="8:8" ht="14.25" customHeight="1">
      <c r="H133" s="1"/>
    </row>
    <row r="134" spans="8:8" ht="14.25" customHeight="1">
      <c r="H134" s="1"/>
    </row>
    <row r="135" spans="8:8" ht="14.25" customHeight="1">
      <c r="H135" s="1"/>
    </row>
    <row r="136" spans="8:8" ht="14.25" customHeight="1">
      <c r="H136" s="1"/>
    </row>
    <row r="137" spans="8:8" ht="14.25" customHeight="1">
      <c r="H137" s="1"/>
    </row>
    <row r="138" spans="8:8" ht="14.25" customHeight="1">
      <c r="H138" s="1"/>
    </row>
    <row r="139" spans="8:8" ht="14.25" customHeight="1">
      <c r="H139" s="1"/>
    </row>
    <row r="140" spans="8:8" ht="14.25" customHeight="1">
      <c r="H140" s="1"/>
    </row>
    <row r="141" spans="8:8" ht="14.25" customHeight="1">
      <c r="H141" s="1"/>
    </row>
    <row r="142" spans="8:8" ht="14.25" customHeight="1">
      <c r="H142" s="1"/>
    </row>
    <row r="143" spans="8:8" ht="14.25" customHeight="1">
      <c r="H143" s="1"/>
    </row>
    <row r="144" spans="8:8" ht="14.25" customHeight="1">
      <c r="H144" s="1"/>
    </row>
    <row r="145" spans="8:8" ht="14.25" customHeight="1">
      <c r="H145" s="1"/>
    </row>
    <row r="146" spans="8:8" ht="14.25" customHeight="1">
      <c r="H146" s="1"/>
    </row>
    <row r="147" spans="8:8" ht="14.25" customHeight="1">
      <c r="H147" s="1"/>
    </row>
    <row r="148" spans="8:8" ht="14.25" customHeight="1">
      <c r="H148" s="1"/>
    </row>
    <row r="149" spans="8:8" ht="14.25" customHeight="1">
      <c r="H149" s="1"/>
    </row>
    <row r="150" spans="8:8" ht="14.25" customHeight="1">
      <c r="H150" s="1"/>
    </row>
    <row r="151" spans="8:8" ht="14.25" customHeight="1">
      <c r="H151" s="1"/>
    </row>
    <row r="152" spans="8:8" ht="14.25" customHeight="1">
      <c r="H152" s="1"/>
    </row>
    <row r="153" spans="8:8" ht="14.25" customHeight="1">
      <c r="H153" s="1"/>
    </row>
    <row r="154" spans="8:8" ht="14.25" customHeight="1">
      <c r="H154" s="1"/>
    </row>
    <row r="155" spans="8:8" ht="14.25" customHeight="1">
      <c r="H155" s="1"/>
    </row>
    <row r="156" spans="8:8" ht="14.25" customHeight="1">
      <c r="H156" s="1"/>
    </row>
    <row r="157" spans="8:8" ht="14.25" customHeight="1">
      <c r="H157" s="1"/>
    </row>
    <row r="158" spans="8:8" ht="14.25" customHeight="1">
      <c r="H158" s="1"/>
    </row>
    <row r="159" spans="8:8" ht="14.25" customHeight="1">
      <c r="H159" s="1"/>
    </row>
    <row r="160" spans="8:8" ht="14.25" customHeight="1">
      <c r="H160" s="1"/>
    </row>
    <row r="161" spans="8:8" ht="14.25" customHeight="1">
      <c r="H161" s="1"/>
    </row>
    <row r="162" spans="8:8" ht="14.25" customHeight="1">
      <c r="H162" s="1"/>
    </row>
    <row r="163" spans="8:8" ht="14.25" customHeight="1">
      <c r="H163" s="1"/>
    </row>
    <row r="164" spans="8:8" ht="14.25" customHeight="1">
      <c r="H164" s="1"/>
    </row>
    <row r="165" spans="8:8" ht="14.25" customHeight="1">
      <c r="H165" s="1"/>
    </row>
    <row r="166" spans="8:8" ht="14.25" customHeight="1">
      <c r="H166" s="1"/>
    </row>
    <row r="167" spans="8:8" ht="14.25" customHeight="1">
      <c r="H167" s="1"/>
    </row>
    <row r="168" spans="8:8" ht="14.25" customHeight="1">
      <c r="H168" s="1"/>
    </row>
    <row r="169" spans="8:8" ht="14.25" customHeight="1">
      <c r="H169" s="1"/>
    </row>
    <row r="170" spans="8:8" ht="14.25" customHeight="1">
      <c r="H170" s="1"/>
    </row>
    <row r="171" spans="8:8" ht="14.25" customHeight="1">
      <c r="H171" s="1"/>
    </row>
    <row r="172" spans="8:8" ht="14.25" customHeight="1">
      <c r="H172" s="1"/>
    </row>
    <row r="173" spans="8:8" ht="14.25" customHeight="1">
      <c r="H173" s="1"/>
    </row>
    <row r="174" spans="8:8" ht="14.25" customHeight="1">
      <c r="H174" s="1"/>
    </row>
    <row r="175" spans="8:8" ht="14.25" customHeight="1">
      <c r="H175" s="1"/>
    </row>
    <row r="176" spans="8:8" ht="14.25" customHeight="1">
      <c r="H176" s="1"/>
    </row>
    <row r="177" spans="8:8" ht="14.25" customHeight="1">
      <c r="H177" s="1"/>
    </row>
    <row r="178" spans="8:8" ht="14.25" customHeight="1">
      <c r="H178" s="1"/>
    </row>
    <row r="179" spans="8:8" ht="14.25" customHeight="1">
      <c r="H179" s="1"/>
    </row>
    <row r="180" spans="8:8" ht="14.25" customHeight="1">
      <c r="H180" s="1"/>
    </row>
    <row r="181" spans="8:8" ht="14.25" customHeight="1">
      <c r="H181" s="1"/>
    </row>
    <row r="182" spans="8:8" ht="14.25" customHeight="1">
      <c r="H182" s="1"/>
    </row>
    <row r="183" spans="8:8" ht="14.25" customHeight="1">
      <c r="H183" s="1"/>
    </row>
    <row r="184" spans="8:8" ht="14.25" customHeight="1">
      <c r="H184" s="1"/>
    </row>
    <row r="185" spans="8:8" ht="14.25" customHeight="1">
      <c r="H185" s="1"/>
    </row>
    <row r="186" spans="8:8" ht="14.25" customHeight="1">
      <c r="H186" s="1"/>
    </row>
    <row r="187" spans="8:8" ht="14.25" customHeight="1">
      <c r="H187" s="1"/>
    </row>
    <row r="188" spans="8:8" ht="14.25" customHeight="1">
      <c r="H188" s="1"/>
    </row>
    <row r="189" spans="8:8" ht="14.25" customHeight="1">
      <c r="H189" s="1"/>
    </row>
    <row r="190" spans="8:8" ht="14.25" customHeight="1">
      <c r="H190" s="1"/>
    </row>
    <row r="191" spans="8:8" ht="14.25" customHeight="1">
      <c r="H191" s="1"/>
    </row>
    <row r="192" spans="8:8" ht="14.25" customHeight="1">
      <c r="H192" s="1"/>
    </row>
    <row r="193" spans="8:8" ht="14.25" customHeight="1">
      <c r="H193" s="1"/>
    </row>
    <row r="194" spans="8:8" ht="14.25" customHeight="1">
      <c r="H194" s="1"/>
    </row>
    <row r="195" spans="8:8" ht="14.25" customHeight="1">
      <c r="H195" s="1"/>
    </row>
    <row r="196" spans="8:8" ht="14.25" customHeight="1">
      <c r="H196" s="1"/>
    </row>
    <row r="197" spans="8:8" ht="14.25" customHeight="1">
      <c r="H197" s="1"/>
    </row>
    <row r="198" spans="8:8" ht="14.25" customHeight="1">
      <c r="H198" s="1"/>
    </row>
    <row r="199" spans="8:8" ht="14.25" customHeight="1">
      <c r="H199" s="1"/>
    </row>
    <row r="200" spans="8:8" ht="14.25" customHeight="1">
      <c r="H200" s="1"/>
    </row>
    <row r="201" spans="8:8" ht="14.25" customHeight="1">
      <c r="H201" s="1"/>
    </row>
    <row r="202" spans="8:8" ht="14.25" customHeight="1">
      <c r="H202" s="1"/>
    </row>
    <row r="203" spans="8:8" ht="14.25" customHeight="1">
      <c r="H203" s="1"/>
    </row>
    <row r="204" spans="8:8" ht="14.25" customHeight="1">
      <c r="H204" s="1"/>
    </row>
    <row r="205" spans="8:8" ht="14.25" customHeight="1">
      <c r="H205" s="1"/>
    </row>
    <row r="206" spans="8:8" ht="14.25" customHeight="1">
      <c r="H206" s="1"/>
    </row>
    <row r="207" spans="8:8" ht="14.25" customHeight="1">
      <c r="H207" s="1"/>
    </row>
    <row r="208" spans="8:8" ht="14.25" customHeight="1">
      <c r="H208" s="1"/>
    </row>
    <row r="209" spans="8:8" ht="14.25" customHeight="1">
      <c r="H209" s="1"/>
    </row>
    <row r="210" spans="8:8" ht="14.25" customHeight="1">
      <c r="H210" s="1"/>
    </row>
    <row r="211" spans="8:8" ht="14.25" customHeight="1">
      <c r="H211" s="1"/>
    </row>
    <row r="212" spans="8:8" ht="14.25" customHeight="1">
      <c r="H212" s="1"/>
    </row>
    <row r="213" spans="8:8" ht="14.25" customHeight="1">
      <c r="H213" s="1"/>
    </row>
    <row r="214" spans="8:8" ht="14.25" customHeight="1">
      <c r="H214" s="1"/>
    </row>
    <row r="215" spans="8:8" ht="14.25" customHeight="1">
      <c r="H215" s="1"/>
    </row>
    <row r="216" spans="8:8" ht="14.25" customHeight="1">
      <c r="H216" s="1"/>
    </row>
    <row r="217" spans="8:8" ht="14.25" customHeight="1">
      <c r="H217" s="1"/>
    </row>
    <row r="218" spans="8:8" ht="14.25" customHeight="1">
      <c r="H218" s="1"/>
    </row>
    <row r="219" spans="8:8" ht="14.25" customHeight="1">
      <c r="H219" s="1"/>
    </row>
    <row r="220" spans="8:8" ht="14.25" customHeight="1">
      <c r="H220" s="1"/>
    </row>
    <row r="221" spans="8:8" ht="14.25" customHeight="1">
      <c r="H221" s="1"/>
    </row>
    <row r="222" spans="8:8" ht="14.25" customHeight="1">
      <c r="H222" s="1"/>
    </row>
    <row r="223" spans="8:8" ht="14.25" customHeight="1">
      <c r="H223" s="1"/>
    </row>
    <row r="224" spans="8:8" ht="14.25" customHeight="1">
      <c r="H224" s="1"/>
    </row>
    <row r="225" spans="8:8" ht="14.25" customHeight="1">
      <c r="H225" s="1"/>
    </row>
    <row r="226" spans="8:8" ht="14.25" customHeight="1">
      <c r="H226" s="1"/>
    </row>
    <row r="227" spans="8:8" ht="14.25" customHeight="1">
      <c r="H227" s="1"/>
    </row>
    <row r="228" spans="8:8" ht="14.25" customHeight="1">
      <c r="H228" s="1"/>
    </row>
    <row r="229" spans="8:8" ht="14.25" customHeight="1">
      <c r="H229" s="1"/>
    </row>
    <row r="230" spans="8:8" ht="14.25" customHeight="1">
      <c r="H230" s="1"/>
    </row>
    <row r="231" spans="8:8" ht="14.25" customHeight="1">
      <c r="H231" s="1"/>
    </row>
    <row r="232" spans="8:8" ht="14.25" customHeight="1">
      <c r="H232" s="1"/>
    </row>
    <row r="233" spans="8:8" ht="14.25" customHeight="1">
      <c r="H233" s="1"/>
    </row>
    <row r="234" spans="8:8" ht="14.25" customHeight="1">
      <c r="H234" s="1"/>
    </row>
    <row r="235" spans="8:8" ht="14.25" customHeight="1">
      <c r="H235" s="1"/>
    </row>
    <row r="236" spans="8:8" ht="14.25" customHeight="1">
      <c r="H236" s="1"/>
    </row>
    <row r="237" spans="8:8" ht="14.25" customHeight="1">
      <c r="H237" s="1"/>
    </row>
    <row r="238" spans="8:8" ht="14.25" customHeight="1">
      <c r="H238" s="1"/>
    </row>
    <row r="239" spans="8:8" ht="14.25" customHeight="1">
      <c r="H239" s="1"/>
    </row>
    <row r="240" spans="8:8" ht="14.25" customHeight="1">
      <c r="H240" s="1"/>
    </row>
    <row r="241" spans="8:8" ht="14.25" customHeight="1">
      <c r="H241" s="1"/>
    </row>
    <row r="242" spans="8:8" ht="14.25" customHeight="1">
      <c r="H242" s="1"/>
    </row>
    <row r="243" spans="8:8" ht="14.25" customHeight="1">
      <c r="H243" s="1"/>
    </row>
    <row r="244" spans="8:8" ht="14.25" customHeight="1">
      <c r="H244" s="1"/>
    </row>
    <row r="245" spans="8:8" ht="14.25" customHeight="1">
      <c r="H245" s="1"/>
    </row>
    <row r="246" spans="8:8" ht="14.25" customHeight="1">
      <c r="H246" s="1"/>
    </row>
    <row r="247" spans="8:8" ht="14.25" customHeight="1">
      <c r="H247" s="1"/>
    </row>
    <row r="248" spans="8:8" ht="14.25" customHeight="1">
      <c r="H248" s="1"/>
    </row>
    <row r="249" spans="8:8" ht="14.25" customHeight="1">
      <c r="H249" s="1"/>
    </row>
    <row r="250" spans="8:8" ht="14.25" customHeight="1">
      <c r="H250" s="1"/>
    </row>
    <row r="251" spans="8:8" ht="14.25" customHeight="1">
      <c r="H251" s="1"/>
    </row>
    <row r="252" spans="8:8" ht="14.25" customHeight="1">
      <c r="H252" s="1"/>
    </row>
    <row r="253" spans="8:8" ht="14.25" customHeight="1">
      <c r="H253" s="1"/>
    </row>
    <row r="254" spans="8:8" ht="14.25" customHeight="1">
      <c r="H254" s="1"/>
    </row>
    <row r="255" spans="8:8" ht="14.25" customHeight="1">
      <c r="H255" s="1"/>
    </row>
    <row r="256" spans="8:8" ht="14.25" customHeight="1">
      <c r="H256" s="1"/>
    </row>
    <row r="257" spans="8:8" ht="14.25" customHeight="1">
      <c r="H257" s="1"/>
    </row>
    <row r="258" spans="8:8" ht="14.25" customHeight="1">
      <c r="H258" s="1"/>
    </row>
    <row r="259" spans="8:8" ht="14.25" customHeight="1">
      <c r="H259" s="1"/>
    </row>
    <row r="260" spans="8:8" ht="14.25" customHeight="1">
      <c r="H260" s="1"/>
    </row>
    <row r="261" spans="8:8" ht="14.25" customHeight="1">
      <c r="H261" s="1"/>
    </row>
    <row r="262" spans="8:8" ht="14.25" customHeight="1">
      <c r="H262" s="1"/>
    </row>
    <row r="263" spans="8:8" ht="14.25" customHeight="1">
      <c r="H263" s="1"/>
    </row>
    <row r="264" spans="8:8" ht="14.25" customHeight="1">
      <c r="H264" s="1"/>
    </row>
    <row r="265" spans="8:8" ht="14.25" customHeight="1">
      <c r="H265" s="1"/>
    </row>
    <row r="266" spans="8:8" ht="14.25" customHeight="1">
      <c r="H266" s="1"/>
    </row>
    <row r="267" spans="8:8" ht="14.25" customHeight="1">
      <c r="H267" s="1"/>
    </row>
    <row r="268" spans="8:8" ht="14.25" customHeight="1">
      <c r="H268" s="1"/>
    </row>
    <row r="269" spans="8:8" ht="14.25" customHeight="1">
      <c r="H269" s="1"/>
    </row>
    <row r="270" spans="8:8" ht="14.25" customHeight="1">
      <c r="H270" s="1"/>
    </row>
    <row r="271" spans="8:8" ht="14.25" customHeight="1">
      <c r="H271" s="1"/>
    </row>
    <row r="272" spans="8:8" ht="14.25" customHeight="1">
      <c r="H272" s="1"/>
    </row>
    <row r="273" spans="8:8" ht="14.25" customHeight="1">
      <c r="H273" s="1"/>
    </row>
    <row r="274" spans="8:8" ht="14.25" customHeight="1">
      <c r="H274" s="1"/>
    </row>
    <row r="275" spans="8:8" ht="14.25" customHeight="1">
      <c r="H275" s="1"/>
    </row>
    <row r="276" spans="8:8" ht="14.25" customHeight="1">
      <c r="H276" s="1"/>
    </row>
    <row r="277" spans="8:8" ht="14.25" customHeight="1">
      <c r="H277" s="1"/>
    </row>
    <row r="278" spans="8:8" ht="14.25" customHeight="1">
      <c r="H278" s="1"/>
    </row>
    <row r="279" spans="8:8" ht="14.25" customHeight="1">
      <c r="H279" s="1"/>
    </row>
    <row r="280" spans="8:8" ht="14.25" customHeight="1">
      <c r="H280" s="1"/>
    </row>
    <row r="281" spans="8:8" ht="14.25" customHeight="1">
      <c r="H281" s="1"/>
    </row>
    <row r="282" spans="8:8" ht="14.25" customHeight="1">
      <c r="H282" s="1"/>
    </row>
    <row r="283" spans="8:8" ht="14.25" customHeight="1">
      <c r="H283" s="1"/>
    </row>
    <row r="284" spans="8:8" ht="14.25" customHeight="1">
      <c r="H284" s="1"/>
    </row>
    <row r="285" spans="8:8" ht="14.25" customHeight="1">
      <c r="H285" s="1"/>
    </row>
    <row r="286" spans="8:8" ht="14.25" customHeight="1">
      <c r="H286" s="1"/>
    </row>
    <row r="287" spans="8:8" ht="14.25" customHeight="1">
      <c r="H287" s="1"/>
    </row>
    <row r="288" spans="8:8" ht="14.25" customHeight="1">
      <c r="H288" s="1"/>
    </row>
    <row r="289" spans="8:8" ht="14.25" customHeight="1">
      <c r="H289" s="1"/>
    </row>
    <row r="290" spans="8:8" ht="14.25" customHeight="1">
      <c r="H290" s="1"/>
    </row>
    <row r="291" spans="8:8" ht="14.25" customHeight="1">
      <c r="H291" s="1"/>
    </row>
    <row r="292" spans="8:8" ht="14.25" customHeight="1">
      <c r="H292" s="1"/>
    </row>
    <row r="293" spans="8:8" ht="14.25" customHeight="1">
      <c r="H293" s="1"/>
    </row>
    <row r="294" spans="8:8" ht="14.25" customHeight="1">
      <c r="H294" s="1"/>
    </row>
    <row r="295" spans="8:8" ht="14.25" customHeight="1">
      <c r="H295" s="1"/>
    </row>
    <row r="296" spans="8:8" ht="14.25" customHeight="1">
      <c r="H296" s="1"/>
    </row>
    <row r="297" spans="8:8" ht="14.25" customHeight="1">
      <c r="H297" s="1"/>
    </row>
    <row r="298" spans="8:8" ht="14.25" customHeight="1">
      <c r="H298" s="1"/>
    </row>
    <row r="299" spans="8:8" ht="14.25" customHeight="1">
      <c r="H299" s="1"/>
    </row>
    <row r="300" spans="8:8" ht="14.25" customHeight="1">
      <c r="H300" s="1"/>
    </row>
    <row r="301" spans="8:8" ht="14.25" customHeight="1">
      <c r="H301" s="1"/>
    </row>
    <row r="302" spans="8:8" ht="14.25" customHeight="1">
      <c r="H302" s="1"/>
    </row>
    <row r="303" spans="8:8" ht="14.25" customHeight="1">
      <c r="H303" s="1"/>
    </row>
    <row r="304" spans="8:8" ht="14.25" customHeight="1">
      <c r="H304" s="1"/>
    </row>
    <row r="305" spans="8:8" ht="14.25" customHeight="1">
      <c r="H305" s="1"/>
    </row>
    <row r="306" spans="8:8" ht="14.25" customHeight="1">
      <c r="H306" s="1"/>
    </row>
    <row r="307" spans="8:8" ht="14.25" customHeight="1">
      <c r="H307" s="1"/>
    </row>
    <row r="308" spans="8:8" ht="14.25" customHeight="1">
      <c r="H308" s="1"/>
    </row>
    <row r="309" spans="8:8" ht="14.25" customHeight="1">
      <c r="H309" s="1"/>
    </row>
    <row r="310" spans="8:8" ht="14.25" customHeight="1">
      <c r="H310" s="1"/>
    </row>
    <row r="311" spans="8:8" ht="14.25" customHeight="1">
      <c r="H311" s="1"/>
    </row>
    <row r="312" spans="8:8" ht="14.25" customHeight="1">
      <c r="H312" s="1"/>
    </row>
    <row r="313" spans="8:8" ht="14.25" customHeight="1">
      <c r="H313" s="1"/>
    </row>
    <row r="314" spans="8:8" ht="14.25" customHeight="1">
      <c r="H314" s="1"/>
    </row>
    <row r="315" spans="8:8" ht="14.25" customHeight="1">
      <c r="H315" s="1"/>
    </row>
    <row r="316" spans="8:8" ht="14.25" customHeight="1">
      <c r="H316" s="1"/>
    </row>
    <row r="317" spans="8:8" ht="14.25" customHeight="1">
      <c r="H317" s="1"/>
    </row>
    <row r="318" spans="8:8" ht="14.25" customHeight="1">
      <c r="H318" s="1"/>
    </row>
    <row r="319" spans="8:8" ht="14.25" customHeight="1">
      <c r="H319" s="1"/>
    </row>
    <row r="320" spans="8:8" ht="14.25" customHeight="1">
      <c r="H320" s="1"/>
    </row>
    <row r="321" spans="8:8" ht="14.25" customHeight="1">
      <c r="H321" s="1"/>
    </row>
    <row r="322" spans="8:8" ht="14.25" customHeight="1">
      <c r="H322" s="1"/>
    </row>
    <row r="323" spans="8:8" ht="14.25" customHeight="1">
      <c r="H323" s="1"/>
    </row>
    <row r="324" spans="8:8" ht="14.25" customHeight="1">
      <c r="H324" s="1"/>
    </row>
    <row r="325" spans="8:8" ht="14.25" customHeight="1">
      <c r="H325" s="1"/>
    </row>
    <row r="326" spans="8:8" ht="14.25" customHeight="1">
      <c r="H326" s="1"/>
    </row>
    <row r="327" spans="8:8" ht="14.25" customHeight="1">
      <c r="H327" s="1"/>
    </row>
    <row r="328" spans="8:8" ht="14.25" customHeight="1">
      <c r="H328" s="1"/>
    </row>
    <row r="329" spans="8:8" ht="14.25" customHeight="1">
      <c r="H329" s="1"/>
    </row>
    <row r="330" spans="8:8" ht="14.25" customHeight="1">
      <c r="H330" s="1"/>
    </row>
    <row r="331" spans="8:8" ht="14.25" customHeight="1">
      <c r="H331" s="1"/>
    </row>
    <row r="332" spans="8:8" ht="14.25" customHeight="1">
      <c r="H332" s="1"/>
    </row>
    <row r="333" spans="8:8" ht="14.25" customHeight="1">
      <c r="H333" s="1"/>
    </row>
    <row r="334" spans="8:8" ht="14.25" customHeight="1">
      <c r="H334" s="1"/>
    </row>
    <row r="335" spans="8:8" ht="14.25" customHeight="1">
      <c r="H335" s="1"/>
    </row>
    <row r="336" spans="8:8" ht="14.25" customHeight="1">
      <c r="H336" s="1"/>
    </row>
    <row r="337" spans="8:8" ht="14.25" customHeight="1">
      <c r="H337" s="1"/>
    </row>
    <row r="338" spans="8:8" ht="14.25" customHeight="1">
      <c r="H338" s="1"/>
    </row>
    <row r="339" spans="8:8" ht="14.25" customHeight="1">
      <c r="H339" s="1"/>
    </row>
    <row r="340" spans="8:8" ht="14.25" customHeight="1">
      <c r="H340" s="1"/>
    </row>
    <row r="341" spans="8:8" ht="14.25" customHeight="1">
      <c r="H341" s="1"/>
    </row>
    <row r="342" spans="8:8" ht="14.25" customHeight="1">
      <c r="H342" s="1"/>
    </row>
    <row r="343" spans="8:8" ht="14.25" customHeight="1">
      <c r="H343" s="1"/>
    </row>
    <row r="344" spans="8:8" ht="14.25" customHeight="1">
      <c r="H344" s="1"/>
    </row>
    <row r="345" spans="8:8" ht="14.25" customHeight="1">
      <c r="H345" s="1"/>
    </row>
    <row r="346" spans="8:8" ht="14.25" customHeight="1">
      <c r="H346" s="1"/>
    </row>
    <row r="347" spans="8:8" ht="14.25" customHeight="1">
      <c r="H347" s="1"/>
    </row>
    <row r="348" spans="8:8" ht="14.25" customHeight="1">
      <c r="H348" s="1"/>
    </row>
    <row r="349" spans="8:8" ht="14.25" customHeight="1">
      <c r="H349" s="1"/>
    </row>
    <row r="350" spans="8:8" ht="14.25" customHeight="1">
      <c r="H350" s="1"/>
    </row>
    <row r="351" spans="8:8" ht="14.25" customHeight="1">
      <c r="H351" s="1"/>
    </row>
    <row r="352" spans="8:8" ht="14.25" customHeight="1">
      <c r="H352" s="1"/>
    </row>
    <row r="353" spans="8:8" ht="14.25" customHeight="1">
      <c r="H353" s="1"/>
    </row>
    <row r="354" spans="8:8" ht="14.25" customHeight="1">
      <c r="H354" s="1"/>
    </row>
    <row r="355" spans="8:8" ht="14.25" customHeight="1">
      <c r="H355" s="1"/>
    </row>
    <row r="356" spans="8:8" ht="14.25" customHeight="1">
      <c r="H356" s="1"/>
    </row>
    <row r="357" spans="8:8" ht="14.25" customHeight="1">
      <c r="H357" s="1"/>
    </row>
    <row r="358" spans="8:8" ht="14.25" customHeight="1">
      <c r="H358" s="1"/>
    </row>
    <row r="359" spans="8:8" ht="14.25" customHeight="1">
      <c r="H359" s="1"/>
    </row>
    <row r="360" spans="8:8" ht="14.25" customHeight="1">
      <c r="H360" s="1"/>
    </row>
    <row r="361" spans="8:8" ht="14.25" customHeight="1">
      <c r="H361" s="1"/>
    </row>
    <row r="362" spans="8:8" ht="14.25" customHeight="1">
      <c r="H362" s="1"/>
    </row>
    <row r="363" spans="8:8" ht="14.25" customHeight="1">
      <c r="H363" s="1"/>
    </row>
    <row r="364" spans="8:8" ht="14.25" customHeight="1">
      <c r="H364" s="1"/>
    </row>
    <row r="365" spans="8:8" ht="14.25" customHeight="1">
      <c r="H365" s="1"/>
    </row>
    <row r="366" spans="8:8" ht="14.25" customHeight="1">
      <c r="H366" s="1"/>
    </row>
    <row r="367" spans="8:8" ht="14.25" customHeight="1">
      <c r="H367" s="1"/>
    </row>
    <row r="368" spans="8:8" ht="14.25" customHeight="1">
      <c r="H368" s="1"/>
    </row>
    <row r="369" spans="8:8" ht="14.25" customHeight="1">
      <c r="H369" s="1"/>
    </row>
    <row r="370" spans="8:8" ht="14.25" customHeight="1">
      <c r="H370" s="1"/>
    </row>
    <row r="371" spans="8:8" ht="14.25" customHeight="1">
      <c r="H371" s="1"/>
    </row>
    <row r="372" spans="8:8" ht="14.25" customHeight="1">
      <c r="H372" s="1"/>
    </row>
    <row r="373" spans="8:8" ht="14.25" customHeight="1">
      <c r="H373" s="1"/>
    </row>
    <row r="374" spans="8:8" ht="14.25" customHeight="1">
      <c r="H374" s="1"/>
    </row>
    <row r="375" spans="8:8" ht="14.25" customHeight="1">
      <c r="H375" s="1"/>
    </row>
    <row r="376" spans="8:8" ht="14.25" customHeight="1">
      <c r="H376" s="1"/>
    </row>
    <row r="377" spans="8:8" ht="14.25" customHeight="1">
      <c r="H377" s="1"/>
    </row>
    <row r="378" spans="8:8" ht="14.25" customHeight="1">
      <c r="H378" s="1"/>
    </row>
    <row r="379" spans="8:8" ht="14.25" customHeight="1">
      <c r="H379" s="1"/>
    </row>
    <row r="380" spans="8:8" ht="14.25" customHeight="1">
      <c r="H380" s="1"/>
    </row>
    <row r="381" spans="8:8" ht="14.25" customHeight="1">
      <c r="H381" s="1"/>
    </row>
    <row r="382" spans="8:8" ht="14.25" customHeight="1">
      <c r="H382" s="1"/>
    </row>
    <row r="383" spans="8:8" ht="14.25" customHeight="1">
      <c r="H383" s="1"/>
    </row>
    <row r="384" spans="8:8" ht="14.25" customHeight="1">
      <c r="H384" s="1"/>
    </row>
    <row r="385" spans="8:8" ht="14.25" customHeight="1">
      <c r="H385" s="1"/>
    </row>
    <row r="386" spans="8:8" ht="14.25" customHeight="1">
      <c r="H386" s="1"/>
    </row>
    <row r="387" spans="8:8" ht="14.25" customHeight="1">
      <c r="H387" s="1"/>
    </row>
    <row r="388" spans="8:8" ht="14.25" customHeight="1">
      <c r="H388" s="1"/>
    </row>
    <row r="389" spans="8:8" ht="14.25" customHeight="1">
      <c r="H389" s="1"/>
    </row>
    <row r="390" spans="8:8" ht="14.25" customHeight="1">
      <c r="H390" s="1"/>
    </row>
    <row r="391" spans="8:8" ht="14.25" customHeight="1">
      <c r="H391" s="1"/>
    </row>
    <row r="392" spans="8:8" ht="14.25" customHeight="1">
      <c r="H392" s="1"/>
    </row>
    <row r="393" spans="8:8" ht="14.25" customHeight="1">
      <c r="H393" s="1"/>
    </row>
    <row r="394" spans="8:8" ht="14.25" customHeight="1">
      <c r="H394" s="1"/>
    </row>
    <row r="395" spans="8:8" ht="14.25" customHeight="1">
      <c r="H395" s="1"/>
    </row>
    <row r="396" spans="8:8" ht="14.25" customHeight="1">
      <c r="H396" s="1"/>
    </row>
    <row r="397" spans="8:8" ht="14.25" customHeight="1">
      <c r="H397" s="1"/>
    </row>
    <row r="398" spans="8:8" ht="14.25" customHeight="1">
      <c r="H398" s="1"/>
    </row>
    <row r="399" spans="8:8" ht="14.25" customHeight="1">
      <c r="H399" s="1"/>
    </row>
    <row r="400" spans="8:8" ht="14.25" customHeight="1">
      <c r="H400" s="1"/>
    </row>
    <row r="401" spans="8:8" ht="14.25" customHeight="1">
      <c r="H401" s="1"/>
    </row>
    <row r="402" spans="8:8" ht="14.25" customHeight="1">
      <c r="H402" s="1"/>
    </row>
    <row r="403" spans="8:8" ht="14.25" customHeight="1">
      <c r="H403" s="1"/>
    </row>
    <row r="404" spans="8:8" ht="14.25" customHeight="1">
      <c r="H404" s="1"/>
    </row>
    <row r="405" spans="8:8" ht="14.25" customHeight="1">
      <c r="H405" s="1"/>
    </row>
    <row r="406" spans="8:8" ht="14.25" customHeight="1">
      <c r="H406" s="1"/>
    </row>
    <row r="407" spans="8:8" ht="14.25" customHeight="1">
      <c r="H407" s="1"/>
    </row>
    <row r="408" spans="8:8" ht="14.25" customHeight="1">
      <c r="H408" s="1"/>
    </row>
    <row r="409" spans="8:8" ht="14.25" customHeight="1">
      <c r="H409" s="1"/>
    </row>
    <row r="410" spans="8:8" ht="14.25" customHeight="1">
      <c r="H410" s="1"/>
    </row>
    <row r="411" spans="8:8" ht="14.25" customHeight="1">
      <c r="H411" s="1"/>
    </row>
    <row r="412" spans="8:8" ht="14.25" customHeight="1">
      <c r="H412" s="1"/>
    </row>
    <row r="413" spans="8:8" ht="14.25" customHeight="1">
      <c r="H413" s="1"/>
    </row>
    <row r="414" spans="8:8" ht="14.25" customHeight="1">
      <c r="H414" s="1"/>
    </row>
    <row r="415" spans="8:8" ht="14.25" customHeight="1">
      <c r="H415" s="1"/>
    </row>
    <row r="416" spans="8:8" ht="14.25" customHeight="1">
      <c r="H416" s="1"/>
    </row>
    <row r="417" spans="8:8" ht="14.25" customHeight="1">
      <c r="H417" s="1"/>
    </row>
    <row r="418" spans="8:8" ht="14.25" customHeight="1">
      <c r="H418" s="1"/>
    </row>
    <row r="419" spans="8:8" ht="14.25" customHeight="1">
      <c r="H419" s="1"/>
    </row>
    <row r="420" spans="8:8" ht="14.25" customHeight="1">
      <c r="H420" s="1"/>
    </row>
    <row r="421" spans="8:8" ht="14.25" customHeight="1">
      <c r="H421" s="1"/>
    </row>
    <row r="422" spans="8:8" ht="14.25" customHeight="1">
      <c r="H422" s="1"/>
    </row>
    <row r="423" spans="8:8" ht="14.25" customHeight="1">
      <c r="H423" s="1"/>
    </row>
    <row r="424" spans="8:8" ht="14.25" customHeight="1">
      <c r="H424" s="1"/>
    </row>
    <row r="425" spans="8:8" ht="14.25" customHeight="1">
      <c r="H425" s="1"/>
    </row>
    <row r="426" spans="8:8" ht="14.25" customHeight="1">
      <c r="H426" s="1"/>
    </row>
    <row r="427" spans="8:8" ht="14.25" customHeight="1">
      <c r="H427" s="1"/>
    </row>
    <row r="428" spans="8:8" ht="14.25" customHeight="1">
      <c r="H428" s="1"/>
    </row>
    <row r="429" spans="8:8" ht="14.25" customHeight="1">
      <c r="H429" s="1"/>
    </row>
    <row r="430" spans="8:8" ht="14.25" customHeight="1">
      <c r="H430" s="1"/>
    </row>
    <row r="431" spans="8:8" ht="14.25" customHeight="1">
      <c r="H431" s="1"/>
    </row>
    <row r="432" spans="8:8" ht="14.25" customHeight="1">
      <c r="H432" s="1"/>
    </row>
    <row r="433" spans="8:8" ht="14.25" customHeight="1">
      <c r="H433" s="1"/>
    </row>
    <row r="434" spans="8:8" ht="14.25" customHeight="1">
      <c r="H434" s="1"/>
    </row>
    <row r="435" spans="8:8" ht="14.25" customHeight="1">
      <c r="H435" s="1"/>
    </row>
    <row r="436" spans="8:8" ht="14.25" customHeight="1">
      <c r="H436" s="1"/>
    </row>
    <row r="437" spans="8:8" ht="14.25" customHeight="1">
      <c r="H437" s="1"/>
    </row>
    <row r="438" spans="8:8" ht="14.25" customHeight="1">
      <c r="H438" s="1"/>
    </row>
    <row r="439" spans="8:8" ht="14.25" customHeight="1">
      <c r="H439" s="1"/>
    </row>
    <row r="440" spans="8:8" ht="14.25" customHeight="1">
      <c r="H440" s="1"/>
    </row>
    <row r="441" spans="8:8" ht="14.25" customHeight="1">
      <c r="H441" s="1"/>
    </row>
    <row r="442" spans="8:8" ht="14.25" customHeight="1">
      <c r="H442" s="1"/>
    </row>
    <row r="443" spans="8:8" ht="14.25" customHeight="1">
      <c r="H443" s="1"/>
    </row>
    <row r="444" spans="8:8" ht="14.25" customHeight="1">
      <c r="H444" s="1"/>
    </row>
    <row r="445" spans="8:8" ht="14.25" customHeight="1">
      <c r="H445" s="1"/>
    </row>
    <row r="446" spans="8:8" ht="14.25" customHeight="1">
      <c r="H446" s="1"/>
    </row>
    <row r="447" spans="8:8" ht="14.25" customHeight="1">
      <c r="H447" s="1"/>
    </row>
    <row r="448" spans="8:8" ht="14.25" customHeight="1">
      <c r="H448" s="1"/>
    </row>
    <row r="449" spans="8:8" ht="14.25" customHeight="1">
      <c r="H449" s="1"/>
    </row>
    <row r="450" spans="8:8" ht="14.25" customHeight="1">
      <c r="H450" s="1"/>
    </row>
    <row r="451" spans="8:8" ht="14.25" customHeight="1">
      <c r="H451" s="1"/>
    </row>
    <row r="452" spans="8:8" ht="14.25" customHeight="1">
      <c r="H452" s="1"/>
    </row>
    <row r="453" spans="8:8" ht="14.25" customHeight="1">
      <c r="H453" s="1"/>
    </row>
    <row r="454" spans="8:8" ht="14.25" customHeight="1">
      <c r="H454" s="1"/>
    </row>
    <row r="455" spans="8:8" ht="14.25" customHeight="1">
      <c r="H455" s="1"/>
    </row>
    <row r="456" spans="8:8" ht="14.25" customHeight="1">
      <c r="H456" s="1"/>
    </row>
    <row r="457" spans="8:8" ht="14.25" customHeight="1">
      <c r="H457" s="1"/>
    </row>
    <row r="458" spans="8:8" ht="14.25" customHeight="1">
      <c r="H458" s="1"/>
    </row>
    <row r="459" spans="8:8" ht="14.25" customHeight="1">
      <c r="H459" s="1"/>
    </row>
    <row r="460" spans="8:8" ht="14.25" customHeight="1">
      <c r="H460" s="1"/>
    </row>
    <row r="461" spans="8:8" ht="14.25" customHeight="1">
      <c r="H461" s="1"/>
    </row>
    <row r="462" spans="8:8" ht="14.25" customHeight="1">
      <c r="H462" s="1"/>
    </row>
    <row r="463" spans="8:8" ht="14.25" customHeight="1">
      <c r="H463" s="1"/>
    </row>
    <row r="464" spans="8:8" ht="14.25" customHeight="1">
      <c r="H464" s="1"/>
    </row>
    <row r="465" spans="8:8" ht="14.25" customHeight="1">
      <c r="H465" s="1"/>
    </row>
    <row r="466" spans="8:8" ht="14.25" customHeight="1">
      <c r="H466" s="1"/>
    </row>
    <row r="467" spans="8:8" ht="14.25" customHeight="1">
      <c r="H467" s="1"/>
    </row>
    <row r="468" spans="8:8" ht="14.25" customHeight="1">
      <c r="H468" s="1"/>
    </row>
    <row r="469" spans="8:8" ht="14.25" customHeight="1">
      <c r="H469" s="1"/>
    </row>
    <row r="470" spans="8:8" ht="14.25" customHeight="1">
      <c r="H470" s="1"/>
    </row>
    <row r="471" spans="8:8" ht="14.25" customHeight="1">
      <c r="H471" s="1"/>
    </row>
    <row r="472" spans="8:8" ht="14.25" customHeight="1">
      <c r="H472" s="1"/>
    </row>
    <row r="473" spans="8:8" ht="14.25" customHeight="1">
      <c r="H473" s="1"/>
    </row>
    <row r="474" spans="8:8" ht="14.25" customHeight="1">
      <c r="H474" s="1"/>
    </row>
    <row r="475" spans="8:8" ht="14.25" customHeight="1">
      <c r="H475" s="1"/>
    </row>
    <row r="476" spans="8:8" ht="14.25" customHeight="1">
      <c r="H476" s="1"/>
    </row>
    <row r="477" spans="8:8" ht="14.25" customHeight="1">
      <c r="H477" s="1"/>
    </row>
    <row r="478" spans="8:8" ht="14.25" customHeight="1">
      <c r="H478" s="1"/>
    </row>
    <row r="479" spans="8:8" ht="14.25" customHeight="1">
      <c r="H479" s="1"/>
    </row>
    <row r="480" spans="8:8" ht="14.25" customHeight="1">
      <c r="H480" s="1"/>
    </row>
    <row r="481" spans="8:8" ht="14.25" customHeight="1">
      <c r="H481" s="1"/>
    </row>
    <row r="482" spans="8:8" ht="14.25" customHeight="1">
      <c r="H482" s="1"/>
    </row>
    <row r="483" spans="8:8" ht="14.25" customHeight="1">
      <c r="H483" s="1"/>
    </row>
    <row r="484" spans="8:8" ht="14.25" customHeight="1">
      <c r="H484" s="1"/>
    </row>
    <row r="485" spans="8:8" ht="14.25" customHeight="1">
      <c r="H485" s="1"/>
    </row>
    <row r="486" spans="8:8" ht="14.25" customHeight="1">
      <c r="H486" s="1"/>
    </row>
    <row r="487" spans="8:8" ht="14.25" customHeight="1">
      <c r="H487" s="1"/>
    </row>
    <row r="488" spans="8:8" ht="14.25" customHeight="1">
      <c r="H488" s="1"/>
    </row>
    <row r="489" spans="8:8" ht="14.25" customHeight="1">
      <c r="H489" s="1"/>
    </row>
    <row r="490" spans="8:8" ht="14.25" customHeight="1">
      <c r="H490" s="1"/>
    </row>
    <row r="491" spans="8:8" ht="14.25" customHeight="1">
      <c r="H491" s="1"/>
    </row>
    <row r="492" spans="8:8" ht="14.25" customHeight="1">
      <c r="H492" s="1"/>
    </row>
    <row r="493" spans="8:8" ht="14.25" customHeight="1">
      <c r="H493" s="1"/>
    </row>
    <row r="494" spans="8:8" ht="14.25" customHeight="1">
      <c r="H494" s="1"/>
    </row>
    <row r="495" spans="8:8" ht="14.25" customHeight="1">
      <c r="H495" s="1"/>
    </row>
    <row r="496" spans="8:8" ht="14.25" customHeight="1">
      <c r="H496" s="1"/>
    </row>
    <row r="497" spans="8:8" ht="14.25" customHeight="1">
      <c r="H497" s="1"/>
    </row>
    <row r="498" spans="8:8" ht="14.25" customHeight="1">
      <c r="H498" s="1"/>
    </row>
    <row r="499" spans="8:8" ht="14.25" customHeight="1">
      <c r="H499" s="1"/>
    </row>
    <row r="500" spans="8:8" ht="14.25" customHeight="1">
      <c r="H500" s="1"/>
    </row>
    <row r="501" spans="8:8" ht="14.25" customHeight="1">
      <c r="H501" s="1"/>
    </row>
    <row r="502" spans="8:8" ht="14.25" customHeight="1">
      <c r="H502" s="1"/>
    </row>
    <row r="503" spans="8:8" ht="14.25" customHeight="1">
      <c r="H503" s="1"/>
    </row>
    <row r="504" spans="8:8" ht="14.25" customHeight="1">
      <c r="H504" s="1"/>
    </row>
    <row r="505" spans="8:8" ht="14.25" customHeight="1">
      <c r="H505" s="1"/>
    </row>
    <row r="506" spans="8:8" ht="14.25" customHeight="1">
      <c r="H506" s="1"/>
    </row>
    <row r="507" spans="8:8" ht="14.25" customHeight="1">
      <c r="H507" s="1"/>
    </row>
    <row r="508" spans="8:8" ht="14.25" customHeight="1">
      <c r="H508" s="1"/>
    </row>
    <row r="509" spans="8:8" ht="14.25" customHeight="1">
      <c r="H509" s="1"/>
    </row>
    <row r="510" spans="8:8" ht="14.25" customHeight="1">
      <c r="H510" s="1"/>
    </row>
    <row r="511" spans="8:8" ht="14.25" customHeight="1">
      <c r="H511" s="1"/>
    </row>
    <row r="512" spans="8:8" ht="14.25" customHeight="1">
      <c r="H512" s="1"/>
    </row>
    <row r="513" spans="8:8" ht="14.25" customHeight="1">
      <c r="H513" s="1"/>
    </row>
    <row r="514" spans="8:8" ht="14.25" customHeight="1">
      <c r="H514" s="1"/>
    </row>
    <row r="515" spans="8:8" ht="14.25" customHeight="1">
      <c r="H515" s="1"/>
    </row>
    <row r="516" spans="8:8" ht="14.25" customHeight="1">
      <c r="H516" s="1"/>
    </row>
    <row r="517" spans="8:8" ht="14.25" customHeight="1">
      <c r="H517" s="1"/>
    </row>
    <row r="518" spans="8:8" ht="14.25" customHeight="1">
      <c r="H518" s="1"/>
    </row>
    <row r="519" spans="8:8" ht="14.25" customHeight="1">
      <c r="H519" s="1"/>
    </row>
    <row r="520" spans="8:8" ht="14.25" customHeight="1">
      <c r="H520" s="1"/>
    </row>
    <row r="521" spans="8:8" ht="14.25" customHeight="1">
      <c r="H521" s="1"/>
    </row>
    <row r="522" spans="8:8" ht="14.25" customHeight="1">
      <c r="H522" s="1"/>
    </row>
    <row r="523" spans="8:8" ht="14.25" customHeight="1">
      <c r="H523" s="1"/>
    </row>
    <row r="524" spans="8:8" ht="14.25" customHeight="1">
      <c r="H524" s="1"/>
    </row>
    <row r="525" spans="8:8" ht="14.25" customHeight="1">
      <c r="H525" s="1"/>
    </row>
    <row r="526" spans="8:8" ht="14.25" customHeight="1">
      <c r="H526" s="1"/>
    </row>
    <row r="527" spans="8:8" ht="14.25" customHeight="1">
      <c r="H527" s="1"/>
    </row>
    <row r="528" spans="8:8" ht="14.25" customHeight="1">
      <c r="H528" s="1"/>
    </row>
    <row r="529" spans="8:8" ht="14.25" customHeight="1">
      <c r="H529" s="1"/>
    </row>
    <row r="530" spans="8:8" ht="14.25" customHeight="1">
      <c r="H530" s="1"/>
    </row>
    <row r="531" spans="8:8" ht="14.25" customHeight="1">
      <c r="H531" s="1"/>
    </row>
    <row r="532" spans="8:8" ht="14.25" customHeight="1">
      <c r="H532" s="1"/>
    </row>
    <row r="533" spans="8:8" ht="14.25" customHeight="1">
      <c r="H533" s="1"/>
    </row>
    <row r="534" spans="8:8" ht="14.25" customHeight="1">
      <c r="H534" s="1"/>
    </row>
    <row r="535" spans="8:8" ht="14.25" customHeight="1">
      <c r="H535" s="1"/>
    </row>
    <row r="536" spans="8:8" ht="14.25" customHeight="1">
      <c r="H536" s="1"/>
    </row>
    <row r="537" spans="8:8" ht="14.25" customHeight="1">
      <c r="H537" s="1"/>
    </row>
    <row r="538" spans="8:8" ht="14.25" customHeight="1">
      <c r="H538" s="1"/>
    </row>
    <row r="539" spans="8:8" ht="14.25" customHeight="1">
      <c r="H539" s="1"/>
    </row>
    <row r="540" spans="8:8" ht="14.25" customHeight="1">
      <c r="H540" s="1"/>
    </row>
    <row r="541" spans="8:8" ht="14.25" customHeight="1">
      <c r="H541" s="1"/>
    </row>
    <row r="542" spans="8:8" ht="14.25" customHeight="1">
      <c r="H542" s="1"/>
    </row>
    <row r="543" spans="8:8" ht="14.25" customHeight="1">
      <c r="H543" s="1"/>
    </row>
    <row r="544" spans="8:8" ht="14.25" customHeight="1">
      <c r="H544" s="1"/>
    </row>
    <row r="545" spans="8:8" ht="14.25" customHeight="1">
      <c r="H545" s="1"/>
    </row>
    <row r="546" spans="8:8" ht="14.25" customHeight="1">
      <c r="H546" s="1"/>
    </row>
    <row r="547" spans="8:8" ht="14.25" customHeight="1">
      <c r="H547" s="1"/>
    </row>
    <row r="548" spans="8:8" ht="14.25" customHeight="1">
      <c r="H548" s="1"/>
    </row>
    <row r="549" spans="8:8" ht="14.25" customHeight="1">
      <c r="H549" s="1"/>
    </row>
    <row r="550" spans="8:8" ht="14.25" customHeight="1">
      <c r="H550" s="1"/>
    </row>
    <row r="551" spans="8:8" ht="14.25" customHeight="1">
      <c r="H551" s="1"/>
    </row>
    <row r="552" spans="8:8" ht="14.25" customHeight="1">
      <c r="H552" s="1"/>
    </row>
    <row r="553" spans="8:8" ht="14.25" customHeight="1">
      <c r="H553" s="1"/>
    </row>
    <row r="554" spans="8:8" ht="14.25" customHeight="1">
      <c r="H554" s="1"/>
    </row>
    <row r="555" spans="8:8" ht="14.25" customHeight="1">
      <c r="H555" s="1"/>
    </row>
    <row r="556" spans="8:8" ht="14.25" customHeight="1">
      <c r="H556" s="1"/>
    </row>
    <row r="557" spans="8:8" ht="14.25" customHeight="1">
      <c r="H557" s="1"/>
    </row>
    <row r="558" spans="8:8" ht="14.25" customHeight="1">
      <c r="H558" s="1"/>
    </row>
    <row r="559" spans="8:8" ht="14.25" customHeight="1">
      <c r="H559" s="1"/>
    </row>
    <row r="560" spans="8:8" ht="14.25" customHeight="1">
      <c r="H560" s="1"/>
    </row>
    <row r="561" spans="8:8" ht="14.25" customHeight="1">
      <c r="H561" s="1"/>
    </row>
    <row r="562" spans="8:8" ht="14.25" customHeight="1">
      <c r="H562" s="1"/>
    </row>
    <row r="563" spans="8:8" ht="14.25" customHeight="1">
      <c r="H563" s="1"/>
    </row>
    <row r="564" spans="8:8" ht="14.25" customHeight="1">
      <c r="H564" s="1"/>
    </row>
    <row r="565" spans="8:8" ht="14.25" customHeight="1">
      <c r="H565" s="1"/>
    </row>
    <row r="566" spans="8:8" ht="14.25" customHeight="1">
      <c r="H566" s="1"/>
    </row>
    <row r="567" spans="8:8" ht="14.25" customHeight="1">
      <c r="H567" s="1"/>
    </row>
    <row r="568" spans="8:8" ht="14.25" customHeight="1">
      <c r="H568" s="1"/>
    </row>
    <row r="569" spans="8:8" ht="14.25" customHeight="1">
      <c r="H569" s="1"/>
    </row>
    <row r="570" spans="8:8" ht="14.25" customHeight="1">
      <c r="H570" s="1"/>
    </row>
    <row r="571" spans="8:8" ht="14.25" customHeight="1">
      <c r="H571" s="1"/>
    </row>
    <row r="572" spans="8:8" ht="14.25" customHeight="1">
      <c r="H572" s="1"/>
    </row>
    <row r="573" spans="8:8" ht="14.25" customHeight="1">
      <c r="H573" s="1"/>
    </row>
    <row r="574" spans="8:8" ht="14.25" customHeight="1">
      <c r="H574" s="1"/>
    </row>
    <row r="575" spans="8:8" ht="14.25" customHeight="1">
      <c r="H575" s="1"/>
    </row>
    <row r="576" spans="8:8" ht="14.25" customHeight="1">
      <c r="H576" s="1"/>
    </row>
    <row r="577" spans="8:8" ht="14.25" customHeight="1">
      <c r="H577" s="1"/>
    </row>
    <row r="578" spans="8:8" ht="14.25" customHeight="1">
      <c r="H578" s="1"/>
    </row>
    <row r="579" spans="8:8" ht="14.25" customHeight="1">
      <c r="H579" s="1"/>
    </row>
    <row r="580" spans="8:8" ht="14.25" customHeight="1">
      <c r="H580" s="1"/>
    </row>
    <row r="581" spans="8:8" ht="14.25" customHeight="1">
      <c r="H581" s="1"/>
    </row>
    <row r="582" spans="8:8" ht="14.25" customHeight="1">
      <c r="H582" s="1"/>
    </row>
    <row r="583" spans="8:8" ht="14.25" customHeight="1">
      <c r="H583" s="1"/>
    </row>
    <row r="584" spans="8:8" ht="14.25" customHeight="1">
      <c r="H584" s="1"/>
    </row>
    <row r="585" spans="8:8" ht="14.25" customHeight="1">
      <c r="H585" s="1"/>
    </row>
    <row r="586" spans="8:8" ht="14.25" customHeight="1">
      <c r="H586" s="1"/>
    </row>
    <row r="587" spans="8:8" ht="14.25" customHeight="1">
      <c r="H587" s="1"/>
    </row>
    <row r="588" spans="8:8" ht="14.25" customHeight="1">
      <c r="H588" s="1"/>
    </row>
    <row r="589" spans="8:8" ht="14.25" customHeight="1">
      <c r="H589" s="1"/>
    </row>
    <row r="590" spans="8:8" ht="14.25" customHeight="1">
      <c r="H590" s="1"/>
    </row>
    <row r="591" spans="8:8" ht="14.25" customHeight="1">
      <c r="H591" s="1"/>
    </row>
    <row r="592" spans="8:8" ht="14.25" customHeight="1">
      <c r="H592" s="1"/>
    </row>
    <row r="593" spans="8:8" ht="14.25" customHeight="1">
      <c r="H593" s="1"/>
    </row>
    <row r="594" spans="8:8" ht="14.25" customHeight="1">
      <c r="H594" s="1"/>
    </row>
    <row r="595" spans="8:8" ht="14.25" customHeight="1">
      <c r="H595" s="1"/>
    </row>
    <row r="596" spans="8:8" ht="14.25" customHeight="1">
      <c r="H596" s="1"/>
    </row>
    <row r="597" spans="8:8" ht="14.25" customHeight="1">
      <c r="H597" s="1"/>
    </row>
    <row r="598" spans="8:8" ht="14.25" customHeight="1">
      <c r="H598" s="1"/>
    </row>
    <row r="599" spans="8:8" ht="14.25" customHeight="1">
      <c r="H599" s="1"/>
    </row>
    <row r="600" spans="8:8" ht="14.25" customHeight="1">
      <c r="H600" s="1"/>
    </row>
    <row r="601" spans="8:8" ht="14.25" customHeight="1">
      <c r="H601" s="1"/>
    </row>
    <row r="602" spans="8:8" ht="14.25" customHeight="1">
      <c r="H602" s="1"/>
    </row>
    <row r="603" spans="8:8" ht="14.25" customHeight="1">
      <c r="H603" s="1"/>
    </row>
    <row r="604" spans="8:8" ht="14.25" customHeight="1">
      <c r="H604" s="1"/>
    </row>
    <row r="605" spans="8:8" ht="14.25" customHeight="1">
      <c r="H605" s="1"/>
    </row>
    <row r="606" spans="8:8" ht="14.25" customHeight="1">
      <c r="H606" s="1"/>
    </row>
    <row r="607" spans="8:8" ht="14.25" customHeight="1">
      <c r="H607" s="1"/>
    </row>
    <row r="608" spans="8:8" ht="14.25" customHeight="1">
      <c r="H608" s="1"/>
    </row>
    <row r="609" spans="8:8" ht="14.25" customHeight="1">
      <c r="H609" s="1"/>
    </row>
    <row r="610" spans="8:8" ht="14.25" customHeight="1">
      <c r="H610" s="1"/>
    </row>
    <row r="611" spans="8:8" ht="14.25" customHeight="1">
      <c r="H611" s="1"/>
    </row>
    <row r="612" spans="8:8" ht="14.25" customHeight="1">
      <c r="H612" s="1"/>
    </row>
    <row r="613" spans="8:8" ht="14.25" customHeight="1">
      <c r="H613" s="1"/>
    </row>
    <row r="614" spans="8:8" ht="14.25" customHeight="1">
      <c r="H614" s="1"/>
    </row>
    <row r="615" spans="8:8" ht="14.25" customHeight="1">
      <c r="H615" s="1"/>
    </row>
    <row r="616" spans="8:8" ht="14.25" customHeight="1">
      <c r="H616" s="1"/>
    </row>
    <row r="617" spans="8:8" ht="14.25" customHeight="1">
      <c r="H617" s="1"/>
    </row>
    <row r="618" spans="8:8" ht="14.25" customHeight="1">
      <c r="H618" s="1"/>
    </row>
    <row r="619" spans="8:8" ht="14.25" customHeight="1">
      <c r="H619" s="1"/>
    </row>
    <row r="620" spans="8:8" ht="14.25" customHeight="1">
      <c r="H620" s="1"/>
    </row>
    <row r="621" spans="8:8" ht="14.25" customHeight="1">
      <c r="H621" s="1"/>
    </row>
    <row r="622" spans="8:8" ht="14.25" customHeight="1">
      <c r="H622" s="1"/>
    </row>
    <row r="623" spans="8:8" ht="14.25" customHeight="1">
      <c r="H623" s="1"/>
    </row>
    <row r="624" spans="8:8" ht="14.25" customHeight="1">
      <c r="H624" s="1"/>
    </row>
    <row r="625" spans="8:8" ht="14.25" customHeight="1">
      <c r="H625" s="1"/>
    </row>
    <row r="626" spans="8:8" ht="14.25" customHeight="1">
      <c r="H626" s="1"/>
    </row>
    <row r="627" spans="8:8" ht="14.25" customHeight="1">
      <c r="H627" s="1"/>
    </row>
    <row r="628" spans="8:8" ht="14.25" customHeight="1">
      <c r="H628" s="1"/>
    </row>
    <row r="629" spans="8:8" ht="14.25" customHeight="1">
      <c r="H629" s="1"/>
    </row>
    <row r="630" spans="8:8" ht="14.25" customHeight="1">
      <c r="H630" s="1"/>
    </row>
    <row r="631" spans="8:8" ht="14.25" customHeight="1">
      <c r="H631" s="1"/>
    </row>
    <row r="632" spans="8:8" ht="14.25" customHeight="1">
      <c r="H632" s="1"/>
    </row>
    <row r="633" spans="8:8" ht="14.25" customHeight="1">
      <c r="H633" s="1"/>
    </row>
    <row r="634" spans="8:8" ht="14.25" customHeight="1">
      <c r="H634" s="1"/>
    </row>
    <row r="635" spans="8:8" ht="14.25" customHeight="1">
      <c r="H635" s="1"/>
    </row>
    <row r="636" spans="8:8" ht="14.25" customHeight="1">
      <c r="H636" s="1"/>
    </row>
    <row r="637" spans="8:8" ht="14.25" customHeight="1">
      <c r="H637" s="1"/>
    </row>
    <row r="638" spans="8:8" ht="14.25" customHeight="1">
      <c r="H638" s="1"/>
    </row>
    <row r="639" spans="8:8" ht="14.25" customHeight="1">
      <c r="H639" s="1"/>
    </row>
    <row r="640" spans="8:8" ht="14.25" customHeight="1">
      <c r="H640" s="1"/>
    </row>
    <row r="641" spans="8:8" ht="14.25" customHeight="1">
      <c r="H641" s="1"/>
    </row>
    <row r="642" spans="8:8" ht="14.25" customHeight="1">
      <c r="H642" s="1"/>
    </row>
    <row r="643" spans="8:8" ht="14.25" customHeight="1">
      <c r="H643" s="1"/>
    </row>
    <row r="644" spans="8:8" ht="14.25" customHeight="1">
      <c r="H644" s="1"/>
    </row>
    <row r="645" spans="8:8" ht="14.25" customHeight="1">
      <c r="H645" s="1"/>
    </row>
    <row r="646" spans="8:8" ht="14.25" customHeight="1">
      <c r="H646" s="1"/>
    </row>
    <row r="647" spans="8:8" ht="14.25" customHeight="1">
      <c r="H647" s="1"/>
    </row>
    <row r="648" spans="8:8" ht="14.25" customHeight="1">
      <c r="H648" s="1"/>
    </row>
    <row r="649" spans="8:8" ht="14.25" customHeight="1">
      <c r="H649" s="1"/>
    </row>
    <row r="650" spans="8:8" ht="14.25" customHeight="1">
      <c r="H650" s="1"/>
    </row>
    <row r="651" spans="8:8" ht="14.25" customHeight="1">
      <c r="H651" s="1"/>
    </row>
    <row r="652" spans="8:8" ht="14.25" customHeight="1">
      <c r="H652" s="1"/>
    </row>
    <row r="653" spans="8:8" ht="14.25" customHeight="1">
      <c r="H653" s="1"/>
    </row>
    <row r="654" spans="8:8" ht="14.25" customHeight="1">
      <c r="H654" s="1"/>
    </row>
    <row r="655" spans="8:8" ht="14.25" customHeight="1">
      <c r="H655" s="1"/>
    </row>
    <row r="656" spans="8:8" ht="14.25" customHeight="1">
      <c r="H656" s="1"/>
    </row>
    <row r="657" spans="8:8" ht="14.25" customHeight="1">
      <c r="H657" s="1"/>
    </row>
    <row r="658" spans="8:8" ht="14.25" customHeight="1">
      <c r="H658" s="1"/>
    </row>
    <row r="659" spans="8:8" ht="14.25" customHeight="1">
      <c r="H659" s="1"/>
    </row>
    <row r="660" spans="8:8" ht="14.25" customHeight="1">
      <c r="H660" s="1"/>
    </row>
    <row r="661" spans="8:8" ht="14.25" customHeight="1">
      <c r="H661" s="1"/>
    </row>
    <row r="662" spans="8:8" ht="14.25" customHeight="1">
      <c r="H662" s="1"/>
    </row>
    <row r="663" spans="8:8" ht="14.25" customHeight="1">
      <c r="H663" s="1"/>
    </row>
    <row r="664" spans="8:8" ht="14.25" customHeight="1">
      <c r="H664" s="1"/>
    </row>
    <row r="665" spans="8:8" ht="14.25" customHeight="1">
      <c r="H665" s="1"/>
    </row>
    <row r="666" spans="8:8" ht="14.25" customHeight="1">
      <c r="H666" s="1"/>
    </row>
    <row r="667" spans="8:8" ht="14.25" customHeight="1">
      <c r="H667" s="1"/>
    </row>
    <row r="668" spans="8:8" ht="14.25" customHeight="1">
      <c r="H668" s="1"/>
    </row>
    <row r="669" spans="8:8" ht="14.25" customHeight="1">
      <c r="H669" s="1"/>
    </row>
    <row r="670" spans="8:8" ht="14.25" customHeight="1">
      <c r="H670" s="1"/>
    </row>
    <row r="671" spans="8:8" ht="14.25" customHeight="1">
      <c r="H671" s="1"/>
    </row>
    <row r="672" spans="8:8" ht="14.25" customHeight="1">
      <c r="H672" s="1"/>
    </row>
    <row r="673" spans="8:8" ht="14.25" customHeight="1">
      <c r="H673" s="1"/>
    </row>
    <row r="674" spans="8:8" ht="14.25" customHeight="1">
      <c r="H674" s="1"/>
    </row>
    <row r="675" spans="8:8" ht="14.25" customHeight="1">
      <c r="H675" s="1"/>
    </row>
    <row r="676" spans="8:8" ht="14.25" customHeight="1">
      <c r="H676" s="1"/>
    </row>
    <row r="677" spans="8:8" ht="14.25" customHeight="1">
      <c r="H677" s="1"/>
    </row>
    <row r="678" spans="8:8" ht="14.25" customHeight="1">
      <c r="H678" s="1"/>
    </row>
    <row r="679" spans="8:8" ht="14.25" customHeight="1">
      <c r="H679" s="1"/>
    </row>
    <row r="680" spans="8:8" ht="14.25" customHeight="1">
      <c r="H680" s="1"/>
    </row>
    <row r="681" spans="8:8" ht="14.25" customHeight="1">
      <c r="H681" s="1"/>
    </row>
    <row r="682" spans="8:8" ht="14.25" customHeight="1">
      <c r="H682" s="1"/>
    </row>
    <row r="683" spans="8:8" ht="14.25" customHeight="1">
      <c r="H683" s="1"/>
    </row>
    <row r="684" spans="8:8" ht="14.25" customHeight="1">
      <c r="H684" s="1"/>
    </row>
    <row r="685" spans="8:8" ht="14.25" customHeight="1">
      <c r="H685" s="1"/>
    </row>
    <row r="686" spans="8:8" ht="14.25" customHeight="1">
      <c r="H686" s="1"/>
    </row>
    <row r="687" spans="8:8" ht="14.25" customHeight="1">
      <c r="H687" s="1"/>
    </row>
    <row r="688" spans="8:8" ht="14.25" customHeight="1">
      <c r="H688" s="1"/>
    </row>
    <row r="689" spans="8:8" ht="14.25" customHeight="1">
      <c r="H689" s="1"/>
    </row>
    <row r="690" spans="8:8" ht="14.25" customHeight="1">
      <c r="H690" s="1"/>
    </row>
    <row r="691" spans="8:8" ht="14.25" customHeight="1">
      <c r="H691" s="1"/>
    </row>
    <row r="692" spans="8:8" ht="14.25" customHeight="1">
      <c r="H692" s="1"/>
    </row>
    <row r="693" spans="8:8" ht="14.25" customHeight="1">
      <c r="H693" s="1"/>
    </row>
    <row r="694" spans="8:8" ht="14.25" customHeight="1">
      <c r="H694" s="1"/>
    </row>
    <row r="695" spans="8:8" ht="14.25" customHeight="1">
      <c r="H695" s="1"/>
    </row>
    <row r="696" spans="8:8" ht="14.25" customHeight="1">
      <c r="H696" s="1"/>
    </row>
    <row r="697" spans="8:8" ht="14.25" customHeight="1">
      <c r="H697" s="1"/>
    </row>
    <row r="698" spans="8:8" ht="14.25" customHeight="1">
      <c r="H698" s="1"/>
    </row>
    <row r="699" spans="8:8" ht="14.25" customHeight="1">
      <c r="H699" s="1"/>
    </row>
    <row r="700" spans="8:8" ht="14.25" customHeight="1">
      <c r="H700" s="1"/>
    </row>
    <row r="701" spans="8:8" ht="14.25" customHeight="1">
      <c r="H701" s="1"/>
    </row>
    <row r="702" spans="8:8" ht="14.25" customHeight="1">
      <c r="H702" s="1"/>
    </row>
    <row r="703" spans="8:8" ht="14.25" customHeight="1">
      <c r="H703" s="1"/>
    </row>
    <row r="704" spans="8:8" ht="14.25" customHeight="1">
      <c r="H704" s="1"/>
    </row>
    <row r="705" spans="8:8" ht="14.25" customHeight="1">
      <c r="H705" s="1"/>
    </row>
    <row r="706" spans="8:8" ht="14.25" customHeight="1">
      <c r="H706" s="1"/>
    </row>
    <row r="707" spans="8:8" ht="14.25" customHeight="1">
      <c r="H707" s="1"/>
    </row>
    <row r="708" spans="8:8" ht="14.25" customHeight="1">
      <c r="H708" s="1"/>
    </row>
    <row r="709" spans="8:8" ht="14.25" customHeight="1">
      <c r="H709" s="1"/>
    </row>
    <row r="710" spans="8:8" ht="14.25" customHeight="1">
      <c r="H710" s="1"/>
    </row>
    <row r="711" spans="8:8" ht="14.25" customHeight="1">
      <c r="H711" s="1"/>
    </row>
    <row r="712" spans="8:8" ht="14.25" customHeight="1">
      <c r="H712" s="1"/>
    </row>
    <row r="713" spans="8:8" ht="14.25" customHeight="1">
      <c r="H713" s="1"/>
    </row>
    <row r="714" spans="8:8" ht="14.25" customHeight="1">
      <c r="H714" s="1"/>
    </row>
    <row r="715" spans="8:8" ht="14.25" customHeight="1">
      <c r="H715" s="1"/>
    </row>
    <row r="716" spans="8:8" ht="14.25" customHeight="1">
      <c r="H716" s="1"/>
    </row>
    <row r="717" spans="8:8" ht="14.25" customHeight="1">
      <c r="H717" s="1"/>
    </row>
    <row r="718" spans="8:8" ht="14.25" customHeight="1">
      <c r="H718" s="1"/>
    </row>
    <row r="719" spans="8:8" ht="14.25" customHeight="1">
      <c r="H719" s="1"/>
    </row>
    <row r="720" spans="8:8" ht="14.25" customHeight="1">
      <c r="H720" s="1"/>
    </row>
    <row r="721" spans="8:8" ht="14.25" customHeight="1">
      <c r="H721" s="1"/>
    </row>
    <row r="722" spans="8:8" ht="14.25" customHeight="1">
      <c r="H722" s="1"/>
    </row>
    <row r="723" spans="8:8" ht="14.25" customHeight="1">
      <c r="H723" s="1"/>
    </row>
    <row r="724" spans="8:8" ht="14.25" customHeight="1">
      <c r="H724" s="1"/>
    </row>
    <row r="725" spans="8:8" ht="14.25" customHeight="1">
      <c r="H725" s="1"/>
    </row>
    <row r="726" spans="8:8" ht="14.25" customHeight="1">
      <c r="H726" s="1"/>
    </row>
    <row r="727" spans="8:8" ht="14.25" customHeight="1">
      <c r="H727" s="1"/>
    </row>
    <row r="728" spans="8:8" ht="14.25" customHeight="1">
      <c r="H728" s="1"/>
    </row>
    <row r="729" spans="8:8" ht="14.25" customHeight="1">
      <c r="H729" s="1"/>
    </row>
    <row r="730" spans="8:8" ht="14.25" customHeight="1">
      <c r="H730" s="1"/>
    </row>
    <row r="731" spans="8:8" ht="14.25" customHeight="1">
      <c r="H731" s="1"/>
    </row>
    <row r="732" spans="8:8" ht="14.25" customHeight="1">
      <c r="H732" s="1"/>
    </row>
    <row r="733" spans="8:8" ht="14.25" customHeight="1">
      <c r="H733" s="1"/>
    </row>
    <row r="734" spans="8:8" ht="14.25" customHeight="1">
      <c r="H734" s="1"/>
    </row>
    <row r="735" spans="8:8" ht="14.25" customHeight="1">
      <c r="H735" s="1"/>
    </row>
    <row r="736" spans="8:8" ht="14.25" customHeight="1">
      <c r="H736" s="1"/>
    </row>
    <row r="737" spans="8:8" ht="14.25" customHeight="1">
      <c r="H737" s="1"/>
    </row>
    <row r="738" spans="8:8" ht="14.25" customHeight="1">
      <c r="H738" s="1"/>
    </row>
    <row r="739" spans="8:8" ht="14.25" customHeight="1">
      <c r="H739" s="1"/>
    </row>
    <row r="740" spans="8:8" ht="14.25" customHeight="1">
      <c r="H740" s="1"/>
    </row>
    <row r="741" spans="8:8" ht="14.25" customHeight="1">
      <c r="H741" s="1"/>
    </row>
    <row r="742" spans="8:8" ht="14.25" customHeight="1">
      <c r="H742" s="1"/>
    </row>
    <row r="743" spans="8:8" ht="14.25" customHeight="1">
      <c r="H743" s="1"/>
    </row>
    <row r="744" spans="8:8" ht="14.25" customHeight="1">
      <c r="H744" s="1"/>
    </row>
    <row r="745" spans="8:8" ht="14.25" customHeight="1">
      <c r="H745" s="1"/>
    </row>
    <row r="746" spans="8:8" ht="14.25" customHeight="1">
      <c r="H746" s="1"/>
    </row>
    <row r="747" spans="8:8" ht="14.25" customHeight="1">
      <c r="H747" s="1"/>
    </row>
    <row r="748" spans="8:8" ht="14.25" customHeight="1">
      <c r="H748" s="1"/>
    </row>
    <row r="749" spans="8:8" ht="14.25" customHeight="1">
      <c r="H749" s="1"/>
    </row>
    <row r="750" spans="8:8" ht="14.25" customHeight="1">
      <c r="H750" s="1"/>
    </row>
    <row r="751" spans="8:8" ht="14.25" customHeight="1">
      <c r="H751" s="1"/>
    </row>
    <row r="752" spans="8:8" ht="14.25" customHeight="1">
      <c r="H752" s="1"/>
    </row>
    <row r="753" spans="8:8" ht="14.25" customHeight="1">
      <c r="H753" s="1"/>
    </row>
    <row r="754" spans="8:8" ht="14.25" customHeight="1">
      <c r="H754" s="1"/>
    </row>
    <row r="755" spans="8:8" ht="14.25" customHeight="1">
      <c r="H755" s="1"/>
    </row>
    <row r="756" spans="8:8" ht="14.25" customHeight="1">
      <c r="H756" s="1"/>
    </row>
    <row r="757" spans="8:8" ht="14.25" customHeight="1">
      <c r="H757" s="1"/>
    </row>
    <row r="758" spans="8:8" ht="14.25" customHeight="1">
      <c r="H758" s="1"/>
    </row>
    <row r="759" spans="8:8" ht="14.25" customHeight="1">
      <c r="H759" s="1"/>
    </row>
    <row r="760" spans="8:8" ht="14.25" customHeight="1">
      <c r="H760" s="1"/>
    </row>
    <row r="761" spans="8:8" ht="14.25" customHeight="1">
      <c r="H761" s="1"/>
    </row>
    <row r="762" spans="8:8" ht="14.25" customHeight="1">
      <c r="H762" s="1"/>
    </row>
    <row r="763" spans="8:8" ht="14.25" customHeight="1">
      <c r="H763" s="1"/>
    </row>
    <row r="764" spans="8:8" ht="14.25" customHeight="1">
      <c r="H764" s="1"/>
    </row>
    <row r="765" spans="8:8" ht="14.25" customHeight="1">
      <c r="H765" s="1"/>
    </row>
    <row r="766" spans="8:8" ht="14.25" customHeight="1">
      <c r="H766" s="1"/>
    </row>
    <row r="767" spans="8:8" ht="14.25" customHeight="1">
      <c r="H767" s="1"/>
    </row>
    <row r="768" spans="8:8" ht="14.25" customHeight="1">
      <c r="H768" s="1"/>
    </row>
    <row r="769" spans="8:8" ht="14.25" customHeight="1">
      <c r="H769" s="1"/>
    </row>
    <row r="770" spans="8:8" ht="14.25" customHeight="1">
      <c r="H770" s="1"/>
    </row>
    <row r="771" spans="8:8" ht="14.25" customHeight="1">
      <c r="H771" s="1"/>
    </row>
    <row r="772" spans="8:8" ht="14.25" customHeight="1">
      <c r="H772" s="1"/>
    </row>
    <row r="773" spans="8:8" ht="14.25" customHeight="1">
      <c r="H773" s="1"/>
    </row>
    <row r="774" spans="8:8" ht="14.25" customHeight="1">
      <c r="H774" s="1"/>
    </row>
    <row r="775" spans="8:8" ht="14.25" customHeight="1">
      <c r="H775" s="1"/>
    </row>
    <row r="776" spans="8:8" ht="14.25" customHeight="1">
      <c r="H776" s="1"/>
    </row>
    <row r="777" spans="8:8" ht="14.25" customHeight="1">
      <c r="H777" s="1"/>
    </row>
    <row r="778" spans="8:8" ht="14.25" customHeight="1">
      <c r="H778" s="1"/>
    </row>
    <row r="779" spans="8:8" ht="14.25" customHeight="1">
      <c r="H779" s="1"/>
    </row>
    <row r="780" spans="8:8" ht="14.25" customHeight="1">
      <c r="H780" s="1"/>
    </row>
    <row r="781" spans="8:8" ht="14.25" customHeight="1">
      <c r="H781" s="1"/>
    </row>
    <row r="782" spans="8:8" ht="14.25" customHeight="1">
      <c r="H782" s="1"/>
    </row>
    <row r="783" spans="8:8" ht="14.25" customHeight="1">
      <c r="H783" s="1"/>
    </row>
    <row r="784" spans="8:8" ht="14.25" customHeight="1">
      <c r="H784" s="1"/>
    </row>
    <row r="785" spans="8:8" ht="14.25" customHeight="1">
      <c r="H785" s="1"/>
    </row>
    <row r="786" spans="8:8" ht="14.25" customHeight="1">
      <c r="H786" s="1"/>
    </row>
    <row r="787" spans="8:8" ht="14.25" customHeight="1">
      <c r="H787" s="1"/>
    </row>
    <row r="788" spans="8:8" ht="14.25" customHeight="1">
      <c r="H788" s="1"/>
    </row>
    <row r="789" spans="8:8" ht="14.25" customHeight="1">
      <c r="H789" s="1"/>
    </row>
    <row r="790" spans="8:8" ht="14.25" customHeight="1">
      <c r="H790" s="1"/>
    </row>
    <row r="791" spans="8:8" ht="14.25" customHeight="1">
      <c r="H791" s="1"/>
    </row>
    <row r="792" spans="8:8" ht="14.25" customHeight="1">
      <c r="H792" s="1"/>
    </row>
    <row r="793" spans="8:8" ht="14.25" customHeight="1">
      <c r="H793" s="1"/>
    </row>
    <row r="794" spans="8:8" ht="14.25" customHeight="1">
      <c r="H794" s="1"/>
    </row>
    <row r="795" spans="8:8" ht="14.25" customHeight="1">
      <c r="H795" s="1"/>
    </row>
    <row r="796" spans="8:8" ht="14.25" customHeight="1">
      <c r="H796" s="1"/>
    </row>
    <row r="797" spans="8:8" ht="14.25" customHeight="1">
      <c r="H797" s="1"/>
    </row>
    <row r="798" spans="8:8" ht="14.25" customHeight="1">
      <c r="H798" s="1"/>
    </row>
    <row r="799" spans="8:8" ht="14.25" customHeight="1">
      <c r="H799" s="1"/>
    </row>
    <row r="800" spans="8:8" ht="14.25" customHeight="1">
      <c r="H800" s="1"/>
    </row>
    <row r="801" spans="8:8" ht="14.25" customHeight="1">
      <c r="H801" s="1"/>
    </row>
    <row r="802" spans="8:8" ht="14.25" customHeight="1">
      <c r="H802" s="1"/>
    </row>
    <row r="803" spans="8:8" ht="14.25" customHeight="1">
      <c r="H803" s="1"/>
    </row>
    <row r="804" spans="8:8" ht="14.25" customHeight="1">
      <c r="H804" s="1"/>
    </row>
    <row r="805" spans="8:8" ht="14.25" customHeight="1">
      <c r="H805" s="1"/>
    </row>
    <row r="806" spans="8:8" ht="14.25" customHeight="1">
      <c r="H806" s="1"/>
    </row>
    <row r="807" spans="8:8" ht="14.25" customHeight="1">
      <c r="H807" s="1"/>
    </row>
    <row r="808" spans="8:8" ht="14.25" customHeight="1">
      <c r="H808" s="1"/>
    </row>
    <row r="809" spans="8:8" ht="14.25" customHeight="1">
      <c r="H809" s="1"/>
    </row>
    <row r="810" spans="8:8" ht="14.25" customHeight="1">
      <c r="H810" s="1"/>
    </row>
    <row r="811" spans="8:8" ht="14.25" customHeight="1">
      <c r="H811" s="1"/>
    </row>
    <row r="812" spans="8:8" ht="14.25" customHeight="1">
      <c r="H812" s="1"/>
    </row>
    <row r="813" spans="8:8" ht="14.25" customHeight="1">
      <c r="H813" s="1"/>
    </row>
    <row r="814" spans="8:8" ht="14.25" customHeight="1">
      <c r="H814" s="1"/>
    </row>
    <row r="815" spans="8:8" ht="14.25" customHeight="1">
      <c r="H815" s="1"/>
    </row>
    <row r="816" spans="8:8" ht="14.25" customHeight="1">
      <c r="H816" s="1"/>
    </row>
    <row r="817" spans="8:8" ht="14.25" customHeight="1">
      <c r="H817" s="1"/>
    </row>
    <row r="818" spans="8:8" ht="14.25" customHeight="1">
      <c r="H818" s="1"/>
    </row>
    <row r="819" spans="8:8" ht="14.25" customHeight="1">
      <c r="H819" s="1"/>
    </row>
    <row r="820" spans="8:8" ht="14.25" customHeight="1">
      <c r="H820" s="1"/>
    </row>
    <row r="821" spans="8:8" ht="14.25" customHeight="1">
      <c r="H821" s="1"/>
    </row>
    <row r="822" spans="8:8" ht="14.25" customHeight="1">
      <c r="H822" s="1"/>
    </row>
    <row r="823" spans="8:8" ht="14.25" customHeight="1">
      <c r="H823" s="1"/>
    </row>
    <row r="824" spans="8:8" ht="14.25" customHeight="1">
      <c r="H824" s="1"/>
    </row>
    <row r="825" spans="8:8" ht="14.25" customHeight="1">
      <c r="H825" s="1"/>
    </row>
    <row r="826" spans="8:8" ht="14.25" customHeight="1">
      <c r="H826" s="1"/>
    </row>
    <row r="827" spans="8:8" ht="14.25" customHeight="1">
      <c r="H827" s="1"/>
    </row>
    <row r="828" spans="8:8" ht="14.25" customHeight="1">
      <c r="H828" s="1"/>
    </row>
    <row r="829" spans="8:8" ht="14.25" customHeight="1">
      <c r="H829" s="1"/>
    </row>
    <row r="830" spans="8:8" ht="14.25" customHeight="1">
      <c r="H830" s="1"/>
    </row>
    <row r="831" spans="8:8" ht="14.25" customHeight="1">
      <c r="H831" s="1"/>
    </row>
    <row r="832" spans="8:8" ht="14.25" customHeight="1">
      <c r="H832" s="1"/>
    </row>
    <row r="833" spans="8:8" ht="14.25" customHeight="1">
      <c r="H833" s="1"/>
    </row>
    <row r="834" spans="8:8" ht="14.25" customHeight="1">
      <c r="H834" s="1"/>
    </row>
    <row r="835" spans="8:8" ht="14.25" customHeight="1">
      <c r="H835" s="1"/>
    </row>
    <row r="836" spans="8:8" ht="14.25" customHeight="1">
      <c r="H836" s="1"/>
    </row>
    <row r="837" spans="8:8" ht="14.25" customHeight="1">
      <c r="H837" s="1"/>
    </row>
    <row r="838" spans="8:8" ht="14.25" customHeight="1">
      <c r="H838" s="1"/>
    </row>
    <row r="839" spans="8:8" ht="14.25" customHeight="1">
      <c r="H839" s="1"/>
    </row>
    <row r="840" spans="8:8" ht="14.25" customHeight="1">
      <c r="H840" s="1"/>
    </row>
    <row r="841" spans="8:8" ht="14.25" customHeight="1">
      <c r="H841" s="1"/>
    </row>
    <row r="842" spans="8:8" ht="14.25" customHeight="1">
      <c r="H842" s="1"/>
    </row>
    <row r="843" spans="8:8" ht="14.25" customHeight="1">
      <c r="H843" s="1"/>
    </row>
    <row r="844" spans="8:8" ht="14.25" customHeight="1">
      <c r="H844" s="1"/>
    </row>
    <row r="845" spans="8:8" ht="14.25" customHeight="1">
      <c r="H845" s="1"/>
    </row>
    <row r="846" spans="8:8" ht="14.25" customHeight="1">
      <c r="H846" s="1"/>
    </row>
    <row r="847" spans="8:8" ht="14.25" customHeight="1">
      <c r="H847" s="1"/>
    </row>
    <row r="848" spans="8:8" ht="14.25" customHeight="1">
      <c r="H848" s="1"/>
    </row>
    <row r="849" spans="8:8" ht="14.25" customHeight="1">
      <c r="H849" s="1"/>
    </row>
    <row r="850" spans="8:8" ht="14.25" customHeight="1">
      <c r="H850" s="1"/>
    </row>
    <row r="851" spans="8:8" ht="14.25" customHeight="1">
      <c r="H851" s="1"/>
    </row>
    <row r="852" spans="8:8" ht="14.25" customHeight="1">
      <c r="H852" s="1"/>
    </row>
    <row r="853" spans="8:8" ht="14.25" customHeight="1">
      <c r="H853" s="1"/>
    </row>
    <row r="854" spans="8:8" ht="14.25" customHeight="1">
      <c r="H854" s="1"/>
    </row>
    <row r="855" spans="8:8" ht="14.25" customHeight="1">
      <c r="H855" s="1"/>
    </row>
    <row r="856" spans="8:8" ht="14.25" customHeight="1">
      <c r="H856" s="1"/>
    </row>
    <row r="857" spans="8:8" ht="14.25" customHeight="1">
      <c r="H857" s="1"/>
    </row>
    <row r="858" spans="8:8" ht="14.25" customHeight="1">
      <c r="H858" s="1"/>
    </row>
    <row r="859" spans="8:8" ht="14.25" customHeight="1">
      <c r="H859" s="1"/>
    </row>
    <row r="860" spans="8:8" ht="14.25" customHeight="1">
      <c r="H860" s="1"/>
    </row>
    <row r="861" spans="8:8" ht="14.25" customHeight="1">
      <c r="H861" s="1"/>
    </row>
    <row r="862" spans="8:8" ht="14.25" customHeight="1">
      <c r="H862" s="1"/>
    </row>
    <row r="863" spans="8:8" ht="14.25" customHeight="1">
      <c r="H863" s="1"/>
    </row>
    <row r="864" spans="8:8" ht="14.25" customHeight="1">
      <c r="H864" s="1"/>
    </row>
    <row r="865" spans="8:8" ht="14.25" customHeight="1">
      <c r="H865" s="1"/>
    </row>
    <row r="866" spans="8:8" ht="14.25" customHeight="1">
      <c r="H866" s="1"/>
    </row>
    <row r="867" spans="8:8" ht="14.25" customHeight="1">
      <c r="H867" s="1"/>
    </row>
    <row r="868" spans="8:8" ht="14.25" customHeight="1">
      <c r="H868" s="1"/>
    </row>
    <row r="869" spans="8:8" ht="14.25" customHeight="1">
      <c r="H869" s="1"/>
    </row>
    <row r="870" spans="8:8" ht="14.25" customHeight="1">
      <c r="H870" s="1"/>
    </row>
    <row r="871" spans="8:8" ht="14.25" customHeight="1">
      <c r="H871" s="1"/>
    </row>
    <row r="872" spans="8:8" ht="14.25" customHeight="1">
      <c r="H872" s="1"/>
    </row>
    <row r="873" spans="8:8" ht="14.25" customHeight="1">
      <c r="H873" s="1"/>
    </row>
    <row r="874" spans="8:8" ht="14.25" customHeight="1">
      <c r="H874" s="1"/>
    </row>
    <row r="875" spans="8:8" ht="14.25" customHeight="1">
      <c r="H875" s="1"/>
    </row>
    <row r="876" spans="8:8" ht="14.25" customHeight="1">
      <c r="H876" s="1"/>
    </row>
    <row r="877" spans="8:8" ht="14.25" customHeight="1">
      <c r="H877" s="1"/>
    </row>
    <row r="878" spans="8:8" ht="14.25" customHeight="1">
      <c r="H878" s="1"/>
    </row>
    <row r="879" spans="8:8" ht="14.25" customHeight="1">
      <c r="H879" s="1"/>
    </row>
    <row r="880" spans="8:8" ht="14.25" customHeight="1">
      <c r="H880" s="1"/>
    </row>
    <row r="881" spans="8:8" ht="14.25" customHeight="1">
      <c r="H881" s="1"/>
    </row>
    <row r="882" spans="8:8" ht="14.25" customHeight="1">
      <c r="H882" s="1"/>
    </row>
    <row r="883" spans="8:8" ht="14.25" customHeight="1">
      <c r="H883" s="1"/>
    </row>
    <row r="884" spans="8:8" ht="14.25" customHeight="1">
      <c r="H884" s="1"/>
    </row>
    <row r="885" spans="8:8" ht="14.25" customHeight="1">
      <c r="H885" s="1"/>
    </row>
    <row r="886" spans="8:8" ht="14.25" customHeight="1">
      <c r="H886" s="1"/>
    </row>
    <row r="887" spans="8:8" ht="14.25" customHeight="1">
      <c r="H887" s="1"/>
    </row>
    <row r="888" spans="8:8" ht="14.25" customHeight="1">
      <c r="H888" s="1"/>
    </row>
    <row r="889" spans="8:8" ht="14.25" customHeight="1">
      <c r="H889" s="1"/>
    </row>
    <row r="890" spans="8:8" ht="14.25" customHeight="1">
      <c r="H890" s="1"/>
    </row>
    <row r="891" spans="8:8" ht="14.25" customHeight="1">
      <c r="H891" s="1"/>
    </row>
    <row r="892" spans="8:8" ht="14.25" customHeight="1">
      <c r="H892" s="1"/>
    </row>
    <row r="893" spans="8:8" ht="14.25" customHeight="1">
      <c r="H893" s="1"/>
    </row>
    <row r="894" spans="8:8" ht="14.25" customHeight="1">
      <c r="H894" s="1"/>
    </row>
    <row r="895" spans="8:8" ht="14.25" customHeight="1">
      <c r="H895" s="1"/>
    </row>
    <row r="896" spans="8:8" ht="14.25" customHeight="1">
      <c r="H896" s="1"/>
    </row>
    <row r="897" spans="8:8" ht="14.25" customHeight="1">
      <c r="H897" s="1"/>
    </row>
    <row r="898" spans="8:8" ht="14.25" customHeight="1">
      <c r="H898" s="1"/>
    </row>
    <row r="899" spans="8:8" ht="14.25" customHeight="1">
      <c r="H899" s="1"/>
    </row>
    <row r="900" spans="8:8" ht="14.25" customHeight="1">
      <c r="H900" s="1"/>
    </row>
    <row r="901" spans="8:8" ht="14.25" customHeight="1">
      <c r="H901" s="1"/>
    </row>
    <row r="902" spans="8:8" ht="14.25" customHeight="1">
      <c r="H902" s="1"/>
    </row>
    <row r="903" spans="8:8" ht="14.25" customHeight="1">
      <c r="H903" s="1"/>
    </row>
    <row r="904" spans="8:8" ht="14.25" customHeight="1">
      <c r="H904" s="1"/>
    </row>
    <row r="905" spans="8:8" ht="14.25" customHeight="1">
      <c r="H905" s="1"/>
    </row>
    <row r="906" spans="8:8" ht="14.25" customHeight="1">
      <c r="H906" s="1"/>
    </row>
    <row r="907" spans="8:8" ht="14.25" customHeight="1">
      <c r="H907" s="1"/>
    </row>
    <row r="908" spans="8:8" ht="14.25" customHeight="1">
      <c r="H908" s="1"/>
    </row>
    <row r="909" spans="8:8" ht="14.25" customHeight="1">
      <c r="H909" s="1"/>
    </row>
    <row r="910" spans="8:8" ht="14.25" customHeight="1">
      <c r="H910" s="1"/>
    </row>
    <row r="911" spans="8:8" ht="14.25" customHeight="1">
      <c r="H911" s="1"/>
    </row>
    <row r="912" spans="8:8" ht="14.25" customHeight="1">
      <c r="H912" s="1"/>
    </row>
    <row r="913" spans="8:8" ht="14.25" customHeight="1">
      <c r="H913" s="1"/>
    </row>
    <row r="914" spans="8:8" ht="14.25" customHeight="1">
      <c r="H914" s="1"/>
    </row>
    <row r="915" spans="8:8" ht="14.25" customHeight="1">
      <c r="H915" s="1"/>
    </row>
    <row r="916" spans="8:8" ht="14.25" customHeight="1">
      <c r="H916" s="1"/>
    </row>
    <row r="917" spans="8:8" ht="14.25" customHeight="1">
      <c r="H917" s="1"/>
    </row>
    <row r="918" spans="8:8" ht="14.25" customHeight="1">
      <c r="H918" s="1"/>
    </row>
    <row r="919" spans="8:8" ht="14.25" customHeight="1">
      <c r="H919" s="1"/>
    </row>
    <row r="920" spans="8:8" ht="14.25" customHeight="1">
      <c r="H920" s="1"/>
    </row>
    <row r="921" spans="8:8" ht="14.25" customHeight="1">
      <c r="H921" s="1"/>
    </row>
    <row r="922" spans="8:8" ht="14.25" customHeight="1">
      <c r="H922" s="1"/>
    </row>
    <row r="923" spans="8:8" ht="14.25" customHeight="1">
      <c r="H923" s="1"/>
    </row>
    <row r="924" spans="8:8" ht="14.25" customHeight="1">
      <c r="H924" s="1"/>
    </row>
    <row r="925" spans="8:8" ht="14.25" customHeight="1">
      <c r="H925" s="1"/>
    </row>
    <row r="926" spans="8:8" ht="14.25" customHeight="1">
      <c r="H926" s="1"/>
    </row>
    <row r="927" spans="8:8" ht="14.25" customHeight="1">
      <c r="H927" s="1"/>
    </row>
    <row r="928" spans="8:8" ht="14.25" customHeight="1">
      <c r="H928" s="1"/>
    </row>
    <row r="929" spans="8:8" ht="14.25" customHeight="1">
      <c r="H929" s="1"/>
    </row>
    <row r="930" spans="8:8" ht="14.25" customHeight="1">
      <c r="H930" s="1"/>
    </row>
    <row r="931" spans="8:8" ht="14.25" customHeight="1">
      <c r="H931" s="1"/>
    </row>
    <row r="932" spans="8:8" ht="14.25" customHeight="1">
      <c r="H932" s="1"/>
    </row>
    <row r="933" spans="8:8" ht="14.25" customHeight="1">
      <c r="H933" s="1"/>
    </row>
    <row r="934" spans="8:8" ht="14.25" customHeight="1">
      <c r="H934" s="1"/>
    </row>
    <row r="935" spans="8:8" ht="14.25" customHeight="1">
      <c r="H935" s="1"/>
    </row>
    <row r="936" spans="8:8" ht="14.25" customHeight="1">
      <c r="H936" s="1"/>
    </row>
    <row r="937" spans="8:8" ht="14.25" customHeight="1">
      <c r="H937" s="1"/>
    </row>
    <row r="938" spans="8:8" ht="14.25" customHeight="1">
      <c r="H938" s="1"/>
    </row>
    <row r="939" spans="8:8" ht="14.25" customHeight="1">
      <c r="H939" s="1"/>
    </row>
    <row r="940" spans="8:8" ht="14.25" customHeight="1">
      <c r="H940" s="1"/>
    </row>
    <row r="941" spans="8:8" ht="14.25" customHeight="1">
      <c r="H941" s="1"/>
    </row>
    <row r="942" spans="8:8" ht="14.25" customHeight="1">
      <c r="H942" s="1"/>
    </row>
    <row r="943" spans="8:8" ht="14.25" customHeight="1">
      <c r="H943" s="1"/>
    </row>
    <row r="944" spans="8:8" ht="14.25" customHeight="1">
      <c r="H944" s="1"/>
    </row>
    <row r="945" spans="8:8" ht="14.25" customHeight="1">
      <c r="H945" s="1"/>
    </row>
    <row r="946" spans="8:8" ht="14.25" customHeight="1">
      <c r="H946" s="1"/>
    </row>
    <row r="947" spans="8:8" ht="14.25" customHeight="1">
      <c r="H947" s="1"/>
    </row>
    <row r="948" spans="8:8" ht="14.25" customHeight="1">
      <c r="H948" s="1"/>
    </row>
    <row r="949" spans="8:8" ht="14.25" customHeight="1">
      <c r="H949" s="1"/>
    </row>
    <row r="950" spans="8:8" ht="14.25" customHeight="1">
      <c r="H950" s="1"/>
    </row>
    <row r="951" spans="8:8" ht="14.25" customHeight="1">
      <c r="H951" s="1"/>
    </row>
    <row r="952" spans="8:8" ht="14.25" customHeight="1">
      <c r="H952" s="1"/>
    </row>
    <row r="953" spans="8:8" ht="14.25" customHeight="1">
      <c r="H953" s="1"/>
    </row>
    <row r="954" spans="8:8" ht="14.25" customHeight="1">
      <c r="H954" s="1"/>
    </row>
    <row r="955" spans="8:8" ht="14.25" customHeight="1">
      <c r="H955" s="1"/>
    </row>
    <row r="956" spans="8:8" ht="14.25" customHeight="1">
      <c r="H956" s="1"/>
    </row>
    <row r="957" spans="8:8" ht="14.25" customHeight="1">
      <c r="H957" s="1"/>
    </row>
    <row r="958" spans="8:8" ht="14.25" customHeight="1">
      <c r="H958" s="1"/>
    </row>
    <row r="959" spans="8:8" ht="14.25" customHeight="1">
      <c r="H959" s="1"/>
    </row>
    <row r="960" spans="8:8" ht="14.25" customHeight="1">
      <c r="H960" s="1"/>
    </row>
  </sheetData>
  <autoFilter ref="B4:CB26" xr:uid="{00000000-0009-0000-0000-000006000000}">
    <sortState xmlns:xlrd2="http://schemas.microsoft.com/office/spreadsheetml/2017/richdata2" ref="B4:CB26">
      <sortCondition ref="E4:E26"/>
      <sortCondition ref="N4:N26"/>
      <sortCondition ref="M4:M26"/>
      <sortCondition descending="1" ref="BJ4:BJ26"/>
    </sortState>
  </autoFilter>
  <mergeCells count="8">
    <mergeCell ref="BE1:BH1"/>
    <mergeCell ref="BK1:BT1"/>
    <mergeCell ref="BU1:CB1"/>
    <mergeCell ref="O1:Y1"/>
    <mergeCell ref="Z1:AH1"/>
    <mergeCell ref="AJ1:AR1"/>
    <mergeCell ref="AS1:AV1"/>
    <mergeCell ref="AX1:BC1"/>
  </mergeCells>
  <conditionalFormatting sqref="O1:O2 Z1:AH2 AJ1:BI2 A2:N2 P2:Y2 AI2 BJ2 L5:X26 Z5:AA26 AE5:AH26 AJ5:AQ26 AS5:BI26 E25">
    <cfRule type="cellIs" dxfId="80" priority="1" operator="equal">
      <formula>1</formula>
    </cfRule>
    <cfRule type="cellIs" dxfId="79" priority="2" operator="equal">
      <formula>2</formula>
    </cfRule>
    <cfRule type="cellIs" dxfId="78" priority="3" operator="equal">
      <formula>0</formula>
    </cfRule>
  </conditionalFormatting>
  <conditionalFormatting sqref="BK1:BT2 BK5:BS26">
    <cfRule type="cellIs" dxfId="77" priority="4" operator="equal">
      <formula>1</formula>
    </cfRule>
    <cfRule type="cellIs" dxfId="76" priority="5" operator="equal">
      <formula>2</formula>
    </cfRule>
    <cfRule type="cellIs" dxfId="75" priority="6" operator="equal">
      <formula>0</formula>
    </cfRule>
  </conditionalFormatting>
  <conditionalFormatting sqref="BU5:CA26">
    <cfRule type="cellIs" dxfId="74" priority="7" operator="equal">
      <formula>2</formula>
    </cfRule>
    <cfRule type="cellIs" dxfId="73" priority="8" operator="equal">
      <formula>1</formula>
    </cfRule>
    <cfRule type="cellIs" dxfId="72" priority="9" operator="equal">
      <formula>0</formula>
    </cfRule>
  </conditionalFormatting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4:AL59"/>
  <sheetViews>
    <sheetView workbookViewId="0"/>
  </sheetViews>
  <sheetFormatPr defaultColWidth="14.44140625" defaultRowHeight="15" customHeight="1"/>
  <cols>
    <col min="1" max="2" width="6.6640625" customWidth="1"/>
    <col min="3" max="3" width="9.5546875" customWidth="1"/>
    <col min="4" max="4" width="4.5546875" customWidth="1"/>
    <col min="5" max="5" width="5.5546875" customWidth="1"/>
    <col min="6" max="6" width="4.5546875" customWidth="1"/>
    <col min="7" max="35" width="3.88671875" customWidth="1"/>
    <col min="36" max="38" width="4.5546875" customWidth="1"/>
  </cols>
  <sheetData>
    <row r="4" spans="1:38" ht="88.5" customHeight="1"/>
    <row r="5" spans="1:38" ht="68.25" customHeight="1">
      <c r="A5" s="1"/>
      <c r="B5" s="1"/>
      <c r="C5" s="1"/>
      <c r="D5" s="115"/>
      <c r="E5" s="115"/>
      <c r="F5" s="115"/>
      <c r="G5" s="280" t="s">
        <v>54</v>
      </c>
      <c r="H5" s="262"/>
      <c r="I5" s="262"/>
      <c r="J5" s="262"/>
      <c r="K5" s="262"/>
      <c r="L5" s="262"/>
      <c r="M5" s="262"/>
      <c r="N5" s="262"/>
      <c r="O5" s="281"/>
      <c r="P5" s="282" t="s">
        <v>55</v>
      </c>
      <c r="Q5" s="262"/>
      <c r="R5" s="262"/>
      <c r="S5" s="262"/>
      <c r="T5" s="281"/>
      <c r="U5" s="116" t="s">
        <v>56</v>
      </c>
      <c r="V5" s="283" t="s">
        <v>57</v>
      </c>
      <c r="W5" s="262"/>
      <c r="X5" s="262"/>
      <c r="Y5" s="262"/>
      <c r="Z5" s="262"/>
      <c r="AA5" s="262"/>
      <c r="AB5" s="281"/>
      <c r="AC5" s="284" t="s">
        <v>309</v>
      </c>
      <c r="AD5" s="262"/>
      <c r="AE5" s="262"/>
      <c r="AF5" s="262"/>
      <c r="AG5" s="281"/>
      <c r="AH5" s="117" t="s">
        <v>60</v>
      </c>
      <c r="AI5" s="285" t="s">
        <v>61</v>
      </c>
      <c r="AJ5" s="118"/>
      <c r="AK5" s="118"/>
      <c r="AL5" s="118"/>
    </row>
    <row r="6" spans="1:38" ht="40.5" customHeight="1">
      <c r="A6" s="1"/>
      <c r="B6" s="1"/>
      <c r="C6" s="1"/>
      <c r="D6" s="119" t="s">
        <v>65</v>
      </c>
      <c r="E6" s="119" t="s">
        <v>15</v>
      </c>
      <c r="F6" s="119" t="s">
        <v>66</v>
      </c>
      <c r="G6" s="120" t="s">
        <v>310</v>
      </c>
      <c r="H6" s="120" t="s">
        <v>311</v>
      </c>
      <c r="I6" s="120" t="s">
        <v>312</v>
      </c>
      <c r="J6" s="120" t="s">
        <v>313</v>
      </c>
      <c r="K6" s="120" t="s">
        <v>314</v>
      </c>
      <c r="L6" s="120" t="s">
        <v>315</v>
      </c>
      <c r="M6" s="120" t="s">
        <v>316</v>
      </c>
      <c r="N6" s="120" t="s">
        <v>317</v>
      </c>
      <c r="O6" s="121" t="s">
        <v>29</v>
      </c>
      <c r="P6" s="120" t="s">
        <v>318</v>
      </c>
      <c r="Q6" s="120" t="s">
        <v>319</v>
      </c>
      <c r="R6" s="120" t="s">
        <v>320</v>
      </c>
      <c r="S6" s="120" t="s">
        <v>321</v>
      </c>
      <c r="T6" s="122" t="s">
        <v>29</v>
      </c>
      <c r="U6" s="123" t="s">
        <v>18</v>
      </c>
      <c r="V6" s="120" t="s">
        <v>322</v>
      </c>
      <c r="W6" s="120" t="s">
        <v>323</v>
      </c>
      <c r="X6" s="120" t="s">
        <v>324</v>
      </c>
      <c r="Y6" s="120" t="s">
        <v>325</v>
      </c>
      <c r="Z6" s="120" t="s">
        <v>326</v>
      </c>
      <c r="AA6" s="120" t="s">
        <v>327</v>
      </c>
      <c r="AB6" s="124" t="s">
        <v>29</v>
      </c>
      <c r="AC6" s="120" t="s">
        <v>328</v>
      </c>
      <c r="AD6" s="120" t="s">
        <v>329</v>
      </c>
      <c r="AE6" s="120" t="s">
        <v>330</v>
      </c>
      <c r="AF6" s="120" t="s">
        <v>331</v>
      </c>
      <c r="AG6" s="125" t="s">
        <v>29</v>
      </c>
      <c r="AH6" s="126" t="s">
        <v>21</v>
      </c>
      <c r="AI6" s="286"/>
      <c r="AJ6" s="17"/>
      <c r="AK6" s="17"/>
      <c r="AL6" s="17"/>
    </row>
    <row r="7" spans="1:38" ht="14.4">
      <c r="A7" s="1"/>
      <c r="B7" s="1"/>
      <c r="C7" s="1"/>
      <c r="D7" s="127" t="s">
        <v>124</v>
      </c>
      <c r="E7" s="128" t="s">
        <v>31</v>
      </c>
      <c r="F7" s="128" t="s">
        <v>125</v>
      </c>
      <c r="G7" s="129">
        <v>1</v>
      </c>
      <c r="H7" s="129">
        <v>1</v>
      </c>
      <c r="I7" s="129">
        <v>1</v>
      </c>
      <c r="J7" s="129">
        <v>1</v>
      </c>
      <c r="K7" s="129">
        <v>1</v>
      </c>
      <c r="L7" s="129">
        <v>1</v>
      </c>
      <c r="M7" s="129">
        <v>1</v>
      </c>
      <c r="N7" s="129">
        <v>0</v>
      </c>
      <c r="O7" s="130">
        <v>7</v>
      </c>
      <c r="P7" s="131">
        <v>0</v>
      </c>
      <c r="Q7" s="128">
        <v>1</v>
      </c>
      <c r="R7" s="128">
        <v>0</v>
      </c>
      <c r="S7" s="128">
        <v>1</v>
      </c>
      <c r="T7" s="132">
        <v>2</v>
      </c>
      <c r="U7" s="133">
        <v>0</v>
      </c>
      <c r="V7" s="131">
        <v>0</v>
      </c>
      <c r="W7" s="128">
        <v>0</v>
      </c>
      <c r="X7" s="128">
        <v>0</v>
      </c>
      <c r="Y7" s="128">
        <v>1</v>
      </c>
      <c r="Z7" s="128">
        <v>0</v>
      </c>
      <c r="AA7" s="128">
        <v>1</v>
      </c>
      <c r="AB7" s="134">
        <v>2</v>
      </c>
      <c r="AC7" s="131">
        <v>0</v>
      </c>
      <c r="AD7" s="128">
        <v>0</v>
      </c>
      <c r="AE7" s="128">
        <v>0</v>
      </c>
      <c r="AF7" s="128">
        <v>0</v>
      </c>
      <c r="AG7" s="135">
        <v>0</v>
      </c>
      <c r="AH7" s="136">
        <v>0</v>
      </c>
      <c r="AI7" s="137">
        <v>11</v>
      </c>
      <c r="AJ7" s="138"/>
      <c r="AK7" s="138"/>
      <c r="AL7" s="138"/>
    </row>
    <row r="8" spans="1:38" ht="14.4">
      <c r="A8" s="1"/>
      <c r="B8" s="1"/>
      <c r="C8" s="1"/>
      <c r="D8" s="127" t="s">
        <v>128</v>
      </c>
      <c r="E8" s="128" t="s">
        <v>31</v>
      </c>
      <c r="F8" s="128" t="s">
        <v>131</v>
      </c>
      <c r="G8" s="139">
        <v>0</v>
      </c>
      <c r="H8" s="139">
        <v>0</v>
      </c>
      <c r="I8" s="139">
        <v>0</v>
      </c>
      <c r="J8" s="139">
        <v>0</v>
      </c>
      <c r="K8" s="139">
        <v>0</v>
      </c>
      <c r="L8" s="139">
        <v>0</v>
      </c>
      <c r="M8" s="139">
        <v>0</v>
      </c>
      <c r="N8" s="139">
        <v>0</v>
      </c>
      <c r="O8" s="130">
        <v>0</v>
      </c>
      <c r="P8" s="140">
        <v>0</v>
      </c>
      <c r="Q8" s="141">
        <v>0</v>
      </c>
      <c r="R8" s="141">
        <v>0</v>
      </c>
      <c r="S8" s="141">
        <v>0</v>
      </c>
      <c r="T8" s="132">
        <v>0</v>
      </c>
      <c r="U8" s="133">
        <v>0</v>
      </c>
      <c r="V8" s="140">
        <v>0</v>
      </c>
      <c r="W8" s="141">
        <v>0</v>
      </c>
      <c r="X8" s="141">
        <v>0</v>
      </c>
      <c r="Y8" s="141">
        <v>1</v>
      </c>
      <c r="Z8" s="141">
        <v>0</v>
      </c>
      <c r="AA8" s="141">
        <v>1</v>
      </c>
      <c r="AB8" s="134">
        <v>2</v>
      </c>
      <c r="AC8" s="140">
        <v>0</v>
      </c>
      <c r="AD8" s="141">
        <v>0</v>
      </c>
      <c r="AE8" s="141">
        <v>0</v>
      </c>
      <c r="AF8" s="141">
        <v>0</v>
      </c>
      <c r="AG8" s="135">
        <v>0</v>
      </c>
      <c r="AH8" s="136">
        <v>1</v>
      </c>
      <c r="AI8" s="137">
        <v>3</v>
      </c>
      <c r="AJ8" s="138"/>
      <c r="AK8" s="138"/>
      <c r="AL8" s="138"/>
    </row>
    <row r="9" spans="1:38" ht="14.4">
      <c r="A9" s="1"/>
      <c r="B9" s="1"/>
      <c r="C9" s="1"/>
      <c r="D9" s="127" t="s">
        <v>134</v>
      </c>
      <c r="E9" s="128" t="s">
        <v>31</v>
      </c>
      <c r="F9" s="128" t="s">
        <v>137</v>
      </c>
      <c r="G9" s="139">
        <v>1</v>
      </c>
      <c r="H9" s="139">
        <v>1</v>
      </c>
      <c r="I9" s="139">
        <v>0</v>
      </c>
      <c r="J9" s="139">
        <v>1</v>
      </c>
      <c r="K9" s="139">
        <v>1</v>
      </c>
      <c r="L9" s="139">
        <v>1</v>
      </c>
      <c r="M9" s="139">
        <v>1</v>
      </c>
      <c r="N9" s="139">
        <v>0</v>
      </c>
      <c r="O9" s="130">
        <v>6</v>
      </c>
      <c r="P9" s="140">
        <v>0</v>
      </c>
      <c r="Q9" s="141">
        <v>0</v>
      </c>
      <c r="R9" s="141">
        <v>0</v>
      </c>
      <c r="S9" s="141">
        <v>0</v>
      </c>
      <c r="T9" s="132">
        <v>0</v>
      </c>
      <c r="U9" s="133">
        <v>0</v>
      </c>
      <c r="V9" s="140">
        <v>0</v>
      </c>
      <c r="W9" s="141">
        <v>0</v>
      </c>
      <c r="X9" s="141">
        <v>0</v>
      </c>
      <c r="Y9" s="141">
        <v>0</v>
      </c>
      <c r="Z9" s="141">
        <v>0</v>
      </c>
      <c r="AA9" s="141">
        <v>0</v>
      </c>
      <c r="AB9" s="134">
        <v>0</v>
      </c>
      <c r="AC9" s="140">
        <v>0</v>
      </c>
      <c r="AD9" s="141">
        <v>0</v>
      </c>
      <c r="AE9" s="141">
        <v>0</v>
      </c>
      <c r="AF9" s="141">
        <v>0</v>
      </c>
      <c r="AG9" s="135">
        <v>0</v>
      </c>
      <c r="AH9" s="136">
        <v>0</v>
      </c>
      <c r="AI9" s="137">
        <v>6</v>
      </c>
      <c r="AJ9" s="138"/>
      <c r="AK9" s="138"/>
      <c r="AL9" s="138"/>
    </row>
    <row r="10" spans="1:38" ht="14.4">
      <c r="A10" s="1"/>
      <c r="B10" s="1"/>
      <c r="C10" s="1"/>
      <c r="D10" s="127" t="s">
        <v>139</v>
      </c>
      <c r="E10" s="128" t="s">
        <v>31</v>
      </c>
      <c r="F10" s="128" t="s">
        <v>140</v>
      </c>
      <c r="G10" s="139">
        <v>0</v>
      </c>
      <c r="H10" s="139">
        <v>0</v>
      </c>
      <c r="I10" s="139">
        <v>0</v>
      </c>
      <c r="J10" s="139">
        <v>0</v>
      </c>
      <c r="K10" s="139">
        <v>0</v>
      </c>
      <c r="L10" s="139">
        <v>0</v>
      </c>
      <c r="M10" s="139">
        <v>1</v>
      </c>
      <c r="N10" s="139">
        <v>0</v>
      </c>
      <c r="O10" s="130">
        <v>1</v>
      </c>
      <c r="P10" s="140">
        <v>1</v>
      </c>
      <c r="Q10" s="141">
        <v>1</v>
      </c>
      <c r="R10" s="141">
        <v>0</v>
      </c>
      <c r="S10" s="141">
        <v>0</v>
      </c>
      <c r="T10" s="132">
        <v>2</v>
      </c>
      <c r="U10" s="133">
        <v>0</v>
      </c>
      <c r="V10" s="140">
        <v>0</v>
      </c>
      <c r="W10" s="141">
        <v>0</v>
      </c>
      <c r="X10" s="141">
        <v>0</v>
      </c>
      <c r="Y10" s="141">
        <v>1</v>
      </c>
      <c r="Z10" s="141">
        <v>0</v>
      </c>
      <c r="AA10" s="141">
        <v>0</v>
      </c>
      <c r="AB10" s="134">
        <v>1</v>
      </c>
      <c r="AC10" s="140">
        <v>0</v>
      </c>
      <c r="AD10" s="141">
        <v>0</v>
      </c>
      <c r="AE10" s="141">
        <v>0</v>
      </c>
      <c r="AF10" s="141">
        <v>0</v>
      </c>
      <c r="AG10" s="135">
        <v>0</v>
      </c>
      <c r="AH10" s="136">
        <v>0</v>
      </c>
      <c r="AI10" s="137">
        <v>4</v>
      </c>
      <c r="AJ10" s="138"/>
      <c r="AK10" s="138"/>
      <c r="AL10" s="138"/>
    </row>
    <row r="11" spans="1:38" ht="14.4">
      <c r="A11" s="1"/>
      <c r="B11" s="1"/>
      <c r="C11" s="1"/>
      <c r="D11" s="127" t="s">
        <v>208</v>
      </c>
      <c r="E11" s="128" t="s">
        <v>31</v>
      </c>
      <c r="F11" s="128" t="s">
        <v>211</v>
      </c>
      <c r="G11" s="139">
        <v>0</v>
      </c>
      <c r="H11" s="139">
        <v>0</v>
      </c>
      <c r="I11" s="139">
        <v>0</v>
      </c>
      <c r="J11" s="139">
        <v>1</v>
      </c>
      <c r="K11" s="139">
        <v>1</v>
      </c>
      <c r="L11" s="139">
        <v>1</v>
      </c>
      <c r="M11" s="139">
        <v>1</v>
      </c>
      <c r="N11" s="139">
        <v>0</v>
      </c>
      <c r="O11" s="130">
        <v>4</v>
      </c>
      <c r="P11" s="140">
        <v>0</v>
      </c>
      <c r="Q11" s="141">
        <v>1</v>
      </c>
      <c r="R11" s="141">
        <v>0</v>
      </c>
      <c r="S11" s="141">
        <v>1</v>
      </c>
      <c r="T11" s="132">
        <v>2</v>
      </c>
      <c r="U11" s="133">
        <v>0</v>
      </c>
      <c r="V11" s="140">
        <v>0</v>
      </c>
      <c r="W11" s="141">
        <v>0</v>
      </c>
      <c r="X11" s="141">
        <v>0</v>
      </c>
      <c r="Y11" s="141">
        <v>0</v>
      </c>
      <c r="Z11" s="141">
        <v>0</v>
      </c>
      <c r="AA11" s="141">
        <v>0</v>
      </c>
      <c r="AB11" s="134">
        <v>0</v>
      </c>
      <c r="AC11" s="140">
        <v>0</v>
      </c>
      <c r="AD11" s="141">
        <v>0</v>
      </c>
      <c r="AE11" s="141">
        <v>0</v>
      </c>
      <c r="AF11" s="141">
        <v>0</v>
      </c>
      <c r="AG11" s="135">
        <v>0</v>
      </c>
      <c r="AH11" s="136">
        <v>0</v>
      </c>
      <c r="AI11" s="137">
        <v>6</v>
      </c>
      <c r="AJ11" s="138"/>
      <c r="AK11" s="138"/>
      <c r="AL11" s="138"/>
    </row>
    <row r="12" spans="1:38" ht="14.4">
      <c r="A12" s="1"/>
      <c r="B12" s="1"/>
      <c r="C12" s="1"/>
      <c r="D12" s="127" t="s">
        <v>144</v>
      </c>
      <c r="E12" s="128" t="s">
        <v>31</v>
      </c>
      <c r="F12" s="128" t="s">
        <v>145</v>
      </c>
      <c r="G12" s="139">
        <v>0</v>
      </c>
      <c r="H12" s="139">
        <v>0</v>
      </c>
      <c r="I12" s="139">
        <v>0</v>
      </c>
      <c r="J12" s="139">
        <v>0</v>
      </c>
      <c r="K12" s="139">
        <v>0</v>
      </c>
      <c r="L12" s="139">
        <v>0</v>
      </c>
      <c r="M12" s="139">
        <v>0</v>
      </c>
      <c r="N12" s="139">
        <v>0</v>
      </c>
      <c r="O12" s="130">
        <v>0</v>
      </c>
      <c r="P12" s="140">
        <v>0</v>
      </c>
      <c r="Q12" s="141">
        <v>0</v>
      </c>
      <c r="R12" s="141">
        <v>0</v>
      </c>
      <c r="S12" s="141">
        <v>0</v>
      </c>
      <c r="T12" s="132">
        <v>0</v>
      </c>
      <c r="U12" s="133">
        <v>0</v>
      </c>
      <c r="V12" s="140">
        <v>0</v>
      </c>
      <c r="W12" s="141">
        <v>0</v>
      </c>
      <c r="X12" s="141">
        <v>0</v>
      </c>
      <c r="Y12" s="141">
        <v>1</v>
      </c>
      <c r="Z12" s="141">
        <v>1</v>
      </c>
      <c r="AA12" s="141">
        <v>1</v>
      </c>
      <c r="AB12" s="134">
        <v>3</v>
      </c>
      <c r="AC12" s="140">
        <v>0</v>
      </c>
      <c r="AD12" s="141">
        <v>0</v>
      </c>
      <c r="AE12" s="141">
        <v>0</v>
      </c>
      <c r="AF12" s="141">
        <v>0</v>
      </c>
      <c r="AG12" s="135">
        <v>0</v>
      </c>
      <c r="AH12" s="136">
        <v>0</v>
      </c>
      <c r="AI12" s="137">
        <v>3</v>
      </c>
      <c r="AJ12" s="138"/>
      <c r="AK12" s="138"/>
      <c r="AL12" s="138"/>
    </row>
    <row r="13" spans="1:38" ht="14.4">
      <c r="A13" s="1"/>
      <c r="B13" s="1"/>
      <c r="C13" s="1"/>
      <c r="D13" s="127" t="s">
        <v>149</v>
      </c>
      <c r="E13" s="128" t="s">
        <v>31</v>
      </c>
      <c r="F13" s="128" t="s">
        <v>150</v>
      </c>
      <c r="G13" s="139">
        <v>1</v>
      </c>
      <c r="H13" s="139">
        <v>1</v>
      </c>
      <c r="I13" s="139">
        <v>1</v>
      </c>
      <c r="J13" s="139">
        <v>1</v>
      </c>
      <c r="K13" s="139">
        <v>1</v>
      </c>
      <c r="L13" s="139">
        <v>1</v>
      </c>
      <c r="M13" s="139">
        <v>1</v>
      </c>
      <c r="N13" s="139">
        <v>1</v>
      </c>
      <c r="O13" s="130">
        <v>8</v>
      </c>
      <c r="P13" s="140">
        <v>0</v>
      </c>
      <c r="Q13" s="141">
        <v>0</v>
      </c>
      <c r="R13" s="141">
        <v>0</v>
      </c>
      <c r="S13" s="141">
        <v>0</v>
      </c>
      <c r="T13" s="132">
        <v>0</v>
      </c>
      <c r="U13" s="133">
        <v>0</v>
      </c>
      <c r="V13" s="140">
        <v>1</v>
      </c>
      <c r="W13" s="141">
        <v>1</v>
      </c>
      <c r="X13" s="141">
        <v>1</v>
      </c>
      <c r="Y13" s="141">
        <v>1</v>
      </c>
      <c r="Z13" s="141">
        <v>1</v>
      </c>
      <c r="AA13" s="141">
        <v>1</v>
      </c>
      <c r="AB13" s="134">
        <v>6</v>
      </c>
      <c r="AC13" s="140">
        <v>0</v>
      </c>
      <c r="AD13" s="141">
        <v>0</v>
      </c>
      <c r="AE13" s="141">
        <v>0</v>
      </c>
      <c r="AF13" s="141">
        <v>0</v>
      </c>
      <c r="AG13" s="135">
        <v>0</v>
      </c>
      <c r="AH13" s="136">
        <v>1</v>
      </c>
      <c r="AI13" s="137">
        <v>15</v>
      </c>
      <c r="AJ13" s="138"/>
      <c r="AK13" s="138"/>
      <c r="AL13" s="138"/>
    </row>
    <row r="14" spans="1:38" ht="14.4">
      <c r="A14" s="1"/>
      <c r="B14" s="1"/>
      <c r="C14" s="1"/>
      <c r="D14" s="127" t="s">
        <v>153</v>
      </c>
      <c r="E14" s="128" t="s">
        <v>31</v>
      </c>
      <c r="F14" s="128" t="s">
        <v>154</v>
      </c>
      <c r="G14" s="139">
        <v>1</v>
      </c>
      <c r="H14" s="139">
        <v>0</v>
      </c>
      <c r="I14" s="139">
        <v>1</v>
      </c>
      <c r="J14" s="139">
        <v>1</v>
      </c>
      <c r="K14" s="139">
        <v>1</v>
      </c>
      <c r="L14" s="139">
        <v>1</v>
      </c>
      <c r="M14" s="139">
        <v>1</v>
      </c>
      <c r="N14" s="139">
        <v>1</v>
      </c>
      <c r="O14" s="130">
        <v>7</v>
      </c>
      <c r="P14" s="140">
        <v>0</v>
      </c>
      <c r="Q14" s="141">
        <v>1</v>
      </c>
      <c r="R14" s="141">
        <v>0</v>
      </c>
      <c r="S14" s="141">
        <v>1</v>
      </c>
      <c r="T14" s="132">
        <v>2</v>
      </c>
      <c r="U14" s="133">
        <v>0</v>
      </c>
      <c r="V14" s="140">
        <v>0</v>
      </c>
      <c r="W14" s="141">
        <v>0</v>
      </c>
      <c r="X14" s="141">
        <v>0</v>
      </c>
      <c r="Y14" s="141">
        <v>0</v>
      </c>
      <c r="Z14" s="141">
        <v>0</v>
      </c>
      <c r="AA14" s="141">
        <v>1</v>
      </c>
      <c r="AB14" s="134">
        <v>1</v>
      </c>
      <c r="AC14" s="140">
        <v>0</v>
      </c>
      <c r="AD14" s="141">
        <v>0</v>
      </c>
      <c r="AE14" s="141">
        <v>0</v>
      </c>
      <c r="AF14" s="141">
        <v>0</v>
      </c>
      <c r="AG14" s="135">
        <v>0</v>
      </c>
      <c r="AH14" s="136">
        <v>0</v>
      </c>
      <c r="AI14" s="137">
        <v>11</v>
      </c>
      <c r="AJ14" s="138"/>
      <c r="AK14" s="138"/>
      <c r="AL14" s="138"/>
    </row>
    <row r="15" spans="1:38" ht="14.4">
      <c r="A15" s="1"/>
      <c r="B15" s="1"/>
      <c r="C15" s="1"/>
      <c r="D15" s="127" t="s">
        <v>156</v>
      </c>
      <c r="E15" s="128" t="s">
        <v>31</v>
      </c>
      <c r="F15" s="128" t="s">
        <v>157</v>
      </c>
      <c r="G15" s="139">
        <v>1</v>
      </c>
      <c r="H15" s="139">
        <v>1</v>
      </c>
      <c r="I15" s="139">
        <v>1</v>
      </c>
      <c r="J15" s="139">
        <v>1</v>
      </c>
      <c r="K15" s="139">
        <v>0</v>
      </c>
      <c r="L15" s="139">
        <v>1</v>
      </c>
      <c r="M15" s="139">
        <v>0</v>
      </c>
      <c r="N15" s="139">
        <v>0</v>
      </c>
      <c r="O15" s="130">
        <v>5</v>
      </c>
      <c r="P15" s="140">
        <v>0</v>
      </c>
      <c r="Q15" s="141">
        <v>0</v>
      </c>
      <c r="R15" s="141">
        <v>0</v>
      </c>
      <c r="S15" s="141">
        <v>0</v>
      </c>
      <c r="T15" s="132">
        <v>0</v>
      </c>
      <c r="U15" s="133">
        <v>0</v>
      </c>
      <c r="V15" s="140">
        <v>0</v>
      </c>
      <c r="W15" s="141">
        <v>0</v>
      </c>
      <c r="X15" s="141">
        <v>0</v>
      </c>
      <c r="Y15" s="141">
        <v>0</v>
      </c>
      <c r="Z15" s="141">
        <v>0</v>
      </c>
      <c r="AA15" s="141">
        <v>0</v>
      </c>
      <c r="AB15" s="134">
        <v>0</v>
      </c>
      <c r="AC15" s="140">
        <v>0</v>
      </c>
      <c r="AD15" s="141">
        <v>0</v>
      </c>
      <c r="AE15" s="141">
        <v>1</v>
      </c>
      <c r="AF15" s="141">
        <v>0</v>
      </c>
      <c r="AG15" s="135">
        <v>1</v>
      </c>
      <c r="AH15" s="136">
        <v>1</v>
      </c>
      <c r="AI15" s="137">
        <v>7</v>
      </c>
      <c r="AJ15" s="138"/>
      <c r="AK15" s="138"/>
      <c r="AL15" s="138"/>
    </row>
    <row r="16" spans="1:38" ht="14.4">
      <c r="A16" s="1"/>
      <c r="B16" s="1"/>
      <c r="C16" s="1"/>
      <c r="D16" s="127" t="s">
        <v>160</v>
      </c>
      <c r="E16" s="128" t="s">
        <v>31</v>
      </c>
      <c r="F16" s="128" t="s">
        <v>161</v>
      </c>
      <c r="G16" s="139">
        <v>1</v>
      </c>
      <c r="H16" s="139">
        <v>0</v>
      </c>
      <c r="I16" s="139">
        <v>0</v>
      </c>
      <c r="J16" s="139">
        <v>0</v>
      </c>
      <c r="K16" s="139">
        <v>0</v>
      </c>
      <c r="L16" s="139">
        <v>0</v>
      </c>
      <c r="M16" s="139">
        <v>0</v>
      </c>
      <c r="N16" s="139">
        <v>0</v>
      </c>
      <c r="O16" s="130">
        <v>1</v>
      </c>
      <c r="P16" s="140">
        <v>0</v>
      </c>
      <c r="Q16" s="141">
        <v>0</v>
      </c>
      <c r="R16" s="141">
        <v>0</v>
      </c>
      <c r="S16" s="141">
        <v>0</v>
      </c>
      <c r="T16" s="132">
        <v>0</v>
      </c>
      <c r="U16" s="133">
        <v>0</v>
      </c>
      <c r="V16" s="140">
        <v>0</v>
      </c>
      <c r="W16" s="141">
        <v>1</v>
      </c>
      <c r="X16" s="141">
        <v>0</v>
      </c>
      <c r="Y16" s="141">
        <v>0</v>
      </c>
      <c r="Z16" s="141">
        <v>0</v>
      </c>
      <c r="AA16" s="141">
        <v>0</v>
      </c>
      <c r="AB16" s="134">
        <v>1</v>
      </c>
      <c r="AC16" s="140">
        <v>0</v>
      </c>
      <c r="AD16" s="141">
        <v>0</v>
      </c>
      <c r="AE16" s="141">
        <v>0</v>
      </c>
      <c r="AF16" s="141">
        <v>0</v>
      </c>
      <c r="AG16" s="135">
        <v>0</v>
      </c>
      <c r="AH16" s="136">
        <v>0</v>
      </c>
      <c r="AI16" s="137">
        <v>2</v>
      </c>
      <c r="AJ16" s="138"/>
      <c r="AK16" s="138"/>
      <c r="AL16" s="138"/>
    </row>
    <row r="17" spans="1:38" ht="14.4">
      <c r="A17" s="1"/>
      <c r="B17" s="1"/>
      <c r="C17" s="1"/>
      <c r="D17" s="127" t="s">
        <v>218</v>
      </c>
      <c r="E17" s="128" t="s">
        <v>31</v>
      </c>
      <c r="F17" s="128" t="s">
        <v>220</v>
      </c>
      <c r="G17" s="139"/>
      <c r="H17" s="139"/>
      <c r="I17" s="139"/>
      <c r="J17" s="139"/>
      <c r="K17" s="139"/>
      <c r="L17" s="139"/>
      <c r="M17" s="139"/>
      <c r="N17" s="139"/>
      <c r="O17" s="130"/>
      <c r="P17" s="140"/>
      <c r="Q17" s="141"/>
      <c r="R17" s="141"/>
      <c r="S17" s="141"/>
      <c r="T17" s="132"/>
      <c r="U17" s="133"/>
      <c r="V17" s="140"/>
      <c r="W17" s="141"/>
      <c r="X17" s="141"/>
      <c r="Y17" s="141"/>
      <c r="Z17" s="141"/>
      <c r="AA17" s="141"/>
      <c r="AB17" s="134"/>
      <c r="AC17" s="140"/>
      <c r="AD17" s="141"/>
      <c r="AE17" s="141"/>
      <c r="AF17" s="141"/>
      <c r="AG17" s="135"/>
      <c r="AH17" s="136"/>
      <c r="AI17" s="137"/>
      <c r="AJ17" s="138"/>
      <c r="AK17" s="138"/>
      <c r="AL17" s="138"/>
    </row>
    <row r="18" spans="1:38" ht="14.4">
      <c r="A18" s="1"/>
      <c r="B18" s="1"/>
      <c r="C18" s="1"/>
      <c r="D18" s="127" t="s">
        <v>163</v>
      </c>
      <c r="E18" s="128" t="s">
        <v>18</v>
      </c>
      <c r="F18" s="128" t="s">
        <v>164</v>
      </c>
      <c r="G18" s="139">
        <v>1</v>
      </c>
      <c r="H18" s="139">
        <v>1</v>
      </c>
      <c r="I18" s="139">
        <v>0</v>
      </c>
      <c r="J18" s="139">
        <v>1</v>
      </c>
      <c r="K18" s="139">
        <v>1</v>
      </c>
      <c r="L18" s="139">
        <v>0</v>
      </c>
      <c r="M18" s="139">
        <v>1</v>
      </c>
      <c r="N18" s="139">
        <v>1</v>
      </c>
      <c r="O18" s="130">
        <v>6</v>
      </c>
      <c r="P18" s="140">
        <v>1</v>
      </c>
      <c r="Q18" s="141">
        <v>1</v>
      </c>
      <c r="R18" s="141">
        <v>1</v>
      </c>
      <c r="S18" s="141">
        <v>1</v>
      </c>
      <c r="T18" s="132">
        <v>4</v>
      </c>
      <c r="U18" s="133">
        <v>1</v>
      </c>
      <c r="V18" s="140">
        <v>0</v>
      </c>
      <c r="W18" s="141">
        <v>0</v>
      </c>
      <c r="X18" s="141">
        <v>0</v>
      </c>
      <c r="Y18" s="141">
        <v>1</v>
      </c>
      <c r="Z18" s="141">
        <v>1</v>
      </c>
      <c r="AA18" s="141">
        <v>0</v>
      </c>
      <c r="AB18" s="134">
        <v>2</v>
      </c>
      <c r="AC18" s="140">
        <v>0</v>
      </c>
      <c r="AD18" s="141">
        <v>0</v>
      </c>
      <c r="AE18" s="141">
        <v>0</v>
      </c>
      <c r="AF18" s="141">
        <v>0</v>
      </c>
      <c r="AG18" s="135">
        <v>0</v>
      </c>
      <c r="AH18" s="136">
        <v>1</v>
      </c>
      <c r="AI18" s="137">
        <v>14</v>
      </c>
      <c r="AJ18" s="138"/>
      <c r="AK18" s="138"/>
      <c r="AL18" s="138"/>
    </row>
    <row r="19" spans="1:38" ht="14.4">
      <c r="A19" s="1"/>
      <c r="B19" s="1"/>
      <c r="C19" s="1"/>
      <c r="D19" s="127" t="s">
        <v>166</v>
      </c>
      <c r="E19" s="128" t="s">
        <v>31</v>
      </c>
      <c r="F19" s="128" t="s">
        <v>167</v>
      </c>
      <c r="G19" s="139">
        <v>1</v>
      </c>
      <c r="H19" s="139">
        <v>0</v>
      </c>
      <c r="I19" s="139">
        <v>1</v>
      </c>
      <c r="J19" s="139">
        <v>1</v>
      </c>
      <c r="K19" s="139">
        <v>1</v>
      </c>
      <c r="L19" s="139">
        <v>0</v>
      </c>
      <c r="M19" s="139">
        <v>0</v>
      </c>
      <c r="N19" s="139">
        <v>0</v>
      </c>
      <c r="O19" s="130">
        <v>4</v>
      </c>
      <c r="P19" s="140">
        <v>0</v>
      </c>
      <c r="Q19" s="141">
        <v>0</v>
      </c>
      <c r="R19" s="141">
        <v>0</v>
      </c>
      <c r="S19" s="141">
        <v>0</v>
      </c>
      <c r="T19" s="132">
        <v>0</v>
      </c>
      <c r="U19" s="133">
        <v>0</v>
      </c>
      <c r="V19" s="140">
        <v>1</v>
      </c>
      <c r="W19" s="141">
        <v>1</v>
      </c>
      <c r="X19" s="141">
        <v>0</v>
      </c>
      <c r="Y19" s="141">
        <v>1</v>
      </c>
      <c r="Z19" s="141">
        <v>1</v>
      </c>
      <c r="AA19" s="141">
        <v>0</v>
      </c>
      <c r="AB19" s="134">
        <v>4</v>
      </c>
      <c r="AC19" s="140">
        <v>0</v>
      </c>
      <c r="AD19" s="141">
        <v>1</v>
      </c>
      <c r="AE19" s="141">
        <v>1</v>
      </c>
      <c r="AF19" s="141">
        <v>0</v>
      </c>
      <c r="AG19" s="135">
        <v>2</v>
      </c>
      <c r="AH19" s="136">
        <v>0</v>
      </c>
      <c r="AI19" s="137">
        <v>11</v>
      </c>
      <c r="AJ19" s="138"/>
      <c r="AK19" s="138"/>
      <c r="AL19" s="138"/>
    </row>
    <row r="20" spans="1:38" ht="14.4">
      <c r="A20" s="1"/>
      <c r="B20" s="1"/>
      <c r="C20" s="1"/>
      <c r="D20" s="127" t="s">
        <v>169</v>
      </c>
      <c r="E20" s="128" t="s">
        <v>42</v>
      </c>
      <c r="F20" s="128" t="s">
        <v>170</v>
      </c>
      <c r="G20" s="139">
        <v>0</v>
      </c>
      <c r="H20" s="139">
        <v>0</v>
      </c>
      <c r="I20" s="139">
        <v>0</v>
      </c>
      <c r="J20" s="139">
        <v>0</v>
      </c>
      <c r="K20" s="139">
        <v>0</v>
      </c>
      <c r="L20" s="139">
        <v>0</v>
      </c>
      <c r="M20" s="139">
        <v>0</v>
      </c>
      <c r="N20" s="139">
        <v>0</v>
      </c>
      <c r="O20" s="130">
        <v>0</v>
      </c>
      <c r="P20" s="140">
        <v>0</v>
      </c>
      <c r="Q20" s="141">
        <v>0</v>
      </c>
      <c r="R20" s="141">
        <v>0</v>
      </c>
      <c r="S20" s="141">
        <v>0</v>
      </c>
      <c r="T20" s="132">
        <v>0</v>
      </c>
      <c r="U20" s="133">
        <v>0</v>
      </c>
      <c r="V20" s="140">
        <v>0</v>
      </c>
      <c r="W20" s="141">
        <v>0</v>
      </c>
      <c r="X20" s="141">
        <v>0</v>
      </c>
      <c r="Y20" s="141">
        <v>0</v>
      </c>
      <c r="Z20" s="141">
        <v>0</v>
      </c>
      <c r="AA20" s="141">
        <v>0</v>
      </c>
      <c r="AB20" s="134">
        <v>0</v>
      </c>
      <c r="AC20" s="140">
        <v>0</v>
      </c>
      <c r="AD20" s="141">
        <v>0</v>
      </c>
      <c r="AE20" s="141">
        <v>0</v>
      </c>
      <c r="AF20" s="141">
        <v>0</v>
      </c>
      <c r="AG20" s="135">
        <v>0</v>
      </c>
      <c r="AH20" s="136">
        <v>0</v>
      </c>
      <c r="AI20" s="137">
        <v>0</v>
      </c>
      <c r="AJ20" s="138"/>
      <c r="AK20" s="138"/>
      <c r="AL20" s="138"/>
    </row>
    <row r="21" spans="1:38" ht="14.4">
      <c r="A21" s="1"/>
      <c r="B21" s="1"/>
      <c r="C21" s="1"/>
      <c r="D21" s="127" t="s">
        <v>172</v>
      </c>
      <c r="E21" s="128" t="s">
        <v>42</v>
      </c>
      <c r="F21" s="128" t="s">
        <v>173</v>
      </c>
      <c r="G21" s="139">
        <v>1</v>
      </c>
      <c r="H21" s="139">
        <v>1</v>
      </c>
      <c r="I21" s="139">
        <v>1</v>
      </c>
      <c r="J21" s="139">
        <v>1</v>
      </c>
      <c r="K21" s="139">
        <v>0</v>
      </c>
      <c r="L21" s="139">
        <v>0</v>
      </c>
      <c r="M21" s="139">
        <v>0</v>
      </c>
      <c r="N21" s="139">
        <v>0</v>
      </c>
      <c r="O21" s="130">
        <v>4</v>
      </c>
      <c r="P21" s="140">
        <v>0</v>
      </c>
      <c r="Q21" s="141">
        <v>0</v>
      </c>
      <c r="R21" s="141">
        <v>0</v>
      </c>
      <c r="S21" s="141">
        <v>0</v>
      </c>
      <c r="T21" s="132">
        <v>0</v>
      </c>
      <c r="U21" s="133">
        <v>0</v>
      </c>
      <c r="V21" s="140">
        <v>1</v>
      </c>
      <c r="W21" s="141">
        <v>1</v>
      </c>
      <c r="X21" s="141">
        <v>0</v>
      </c>
      <c r="Y21" s="141">
        <v>1</v>
      </c>
      <c r="Z21" s="141">
        <v>1</v>
      </c>
      <c r="AA21" s="141">
        <v>1</v>
      </c>
      <c r="AB21" s="134">
        <v>5</v>
      </c>
      <c r="AC21" s="140">
        <v>0</v>
      </c>
      <c r="AD21" s="141">
        <v>0</v>
      </c>
      <c r="AE21" s="141">
        <v>0</v>
      </c>
      <c r="AF21" s="141">
        <v>0</v>
      </c>
      <c r="AG21" s="135">
        <v>0</v>
      </c>
      <c r="AH21" s="136">
        <v>0</v>
      </c>
      <c r="AI21" s="137">
        <v>10</v>
      </c>
      <c r="AJ21" s="138"/>
      <c r="AK21" s="138"/>
      <c r="AL21" s="138"/>
    </row>
    <row r="22" spans="1:38" ht="14.4">
      <c r="A22" s="1"/>
      <c r="B22" s="1"/>
      <c r="C22" s="1"/>
      <c r="D22" s="127" t="s">
        <v>175</v>
      </c>
      <c r="E22" s="128" t="s">
        <v>31</v>
      </c>
      <c r="F22" s="128" t="s">
        <v>176</v>
      </c>
      <c r="G22" s="139">
        <v>0</v>
      </c>
      <c r="H22" s="139">
        <v>0</v>
      </c>
      <c r="I22" s="139">
        <v>0</v>
      </c>
      <c r="J22" s="139">
        <v>0</v>
      </c>
      <c r="K22" s="139">
        <v>0</v>
      </c>
      <c r="L22" s="139">
        <v>0</v>
      </c>
      <c r="M22" s="139">
        <v>0</v>
      </c>
      <c r="N22" s="139">
        <v>0</v>
      </c>
      <c r="O22" s="130">
        <v>0</v>
      </c>
      <c r="P22" s="140">
        <v>0</v>
      </c>
      <c r="Q22" s="141">
        <v>0</v>
      </c>
      <c r="R22" s="141">
        <v>0</v>
      </c>
      <c r="S22" s="141">
        <v>0</v>
      </c>
      <c r="T22" s="132">
        <v>0</v>
      </c>
      <c r="U22" s="133">
        <v>0</v>
      </c>
      <c r="V22" s="140">
        <v>0</v>
      </c>
      <c r="W22" s="141">
        <v>0</v>
      </c>
      <c r="X22" s="141">
        <v>0</v>
      </c>
      <c r="Y22" s="141">
        <v>1</v>
      </c>
      <c r="Z22" s="141">
        <v>1</v>
      </c>
      <c r="AA22" s="141">
        <v>0</v>
      </c>
      <c r="AB22" s="134">
        <v>2</v>
      </c>
      <c r="AC22" s="140">
        <v>0</v>
      </c>
      <c r="AD22" s="141">
        <v>0</v>
      </c>
      <c r="AE22" s="141">
        <v>0</v>
      </c>
      <c r="AF22" s="141">
        <v>0</v>
      </c>
      <c r="AG22" s="135">
        <v>0</v>
      </c>
      <c r="AH22" s="136">
        <v>1</v>
      </c>
      <c r="AI22" s="137">
        <v>3</v>
      </c>
      <c r="AJ22" s="138"/>
      <c r="AK22" s="138"/>
      <c r="AL22" s="138"/>
    </row>
    <row r="23" spans="1:38" ht="14.4">
      <c r="A23" s="1"/>
      <c r="B23" s="1"/>
      <c r="C23" s="1"/>
      <c r="D23" s="127" t="s">
        <v>178</v>
      </c>
      <c r="E23" s="128" t="s">
        <v>18</v>
      </c>
      <c r="F23" s="128" t="s">
        <v>179</v>
      </c>
      <c r="G23" s="139">
        <v>0</v>
      </c>
      <c r="H23" s="139">
        <v>1</v>
      </c>
      <c r="I23" s="139">
        <v>0</v>
      </c>
      <c r="J23" s="139">
        <v>0</v>
      </c>
      <c r="K23" s="139">
        <v>0</v>
      </c>
      <c r="L23" s="139">
        <v>0</v>
      </c>
      <c r="M23" s="139">
        <v>1</v>
      </c>
      <c r="N23" s="139">
        <v>0</v>
      </c>
      <c r="O23" s="130">
        <v>2</v>
      </c>
      <c r="P23" s="140">
        <v>0</v>
      </c>
      <c r="Q23" s="141">
        <v>0</v>
      </c>
      <c r="R23" s="141">
        <v>0</v>
      </c>
      <c r="S23" s="141">
        <v>0</v>
      </c>
      <c r="T23" s="132">
        <v>0</v>
      </c>
      <c r="U23" s="133">
        <v>0</v>
      </c>
      <c r="V23" s="140">
        <v>0</v>
      </c>
      <c r="W23" s="141">
        <v>0</v>
      </c>
      <c r="X23" s="141">
        <v>0</v>
      </c>
      <c r="Y23" s="141">
        <v>0</v>
      </c>
      <c r="Z23" s="141">
        <v>0</v>
      </c>
      <c r="AA23" s="141">
        <v>0</v>
      </c>
      <c r="AB23" s="134">
        <v>0</v>
      </c>
      <c r="AC23" s="140">
        <v>0</v>
      </c>
      <c r="AD23" s="141">
        <v>0</v>
      </c>
      <c r="AE23" s="141">
        <v>0</v>
      </c>
      <c r="AF23" s="141">
        <v>0</v>
      </c>
      <c r="AG23" s="135">
        <v>0</v>
      </c>
      <c r="AH23" s="136">
        <v>0</v>
      </c>
      <c r="AI23" s="137">
        <v>2</v>
      </c>
      <c r="AJ23" s="138"/>
      <c r="AK23" s="138"/>
      <c r="AL23" s="138"/>
    </row>
    <row r="24" spans="1:38" ht="14.4">
      <c r="A24" s="1"/>
      <c r="B24" s="1"/>
      <c r="C24" s="1"/>
      <c r="D24" s="127" t="s">
        <v>181</v>
      </c>
      <c r="E24" s="128" t="s">
        <v>18</v>
      </c>
      <c r="F24" s="128" t="s">
        <v>182</v>
      </c>
      <c r="G24" s="139">
        <v>0</v>
      </c>
      <c r="H24" s="139">
        <v>1</v>
      </c>
      <c r="I24" s="139">
        <v>0</v>
      </c>
      <c r="J24" s="139">
        <v>1</v>
      </c>
      <c r="K24" s="139">
        <v>1</v>
      </c>
      <c r="L24" s="139">
        <v>1</v>
      </c>
      <c r="M24" s="139">
        <v>1</v>
      </c>
      <c r="N24" s="139">
        <v>0</v>
      </c>
      <c r="O24" s="130">
        <v>5</v>
      </c>
      <c r="P24" s="140">
        <v>0</v>
      </c>
      <c r="Q24" s="141">
        <v>1</v>
      </c>
      <c r="R24" s="141">
        <v>0</v>
      </c>
      <c r="S24" s="141">
        <v>1</v>
      </c>
      <c r="T24" s="132">
        <v>2</v>
      </c>
      <c r="U24" s="133">
        <v>0</v>
      </c>
      <c r="V24" s="140">
        <v>0</v>
      </c>
      <c r="W24" s="141">
        <v>0</v>
      </c>
      <c r="X24" s="141">
        <v>0</v>
      </c>
      <c r="Y24" s="141">
        <v>0</v>
      </c>
      <c r="Z24" s="141">
        <v>0</v>
      </c>
      <c r="AA24" s="141">
        <v>0</v>
      </c>
      <c r="AB24" s="134">
        <v>0</v>
      </c>
      <c r="AC24" s="140">
        <v>0</v>
      </c>
      <c r="AD24" s="141">
        <v>0</v>
      </c>
      <c r="AE24" s="141">
        <v>0</v>
      </c>
      <c r="AF24" s="141">
        <v>0</v>
      </c>
      <c r="AG24" s="135">
        <v>0</v>
      </c>
      <c r="AH24" s="136">
        <v>0</v>
      </c>
      <c r="AI24" s="137">
        <v>7</v>
      </c>
      <c r="AJ24" s="138"/>
      <c r="AK24" s="138"/>
      <c r="AL24" s="138"/>
    </row>
    <row r="25" spans="1:38" ht="14.4">
      <c r="A25" s="1"/>
      <c r="B25" s="1"/>
      <c r="C25" s="1"/>
      <c r="D25" s="127" t="s">
        <v>184</v>
      </c>
      <c r="E25" s="128" t="s">
        <v>31</v>
      </c>
      <c r="F25" s="128" t="s">
        <v>185</v>
      </c>
      <c r="G25" s="139">
        <v>0</v>
      </c>
      <c r="H25" s="139">
        <v>0</v>
      </c>
      <c r="I25" s="139">
        <v>0</v>
      </c>
      <c r="J25" s="139">
        <v>0</v>
      </c>
      <c r="K25" s="139">
        <v>0</v>
      </c>
      <c r="L25" s="139">
        <v>0</v>
      </c>
      <c r="M25" s="139">
        <v>0</v>
      </c>
      <c r="N25" s="139">
        <v>0</v>
      </c>
      <c r="O25" s="130">
        <v>0</v>
      </c>
      <c r="P25" s="140">
        <v>0</v>
      </c>
      <c r="Q25" s="141">
        <v>0</v>
      </c>
      <c r="R25" s="141">
        <v>0</v>
      </c>
      <c r="S25" s="141">
        <v>0</v>
      </c>
      <c r="T25" s="132">
        <v>0</v>
      </c>
      <c r="U25" s="133">
        <v>0</v>
      </c>
      <c r="V25" s="140">
        <v>0</v>
      </c>
      <c r="W25" s="141">
        <v>0</v>
      </c>
      <c r="X25" s="141">
        <v>0</v>
      </c>
      <c r="Y25" s="141">
        <v>0</v>
      </c>
      <c r="Z25" s="141">
        <v>0</v>
      </c>
      <c r="AA25" s="141">
        <v>0</v>
      </c>
      <c r="AB25" s="134">
        <v>0</v>
      </c>
      <c r="AC25" s="140">
        <v>0</v>
      </c>
      <c r="AD25" s="141">
        <v>0</v>
      </c>
      <c r="AE25" s="141">
        <v>0</v>
      </c>
      <c r="AF25" s="141">
        <v>0</v>
      </c>
      <c r="AG25" s="135">
        <v>0</v>
      </c>
      <c r="AH25" s="136">
        <v>0</v>
      </c>
      <c r="AI25" s="137">
        <v>0</v>
      </c>
      <c r="AJ25" s="138"/>
      <c r="AK25" s="138"/>
      <c r="AL25" s="138"/>
    </row>
    <row r="26" spans="1:38" ht="14.4">
      <c r="A26" s="1"/>
      <c r="B26" s="1"/>
      <c r="C26" s="1"/>
      <c r="D26" s="127" t="s">
        <v>187</v>
      </c>
      <c r="E26" s="128" t="s">
        <v>42</v>
      </c>
      <c r="F26" s="128" t="s">
        <v>188</v>
      </c>
      <c r="G26" s="139">
        <v>0</v>
      </c>
      <c r="H26" s="139">
        <v>0</v>
      </c>
      <c r="I26" s="139">
        <v>0</v>
      </c>
      <c r="J26" s="139">
        <v>0</v>
      </c>
      <c r="K26" s="139">
        <v>0</v>
      </c>
      <c r="L26" s="139">
        <v>0</v>
      </c>
      <c r="M26" s="139">
        <v>0</v>
      </c>
      <c r="N26" s="139">
        <v>0</v>
      </c>
      <c r="O26" s="130">
        <v>0</v>
      </c>
      <c r="P26" s="140">
        <v>0</v>
      </c>
      <c r="Q26" s="141">
        <v>0</v>
      </c>
      <c r="R26" s="141">
        <v>0</v>
      </c>
      <c r="S26" s="141">
        <v>0</v>
      </c>
      <c r="T26" s="132">
        <v>0</v>
      </c>
      <c r="U26" s="133">
        <v>0</v>
      </c>
      <c r="V26" s="140">
        <v>1</v>
      </c>
      <c r="W26" s="141">
        <v>1</v>
      </c>
      <c r="X26" s="141">
        <v>0</v>
      </c>
      <c r="Y26" s="141">
        <v>1</v>
      </c>
      <c r="Z26" s="141">
        <v>1</v>
      </c>
      <c r="AA26" s="141">
        <v>1</v>
      </c>
      <c r="AB26" s="134">
        <v>5</v>
      </c>
      <c r="AC26" s="140">
        <v>0</v>
      </c>
      <c r="AD26" s="141">
        <v>0</v>
      </c>
      <c r="AE26" s="141">
        <v>0</v>
      </c>
      <c r="AF26" s="141">
        <v>0</v>
      </c>
      <c r="AG26" s="135">
        <v>0</v>
      </c>
      <c r="AH26" s="136">
        <v>1</v>
      </c>
      <c r="AI26" s="137">
        <v>6</v>
      </c>
      <c r="AJ26" s="138"/>
      <c r="AK26" s="138"/>
      <c r="AL26" s="138"/>
    </row>
    <row r="27" spans="1:38" ht="14.4">
      <c r="A27" s="1"/>
      <c r="B27" s="1"/>
      <c r="C27" s="1"/>
      <c r="D27" s="127" t="s">
        <v>190</v>
      </c>
      <c r="E27" s="128" t="s">
        <v>31</v>
      </c>
      <c r="F27" s="128" t="s">
        <v>191</v>
      </c>
      <c r="G27" s="139">
        <v>1</v>
      </c>
      <c r="H27" s="139">
        <v>1</v>
      </c>
      <c r="I27" s="139">
        <v>0</v>
      </c>
      <c r="J27" s="139">
        <v>0</v>
      </c>
      <c r="K27" s="139">
        <v>0</v>
      </c>
      <c r="L27" s="139">
        <v>0</v>
      </c>
      <c r="M27" s="139">
        <v>0</v>
      </c>
      <c r="N27" s="139">
        <v>0</v>
      </c>
      <c r="O27" s="130">
        <v>2</v>
      </c>
      <c r="P27" s="140">
        <v>0</v>
      </c>
      <c r="Q27" s="141">
        <v>0</v>
      </c>
      <c r="R27" s="141">
        <v>0</v>
      </c>
      <c r="S27" s="141">
        <v>0</v>
      </c>
      <c r="T27" s="132">
        <v>0</v>
      </c>
      <c r="U27" s="133">
        <v>0</v>
      </c>
      <c r="V27" s="140">
        <v>0</v>
      </c>
      <c r="W27" s="141">
        <v>0</v>
      </c>
      <c r="X27" s="141">
        <v>0</v>
      </c>
      <c r="Y27" s="141">
        <v>0</v>
      </c>
      <c r="Z27" s="141">
        <v>0</v>
      </c>
      <c r="AA27" s="141">
        <v>0</v>
      </c>
      <c r="AB27" s="134">
        <v>0</v>
      </c>
      <c r="AC27" s="140">
        <v>0</v>
      </c>
      <c r="AD27" s="141">
        <v>0</v>
      </c>
      <c r="AE27" s="141">
        <v>0</v>
      </c>
      <c r="AF27" s="141">
        <v>0</v>
      </c>
      <c r="AG27" s="135">
        <v>0</v>
      </c>
      <c r="AH27" s="136">
        <v>0</v>
      </c>
      <c r="AI27" s="137">
        <v>2</v>
      </c>
      <c r="AJ27" s="138"/>
      <c r="AK27" s="138"/>
      <c r="AL27" s="138"/>
    </row>
    <row r="28" spans="1:38" ht="14.4">
      <c r="A28" s="1"/>
      <c r="B28" s="1"/>
      <c r="C28" s="1"/>
      <c r="D28" s="127" t="s">
        <v>195</v>
      </c>
      <c r="E28" s="128" t="s">
        <v>31</v>
      </c>
      <c r="F28" s="128" t="s">
        <v>196</v>
      </c>
      <c r="G28" s="139">
        <v>0</v>
      </c>
      <c r="H28" s="139">
        <v>0</v>
      </c>
      <c r="I28" s="139">
        <v>0</v>
      </c>
      <c r="J28" s="139">
        <v>0</v>
      </c>
      <c r="K28" s="139">
        <v>0</v>
      </c>
      <c r="L28" s="139">
        <v>0</v>
      </c>
      <c r="M28" s="139">
        <v>0</v>
      </c>
      <c r="N28" s="139">
        <v>0</v>
      </c>
      <c r="O28" s="130">
        <v>0</v>
      </c>
      <c r="P28" s="140">
        <v>0</v>
      </c>
      <c r="Q28" s="141">
        <v>0</v>
      </c>
      <c r="R28" s="141">
        <v>0</v>
      </c>
      <c r="S28" s="141">
        <v>0</v>
      </c>
      <c r="T28" s="132">
        <v>0</v>
      </c>
      <c r="U28" s="133">
        <v>0</v>
      </c>
      <c r="V28" s="140">
        <v>0</v>
      </c>
      <c r="W28" s="141">
        <v>0</v>
      </c>
      <c r="X28" s="141">
        <v>0</v>
      </c>
      <c r="Y28" s="141">
        <v>0</v>
      </c>
      <c r="Z28" s="141">
        <v>0</v>
      </c>
      <c r="AA28" s="141">
        <v>0</v>
      </c>
      <c r="AB28" s="134">
        <v>0</v>
      </c>
      <c r="AC28" s="140">
        <v>0</v>
      </c>
      <c r="AD28" s="141">
        <v>0</v>
      </c>
      <c r="AE28" s="141">
        <v>0</v>
      </c>
      <c r="AF28" s="141">
        <v>0</v>
      </c>
      <c r="AG28" s="135">
        <v>0</v>
      </c>
      <c r="AH28" s="136">
        <v>0</v>
      </c>
      <c r="AI28" s="137">
        <v>0</v>
      </c>
      <c r="AJ28" s="138"/>
      <c r="AK28" s="138"/>
      <c r="AL28" s="138"/>
    </row>
    <row r="29" spans="1:38" ht="14.4">
      <c r="A29" s="1"/>
      <c r="B29" s="1"/>
      <c r="C29" s="1"/>
      <c r="D29" s="127" t="s">
        <v>195</v>
      </c>
      <c r="E29" s="128" t="s">
        <v>31</v>
      </c>
      <c r="F29" s="128" t="s">
        <v>196</v>
      </c>
      <c r="G29" s="139">
        <v>0</v>
      </c>
      <c r="H29" s="139">
        <v>0</v>
      </c>
      <c r="I29" s="139">
        <v>0</v>
      </c>
      <c r="J29" s="139">
        <v>0</v>
      </c>
      <c r="K29" s="139">
        <v>0</v>
      </c>
      <c r="L29" s="139">
        <v>0</v>
      </c>
      <c r="M29" s="139">
        <v>0</v>
      </c>
      <c r="N29" s="139">
        <v>0</v>
      </c>
      <c r="O29" s="130">
        <v>0</v>
      </c>
      <c r="P29" s="140">
        <v>0</v>
      </c>
      <c r="Q29" s="141">
        <v>0</v>
      </c>
      <c r="R29" s="141">
        <v>0</v>
      </c>
      <c r="S29" s="141">
        <v>0</v>
      </c>
      <c r="T29" s="132">
        <v>0</v>
      </c>
      <c r="U29" s="133">
        <v>0</v>
      </c>
      <c r="V29" s="140">
        <v>0</v>
      </c>
      <c r="W29" s="141">
        <v>0</v>
      </c>
      <c r="X29" s="141">
        <v>0</v>
      </c>
      <c r="Y29" s="141">
        <v>0</v>
      </c>
      <c r="Z29" s="141">
        <v>0</v>
      </c>
      <c r="AA29" s="141">
        <v>0</v>
      </c>
      <c r="AB29" s="134">
        <v>0</v>
      </c>
      <c r="AC29" s="140">
        <v>0</v>
      </c>
      <c r="AD29" s="141">
        <v>0</v>
      </c>
      <c r="AE29" s="141">
        <v>0</v>
      </c>
      <c r="AF29" s="141">
        <v>0</v>
      </c>
      <c r="AG29" s="135">
        <v>0</v>
      </c>
      <c r="AH29" s="136">
        <v>0</v>
      </c>
      <c r="AI29" s="137">
        <v>0</v>
      </c>
      <c r="AJ29" s="138"/>
      <c r="AK29" s="138"/>
      <c r="AL29" s="138"/>
    </row>
    <row r="30" spans="1:38" ht="14.4">
      <c r="D30" s="115"/>
      <c r="E30" s="115"/>
      <c r="F30" s="115"/>
      <c r="G30" s="142">
        <v>10</v>
      </c>
      <c r="H30" s="142">
        <v>9</v>
      </c>
      <c r="I30" s="142">
        <v>6</v>
      </c>
      <c r="J30" s="142">
        <v>10</v>
      </c>
      <c r="K30" s="142">
        <v>8</v>
      </c>
      <c r="L30" s="142">
        <v>7</v>
      </c>
      <c r="M30" s="142">
        <v>9</v>
      </c>
      <c r="N30" s="142">
        <v>3</v>
      </c>
      <c r="O30" s="143"/>
      <c r="P30" s="144">
        <v>2</v>
      </c>
      <c r="Q30" s="145">
        <v>6</v>
      </c>
      <c r="R30" s="145">
        <v>1</v>
      </c>
      <c r="S30" s="145">
        <v>5</v>
      </c>
      <c r="T30" s="143"/>
      <c r="U30" s="146">
        <v>1</v>
      </c>
      <c r="V30" s="147">
        <v>4</v>
      </c>
      <c r="W30" s="148">
        <v>5</v>
      </c>
      <c r="X30" s="148">
        <v>1</v>
      </c>
      <c r="Y30" s="148">
        <v>10</v>
      </c>
      <c r="Z30" s="148">
        <v>7</v>
      </c>
      <c r="AA30" s="148">
        <v>7</v>
      </c>
      <c r="AB30" s="143"/>
      <c r="AC30" s="149">
        <v>0</v>
      </c>
      <c r="AD30" s="150">
        <v>1</v>
      </c>
      <c r="AE30" s="150">
        <v>2</v>
      </c>
      <c r="AF30" s="150">
        <v>0</v>
      </c>
      <c r="AG30" s="143"/>
      <c r="AH30" s="151">
        <v>6</v>
      </c>
      <c r="AI30" s="137"/>
      <c r="AJ30" s="138"/>
      <c r="AK30" s="138"/>
      <c r="AL30" s="138"/>
    </row>
    <row r="32" spans="1:38" ht="14.4">
      <c r="D32" s="1" t="s">
        <v>16</v>
      </c>
      <c r="E32" s="1" t="s">
        <v>332</v>
      </c>
    </row>
    <row r="33" spans="4:5" ht="14.4">
      <c r="D33" s="1" t="s">
        <v>310</v>
      </c>
      <c r="E33" s="1" t="s">
        <v>74</v>
      </c>
    </row>
    <row r="34" spans="4:5" ht="14.4">
      <c r="D34" s="1" t="s">
        <v>311</v>
      </c>
      <c r="E34" s="1" t="s">
        <v>75</v>
      </c>
    </row>
    <row r="35" spans="4:5" ht="14.4">
      <c r="D35" s="1" t="s">
        <v>312</v>
      </c>
      <c r="E35" s="1" t="s">
        <v>76</v>
      </c>
    </row>
    <row r="36" spans="4:5" ht="14.4">
      <c r="D36" s="1" t="s">
        <v>313</v>
      </c>
      <c r="E36" s="1" t="s">
        <v>77</v>
      </c>
    </row>
    <row r="37" spans="4:5" ht="14.4">
      <c r="D37" s="1" t="s">
        <v>314</v>
      </c>
      <c r="E37" s="1" t="s">
        <v>78</v>
      </c>
    </row>
    <row r="38" spans="4:5" ht="14.4">
      <c r="D38" s="1" t="s">
        <v>315</v>
      </c>
      <c r="E38" s="1" t="s">
        <v>79</v>
      </c>
    </row>
    <row r="39" spans="4:5" ht="14.4">
      <c r="D39" s="1" t="s">
        <v>316</v>
      </c>
      <c r="E39" s="1" t="s">
        <v>80</v>
      </c>
    </row>
    <row r="40" spans="4:5" ht="14.4">
      <c r="D40" s="1" t="s">
        <v>317</v>
      </c>
      <c r="E40" s="1" t="s">
        <v>81</v>
      </c>
    </row>
    <row r="41" spans="4:5" ht="14.4">
      <c r="D41" s="1" t="s">
        <v>17</v>
      </c>
      <c r="E41" s="1" t="s">
        <v>55</v>
      </c>
    </row>
    <row r="42" spans="4:5" ht="14.4">
      <c r="D42" s="1" t="s">
        <v>318</v>
      </c>
      <c r="E42" s="1" t="s">
        <v>82</v>
      </c>
    </row>
    <row r="43" spans="4:5" ht="14.4">
      <c r="D43" s="1" t="s">
        <v>319</v>
      </c>
      <c r="E43" s="1" t="s">
        <v>83</v>
      </c>
    </row>
    <row r="44" spans="4:5" ht="14.4">
      <c r="D44" s="1" t="s">
        <v>320</v>
      </c>
      <c r="E44" s="1" t="s">
        <v>84</v>
      </c>
    </row>
    <row r="45" spans="4:5" ht="14.4">
      <c r="D45" s="1" t="s">
        <v>321</v>
      </c>
      <c r="E45" s="1" t="s">
        <v>85</v>
      </c>
    </row>
    <row r="46" spans="4:5" ht="14.4">
      <c r="D46" s="1" t="s">
        <v>18</v>
      </c>
      <c r="E46" s="1" t="s">
        <v>86</v>
      </c>
    </row>
    <row r="47" spans="4:5" ht="14.4">
      <c r="D47" s="1" t="s">
        <v>19</v>
      </c>
      <c r="E47" s="1" t="s">
        <v>57</v>
      </c>
    </row>
    <row r="48" spans="4:5" ht="14.4">
      <c r="D48" s="1" t="s">
        <v>322</v>
      </c>
      <c r="E48" s="1" t="s">
        <v>87</v>
      </c>
    </row>
    <row r="49" spans="4:5" ht="14.4">
      <c r="D49" s="1" t="s">
        <v>323</v>
      </c>
      <c r="E49" s="1" t="s">
        <v>88</v>
      </c>
    </row>
    <row r="50" spans="4:5" ht="14.4">
      <c r="D50" s="1" t="s">
        <v>324</v>
      </c>
      <c r="E50" s="1" t="s">
        <v>89</v>
      </c>
    </row>
    <row r="51" spans="4:5" ht="14.4">
      <c r="D51" s="1" t="s">
        <v>325</v>
      </c>
      <c r="E51" s="1" t="s">
        <v>90</v>
      </c>
    </row>
    <row r="52" spans="4:5" ht="14.4">
      <c r="D52" s="1" t="s">
        <v>326</v>
      </c>
      <c r="E52" s="1" t="s">
        <v>91</v>
      </c>
    </row>
    <row r="53" spans="4:5" ht="14.4">
      <c r="D53" s="1" t="s">
        <v>327</v>
      </c>
      <c r="E53" s="1" t="s">
        <v>92</v>
      </c>
    </row>
    <row r="54" spans="4:5" ht="14.4">
      <c r="D54" s="1" t="s">
        <v>20</v>
      </c>
      <c r="E54" s="1" t="s">
        <v>333</v>
      </c>
    </row>
    <row r="55" spans="4:5" ht="14.4">
      <c r="D55" s="1" t="s">
        <v>328</v>
      </c>
      <c r="E55" s="1" t="s">
        <v>94</v>
      </c>
    </row>
    <row r="56" spans="4:5" ht="14.4">
      <c r="D56" s="1" t="s">
        <v>329</v>
      </c>
      <c r="E56" s="1" t="s">
        <v>95</v>
      </c>
    </row>
    <row r="57" spans="4:5" ht="14.4">
      <c r="D57" s="1" t="s">
        <v>330</v>
      </c>
      <c r="E57" s="1" t="s">
        <v>96</v>
      </c>
    </row>
    <row r="58" spans="4:5" ht="14.4">
      <c r="D58" s="1" t="s">
        <v>331</v>
      </c>
      <c r="E58" s="1" t="s">
        <v>97</v>
      </c>
    </row>
    <row r="59" spans="4:5" ht="14.4">
      <c r="D59" s="1" t="s">
        <v>21</v>
      </c>
      <c r="E59" s="1" t="s">
        <v>60</v>
      </c>
    </row>
  </sheetData>
  <mergeCells count="5">
    <mergeCell ref="G5:O5"/>
    <mergeCell ref="P5:T5"/>
    <mergeCell ref="V5:AB5"/>
    <mergeCell ref="AC5:AG5"/>
    <mergeCell ref="AI5:AI6"/>
  </mergeCells>
  <conditionalFormatting sqref="G5:AH6 D6:F6 AJ6:AL6 G8:N29 P8:S29 V8:AA29 AC8:AF29">
    <cfRule type="cellIs" dxfId="71" priority="1" operator="equal">
      <formula>1</formula>
    </cfRule>
    <cfRule type="cellIs" dxfId="70" priority="2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P977"/>
  <sheetViews>
    <sheetView workbookViewId="0"/>
  </sheetViews>
  <sheetFormatPr defaultColWidth="14.44140625" defaultRowHeight="15" customHeight="1"/>
  <cols>
    <col min="1" max="2" width="6.6640625" customWidth="1"/>
    <col min="3" max="3" width="11.109375" customWidth="1"/>
    <col min="4" max="4" width="9.5546875" customWidth="1"/>
    <col min="5" max="5" width="5.5546875" customWidth="1"/>
    <col min="6" max="7" width="16.6640625" customWidth="1"/>
    <col min="8" max="8" width="10.88671875" customWidth="1"/>
    <col min="9" max="9" width="12.6640625" customWidth="1"/>
    <col min="10" max="11" width="16.6640625" customWidth="1"/>
    <col min="12" max="12" width="7.109375" customWidth="1"/>
    <col min="13" max="42" width="4.5546875" customWidth="1"/>
  </cols>
  <sheetData>
    <row r="1" spans="1:42" ht="14.4">
      <c r="D1" s="9"/>
      <c r="E1" s="9"/>
      <c r="F1" s="9"/>
      <c r="G1" s="9"/>
      <c r="H1" s="9"/>
      <c r="I1" s="9"/>
      <c r="J1" s="9"/>
      <c r="K1" s="9"/>
      <c r="L1" s="9"/>
    </row>
    <row r="2" spans="1:42" ht="14.4">
      <c r="D2" s="9"/>
      <c r="E2" s="9"/>
      <c r="F2" s="9"/>
      <c r="G2" s="9"/>
      <c r="H2" s="9"/>
      <c r="I2" s="9"/>
      <c r="J2" s="9"/>
      <c r="K2" s="9"/>
      <c r="L2" s="9"/>
    </row>
    <row r="3" spans="1:42" ht="14.4">
      <c r="D3" s="9"/>
      <c r="E3" s="9"/>
      <c r="F3" s="9"/>
      <c r="G3" s="9"/>
      <c r="H3" s="9"/>
      <c r="I3" s="9"/>
      <c r="J3" s="9"/>
      <c r="K3" s="9"/>
      <c r="L3" s="9"/>
    </row>
    <row r="4" spans="1:42" ht="12" customHeight="1">
      <c r="D4" s="9"/>
      <c r="E4" s="9"/>
      <c r="F4" s="9"/>
      <c r="G4" s="9"/>
      <c r="H4" s="9"/>
      <c r="I4" s="9"/>
      <c r="J4" s="9"/>
      <c r="K4" s="9"/>
      <c r="L4" s="9"/>
    </row>
    <row r="5" spans="1:42" ht="30" customHeight="1">
      <c r="A5" s="1"/>
      <c r="B5" s="1"/>
      <c r="C5" s="1"/>
      <c r="D5" s="152" t="s">
        <v>334</v>
      </c>
      <c r="E5" s="153" t="s">
        <v>15</v>
      </c>
      <c r="F5" s="154" t="s">
        <v>54</v>
      </c>
      <c r="G5" s="155" t="s">
        <v>55</v>
      </c>
      <c r="H5" s="156" t="s">
        <v>56</v>
      </c>
      <c r="I5" s="157" t="s">
        <v>57</v>
      </c>
      <c r="J5" s="158" t="s">
        <v>309</v>
      </c>
      <c r="K5" s="159" t="s">
        <v>60</v>
      </c>
      <c r="L5" s="153" t="s">
        <v>29</v>
      </c>
      <c r="M5" s="17"/>
      <c r="N5" s="17"/>
      <c r="O5" s="1"/>
      <c r="P5" s="1"/>
      <c r="Q5" s="1"/>
      <c r="R5" s="1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</row>
    <row r="6" spans="1:42" ht="14.4">
      <c r="A6" s="1"/>
      <c r="B6" s="1"/>
      <c r="C6" s="1"/>
      <c r="D6" s="160" t="s">
        <v>30</v>
      </c>
      <c r="E6" s="161" t="s">
        <v>31</v>
      </c>
      <c r="F6" s="7">
        <f>IF('MBE Table Details'!O7&gt;0,1,0)</f>
        <v>1</v>
      </c>
      <c r="G6" s="7">
        <f>IF('MBE Table Details'!T7&gt;0,1,0)</f>
        <v>1</v>
      </c>
      <c r="H6" s="7">
        <f>IF('MBE Table Details'!U7&gt;0,1,0)</f>
        <v>0</v>
      </c>
      <c r="I6" s="7">
        <f>IF('MBE Table Details'!AB7&gt;0,1,0)</f>
        <v>1</v>
      </c>
      <c r="J6" s="7">
        <f>IF('MBE Table Details'!AG7&gt;0,1,0)</f>
        <v>0</v>
      </c>
      <c r="K6" s="7">
        <f>IF('MBE Table Details'!AH7&gt;0,1,0)</f>
        <v>0</v>
      </c>
      <c r="L6" s="162">
        <f t="shared" ref="L6:L27" si="0">SUM(F6:K6)</f>
        <v>3</v>
      </c>
      <c r="M6" s="138"/>
      <c r="N6" s="138"/>
      <c r="O6" s="1"/>
      <c r="P6" s="1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</row>
    <row r="7" spans="1:42" ht="14.4">
      <c r="A7" s="1"/>
      <c r="B7" s="1"/>
      <c r="C7" s="1"/>
      <c r="D7" s="160" t="s">
        <v>32</v>
      </c>
      <c r="E7" s="161" t="s">
        <v>31</v>
      </c>
      <c r="F7" s="7">
        <f>IF('MBE Table Details'!O8&gt;0,1,0)</f>
        <v>0</v>
      </c>
      <c r="G7" s="7">
        <f>IF('MBE Table Details'!T8&gt;0,1,0)</f>
        <v>0</v>
      </c>
      <c r="H7" s="7">
        <f>IF('MBE Table Details'!U8&gt;0,1,0)</f>
        <v>0</v>
      </c>
      <c r="I7" s="7">
        <f>IF('MBE Table Details'!AB8&gt;0,1,0)</f>
        <v>1</v>
      </c>
      <c r="J7" s="7">
        <f>IF('MBE Table Details'!AG8&gt;0,1,0)</f>
        <v>0</v>
      </c>
      <c r="K7" s="7">
        <f>IF('MBE Table Details'!AH8&gt;0,1,0)</f>
        <v>1</v>
      </c>
      <c r="L7" s="162">
        <f t="shared" si="0"/>
        <v>2</v>
      </c>
      <c r="M7" s="138"/>
      <c r="N7" s="138"/>
      <c r="O7" s="1"/>
      <c r="P7" s="1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</row>
    <row r="8" spans="1:42" ht="14.4">
      <c r="A8" s="1"/>
      <c r="B8" s="1"/>
      <c r="C8" s="1"/>
      <c r="D8" s="160" t="s">
        <v>33</v>
      </c>
      <c r="E8" s="161" t="s">
        <v>31</v>
      </c>
      <c r="F8" s="7">
        <f>IF('MBE Table Details'!O9&gt;0,1,0)</f>
        <v>1</v>
      </c>
      <c r="G8" s="7">
        <f>IF('MBE Table Details'!T9&gt;0,1,0)</f>
        <v>0</v>
      </c>
      <c r="H8" s="7">
        <f>IF('MBE Table Details'!U9&gt;0,1,0)</f>
        <v>0</v>
      </c>
      <c r="I8" s="7">
        <f>IF('MBE Table Details'!AB9&gt;0,1,0)</f>
        <v>0</v>
      </c>
      <c r="J8" s="7">
        <f>IF('MBE Table Details'!AG9&gt;0,1,0)</f>
        <v>0</v>
      </c>
      <c r="K8" s="7">
        <f>IF('MBE Table Details'!AH9&gt;0,1,0)</f>
        <v>0</v>
      </c>
      <c r="L8" s="162">
        <f t="shared" si="0"/>
        <v>1</v>
      </c>
      <c r="M8" s="138"/>
      <c r="N8" s="138"/>
      <c r="O8" s="1"/>
      <c r="P8" s="1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</row>
    <row r="9" spans="1:42" ht="14.4">
      <c r="A9" s="1"/>
      <c r="B9" s="1"/>
      <c r="C9" s="1"/>
      <c r="D9" s="160" t="s">
        <v>34</v>
      </c>
      <c r="E9" s="161" t="s">
        <v>31</v>
      </c>
      <c r="F9" s="7">
        <f>IF('MBE Table Details'!O10&gt;0,1,0)</f>
        <v>1</v>
      </c>
      <c r="G9" s="7">
        <f>IF('MBE Table Details'!T10&gt;0,1,0)</f>
        <v>1</v>
      </c>
      <c r="H9" s="7">
        <f>IF('MBE Table Details'!U10&gt;0,1,0)</f>
        <v>0</v>
      </c>
      <c r="I9" s="7">
        <f>IF('MBE Table Details'!AB10&gt;0,1,0)</f>
        <v>1</v>
      </c>
      <c r="J9" s="7">
        <f>IF('MBE Table Details'!AG10&gt;0,1,0)</f>
        <v>0</v>
      </c>
      <c r="K9" s="7">
        <f>IF('MBE Table Details'!AH10&gt;0,1,0)</f>
        <v>0</v>
      </c>
      <c r="L9" s="162">
        <f t="shared" si="0"/>
        <v>3</v>
      </c>
      <c r="M9" s="138"/>
      <c r="N9" s="138"/>
      <c r="O9" s="1"/>
      <c r="P9" s="1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</row>
    <row r="10" spans="1:42" ht="14.4">
      <c r="A10" s="1"/>
      <c r="B10" s="1"/>
      <c r="C10" s="1"/>
      <c r="D10" s="160" t="s">
        <v>307</v>
      </c>
      <c r="E10" s="161" t="s">
        <v>31</v>
      </c>
      <c r="F10" s="7">
        <f>IF('MBE Table Details'!O11&gt;0,1,0)</f>
        <v>1</v>
      </c>
      <c r="G10" s="7">
        <f>IF('MBE Table Details'!T11&gt;0,1,0)</f>
        <v>1</v>
      </c>
      <c r="H10" s="7">
        <f>IF('MBE Table Details'!U11&gt;0,1,0)</f>
        <v>0</v>
      </c>
      <c r="I10" s="7">
        <f>IF('MBE Table Details'!AB11&gt;0,1,0)</f>
        <v>0</v>
      </c>
      <c r="J10" s="7">
        <f>IF('MBE Table Details'!AG11&gt;0,1,0)</f>
        <v>0</v>
      </c>
      <c r="K10" s="7">
        <f>IF('MBE Table Details'!AH11&gt;0,1,0)</f>
        <v>0</v>
      </c>
      <c r="L10" s="162">
        <f t="shared" si="0"/>
        <v>2</v>
      </c>
      <c r="M10" s="138"/>
      <c r="N10" s="138"/>
      <c r="O10" s="1"/>
      <c r="P10" s="1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</row>
    <row r="11" spans="1:42" ht="14.4">
      <c r="A11" s="1"/>
      <c r="B11" s="1"/>
      <c r="C11" s="1"/>
      <c r="D11" s="160" t="s">
        <v>35</v>
      </c>
      <c r="E11" s="161" t="s">
        <v>31</v>
      </c>
      <c r="F11" s="7">
        <f>IF('MBE Table Details'!O12&gt;0,1,0)</f>
        <v>0</v>
      </c>
      <c r="G11" s="7">
        <f>IF('MBE Table Details'!T12&gt;0,1,0)</f>
        <v>0</v>
      </c>
      <c r="H11" s="7">
        <f>IF('MBE Table Details'!U12&gt;0,1,0)</f>
        <v>0</v>
      </c>
      <c r="I11" s="7">
        <f>IF('MBE Table Details'!AB12&gt;0,1,0)</f>
        <v>1</v>
      </c>
      <c r="J11" s="7">
        <f>IF('MBE Table Details'!AG12&gt;0,1,0)</f>
        <v>0</v>
      </c>
      <c r="K11" s="7">
        <f>IF('MBE Table Details'!AH12&gt;0,1,0)</f>
        <v>0</v>
      </c>
      <c r="L11" s="162">
        <f t="shared" si="0"/>
        <v>1</v>
      </c>
      <c r="M11" s="138"/>
      <c r="N11" s="138"/>
      <c r="O11" s="1"/>
      <c r="P11" s="1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</row>
    <row r="12" spans="1:42" ht="14.4">
      <c r="A12" s="1"/>
      <c r="B12" s="1"/>
      <c r="C12" s="1"/>
      <c r="D12" s="160" t="s">
        <v>36</v>
      </c>
      <c r="E12" s="161" t="s">
        <v>31</v>
      </c>
      <c r="F12" s="7">
        <f>IF('MBE Table Details'!O13&gt;0,1,0)</f>
        <v>1</v>
      </c>
      <c r="G12" s="7">
        <f>IF('MBE Table Details'!T13&gt;0,1,0)</f>
        <v>0</v>
      </c>
      <c r="H12" s="7">
        <f>IF('MBE Table Details'!U13&gt;0,1,0)</f>
        <v>0</v>
      </c>
      <c r="I12" s="7">
        <f>IF('MBE Table Details'!AB13&gt;0,1,0)</f>
        <v>1</v>
      </c>
      <c r="J12" s="7">
        <f>IF('MBE Table Details'!AG13&gt;0,1,0)</f>
        <v>0</v>
      </c>
      <c r="K12" s="7">
        <f>IF('MBE Table Details'!AH13&gt;0,1,0)</f>
        <v>1</v>
      </c>
      <c r="L12" s="162">
        <f t="shared" si="0"/>
        <v>3</v>
      </c>
      <c r="M12" s="138"/>
      <c r="N12" s="138"/>
      <c r="O12" s="1"/>
      <c r="P12" s="1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</row>
    <row r="13" spans="1:42" ht="14.4">
      <c r="A13" s="1"/>
      <c r="B13" s="1"/>
      <c r="C13" s="1"/>
      <c r="D13" s="160" t="s">
        <v>37</v>
      </c>
      <c r="E13" s="161" t="s">
        <v>31</v>
      </c>
      <c r="F13" s="7">
        <f>IF('MBE Table Details'!O14&gt;0,1,0)</f>
        <v>1</v>
      </c>
      <c r="G13" s="7">
        <f>IF('MBE Table Details'!T14&gt;0,1,0)</f>
        <v>1</v>
      </c>
      <c r="H13" s="7">
        <f>IF('MBE Table Details'!U14&gt;0,1,0)</f>
        <v>0</v>
      </c>
      <c r="I13" s="7">
        <f>IF('MBE Table Details'!AB14&gt;0,1,0)</f>
        <v>1</v>
      </c>
      <c r="J13" s="7">
        <f>IF('MBE Table Details'!AG14&gt;0,1,0)</f>
        <v>0</v>
      </c>
      <c r="K13" s="7">
        <f>IF('MBE Table Details'!AH14&gt;0,1,0)</f>
        <v>0</v>
      </c>
      <c r="L13" s="162">
        <f t="shared" si="0"/>
        <v>3</v>
      </c>
      <c r="M13" s="138"/>
      <c r="N13" s="138"/>
      <c r="O13" s="1"/>
      <c r="P13" s="1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</row>
    <row r="14" spans="1:42" ht="14.4">
      <c r="A14" s="1"/>
      <c r="B14" s="1"/>
      <c r="C14" s="1"/>
      <c r="D14" s="160" t="s">
        <v>38</v>
      </c>
      <c r="E14" s="161" t="s">
        <v>31</v>
      </c>
      <c r="F14" s="7">
        <f>IF('MBE Table Details'!O15&gt;0,1,0)</f>
        <v>1</v>
      </c>
      <c r="G14" s="7">
        <f>IF('MBE Table Details'!T15&gt;0,1,0)</f>
        <v>0</v>
      </c>
      <c r="H14" s="7">
        <f>IF('MBE Table Details'!U15&gt;0,1,0)</f>
        <v>0</v>
      </c>
      <c r="I14" s="7">
        <f>IF('MBE Table Details'!AB15&gt;0,1,0)</f>
        <v>0</v>
      </c>
      <c r="J14" s="7">
        <f>IF('MBE Table Details'!AG15&gt;0,1,0)</f>
        <v>1</v>
      </c>
      <c r="K14" s="7">
        <f>IF('MBE Table Details'!AH15&gt;0,1,0)</f>
        <v>1</v>
      </c>
      <c r="L14" s="162">
        <f t="shared" si="0"/>
        <v>3</v>
      </c>
      <c r="M14" s="138"/>
      <c r="N14" s="138"/>
      <c r="O14" s="1"/>
      <c r="P14" s="1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</row>
    <row r="15" spans="1:42" ht="14.4">
      <c r="A15" s="1"/>
      <c r="B15" s="1"/>
      <c r="C15" s="1"/>
      <c r="D15" s="160" t="s">
        <v>39</v>
      </c>
      <c r="E15" s="161" t="s">
        <v>31</v>
      </c>
      <c r="F15" s="7">
        <f>IF('MBE Table Details'!O16&gt;0,1,0)</f>
        <v>1</v>
      </c>
      <c r="G15" s="7">
        <f>IF('MBE Table Details'!T16&gt;0,1,0)</f>
        <v>0</v>
      </c>
      <c r="H15" s="7">
        <f>IF('MBE Table Details'!U16&gt;0,1,0)</f>
        <v>0</v>
      </c>
      <c r="I15" s="7">
        <f>IF('MBE Table Details'!AB16&gt;0,1,0)</f>
        <v>1</v>
      </c>
      <c r="J15" s="7">
        <f>IF('MBE Table Details'!AG16&gt;0,1,0)</f>
        <v>0</v>
      </c>
      <c r="K15" s="7">
        <f>IF('MBE Table Details'!AH16&gt;0,1,0)</f>
        <v>0</v>
      </c>
      <c r="L15" s="162">
        <f t="shared" si="0"/>
        <v>2</v>
      </c>
      <c r="M15" s="138"/>
      <c r="N15" s="138"/>
      <c r="O15" s="1"/>
      <c r="P15" s="1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</row>
    <row r="16" spans="1:42" ht="14.4">
      <c r="A16" s="1"/>
      <c r="B16" s="1"/>
      <c r="C16" s="1"/>
      <c r="D16" s="160" t="s">
        <v>308</v>
      </c>
      <c r="E16" s="161" t="s">
        <v>31</v>
      </c>
      <c r="F16" s="7">
        <f>IF('MBE Table Details'!O18&gt;0,1,0)</f>
        <v>1</v>
      </c>
      <c r="G16" s="7">
        <f>IF('MBE Table Details'!T18&gt;0,1,0)</f>
        <v>1</v>
      </c>
      <c r="H16" s="7">
        <f>IF('MBE Table Details'!U18&gt;0,1,0)</f>
        <v>1</v>
      </c>
      <c r="I16" s="7">
        <f>IF('MBE Table Details'!AB18&gt;0,1,0)</f>
        <v>1</v>
      </c>
      <c r="J16" s="7">
        <f>IF('MBE Table Details'!AG18&gt;0,1,0)</f>
        <v>0</v>
      </c>
      <c r="K16" s="7">
        <f>IF('MBE Table Details'!AH18&gt;0,1,0)</f>
        <v>1</v>
      </c>
      <c r="L16" s="162">
        <f t="shared" si="0"/>
        <v>5</v>
      </c>
      <c r="M16" s="138"/>
      <c r="N16" s="138"/>
      <c r="O16" s="1"/>
      <c r="P16" s="1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</row>
    <row r="17" spans="1:42" ht="14.4">
      <c r="A17" s="1"/>
      <c r="B17" s="1"/>
      <c r="C17" s="1"/>
      <c r="D17" s="160" t="s">
        <v>40</v>
      </c>
      <c r="E17" s="161" t="s">
        <v>18</v>
      </c>
      <c r="F17" s="7">
        <f>IF('MBE Table Details'!O19&gt;0,1,0)</f>
        <v>1</v>
      </c>
      <c r="G17" s="7">
        <f>IF('MBE Table Details'!T19&gt;0,1,0)</f>
        <v>0</v>
      </c>
      <c r="H17" s="7">
        <f>IF('MBE Table Details'!U19&gt;0,1,0)</f>
        <v>0</v>
      </c>
      <c r="I17" s="7">
        <f>IF('MBE Table Details'!AB19&gt;0,1,0)</f>
        <v>1</v>
      </c>
      <c r="J17" s="7">
        <f>IF('MBE Table Details'!AG19&gt;0,1,0)</f>
        <v>1</v>
      </c>
      <c r="K17" s="7">
        <f>IF('MBE Table Details'!AH19&gt;0,1,0)</f>
        <v>0</v>
      </c>
      <c r="L17" s="162">
        <f t="shared" si="0"/>
        <v>3</v>
      </c>
      <c r="M17" s="138"/>
      <c r="N17" s="138"/>
      <c r="O17" s="1"/>
      <c r="P17" s="1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</row>
    <row r="18" spans="1:42" ht="14.4">
      <c r="A18" s="1"/>
      <c r="B18" s="1"/>
      <c r="C18" s="1"/>
      <c r="D18" s="160" t="s">
        <v>41</v>
      </c>
      <c r="E18" s="161" t="s">
        <v>42</v>
      </c>
      <c r="F18" s="7">
        <f>IF('MBE Table Details'!O20&gt;0,1,0)</f>
        <v>0</v>
      </c>
      <c r="G18" s="7">
        <f>IF('MBE Table Details'!T20&gt;0,1,0)</f>
        <v>0</v>
      </c>
      <c r="H18" s="7">
        <f>IF('MBE Table Details'!U20&gt;0,1,0)</f>
        <v>0</v>
      </c>
      <c r="I18" s="7">
        <f>IF('MBE Table Details'!AB20&gt;0,1,0)</f>
        <v>0</v>
      </c>
      <c r="J18" s="7">
        <f>IF('MBE Table Details'!AG20&gt;0,1,0)</f>
        <v>0</v>
      </c>
      <c r="K18" s="7">
        <f>IF('MBE Table Details'!AH20&gt;0,1,0)</f>
        <v>0</v>
      </c>
      <c r="L18" s="162">
        <f t="shared" si="0"/>
        <v>0</v>
      </c>
      <c r="M18" s="138"/>
      <c r="N18" s="138"/>
      <c r="O18" s="1"/>
      <c r="P18" s="1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</row>
    <row r="19" spans="1:42" ht="14.4">
      <c r="A19" s="1"/>
      <c r="B19" s="1"/>
      <c r="C19" s="1"/>
      <c r="D19" s="160" t="s">
        <v>43</v>
      </c>
      <c r="E19" s="161" t="s">
        <v>42</v>
      </c>
      <c r="F19" s="7">
        <f>IF('MBE Table Details'!O21&gt;0,1,0)</f>
        <v>1</v>
      </c>
      <c r="G19" s="7">
        <f>IF('MBE Table Details'!T21&gt;0,1,0)</f>
        <v>0</v>
      </c>
      <c r="H19" s="7">
        <f>IF('MBE Table Details'!U21&gt;0,1,0)</f>
        <v>0</v>
      </c>
      <c r="I19" s="7">
        <f>IF('MBE Table Details'!AB21&gt;0,1,0)</f>
        <v>1</v>
      </c>
      <c r="J19" s="7">
        <f>IF('MBE Table Details'!AG21&gt;0,1,0)</f>
        <v>0</v>
      </c>
      <c r="K19" s="7">
        <f>IF('MBE Table Details'!AH21&gt;0,1,0)</f>
        <v>0</v>
      </c>
      <c r="L19" s="162">
        <f t="shared" si="0"/>
        <v>2</v>
      </c>
      <c r="M19" s="138"/>
      <c r="N19" s="138"/>
      <c r="O19" s="1"/>
      <c r="P19" s="1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</row>
    <row r="20" spans="1:42" ht="14.4">
      <c r="A20" s="1"/>
      <c r="B20" s="1"/>
      <c r="C20" s="1"/>
      <c r="D20" s="160" t="s">
        <v>44</v>
      </c>
      <c r="E20" s="161" t="s">
        <v>31</v>
      </c>
      <c r="F20" s="7">
        <f>IF('MBE Table Details'!O22&gt;0,1,0)</f>
        <v>0</v>
      </c>
      <c r="G20" s="7">
        <f>IF('MBE Table Details'!T22&gt;0,1,0)</f>
        <v>0</v>
      </c>
      <c r="H20" s="7">
        <f>IF('MBE Table Details'!U22&gt;0,1,0)</f>
        <v>0</v>
      </c>
      <c r="I20" s="7">
        <f>IF('MBE Table Details'!AB22&gt;0,1,0)</f>
        <v>1</v>
      </c>
      <c r="J20" s="7">
        <f>IF('MBE Table Details'!AG22&gt;0,1,0)</f>
        <v>0</v>
      </c>
      <c r="K20" s="7">
        <f>IF('MBE Table Details'!AH22&gt;0,1,0)</f>
        <v>1</v>
      </c>
      <c r="L20" s="162">
        <f t="shared" si="0"/>
        <v>2</v>
      </c>
      <c r="M20" s="138"/>
      <c r="N20" s="138"/>
      <c r="O20" s="1"/>
      <c r="P20" s="1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</row>
    <row r="21" spans="1:42" ht="14.4">
      <c r="A21" s="1"/>
      <c r="B21" s="1"/>
      <c r="C21" s="1"/>
      <c r="D21" s="160" t="s">
        <v>45</v>
      </c>
      <c r="E21" s="161" t="s">
        <v>18</v>
      </c>
      <c r="F21" s="7">
        <f>IF('MBE Table Details'!O23&gt;0,1,0)</f>
        <v>1</v>
      </c>
      <c r="G21" s="7">
        <f>IF('MBE Table Details'!T23&gt;0,1,0)</f>
        <v>0</v>
      </c>
      <c r="H21" s="7">
        <f>IF('MBE Table Details'!U23&gt;0,1,0)</f>
        <v>0</v>
      </c>
      <c r="I21" s="7">
        <f>IF('MBE Table Details'!AB23&gt;0,1,0)</f>
        <v>0</v>
      </c>
      <c r="J21" s="7">
        <f>IF('MBE Table Details'!AG23&gt;0,1,0)</f>
        <v>0</v>
      </c>
      <c r="K21" s="7">
        <f>IF('MBE Table Details'!AH23&gt;0,1,0)</f>
        <v>0</v>
      </c>
      <c r="L21" s="162">
        <f t="shared" si="0"/>
        <v>1</v>
      </c>
      <c r="M21" s="138"/>
      <c r="N21" s="138"/>
      <c r="O21" s="1"/>
      <c r="P21" s="1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</row>
    <row r="22" spans="1:42" ht="14.4">
      <c r="A22" s="1"/>
      <c r="B22" s="1"/>
      <c r="C22" s="1"/>
      <c r="D22" s="160" t="s">
        <v>46</v>
      </c>
      <c r="E22" s="161" t="s">
        <v>18</v>
      </c>
      <c r="F22" s="7">
        <f>IF('MBE Table Details'!O24&gt;0,1,0)</f>
        <v>1</v>
      </c>
      <c r="G22" s="7">
        <f>IF('MBE Table Details'!T24&gt;0,1,0)</f>
        <v>1</v>
      </c>
      <c r="H22" s="7">
        <f>IF('MBE Table Details'!U24&gt;0,1,0)</f>
        <v>0</v>
      </c>
      <c r="I22" s="7">
        <f>IF('MBE Table Details'!AB24&gt;0,1,0)</f>
        <v>0</v>
      </c>
      <c r="J22" s="7">
        <f>IF('MBE Table Details'!AG24&gt;0,1,0)</f>
        <v>0</v>
      </c>
      <c r="K22" s="7">
        <f>IF('MBE Table Details'!AH24&gt;0,1,0)</f>
        <v>0</v>
      </c>
      <c r="L22" s="162">
        <f t="shared" si="0"/>
        <v>2</v>
      </c>
      <c r="M22" s="138"/>
      <c r="N22" s="138"/>
      <c r="O22" s="1"/>
      <c r="P22" s="1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</row>
    <row r="23" spans="1:42" ht="14.4">
      <c r="A23" s="1"/>
      <c r="B23" s="1"/>
      <c r="C23" s="1"/>
      <c r="D23" s="160" t="s">
        <v>47</v>
      </c>
      <c r="E23" s="161" t="s">
        <v>31</v>
      </c>
      <c r="F23" s="7">
        <f>IF('MBE Table Details'!O25&gt;0,1,0)</f>
        <v>0</v>
      </c>
      <c r="G23" s="7">
        <f>IF('MBE Table Details'!T25&gt;0,1,0)</f>
        <v>0</v>
      </c>
      <c r="H23" s="7">
        <f>IF('MBE Table Details'!U25&gt;0,1,0)</f>
        <v>0</v>
      </c>
      <c r="I23" s="7">
        <f>IF('MBE Table Details'!AB25&gt;0,1,0)</f>
        <v>0</v>
      </c>
      <c r="J23" s="7">
        <f>IF('MBE Table Details'!AG25&gt;0,1,0)</f>
        <v>0</v>
      </c>
      <c r="K23" s="7">
        <f>IF('MBE Table Details'!AH25&gt;0,1,0)</f>
        <v>0</v>
      </c>
      <c r="L23" s="162">
        <f t="shared" si="0"/>
        <v>0</v>
      </c>
      <c r="M23" s="138"/>
      <c r="N23" s="138"/>
      <c r="O23" s="1"/>
      <c r="P23" s="1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</row>
    <row r="24" spans="1:42" ht="14.4">
      <c r="A24" s="1"/>
      <c r="B24" s="1"/>
      <c r="C24" s="1"/>
      <c r="D24" s="160" t="s">
        <v>48</v>
      </c>
      <c r="E24" s="161" t="s">
        <v>42</v>
      </c>
      <c r="F24" s="7">
        <f>IF('MBE Table Details'!O26&gt;0,1,0)</f>
        <v>0</v>
      </c>
      <c r="G24" s="7">
        <f>IF('MBE Table Details'!T26&gt;0,1,0)</f>
        <v>0</v>
      </c>
      <c r="H24" s="7">
        <f>IF('MBE Table Details'!U26&gt;0,1,0)</f>
        <v>0</v>
      </c>
      <c r="I24" s="7">
        <f>IF('MBE Table Details'!AB26&gt;0,1,0)</f>
        <v>1</v>
      </c>
      <c r="J24" s="7">
        <f>IF('MBE Table Details'!AG26&gt;0,1,0)</f>
        <v>0</v>
      </c>
      <c r="K24" s="7">
        <f>IF('MBE Table Details'!AH26&gt;0,1,0)</f>
        <v>1</v>
      </c>
      <c r="L24" s="162">
        <f t="shared" si="0"/>
        <v>2</v>
      </c>
      <c r="M24" s="138"/>
      <c r="N24" s="138"/>
      <c r="O24" s="1"/>
      <c r="P24" s="1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</row>
    <row r="25" spans="1:42" ht="14.4">
      <c r="A25" s="1"/>
      <c r="B25" s="1"/>
      <c r="C25" s="1"/>
      <c r="D25" s="160" t="s">
        <v>49</v>
      </c>
      <c r="E25" s="161" t="s">
        <v>31</v>
      </c>
      <c r="F25" s="7">
        <f>IF('MBE Table Details'!O27&gt;0,1,0)</f>
        <v>1</v>
      </c>
      <c r="G25" s="7">
        <f>IF('MBE Table Details'!T27&gt;0,1,0)</f>
        <v>0</v>
      </c>
      <c r="H25" s="7">
        <f>IF('MBE Table Details'!U27&gt;0,1,0)</f>
        <v>0</v>
      </c>
      <c r="I25" s="7">
        <f>IF('MBE Table Details'!AB27&gt;0,1,0)</f>
        <v>0</v>
      </c>
      <c r="J25" s="7">
        <f>IF('MBE Table Details'!AG27&gt;0,1,0)</f>
        <v>0</v>
      </c>
      <c r="K25" s="7">
        <f>IF('MBE Table Details'!AH27&gt;0,1,0)</f>
        <v>0</v>
      </c>
      <c r="L25" s="162">
        <f t="shared" si="0"/>
        <v>1</v>
      </c>
      <c r="M25" s="138"/>
      <c r="N25" s="138"/>
      <c r="O25" s="1"/>
      <c r="P25" s="1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</row>
    <row r="26" spans="1:42" ht="14.4">
      <c r="A26" s="1"/>
      <c r="B26" s="1"/>
      <c r="C26" s="1"/>
      <c r="D26" s="160" t="s">
        <v>50</v>
      </c>
      <c r="E26" s="161" t="s">
        <v>31</v>
      </c>
      <c r="F26" s="7">
        <f>IF('MBE Table Details'!O28&gt;0,1,0)</f>
        <v>0</v>
      </c>
      <c r="G26" s="7">
        <f>IF('MBE Table Details'!P28&gt;0,1,0)</f>
        <v>0</v>
      </c>
      <c r="H26" s="7">
        <f>IF('MBE Table Details'!Q28&gt;0,1,0)</f>
        <v>0</v>
      </c>
      <c r="I26" s="7">
        <f>IF('MBE Table Details'!R28&gt;0,1,0)</f>
        <v>0</v>
      </c>
      <c r="J26" s="7">
        <f>IF('MBE Table Details'!S28&gt;0,1,0)</f>
        <v>0</v>
      </c>
      <c r="K26" s="7">
        <f>IF('MBE Table Details'!T28&gt;0,1,0)</f>
        <v>0</v>
      </c>
      <c r="L26" s="162">
        <f t="shared" si="0"/>
        <v>0</v>
      </c>
      <c r="M26" s="138"/>
      <c r="N26" s="138"/>
      <c r="O26" s="1"/>
      <c r="P26" s="1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</row>
    <row r="27" spans="1:42" ht="14.4">
      <c r="A27" s="1"/>
      <c r="B27" s="1"/>
      <c r="C27" s="1"/>
      <c r="D27" s="161" t="s">
        <v>51</v>
      </c>
      <c r="E27" s="161" t="s">
        <v>31</v>
      </c>
      <c r="F27" s="7">
        <f>IF('MBE Table Details'!O30&gt;0,1,0)</f>
        <v>0</v>
      </c>
      <c r="G27" s="7">
        <f>IF('MBE Table Details'!P30&gt;0,1,0)</f>
        <v>1</v>
      </c>
      <c r="H27" s="7">
        <f>IF('MBE Table Details'!Q30&gt;0,1,0)</f>
        <v>1</v>
      </c>
      <c r="I27" s="7">
        <f>IF('MBE Table Details'!R30&gt;0,1,0)</f>
        <v>1</v>
      </c>
      <c r="J27" s="7">
        <f>IF('MBE Table Details'!S30&gt;0,1,0)</f>
        <v>1</v>
      </c>
      <c r="K27" s="7">
        <f>IF('MBE Table Details'!T30&gt;0,1,0)</f>
        <v>0</v>
      </c>
      <c r="L27" s="162">
        <f t="shared" si="0"/>
        <v>4</v>
      </c>
      <c r="M27" s="138"/>
      <c r="N27" s="138"/>
      <c r="O27" s="1"/>
      <c r="P27" s="1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</row>
    <row r="28" spans="1:42" ht="14.4">
      <c r="D28" s="161"/>
      <c r="E28" s="161"/>
      <c r="F28" s="163">
        <f t="shared" ref="F28:K28" si="1">SUM(F6:F27)</f>
        <v>14</v>
      </c>
      <c r="G28" s="163">
        <f t="shared" si="1"/>
        <v>7</v>
      </c>
      <c r="H28" s="163">
        <f t="shared" si="1"/>
        <v>2</v>
      </c>
      <c r="I28" s="163">
        <f t="shared" si="1"/>
        <v>13</v>
      </c>
      <c r="J28" s="163">
        <f t="shared" si="1"/>
        <v>3</v>
      </c>
      <c r="K28" s="163">
        <f t="shared" si="1"/>
        <v>6</v>
      </c>
      <c r="L28" s="162"/>
      <c r="M28" s="138"/>
      <c r="N28" s="138"/>
      <c r="O28" s="1"/>
      <c r="P28" s="1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</row>
    <row r="29" spans="1:42" ht="14.4">
      <c r="D29" s="9"/>
      <c r="E29" s="9"/>
      <c r="F29" s="12">
        <f t="shared" ref="F29:K29" si="2">F28/22</f>
        <v>0.63636363636363635</v>
      </c>
      <c r="G29" s="12">
        <f t="shared" si="2"/>
        <v>0.31818181818181818</v>
      </c>
      <c r="H29" s="12">
        <f t="shared" si="2"/>
        <v>9.0909090909090912E-2</v>
      </c>
      <c r="I29" s="12">
        <f t="shared" si="2"/>
        <v>0.59090909090909094</v>
      </c>
      <c r="J29" s="12">
        <f t="shared" si="2"/>
        <v>0.13636363636363635</v>
      </c>
      <c r="K29" s="12">
        <f t="shared" si="2"/>
        <v>0.27272727272727271</v>
      </c>
      <c r="L29" s="9"/>
    </row>
    <row r="30" spans="1:42" ht="14.4">
      <c r="D30" s="9"/>
      <c r="E30" s="9"/>
      <c r="F30" s="9"/>
      <c r="G30" s="9"/>
      <c r="H30" s="9"/>
      <c r="I30" s="9"/>
      <c r="J30" s="9"/>
      <c r="K30" s="9"/>
      <c r="L30" s="9"/>
    </row>
    <row r="31" spans="1:42" ht="14.4">
      <c r="D31" s="9" t="s">
        <v>16</v>
      </c>
      <c r="E31" s="9" t="s">
        <v>332</v>
      </c>
      <c r="F31" s="12">
        <v>0.63636363636363635</v>
      </c>
      <c r="G31" s="12"/>
      <c r="H31" s="12"/>
      <c r="I31" s="12"/>
      <c r="J31" s="12"/>
      <c r="K31" s="12"/>
      <c r="L31" s="12"/>
    </row>
    <row r="32" spans="1:42" ht="14.4">
      <c r="D32" s="9" t="s">
        <v>17</v>
      </c>
      <c r="E32" s="9" t="s">
        <v>55</v>
      </c>
      <c r="F32" s="12">
        <v>0.31818181818181818</v>
      </c>
      <c r="G32" s="9"/>
      <c r="H32" s="9"/>
      <c r="I32" s="9"/>
      <c r="J32" s="9"/>
      <c r="K32" s="9"/>
      <c r="L32" s="9"/>
    </row>
    <row r="33" spans="4:12" ht="14.4">
      <c r="D33" s="9" t="s">
        <v>18</v>
      </c>
      <c r="E33" s="9" t="s">
        <v>86</v>
      </c>
      <c r="F33" s="12">
        <v>9.0909090909090912E-2</v>
      </c>
      <c r="G33" s="9"/>
      <c r="H33" s="9"/>
      <c r="I33" s="9"/>
      <c r="J33" s="9"/>
      <c r="K33" s="9"/>
      <c r="L33" s="9"/>
    </row>
    <row r="34" spans="4:12" ht="14.4">
      <c r="D34" s="9" t="s">
        <v>19</v>
      </c>
      <c r="E34" s="9" t="s">
        <v>57</v>
      </c>
      <c r="F34" s="12">
        <v>0.59090909090909094</v>
      </c>
      <c r="G34" s="9"/>
      <c r="H34" s="9"/>
      <c r="I34" s="9"/>
      <c r="J34" s="9"/>
      <c r="K34" s="9"/>
      <c r="L34" s="9"/>
    </row>
    <row r="35" spans="4:12" ht="14.4">
      <c r="D35" s="9" t="s">
        <v>20</v>
      </c>
      <c r="E35" s="9" t="s">
        <v>333</v>
      </c>
      <c r="F35" s="12">
        <v>0.13636363636363635</v>
      </c>
      <c r="G35" s="9"/>
      <c r="H35" s="9"/>
      <c r="I35" s="9"/>
      <c r="J35" s="9"/>
      <c r="K35" s="9"/>
      <c r="L35" s="9"/>
    </row>
    <row r="36" spans="4:12" ht="14.4">
      <c r="D36" s="9" t="s">
        <v>21</v>
      </c>
      <c r="E36" s="9" t="s">
        <v>60</v>
      </c>
      <c r="F36" s="12">
        <v>0.27272727272727271</v>
      </c>
      <c r="G36" s="9"/>
      <c r="H36" s="9"/>
      <c r="I36" s="9"/>
      <c r="J36" s="9"/>
      <c r="K36" s="9"/>
      <c r="L36" s="9"/>
    </row>
    <row r="37" spans="4:12" ht="14.4">
      <c r="D37" s="9"/>
      <c r="E37" s="9"/>
      <c r="F37" s="9"/>
      <c r="G37" s="9"/>
      <c r="H37" s="9"/>
      <c r="I37" s="9"/>
      <c r="J37" s="9"/>
      <c r="K37" s="9"/>
      <c r="L37" s="9"/>
    </row>
    <row r="38" spans="4:12" ht="14.4">
      <c r="D38" s="9"/>
      <c r="E38" s="9"/>
      <c r="F38" s="9"/>
      <c r="G38" s="9"/>
      <c r="H38" s="9"/>
      <c r="I38" s="9"/>
      <c r="J38" s="9"/>
      <c r="K38" s="9"/>
      <c r="L38" s="9"/>
    </row>
    <row r="39" spans="4:12" ht="14.4">
      <c r="D39" s="9"/>
      <c r="E39" s="9"/>
      <c r="F39" s="9"/>
      <c r="G39" s="9"/>
      <c r="H39" s="9"/>
      <c r="I39" s="9"/>
      <c r="J39" s="9"/>
      <c r="K39" s="9"/>
      <c r="L39" s="9"/>
    </row>
    <row r="40" spans="4:12" ht="14.4">
      <c r="D40" s="9"/>
      <c r="E40" s="9"/>
      <c r="F40" s="9"/>
      <c r="G40" s="9"/>
      <c r="H40" s="9"/>
      <c r="I40" s="9"/>
      <c r="J40" s="9"/>
      <c r="K40" s="9"/>
      <c r="L40" s="9"/>
    </row>
    <row r="41" spans="4:12" ht="14.4">
      <c r="D41" s="9"/>
      <c r="E41" s="9"/>
      <c r="F41" s="9"/>
      <c r="G41" s="9"/>
      <c r="H41" s="9"/>
      <c r="I41" s="9"/>
      <c r="J41" s="9"/>
      <c r="K41" s="9"/>
      <c r="L41" s="9"/>
    </row>
    <row r="42" spans="4:12" ht="14.4">
      <c r="D42" s="9"/>
      <c r="E42" s="9"/>
      <c r="F42" s="9"/>
      <c r="G42" s="9"/>
      <c r="H42" s="9"/>
      <c r="I42" s="9"/>
      <c r="J42" s="9"/>
      <c r="K42" s="9"/>
      <c r="L42" s="9"/>
    </row>
    <row r="43" spans="4:12" ht="14.4">
      <c r="D43" s="9"/>
      <c r="E43" s="9"/>
      <c r="F43" s="9"/>
      <c r="G43" s="9"/>
      <c r="H43" s="9"/>
      <c r="I43" s="9"/>
      <c r="J43" s="9"/>
      <c r="K43" s="9"/>
      <c r="L43" s="9"/>
    </row>
    <row r="44" spans="4:12" ht="14.4">
      <c r="D44" s="9"/>
      <c r="E44" s="9"/>
      <c r="F44" s="9"/>
      <c r="G44" s="9"/>
      <c r="H44" s="9"/>
      <c r="I44" s="9"/>
      <c r="J44" s="9"/>
      <c r="K44" s="9"/>
      <c r="L44" s="9"/>
    </row>
    <row r="45" spans="4:12" ht="14.4">
      <c r="D45" s="9"/>
      <c r="E45" s="9"/>
      <c r="F45" s="9"/>
      <c r="G45" s="9"/>
      <c r="H45" s="9"/>
      <c r="I45" s="9"/>
      <c r="J45" s="9"/>
      <c r="K45" s="9"/>
      <c r="L45" s="9"/>
    </row>
    <row r="46" spans="4:12" ht="14.4">
      <c r="D46" s="9"/>
      <c r="E46" s="9"/>
      <c r="F46" s="9"/>
      <c r="G46" s="9"/>
      <c r="H46" s="9"/>
      <c r="I46" s="9"/>
      <c r="J46" s="9"/>
      <c r="K46" s="9"/>
      <c r="L46" s="9"/>
    </row>
    <row r="47" spans="4:12" ht="14.4">
      <c r="D47" s="9"/>
      <c r="E47" s="9"/>
      <c r="F47" s="9"/>
      <c r="G47" s="9"/>
      <c r="H47" s="9"/>
      <c r="I47" s="9"/>
      <c r="J47" s="9"/>
      <c r="K47" s="9"/>
      <c r="L47" s="9"/>
    </row>
    <row r="48" spans="4:12" ht="14.4">
      <c r="D48" s="9"/>
      <c r="E48" s="9"/>
      <c r="F48" s="9"/>
      <c r="G48" s="9"/>
      <c r="H48" s="9"/>
      <c r="I48" s="9"/>
      <c r="J48" s="9"/>
      <c r="K48" s="9"/>
      <c r="L48" s="9"/>
    </row>
    <row r="49" spans="4:12" ht="14.4">
      <c r="D49" s="9"/>
      <c r="E49" s="9"/>
      <c r="F49" s="9"/>
      <c r="G49" s="9"/>
      <c r="H49" s="9"/>
      <c r="I49" s="9"/>
      <c r="J49" s="9"/>
      <c r="K49" s="9"/>
      <c r="L49" s="9"/>
    </row>
    <row r="50" spans="4:12" ht="14.4">
      <c r="D50" s="9"/>
      <c r="E50" s="9"/>
      <c r="F50" s="9"/>
      <c r="G50" s="9"/>
      <c r="H50" s="9"/>
      <c r="I50" s="9"/>
      <c r="J50" s="9"/>
      <c r="K50" s="9"/>
      <c r="L50" s="9"/>
    </row>
    <row r="51" spans="4:12" ht="14.4">
      <c r="D51" s="9"/>
      <c r="E51" s="9"/>
      <c r="F51" s="9"/>
      <c r="G51" s="9"/>
      <c r="H51" s="9"/>
      <c r="I51" s="9"/>
      <c r="J51" s="9"/>
      <c r="K51" s="9"/>
      <c r="L51" s="9"/>
    </row>
    <row r="52" spans="4:12" ht="14.4">
      <c r="D52" s="9"/>
      <c r="E52" s="9"/>
      <c r="F52" s="9"/>
      <c r="G52" s="9"/>
      <c r="H52" s="9"/>
      <c r="I52" s="9"/>
      <c r="J52" s="9"/>
      <c r="K52" s="9"/>
      <c r="L52" s="9"/>
    </row>
    <row r="53" spans="4:12" ht="14.4">
      <c r="D53" s="9"/>
      <c r="E53" s="9"/>
      <c r="F53" s="9"/>
      <c r="G53" s="9"/>
      <c r="H53" s="9"/>
      <c r="I53" s="9"/>
      <c r="J53" s="9"/>
      <c r="K53" s="9"/>
      <c r="L53" s="9"/>
    </row>
    <row r="54" spans="4:12" ht="14.4">
      <c r="D54" s="9"/>
      <c r="E54" s="9"/>
      <c r="F54" s="9"/>
      <c r="G54" s="9"/>
      <c r="H54" s="9"/>
      <c r="I54" s="9"/>
      <c r="J54" s="9"/>
      <c r="K54" s="9"/>
      <c r="L54" s="9"/>
    </row>
    <row r="55" spans="4:12" ht="14.4">
      <c r="D55" s="9"/>
      <c r="E55" s="9"/>
      <c r="F55" s="9"/>
      <c r="G55" s="9"/>
      <c r="H55" s="9"/>
      <c r="I55" s="9"/>
      <c r="J55" s="9"/>
      <c r="K55" s="9"/>
      <c r="L55" s="9"/>
    </row>
    <row r="56" spans="4:12" ht="14.4">
      <c r="D56" s="9"/>
      <c r="E56" s="9"/>
      <c r="F56" s="9"/>
      <c r="G56" s="9"/>
      <c r="H56" s="9"/>
      <c r="I56" s="9"/>
      <c r="J56" s="9"/>
      <c r="K56" s="9"/>
      <c r="L56" s="9"/>
    </row>
    <row r="57" spans="4:12" ht="14.4">
      <c r="D57" s="9"/>
      <c r="E57" s="9"/>
      <c r="F57" s="9"/>
      <c r="G57" s="9"/>
      <c r="H57" s="9"/>
      <c r="I57" s="9"/>
      <c r="J57" s="9"/>
      <c r="K57" s="9"/>
      <c r="L57" s="9"/>
    </row>
    <row r="58" spans="4:12" ht="14.4">
      <c r="D58" s="9"/>
      <c r="E58" s="9"/>
      <c r="F58" s="9"/>
      <c r="G58" s="9"/>
      <c r="H58" s="9"/>
      <c r="I58" s="9"/>
      <c r="J58" s="9"/>
      <c r="K58" s="9"/>
      <c r="L58" s="9"/>
    </row>
    <row r="59" spans="4:12" ht="14.4">
      <c r="D59" s="9"/>
      <c r="E59" s="9"/>
      <c r="F59" s="9"/>
      <c r="G59" s="9"/>
      <c r="H59" s="9"/>
      <c r="I59" s="9"/>
      <c r="J59" s="9"/>
      <c r="K59" s="9"/>
      <c r="L59" s="9"/>
    </row>
    <row r="60" spans="4:12" ht="14.4">
      <c r="D60" s="9"/>
      <c r="E60" s="9"/>
      <c r="F60" s="9"/>
      <c r="G60" s="9"/>
      <c r="H60" s="9"/>
      <c r="I60" s="9"/>
      <c r="J60" s="9"/>
      <c r="K60" s="9"/>
      <c r="L60" s="9"/>
    </row>
    <row r="61" spans="4:12" ht="14.4">
      <c r="D61" s="9"/>
      <c r="E61" s="9"/>
      <c r="F61" s="9"/>
      <c r="G61" s="9"/>
      <c r="H61" s="9"/>
      <c r="I61" s="9"/>
      <c r="J61" s="9"/>
      <c r="K61" s="9"/>
      <c r="L61" s="9"/>
    </row>
    <row r="62" spans="4:12" ht="14.4">
      <c r="D62" s="9"/>
      <c r="E62" s="9"/>
      <c r="F62" s="9"/>
      <c r="G62" s="9"/>
      <c r="H62" s="9"/>
      <c r="I62" s="9"/>
      <c r="J62" s="9"/>
      <c r="K62" s="9"/>
      <c r="L62" s="9"/>
    </row>
    <row r="63" spans="4:12" ht="14.4">
      <c r="D63" s="9"/>
      <c r="E63" s="9"/>
      <c r="F63" s="9"/>
      <c r="G63" s="9"/>
      <c r="H63" s="9"/>
      <c r="I63" s="9"/>
      <c r="J63" s="9"/>
      <c r="K63" s="9"/>
      <c r="L63" s="9"/>
    </row>
    <row r="64" spans="4:12" ht="14.4">
      <c r="D64" s="9"/>
      <c r="E64" s="9"/>
      <c r="F64" s="9"/>
      <c r="G64" s="9"/>
      <c r="H64" s="9"/>
      <c r="I64" s="9"/>
      <c r="J64" s="9"/>
      <c r="K64" s="9"/>
      <c r="L64" s="9"/>
    </row>
    <row r="65" spans="4:12" ht="14.4">
      <c r="D65" s="9"/>
      <c r="E65" s="9"/>
      <c r="F65" s="9"/>
      <c r="G65" s="9"/>
      <c r="H65" s="9"/>
      <c r="I65" s="9"/>
      <c r="J65" s="9"/>
      <c r="K65" s="9"/>
      <c r="L65" s="9"/>
    </row>
    <row r="66" spans="4:12" ht="14.4">
      <c r="D66" s="9"/>
      <c r="E66" s="9"/>
      <c r="F66" s="9"/>
      <c r="G66" s="9"/>
      <c r="H66" s="9"/>
      <c r="I66" s="9"/>
      <c r="J66" s="9"/>
      <c r="K66" s="9"/>
      <c r="L66" s="9"/>
    </row>
    <row r="67" spans="4:12" ht="14.4">
      <c r="D67" s="9"/>
      <c r="E67" s="9"/>
      <c r="F67" s="9"/>
      <c r="G67" s="9"/>
      <c r="H67" s="9"/>
      <c r="I67" s="9"/>
      <c r="J67" s="9"/>
      <c r="K67" s="9"/>
      <c r="L67" s="9"/>
    </row>
    <row r="68" spans="4:12" ht="14.4">
      <c r="D68" s="9"/>
      <c r="E68" s="9"/>
      <c r="F68" s="9"/>
      <c r="G68" s="9"/>
      <c r="H68" s="9"/>
      <c r="I68" s="9"/>
      <c r="J68" s="9"/>
      <c r="K68" s="9"/>
      <c r="L68" s="9"/>
    </row>
    <row r="69" spans="4:12" ht="14.4">
      <c r="D69" s="9"/>
      <c r="E69" s="9"/>
      <c r="F69" s="9"/>
      <c r="G69" s="9"/>
      <c r="H69" s="9"/>
      <c r="I69" s="9"/>
      <c r="J69" s="9"/>
      <c r="K69" s="9"/>
      <c r="L69" s="9"/>
    </row>
    <row r="70" spans="4:12" ht="14.4">
      <c r="D70" s="9"/>
      <c r="E70" s="9"/>
      <c r="F70" s="9"/>
      <c r="G70" s="9"/>
      <c r="H70" s="9"/>
      <c r="I70" s="9"/>
      <c r="J70" s="9"/>
      <c r="K70" s="9"/>
      <c r="L70" s="9"/>
    </row>
    <row r="71" spans="4:12" ht="14.4">
      <c r="D71" s="9"/>
      <c r="E71" s="9"/>
      <c r="F71" s="9"/>
      <c r="G71" s="9"/>
      <c r="H71" s="9"/>
      <c r="I71" s="9"/>
      <c r="J71" s="9"/>
      <c r="K71" s="9"/>
      <c r="L71" s="9"/>
    </row>
    <row r="72" spans="4:12" ht="14.4">
      <c r="D72" s="9"/>
      <c r="E72" s="9"/>
      <c r="F72" s="9"/>
      <c r="G72" s="9"/>
      <c r="H72" s="9"/>
      <c r="I72" s="9"/>
      <c r="J72" s="9"/>
      <c r="K72" s="9"/>
      <c r="L72" s="9"/>
    </row>
    <row r="73" spans="4:12" ht="14.4">
      <c r="D73" s="9"/>
      <c r="E73" s="9"/>
      <c r="F73" s="9"/>
      <c r="G73" s="9"/>
      <c r="H73" s="9"/>
      <c r="I73" s="9"/>
      <c r="J73" s="9"/>
      <c r="K73" s="9"/>
      <c r="L73" s="9"/>
    </row>
    <row r="74" spans="4:12" ht="14.4">
      <c r="D74" s="9"/>
      <c r="E74" s="9"/>
      <c r="F74" s="9"/>
      <c r="G74" s="9"/>
      <c r="H74" s="9"/>
      <c r="I74" s="9"/>
      <c r="J74" s="9"/>
      <c r="K74" s="9"/>
      <c r="L74" s="9"/>
    </row>
    <row r="75" spans="4:12" ht="14.4">
      <c r="D75" s="9"/>
      <c r="E75" s="9"/>
      <c r="F75" s="9"/>
      <c r="G75" s="9"/>
      <c r="H75" s="9"/>
      <c r="I75" s="9"/>
      <c r="J75" s="9"/>
      <c r="K75" s="9"/>
      <c r="L75" s="9"/>
    </row>
    <row r="76" spans="4:12" ht="14.4">
      <c r="D76" s="9"/>
      <c r="E76" s="9"/>
      <c r="F76" s="9"/>
      <c r="G76" s="9"/>
      <c r="H76" s="9"/>
      <c r="I76" s="9"/>
      <c r="J76" s="9"/>
      <c r="K76" s="9"/>
      <c r="L76" s="9"/>
    </row>
    <row r="77" spans="4:12" ht="14.4">
      <c r="D77" s="9"/>
      <c r="E77" s="9"/>
      <c r="F77" s="9"/>
      <c r="G77" s="9"/>
      <c r="H77" s="9"/>
      <c r="I77" s="9"/>
      <c r="J77" s="9"/>
      <c r="K77" s="9"/>
      <c r="L77" s="9"/>
    </row>
    <row r="78" spans="4:12" ht="14.4">
      <c r="D78" s="9"/>
      <c r="E78" s="9"/>
      <c r="F78" s="9"/>
      <c r="G78" s="9"/>
      <c r="H78" s="9"/>
      <c r="I78" s="9"/>
      <c r="J78" s="9"/>
      <c r="K78" s="9"/>
      <c r="L78" s="9"/>
    </row>
    <row r="79" spans="4:12" ht="14.4">
      <c r="D79" s="9"/>
      <c r="E79" s="9"/>
      <c r="F79" s="9"/>
      <c r="G79" s="9"/>
      <c r="H79" s="9"/>
      <c r="I79" s="9"/>
      <c r="J79" s="9"/>
      <c r="K79" s="9"/>
      <c r="L79" s="9"/>
    </row>
    <row r="80" spans="4:12" ht="14.4">
      <c r="D80" s="9"/>
      <c r="E80" s="9"/>
      <c r="F80" s="9"/>
      <c r="G80" s="9"/>
      <c r="H80" s="9"/>
      <c r="I80" s="9"/>
      <c r="J80" s="9"/>
      <c r="K80" s="9"/>
      <c r="L80" s="9"/>
    </row>
    <row r="81" spans="4:12" ht="14.4">
      <c r="D81" s="9"/>
      <c r="E81" s="9"/>
      <c r="F81" s="9"/>
      <c r="G81" s="9"/>
      <c r="H81" s="9"/>
      <c r="I81" s="9"/>
      <c r="J81" s="9"/>
      <c r="K81" s="9"/>
      <c r="L81" s="9"/>
    </row>
    <row r="82" spans="4:12" ht="14.4">
      <c r="D82" s="9"/>
      <c r="E82" s="9"/>
      <c r="F82" s="9"/>
      <c r="G82" s="9"/>
      <c r="H82" s="9"/>
      <c r="I82" s="9"/>
      <c r="J82" s="9"/>
      <c r="K82" s="9"/>
      <c r="L82" s="9"/>
    </row>
    <row r="83" spans="4:12" ht="14.4">
      <c r="D83" s="9"/>
      <c r="E83" s="9"/>
      <c r="F83" s="9"/>
      <c r="G83" s="9"/>
      <c r="H83" s="9"/>
      <c r="I83" s="9"/>
      <c r="J83" s="9"/>
      <c r="K83" s="9"/>
      <c r="L83" s="9"/>
    </row>
    <row r="84" spans="4:12" ht="14.4">
      <c r="D84" s="9"/>
      <c r="E84" s="9"/>
      <c r="F84" s="9"/>
      <c r="G84" s="9"/>
      <c r="H84" s="9"/>
      <c r="I84" s="9"/>
      <c r="J84" s="9"/>
      <c r="K84" s="9"/>
      <c r="L84" s="9"/>
    </row>
    <row r="85" spans="4:12" ht="14.4">
      <c r="D85" s="9"/>
      <c r="E85" s="9"/>
      <c r="F85" s="9"/>
      <c r="G85" s="9"/>
      <c r="H85" s="9"/>
      <c r="I85" s="9"/>
      <c r="J85" s="9"/>
      <c r="K85" s="9"/>
      <c r="L85" s="9"/>
    </row>
    <row r="86" spans="4:12" ht="14.4">
      <c r="D86" s="9"/>
      <c r="E86" s="9"/>
      <c r="F86" s="9"/>
      <c r="G86" s="9"/>
      <c r="H86" s="9"/>
      <c r="I86" s="9"/>
      <c r="J86" s="9"/>
      <c r="K86" s="9"/>
      <c r="L86" s="9"/>
    </row>
    <row r="87" spans="4:12" ht="14.4">
      <c r="D87" s="9"/>
      <c r="E87" s="9"/>
      <c r="F87" s="9"/>
      <c r="G87" s="9"/>
      <c r="H87" s="9"/>
      <c r="I87" s="9"/>
      <c r="J87" s="9"/>
      <c r="K87" s="9"/>
      <c r="L87" s="9"/>
    </row>
    <row r="88" spans="4:12" ht="14.4">
      <c r="D88" s="9"/>
      <c r="E88" s="9"/>
      <c r="F88" s="9"/>
      <c r="G88" s="9"/>
      <c r="H88" s="9"/>
      <c r="I88" s="9"/>
      <c r="J88" s="9"/>
      <c r="K88" s="9"/>
      <c r="L88" s="9"/>
    </row>
    <row r="89" spans="4:12" ht="14.4">
      <c r="D89" s="9"/>
      <c r="E89" s="9"/>
      <c r="F89" s="9"/>
      <c r="G89" s="9"/>
      <c r="H89" s="9"/>
      <c r="I89" s="9"/>
      <c r="J89" s="9"/>
      <c r="K89" s="9"/>
      <c r="L89" s="9"/>
    </row>
    <row r="90" spans="4:12" ht="14.4">
      <c r="D90" s="9"/>
      <c r="E90" s="9"/>
      <c r="F90" s="9"/>
      <c r="G90" s="9"/>
      <c r="H90" s="9"/>
      <c r="I90" s="9"/>
      <c r="J90" s="9"/>
      <c r="K90" s="9"/>
      <c r="L90" s="9"/>
    </row>
    <row r="91" spans="4:12" ht="14.4">
      <c r="D91" s="9"/>
      <c r="E91" s="9"/>
      <c r="F91" s="9"/>
      <c r="G91" s="9"/>
      <c r="H91" s="9"/>
      <c r="I91" s="9"/>
      <c r="J91" s="9"/>
      <c r="K91" s="9"/>
      <c r="L91" s="9"/>
    </row>
    <row r="92" spans="4:12" ht="14.4">
      <c r="D92" s="9"/>
      <c r="E92" s="9"/>
      <c r="F92" s="9"/>
      <c r="G92" s="9"/>
      <c r="H92" s="9"/>
      <c r="I92" s="9"/>
      <c r="J92" s="9"/>
      <c r="K92" s="9"/>
      <c r="L92" s="9"/>
    </row>
    <row r="93" spans="4:12" ht="14.4">
      <c r="D93" s="9"/>
      <c r="E93" s="9"/>
      <c r="F93" s="9"/>
      <c r="G93" s="9"/>
      <c r="H93" s="9"/>
      <c r="I93" s="9"/>
      <c r="J93" s="9"/>
      <c r="K93" s="9"/>
      <c r="L93" s="9"/>
    </row>
    <row r="94" spans="4:12" ht="14.4">
      <c r="D94" s="9"/>
      <c r="E94" s="9"/>
      <c r="F94" s="9"/>
      <c r="G94" s="9"/>
      <c r="H94" s="9"/>
      <c r="I94" s="9"/>
      <c r="J94" s="9"/>
      <c r="K94" s="9"/>
      <c r="L94" s="9"/>
    </row>
    <row r="95" spans="4:12" ht="14.4">
      <c r="D95" s="9"/>
      <c r="E95" s="9"/>
      <c r="F95" s="9"/>
      <c r="G95" s="9"/>
      <c r="H95" s="9"/>
      <c r="I95" s="9"/>
      <c r="J95" s="9"/>
      <c r="K95" s="9"/>
      <c r="L95" s="9"/>
    </row>
    <row r="96" spans="4:12" ht="14.4">
      <c r="D96" s="9"/>
      <c r="E96" s="9"/>
      <c r="F96" s="9"/>
      <c r="G96" s="9"/>
      <c r="H96" s="9"/>
      <c r="I96" s="9"/>
      <c r="J96" s="9"/>
      <c r="K96" s="9"/>
      <c r="L96" s="9"/>
    </row>
    <row r="97" spans="4:12" ht="14.4">
      <c r="D97" s="9"/>
      <c r="E97" s="9"/>
      <c r="F97" s="9"/>
      <c r="G97" s="9"/>
      <c r="H97" s="9"/>
      <c r="I97" s="9"/>
      <c r="J97" s="9"/>
      <c r="K97" s="9"/>
      <c r="L97" s="9"/>
    </row>
    <row r="98" spans="4:12" ht="14.4">
      <c r="D98" s="9"/>
      <c r="E98" s="9"/>
      <c r="F98" s="9"/>
      <c r="G98" s="9"/>
      <c r="H98" s="9"/>
      <c r="I98" s="9"/>
      <c r="J98" s="9"/>
      <c r="K98" s="9"/>
      <c r="L98" s="9"/>
    </row>
    <row r="99" spans="4:12" ht="14.4">
      <c r="D99" s="9"/>
      <c r="E99" s="9"/>
      <c r="F99" s="9"/>
      <c r="G99" s="9"/>
      <c r="H99" s="9"/>
      <c r="I99" s="9"/>
      <c r="J99" s="9"/>
      <c r="K99" s="9"/>
      <c r="L99" s="9"/>
    </row>
    <row r="100" spans="4:12" ht="14.4">
      <c r="D100" s="9"/>
      <c r="E100" s="9"/>
      <c r="F100" s="9"/>
      <c r="G100" s="9"/>
      <c r="H100" s="9"/>
      <c r="I100" s="9"/>
      <c r="J100" s="9"/>
      <c r="K100" s="9"/>
      <c r="L100" s="9"/>
    </row>
    <row r="101" spans="4:12" ht="14.4">
      <c r="D101" s="9"/>
      <c r="E101" s="9"/>
      <c r="F101" s="9"/>
      <c r="G101" s="9"/>
      <c r="H101" s="9"/>
      <c r="I101" s="9"/>
      <c r="J101" s="9"/>
      <c r="K101" s="9"/>
      <c r="L101" s="9"/>
    </row>
    <row r="102" spans="4:12" ht="14.4">
      <c r="D102" s="9"/>
      <c r="E102" s="9"/>
      <c r="F102" s="9"/>
      <c r="G102" s="9"/>
      <c r="H102" s="9"/>
      <c r="I102" s="9"/>
      <c r="J102" s="9"/>
      <c r="K102" s="9"/>
      <c r="L102" s="9"/>
    </row>
    <row r="103" spans="4:12" ht="14.4">
      <c r="D103" s="9"/>
      <c r="E103" s="9"/>
      <c r="F103" s="9"/>
      <c r="G103" s="9"/>
      <c r="H103" s="9"/>
      <c r="I103" s="9"/>
      <c r="J103" s="9"/>
      <c r="K103" s="9"/>
      <c r="L103" s="9"/>
    </row>
    <row r="104" spans="4:12" ht="14.4">
      <c r="D104" s="9"/>
      <c r="E104" s="9"/>
      <c r="F104" s="9"/>
      <c r="G104" s="9"/>
      <c r="H104" s="9"/>
      <c r="I104" s="9"/>
      <c r="J104" s="9"/>
      <c r="K104" s="9"/>
      <c r="L104" s="9"/>
    </row>
    <row r="105" spans="4:12" ht="14.4">
      <c r="D105" s="9"/>
      <c r="E105" s="9"/>
      <c r="F105" s="9"/>
      <c r="G105" s="9"/>
      <c r="H105" s="9"/>
      <c r="I105" s="9"/>
      <c r="J105" s="9"/>
      <c r="K105" s="9"/>
      <c r="L105" s="9"/>
    </row>
    <row r="106" spans="4:12" ht="14.4">
      <c r="D106" s="9"/>
      <c r="E106" s="9"/>
      <c r="F106" s="9"/>
      <c r="G106" s="9"/>
      <c r="H106" s="9"/>
      <c r="I106" s="9"/>
      <c r="J106" s="9"/>
      <c r="K106" s="9"/>
      <c r="L106" s="9"/>
    </row>
    <row r="107" spans="4:12" ht="14.4">
      <c r="D107" s="9"/>
      <c r="E107" s="9"/>
      <c r="F107" s="9"/>
      <c r="G107" s="9"/>
      <c r="H107" s="9"/>
      <c r="I107" s="9"/>
      <c r="J107" s="9"/>
      <c r="K107" s="9"/>
      <c r="L107" s="9"/>
    </row>
    <row r="108" spans="4:12" ht="14.4">
      <c r="D108" s="9"/>
      <c r="E108" s="9"/>
      <c r="F108" s="9"/>
      <c r="G108" s="9"/>
      <c r="H108" s="9"/>
      <c r="I108" s="9"/>
      <c r="J108" s="9"/>
      <c r="K108" s="9"/>
      <c r="L108" s="9"/>
    </row>
    <row r="109" spans="4:12" ht="14.4">
      <c r="D109" s="9"/>
      <c r="E109" s="9"/>
      <c r="F109" s="9"/>
      <c r="G109" s="9"/>
      <c r="H109" s="9"/>
      <c r="I109" s="9"/>
      <c r="J109" s="9"/>
      <c r="K109" s="9"/>
      <c r="L109" s="9"/>
    </row>
    <row r="110" spans="4:12" ht="14.4">
      <c r="D110" s="9"/>
      <c r="E110" s="9"/>
      <c r="F110" s="9"/>
      <c r="G110" s="9"/>
      <c r="H110" s="9"/>
      <c r="I110" s="9"/>
      <c r="J110" s="9"/>
      <c r="K110" s="9"/>
      <c r="L110" s="9"/>
    </row>
    <row r="111" spans="4:12" ht="14.4">
      <c r="D111" s="9"/>
      <c r="E111" s="9"/>
      <c r="F111" s="9"/>
      <c r="G111" s="9"/>
      <c r="H111" s="9"/>
      <c r="I111" s="9"/>
      <c r="J111" s="9"/>
      <c r="K111" s="9"/>
      <c r="L111" s="9"/>
    </row>
    <row r="112" spans="4:12" ht="14.4">
      <c r="D112" s="9"/>
      <c r="E112" s="9"/>
      <c r="F112" s="9"/>
      <c r="G112" s="9"/>
      <c r="H112" s="9"/>
      <c r="I112" s="9"/>
      <c r="J112" s="9"/>
      <c r="K112" s="9"/>
      <c r="L112" s="9"/>
    </row>
    <row r="113" spans="4:12" ht="14.4">
      <c r="D113" s="9"/>
      <c r="E113" s="9"/>
      <c r="F113" s="9"/>
      <c r="G113" s="9"/>
      <c r="H113" s="9"/>
      <c r="I113" s="9"/>
      <c r="J113" s="9"/>
      <c r="K113" s="9"/>
      <c r="L113" s="9"/>
    </row>
    <row r="114" spans="4:12" ht="14.4">
      <c r="D114" s="9"/>
      <c r="E114" s="9"/>
      <c r="F114" s="9"/>
      <c r="G114" s="9"/>
      <c r="H114" s="9"/>
      <c r="I114" s="9"/>
      <c r="J114" s="9"/>
      <c r="K114" s="9"/>
      <c r="L114" s="9"/>
    </row>
    <row r="115" spans="4:12" ht="14.4">
      <c r="D115" s="9"/>
      <c r="E115" s="9"/>
      <c r="F115" s="9"/>
      <c r="G115" s="9"/>
      <c r="H115" s="9"/>
      <c r="I115" s="9"/>
      <c r="J115" s="9"/>
      <c r="K115" s="9"/>
      <c r="L115" s="9"/>
    </row>
    <row r="116" spans="4:12" ht="14.4">
      <c r="D116" s="9"/>
      <c r="E116" s="9"/>
      <c r="F116" s="9"/>
      <c r="G116" s="9"/>
      <c r="H116" s="9"/>
      <c r="I116" s="9"/>
      <c r="J116" s="9"/>
      <c r="K116" s="9"/>
      <c r="L116" s="9"/>
    </row>
    <row r="117" spans="4:12" ht="14.4">
      <c r="D117" s="9"/>
      <c r="E117" s="9"/>
      <c r="F117" s="9"/>
      <c r="G117" s="9"/>
      <c r="H117" s="9"/>
      <c r="I117" s="9"/>
      <c r="J117" s="9"/>
      <c r="K117" s="9"/>
      <c r="L117" s="9"/>
    </row>
    <row r="118" spans="4:12" ht="14.4">
      <c r="D118" s="9"/>
      <c r="E118" s="9"/>
      <c r="F118" s="9"/>
      <c r="G118" s="9"/>
      <c r="H118" s="9"/>
      <c r="I118" s="9"/>
      <c r="J118" s="9"/>
      <c r="K118" s="9"/>
      <c r="L118" s="9"/>
    </row>
    <row r="119" spans="4:12" ht="14.4">
      <c r="D119" s="9"/>
      <c r="E119" s="9"/>
      <c r="F119" s="9"/>
      <c r="G119" s="9"/>
      <c r="H119" s="9"/>
      <c r="I119" s="9"/>
      <c r="J119" s="9"/>
      <c r="K119" s="9"/>
      <c r="L119" s="9"/>
    </row>
    <row r="120" spans="4:12" ht="14.4">
      <c r="D120" s="9"/>
      <c r="E120" s="9"/>
      <c r="F120" s="9"/>
      <c r="G120" s="9"/>
      <c r="H120" s="9"/>
      <c r="I120" s="9"/>
      <c r="J120" s="9"/>
      <c r="K120" s="9"/>
      <c r="L120" s="9"/>
    </row>
    <row r="121" spans="4:12" ht="14.4">
      <c r="D121" s="9"/>
      <c r="E121" s="9"/>
      <c r="F121" s="9"/>
      <c r="G121" s="9"/>
      <c r="H121" s="9"/>
      <c r="I121" s="9"/>
      <c r="J121" s="9"/>
      <c r="K121" s="9"/>
      <c r="L121" s="9"/>
    </row>
    <row r="122" spans="4:12" ht="14.4">
      <c r="D122" s="9"/>
      <c r="E122" s="9"/>
      <c r="F122" s="9"/>
      <c r="G122" s="9"/>
      <c r="H122" s="9"/>
      <c r="I122" s="9"/>
      <c r="J122" s="9"/>
      <c r="K122" s="9"/>
      <c r="L122" s="9"/>
    </row>
    <row r="123" spans="4:12" ht="14.4">
      <c r="D123" s="9"/>
      <c r="E123" s="9"/>
      <c r="F123" s="9"/>
      <c r="G123" s="9"/>
      <c r="H123" s="9"/>
      <c r="I123" s="9"/>
      <c r="J123" s="9"/>
      <c r="K123" s="9"/>
      <c r="L123" s="9"/>
    </row>
    <row r="124" spans="4:12" ht="14.4">
      <c r="D124" s="9"/>
      <c r="E124" s="9"/>
      <c r="F124" s="9"/>
      <c r="G124" s="9"/>
      <c r="H124" s="9"/>
      <c r="I124" s="9"/>
      <c r="J124" s="9"/>
      <c r="K124" s="9"/>
      <c r="L124" s="9"/>
    </row>
    <row r="125" spans="4:12" ht="14.4">
      <c r="D125" s="9"/>
      <c r="E125" s="9"/>
      <c r="F125" s="9"/>
      <c r="G125" s="9"/>
      <c r="H125" s="9"/>
      <c r="I125" s="9"/>
      <c r="J125" s="9"/>
      <c r="K125" s="9"/>
      <c r="L125" s="9"/>
    </row>
    <row r="126" spans="4:12" ht="14.4">
      <c r="D126" s="9"/>
      <c r="E126" s="9"/>
      <c r="F126" s="9"/>
      <c r="G126" s="9"/>
      <c r="H126" s="9"/>
      <c r="I126" s="9"/>
      <c r="J126" s="9"/>
      <c r="K126" s="9"/>
      <c r="L126" s="9"/>
    </row>
    <row r="127" spans="4:12" ht="14.4">
      <c r="D127" s="9"/>
      <c r="E127" s="9"/>
      <c r="F127" s="9"/>
      <c r="G127" s="9"/>
      <c r="H127" s="9"/>
      <c r="I127" s="9"/>
      <c r="J127" s="9"/>
      <c r="K127" s="9"/>
      <c r="L127" s="9"/>
    </row>
    <row r="128" spans="4:12" ht="14.4">
      <c r="D128" s="9"/>
      <c r="E128" s="9"/>
      <c r="F128" s="9"/>
      <c r="G128" s="9"/>
      <c r="H128" s="9"/>
      <c r="I128" s="9"/>
      <c r="J128" s="9"/>
      <c r="K128" s="9"/>
      <c r="L128" s="9"/>
    </row>
    <row r="129" spans="4:12" ht="14.4">
      <c r="D129" s="9"/>
      <c r="E129" s="9"/>
      <c r="F129" s="9"/>
      <c r="G129" s="9"/>
      <c r="H129" s="9"/>
      <c r="I129" s="9"/>
      <c r="J129" s="9"/>
      <c r="K129" s="9"/>
      <c r="L129" s="9"/>
    </row>
    <row r="130" spans="4:12" ht="14.4">
      <c r="D130" s="9"/>
      <c r="E130" s="9"/>
      <c r="F130" s="9"/>
      <c r="G130" s="9"/>
      <c r="H130" s="9"/>
      <c r="I130" s="9"/>
      <c r="J130" s="9"/>
      <c r="K130" s="9"/>
      <c r="L130" s="9"/>
    </row>
    <row r="131" spans="4:12" ht="14.4">
      <c r="D131" s="9"/>
      <c r="E131" s="9"/>
      <c r="F131" s="9"/>
      <c r="G131" s="9"/>
      <c r="H131" s="9"/>
      <c r="I131" s="9"/>
      <c r="J131" s="9"/>
      <c r="K131" s="9"/>
      <c r="L131" s="9"/>
    </row>
    <row r="132" spans="4:12" ht="14.4">
      <c r="D132" s="9"/>
      <c r="E132" s="9"/>
      <c r="F132" s="9"/>
      <c r="G132" s="9"/>
      <c r="H132" s="9"/>
      <c r="I132" s="9"/>
      <c r="J132" s="9"/>
      <c r="K132" s="9"/>
      <c r="L132" s="9"/>
    </row>
    <row r="133" spans="4:12" ht="14.4">
      <c r="D133" s="9"/>
      <c r="E133" s="9"/>
      <c r="F133" s="9"/>
      <c r="G133" s="9"/>
      <c r="H133" s="9"/>
      <c r="I133" s="9"/>
      <c r="J133" s="9"/>
      <c r="K133" s="9"/>
      <c r="L133" s="9"/>
    </row>
    <row r="134" spans="4:12" ht="14.4">
      <c r="D134" s="9"/>
      <c r="E134" s="9"/>
      <c r="F134" s="9"/>
      <c r="G134" s="9"/>
      <c r="H134" s="9"/>
      <c r="I134" s="9"/>
      <c r="J134" s="9"/>
      <c r="K134" s="9"/>
      <c r="L134" s="9"/>
    </row>
    <row r="135" spans="4:12" ht="14.4">
      <c r="D135" s="9"/>
      <c r="E135" s="9"/>
      <c r="F135" s="9"/>
      <c r="G135" s="9"/>
      <c r="H135" s="9"/>
      <c r="I135" s="9"/>
      <c r="J135" s="9"/>
      <c r="K135" s="9"/>
      <c r="L135" s="9"/>
    </row>
    <row r="136" spans="4:12" ht="14.4">
      <c r="D136" s="9"/>
      <c r="E136" s="9"/>
      <c r="F136" s="9"/>
      <c r="G136" s="9"/>
      <c r="H136" s="9"/>
      <c r="I136" s="9"/>
      <c r="J136" s="9"/>
      <c r="K136" s="9"/>
      <c r="L136" s="9"/>
    </row>
    <row r="137" spans="4:12" ht="14.4">
      <c r="D137" s="9"/>
      <c r="E137" s="9"/>
      <c r="F137" s="9"/>
      <c r="G137" s="9"/>
      <c r="H137" s="9"/>
      <c r="I137" s="9"/>
      <c r="J137" s="9"/>
      <c r="K137" s="9"/>
      <c r="L137" s="9"/>
    </row>
    <row r="138" spans="4:12" ht="14.4">
      <c r="D138" s="9"/>
      <c r="E138" s="9"/>
      <c r="F138" s="9"/>
      <c r="G138" s="9"/>
      <c r="H138" s="9"/>
      <c r="I138" s="9"/>
      <c r="J138" s="9"/>
      <c r="K138" s="9"/>
      <c r="L138" s="9"/>
    </row>
    <row r="139" spans="4:12" ht="14.4">
      <c r="D139" s="9"/>
      <c r="E139" s="9"/>
      <c r="F139" s="9"/>
      <c r="G139" s="9"/>
      <c r="H139" s="9"/>
      <c r="I139" s="9"/>
      <c r="J139" s="9"/>
      <c r="K139" s="9"/>
      <c r="L139" s="9"/>
    </row>
    <row r="140" spans="4:12" ht="14.4">
      <c r="D140" s="9"/>
      <c r="E140" s="9"/>
      <c r="F140" s="9"/>
      <c r="G140" s="9"/>
      <c r="H140" s="9"/>
      <c r="I140" s="9"/>
      <c r="J140" s="9"/>
      <c r="K140" s="9"/>
      <c r="L140" s="9"/>
    </row>
    <row r="141" spans="4:12" ht="14.4">
      <c r="D141" s="9"/>
      <c r="E141" s="9"/>
      <c r="F141" s="9"/>
      <c r="G141" s="9"/>
      <c r="H141" s="9"/>
      <c r="I141" s="9"/>
      <c r="J141" s="9"/>
      <c r="K141" s="9"/>
      <c r="L141" s="9"/>
    </row>
    <row r="142" spans="4:12" ht="14.4">
      <c r="D142" s="9"/>
      <c r="E142" s="9"/>
      <c r="F142" s="9"/>
      <c r="G142" s="9"/>
      <c r="H142" s="9"/>
      <c r="I142" s="9"/>
      <c r="J142" s="9"/>
      <c r="K142" s="9"/>
      <c r="L142" s="9"/>
    </row>
    <row r="143" spans="4:12" ht="14.4">
      <c r="D143" s="9"/>
      <c r="E143" s="9"/>
      <c r="F143" s="9"/>
      <c r="G143" s="9"/>
      <c r="H143" s="9"/>
      <c r="I143" s="9"/>
      <c r="J143" s="9"/>
      <c r="K143" s="9"/>
      <c r="L143" s="9"/>
    </row>
    <row r="144" spans="4:12" ht="14.4">
      <c r="D144" s="9"/>
      <c r="E144" s="9"/>
      <c r="F144" s="9"/>
      <c r="G144" s="9"/>
      <c r="H144" s="9"/>
      <c r="I144" s="9"/>
      <c r="J144" s="9"/>
      <c r="K144" s="9"/>
      <c r="L144" s="9"/>
    </row>
    <row r="145" spans="4:12" ht="14.4">
      <c r="D145" s="9"/>
      <c r="E145" s="9"/>
      <c r="F145" s="9"/>
      <c r="G145" s="9"/>
      <c r="H145" s="9"/>
      <c r="I145" s="9"/>
      <c r="J145" s="9"/>
      <c r="K145" s="9"/>
      <c r="L145" s="9"/>
    </row>
    <row r="146" spans="4:12" ht="14.4">
      <c r="D146" s="9"/>
      <c r="E146" s="9"/>
      <c r="F146" s="9"/>
      <c r="G146" s="9"/>
      <c r="H146" s="9"/>
      <c r="I146" s="9"/>
      <c r="J146" s="9"/>
      <c r="K146" s="9"/>
      <c r="L146" s="9"/>
    </row>
    <row r="147" spans="4:12" ht="14.4">
      <c r="D147" s="9"/>
      <c r="E147" s="9"/>
      <c r="F147" s="9"/>
      <c r="G147" s="9"/>
      <c r="H147" s="9"/>
      <c r="I147" s="9"/>
      <c r="J147" s="9"/>
      <c r="K147" s="9"/>
      <c r="L147" s="9"/>
    </row>
    <row r="148" spans="4:12" ht="14.4">
      <c r="D148" s="9"/>
      <c r="E148" s="9"/>
      <c r="F148" s="9"/>
      <c r="G148" s="9"/>
      <c r="H148" s="9"/>
      <c r="I148" s="9"/>
      <c r="J148" s="9"/>
      <c r="K148" s="9"/>
      <c r="L148" s="9"/>
    </row>
    <row r="149" spans="4:12" ht="14.4">
      <c r="D149" s="9"/>
      <c r="E149" s="9"/>
      <c r="F149" s="9"/>
      <c r="G149" s="9"/>
      <c r="H149" s="9"/>
      <c r="I149" s="9"/>
      <c r="J149" s="9"/>
      <c r="K149" s="9"/>
      <c r="L149" s="9"/>
    </row>
    <row r="150" spans="4:12" ht="14.4">
      <c r="D150" s="9"/>
      <c r="E150" s="9"/>
      <c r="F150" s="9"/>
      <c r="G150" s="9"/>
      <c r="H150" s="9"/>
      <c r="I150" s="9"/>
      <c r="J150" s="9"/>
      <c r="K150" s="9"/>
      <c r="L150" s="9"/>
    </row>
    <row r="151" spans="4:12" ht="14.4">
      <c r="D151" s="9"/>
      <c r="E151" s="9"/>
      <c r="F151" s="9"/>
      <c r="G151" s="9"/>
      <c r="H151" s="9"/>
      <c r="I151" s="9"/>
      <c r="J151" s="9"/>
      <c r="K151" s="9"/>
      <c r="L151" s="9"/>
    </row>
    <row r="152" spans="4:12" ht="14.4">
      <c r="D152" s="9"/>
      <c r="E152" s="9"/>
      <c r="F152" s="9"/>
      <c r="G152" s="9"/>
      <c r="H152" s="9"/>
      <c r="I152" s="9"/>
      <c r="J152" s="9"/>
      <c r="K152" s="9"/>
      <c r="L152" s="9"/>
    </row>
    <row r="153" spans="4:12" ht="14.4">
      <c r="D153" s="9"/>
      <c r="E153" s="9"/>
      <c r="F153" s="9"/>
      <c r="G153" s="9"/>
      <c r="H153" s="9"/>
      <c r="I153" s="9"/>
      <c r="J153" s="9"/>
      <c r="K153" s="9"/>
      <c r="L153" s="9"/>
    </row>
    <row r="154" spans="4:12" ht="14.4">
      <c r="D154" s="9"/>
      <c r="E154" s="9"/>
      <c r="F154" s="9"/>
      <c r="G154" s="9"/>
      <c r="H154" s="9"/>
      <c r="I154" s="9"/>
      <c r="J154" s="9"/>
      <c r="K154" s="9"/>
      <c r="L154" s="9"/>
    </row>
    <row r="155" spans="4:12" ht="14.4">
      <c r="D155" s="9"/>
      <c r="E155" s="9"/>
      <c r="F155" s="9"/>
      <c r="G155" s="9"/>
      <c r="H155" s="9"/>
      <c r="I155" s="9"/>
      <c r="J155" s="9"/>
      <c r="K155" s="9"/>
      <c r="L155" s="9"/>
    </row>
    <row r="156" spans="4:12" ht="14.4">
      <c r="D156" s="9"/>
      <c r="E156" s="9"/>
      <c r="F156" s="9"/>
      <c r="G156" s="9"/>
      <c r="H156" s="9"/>
      <c r="I156" s="9"/>
      <c r="J156" s="9"/>
      <c r="K156" s="9"/>
      <c r="L156" s="9"/>
    </row>
    <row r="157" spans="4:12" ht="14.4">
      <c r="D157" s="9"/>
      <c r="E157" s="9"/>
      <c r="F157" s="9"/>
      <c r="G157" s="9"/>
      <c r="H157" s="9"/>
      <c r="I157" s="9"/>
      <c r="J157" s="9"/>
      <c r="K157" s="9"/>
      <c r="L157" s="9"/>
    </row>
    <row r="158" spans="4:12" ht="14.4">
      <c r="D158" s="9"/>
      <c r="E158" s="9"/>
      <c r="F158" s="9"/>
      <c r="G158" s="9"/>
      <c r="H158" s="9"/>
      <c r="I158" s="9"/>
      <c r="J158" s="9"/>
      <c r="K158" s="9"/>
      <c r="L158" s="9"/>
    </row>
    <row r="159" spans="4:12" ht="14.4">
      <c r="D159" s="9"/>
      <c r="E159" s="9"/>
      <c r="F159" s="9"/>
      <c r="G159" s="9"/>
      <c r="H159" s="9"/>
      <c r="I159" s="9"/>
      <c r="J159" s="9"/>
      <c r="K159" s="9"/>
      <c r="L159" s="9"/>
    </row>
    <row r="160" spans="4:12" ht="14.4">
      <c r="D160" s="9"/>
      <c r="E160" s="9"/>
      <c r="F160" s="9"/>
      <c r="G160" s="9"/>
      <c r="H160" s="9"/>
      <c r="I160" s="9"/>
      <c r="J160" s="9"/>
      <c r="K160" s="9"/>
      <c r="L160" s="9"/>
    </row>
    <row r="161" spans="4:12" ht="14.4">
      <c r="D161" s="9"/>
      <c r="E161" s="9"/>
      <c r="F161" s="9"/>
      <c r="G161" s="9"/>
      <c r="H161" s="9"/>
      <c r="I161" s="9"/>
      <c r="J161" s="9"/>
      <c r="K161" s="9"/>
      <c r="L161" s="9"/>
    </row>
    <row r="162" spans="4:12" ht="14.4">
      <c r="D162" s="9"/>
      <c r="E162" s="9"/>
      <c r="F162" s="9"/>
      <c r="G162" s="9"/>
      <c r="H162" s="9"/>
      <c r="I162" s="9"/>
      <c r="J162" s="9"/>
      <c r="K162" s="9"/>
      <c r="L162" s="9"/>
    </row>
    <row r="163" spans="4:12" ht="14.4">
      <c r="D163" s="9"/>
      <c r="E163" s="9"/>
      <c r="F163" s="9"/>
      <c r="G163" s="9"/>
      <c r="H163" s="9"/>
      <c r="I163" s="9"/>
      <c r="J163" s="9"/>
      <c r="K163" s="9"/>
      <c r="L163" s="9"/>
    </row>
    <row r="164" spans="4:12" ht="14.4">
      <c r="D164" s="9"/>
      <c r="E164" s="9"/>
      <c r="F164" s="9"/>
      <c r="G164" s="9"/>
      <c r="H164" s="9"/>
      <c r="I164" s="9"/>
      <c r="J164" s="9"/>
      <c r="K164" s="9"/>
      <c r="L164" s="9"/>
    </row>
    <row r="165" spans="4:12" ht="14.4">
      <c r="D165" s="9"/>
      <c r="E165" s="9"/>
      <c r="F165" s="9"/>
      <c r="G165" s="9"/>
      <c r="H165" s="9"/>
      <c r="I165" s="9"/>
      <c r="J165" s="9"/>
      <c r="K165" s="9"/>
      <c r="L165" s="9"/>
    </row>
    <row r="166" spans="4:12" ht="14.4">
      <c r="D166" s="9"/>
      <c r="E166" s="9"/>
      <c r="F166" s="9"/>
      <c r="G166" s="9"/>
      <c r="H166" s="9"/>
      <c r="I166" s="9"/>
      <c r="J166" s="9"/>
      <c r="K166" s="9"/>
      <c r="L166" s="9"/>
    </row>
    <row r="167" spans="4:12" ht="14.4">
      <c r="D167" s="9"/>
      <c r="E167" s="9"/>
      <c r="F167" s="9"/>
      <c r="G167" s="9"/>
      <c r="H167" s="9"/>
      <c r="I167" s="9"/>
      <c r="J167" s="9"/>
      <c r="K167" s="9"/>
      <c r="L167" s="9"/>
    </row>
    <row r="168" spans="4:12" ht="14.4">
      <c r="D168" s="9"/>
      <c r="E168" s="9"/>
      <c r="F168" s="9"/>
      <c r="G168" s="9"/>
      <c r="H168" s="9"/>
      <c r="I168" s="9"/>
      <c r="J168" s="9"/>
      <c r="K168" s="9"/>
      <c r="L168" s="9"/>
    </row>
    <row r="169" spans="4:12" ht="14.4">
      <c r="D169" s="9"/>
      <c r="E169" s="9"/>
      <c r="F169" s="9"/>
      <c r="G169" s="9"/>
      <c r="H169" s="9"/>
      <c r="I169" s="9"/>
      <c r="J169" s="9"/>
      <c r="K169" s="9"/>
      <c r="L169" s="9"/>
    </row>
    <row r="170" spans="4:12" ht="14.4">
      <c r="D170" s="9"/>
      <c r="E170" s="9"/>
      <c r="F170" s="9"/>
      <c r="G170" s="9"/>
      <c r="H170" s="9"/>
      <c r="I170" s="9"/>
      <c r="J170" s="9"/>
      <c r="K170" s="9"/>
      <c r="L170" s="9"/>
    </row>
    <row r="171" spans="4:12" ht="14.4">
      <c r="D171" s="9"/>
      <c r="E171" s="9"/>
      <c r="F171" s="9"/>
      <c r="G171" s="9"/>
      <c r="H171" s="9"/>
      <c r="I171" s="9"/>
      <c r="J171" s="9"/>
      <c r="K171" s="9"/>
      <c r="L171" s="9"/>
    </row>
    <row r="172" spans="4:12" ht="14.4">
      <c r="D172" s="9"/>
      <c r="E172" s="9"/>
      <c r="F172" s="9"/>
      <c r="G172" s="9"/>
      <c r="H172" s="9"/>
      <c r="I172" s="9"/>
      <c r="J172" s="9"/>
      <c r="K172" s="9"/>
      <c r="L172" s="9"/>
    </row>
    <row r="173" spans="4:12" ht="14.4">
      <c r="D173" s="9"/>
      <c r="E173" s="9"/>
      <c r="F173" s="9"/>
      <c r="G173" s="9"/>
      <c r="H173" s="9"/>
      <c r="I173" s="9"/>
      <c r="J173" s="9"/>
      <c r="K173" s="9"/>
      <c r="L173" s="9"/>
    </row>
    <row r="174" spans="4:12" ht="14.4">
      <c r="D174" s="9"/>
      <c r="E174" s="9"/>
      <c r="F174" s="9"/>
      <c r="G174" s="9"/>
      <c r="H174" s="9"/>
      <c r="I174" s="9"/>
      <c r="J174" s="9"/>
      <c r="K174" s="9"/>
      <c r="L174" s="9"/>
    </row>
    <row r="175" spans="4:12" ht="14.4">
      <c r="D175" s="9"/>
      <c r="E175" s="9"/>
      <c r="F175" s="9"/>
      <c r="G175" s="9"/>
      <c r="H175" s="9"/>
      <c r="I175" s="9"/>
      <c r="J175" s="9"/>
      <c r="K175" s="9"/>
      <c r="L175" s="9"/>
    </row>
    <row r="176" spans="4:12" ht="14.4">
      <c r="D176" s="9"/>
      <c r="E176" s="9"/>
      <c r="F176" s="9"/>
      <c r="G176" s="9"/>
      <c r="H176" s="9"/>
      <c r="I176" s="9"/>
      <c r="J176" s="9"/>
      <c r="K176" s="9"/>
      <c r="L176" s="9"/>
    </row>
    <row r="177" spans="4:12" ht="14.4">
      <c r="D177" s="9"/>
      <c r="E177" s="9"/>
      <c r="F177" s="9"/>
      <c r="G177" s="9"/>
      <c r="H177" s="9"/>
      <c r="I177" s="9"/>
      <c r="J177" s="9"/>
      <c r="K177" s="9"/>
      <c r="L177" s="9"/>
    </row>
    <row r="178" spans="4:12" ht="14.4">
      <c r="D178" s="9"/>
      <c r="E178" s="9"/>
      <c r="F178" s="9"/>
      <c r="G178" s="9"/>
      <c r="H178" s="9"/>
      <c r="I178" s="9"/>
      <c r="J178" s="9"/>
      <c r="K178" s="9"/>
      <c r="L178" s="9"/>
    </row>
    <row r="179" spans="4:12" ht="14.4">
      <c r="D179" s="9"/>
      <c r="E179" s="9"/>
      <c r="F179" s="9"/>
      <c r="G179" s="9"/>
      <c r="H179" s="9"/>
      <c r="I179" s="9"/>
      <c r="J179" s="9"/>
      <c r="K179" s="9"/>
      <c r="L179" s="9"/>
    </row>
    <row r="180" spans="4:12" ht="14.4">
      <c r="D180" s="9"/>
      <c r="E180" s="9"/>
      <c r="F180" s="9"/>
      <c r="G180" s="9"/>
      <c r="H180" s="9"/>
      <c r="I180" s="9"/>
      <c r="J180" s="9"/>
      <c r="K180" s="9"/>
      <c r="L180" s="9"/>
    </row>
    <row r="181" spans="4:12" ht="14.4">
      <c r="D181" s="9"/>
      <c r="E181" s="9"/>
      <c r="F181" s="9"/>
      <c r="G181" s="9"/>
      <c r="H181" s="9"/>
      <c r="I181" s="9"/>
      <c r="J181" s="9"/>
      <c r="K181" s="9"/>
      <c r="L181" s="9"/>
    </row>
    <row r="182" spans="4:12" ht="14.4">
      <c r="D182" s="9"/>
      <c r="E182" s="9"/>
      <c r="F182" s="9"/>
      <c r="G182" s="9"/>
      <c r="H182" s="9"/>
      <c r="I182" s="9"/>
      <c r="J182" s="9"/>
      <c r="K182" s="9"/>
      <c r="L182" s="9"/>
    </row>
    <row r="183" spans="4:12" ht="14.4">
      <c r="D183" s="9"/>
      <c r="E183" s="9"/>
      <c r="F183" s="9"/>
      <c r="G183" s="9"/>
      <c r="H183" s="9"/>
      <c r="I183" s="9"/>
      <c r="J183" s="9"/>
      <c r="K183" s="9"/>
      <c r="L183" s="9"/>
    </row>
    <row r="184" spans="4:12" ht="14.4">
      <c r="D184" s="9"/>
      <c r="E184" s="9"/>
      <c r="F184" s="9"/>
      <c r="G184" s="9"/>
      <c r="H184" s="9"/>
      <c r="I184" s="9"/>
      <c r="J184" s="9"/>
      <c r="K184" s="9"/>
      <c r="L184" s="9"/>
    </row>
    <row r="185" spans="4:12" ht="14.4">
      <c r="D185" s="9"/>
      <c r="E185" s="9"/>
      <c r="F185" s="9"/>
      <c r="G185" s="9"/>
      <c r="H185" s="9"/>
      <c r="I185" s="9"/>
      <c r="J185" s="9"/>
      <c r="K185" s="9"/>
      <c r="L185" s="9"/>
    </row>
    <row r="186" spans="4:12" ht="14.4">
      <c r="D186" s="9"/>
      <c r="E186" s="9"/>
      <c r="F186" s="9"/>
      <c r="G186" s="9"/>
      <c r="H186" s="9"/>
      <c r="I186" s="9"/>
      <c r="J186" s="9"/>
      <c r="K186" s="9"/>
      <c r="L186" s="9"/>
    </row>
    <row r="187" spans="4:12" ht="14.4">
      <c r="D187" s="9"/>
      <c r="E187" s="9"/>
      <c r="F187" s="9"/>
      <c r="G187" s="9"/>
      <c r="H187" s="9"/>
      <c r="I187" s="9"/>
      <c r="J187" s="9"/>
      <c r="K187" s="9"/>
      <c r="L187" s="9"/>
    </row>
    <row r="188" spans="4:12" ht="14.4">
      <c r="D188" s="9"/>
      <c r="E188" s="9"/>
      <c r="F188" s="9"/>
      <c r="G188" s="9"/>
      <c r="H188" s="9"/>
      <c r="I188" s="9"/>
      <c r="J188" s="9"/>
      <c r="K188" s="9"/>
      <c r="L188" s="9"/>
    </row>
    <row r="189" spans="4:12" ht="14.4">
      <c r="D189" s="9"/>
      <c r="E189" s="9"/>
      <c r="F189" s="9"/>
      <c r="G189" s="9"/>
      <c r="H189" s="9"/>
      <c r="I189" s="9"/>
      <c r="J189" s="9"/>
      <c r="K189" s="9"/>
      <c r="L189" s="9"/>
    </row>
    <row r="190" spans="4:12" ht="14.4">
      <c r="D190" s="9"/>
      <c r="E190" s="9"/>
      <c r="F190" s="9"/>
      <c r="G190" s="9"/>
      <c r="H190" s="9"/>
      <c r="I190" s="9"/>
      <c r="J190" s="9"/>
      <c r="K190" s="9"/>
      <c r="L190" s="9"/>
    </row>
    <row r="191" spans="4:12" ht="14.4">
      <c r="D191" s="9"/>
      <c r="E191" s="9"/>
      <c r="F191" s="9"/>
      <c r="G191" s="9"/>
      <c r="H191" s="9"/>
      <c r="I191" s="9"/>
      <c r="J191" s="9"/>
      <c r="K191" s="9"/>
      <c r="L191" s="9"/>
    </row>
    <row r="192" spans="4:12" ht="14.4">
      <c r="D192" s="9"/>
      <c r="E192" s="9"/>
      <c r="F192" s="9"/>
      <c r="G192" s="9"/>
      <c r="H192" s="9"/>
      <c r="I192" s="9"/>
      <c r="J192" s="9"/>
      <c r="K192" s="9"/>
      <c r="L192" s="9"/>
    </row>
    <row r="193" spans="4:12" ht="14.4">
      <c r="D193" s="9"/>
      <c r="E193" s="9"/>
      <c r="F193" s="9"/>
      <c r="G193" s="9"/>
      <c r="H193" s="9"/>
      <c r="I193" s="9"/>
      <c r="J193" s="9"/>
      <c r="K193" s="9"/>
      <c r="L193" s="9"/>
    </row>
    <row r="194" spans="4:12" ht="14.4">
      <c r="D194" s="9"/>
      <c r="E194" s="9"/>
      <c r="F194" s="9"/>
      <c r="G194" s="9"/>
      <c r="H194" s="9"/>
      <c r="I194" s="9"/>
      <c r="J194" s="9"/>
      <c r="K194" s="9"/>
      <c r="L194" s="9"/>
    </row>
    <row r="195" spans="4:12" ht="14.4">
      <c r="D195" s="9"/>
      <c r="E195" s="9"/>
      <c r="F195" s="9"/>
      <c r="G195" s="9"/>
      <c r="H195" s="9"/>
      <c r="I195" s="9"/>
      <c r="J195" s="9"/>
      <c r="K195" s="9"/>
      <c r="L195" s="9"/>
    </row>
    <row r="196" spans="4:12" ht="14.4">
      <c r="D196" s="9"/>
      <c r="E196" s="9"/>
      <c r="F196" s="9"/>
      <c r="G196" s="9"/>
      <c r="H196" s="9"/>
      <c r="I196" s="9"/>
      <c r="J196" s="9"/>
      <c r="K196" s="9"/>
      <c r="L196" s="9"/>
    </row>
    <row r="197" spans="4:12" ht="14.4">
      <c r="D197" s="9"/>
      <c r="E197" s="9"/>
      <c r="F197" s="9"/>
      <c r="G197" s="9"/>
      <c r="H197" s="9"/>
      <c r="I197" s="9"/>
      <c r="J197" s="9"/>
      <c r="K197" s="9"/>
      <c r="L197" s="9"/>
    </row>
    <row r="198" spans="4:12" ht="14.4">
      <c r="D198" s="9"/>
      <c r="E198" s="9"/>
      <c r="F198" s="9"/>
      <c r="G198" s="9"/>
      <c r="H198" s="9"/>
      <c r="I198" s="9"/>
      <c r="J198" s="9"/>
      <c r="K198" s="9"/>
      <c r="L198" s="9"/>
    </row>
    <row r="199" spans="4:12" ht="14.4">
      <c r="D199" s="9"/>
      <c r="E199" s="9"/>
      <c r="F199" s="9"/>
      <c r="G199" s="9"/>
      <c r="H199" s="9"/>
      <c r="I199" s="9"/>
      <c r="J199" s="9"/>
      <c r="K199" s="9"/>
      <c r="L199" s="9"/>
    </row>
    <row r="200" spans="4:12" ht="14.4">
      <c r="D200" s="9"/>
      <c r="E200" s="9"/>
      <c r="F200" s="9"/>
      <c r="G200" s="9"/>
      <c r="H200" s="9"/>
      <c r="I200" s="9"/>
      <c r="J200" s="9"/>
      <c r="K200" s="9"/>
      <c r="L200" s="9"/>
    </row>
    <row r="201" spans="4:12" ht="14.4">
      <c r="D201" s="9"/>
      <c r="E201" s="9"/>
      <c r="F201" s="9"/>
      <c r="G201" s="9"/>
      <c r="H201" s="9"/>
      <c r="I201" s="9"/>
      <c r="J201" s="9"/>
      <c r="K201" s="9"/>
      <c r="L201" s="9"/>
    </row>
    <row r="202" spans="4:12" ht="14.4">
      <c r="D202" s="9"/>
      <c r="E202" s="9"/>
      <c r="F202" s="9"/>
      <c r="G202" s="9"/>
      <c r="H202" s="9"/>
      <c r="I202" s="9"/>
      <c r="J202" s="9"/>
      <c r="K202" s="9"/>
      <c r="L202" s="9"/>
    </row>
    <row r="203" spans="4:12" ht="14.4">
      <c r="D203" s="9"/>
      <c r="E203" s="9"/>
      <c r="F203" s="9"/>
      <c r="G203" s="9"/>
      <c r="H203" s="9"/>
      <c r="I203" s="9"/>
      <c r="J203" s="9"/>
      <c r="K203" s="9"/>
      <c r="L203" s="9"/>
    </row>
    <row r="204" spans="4:12" ht="14.4">
      <c r="D204" s="9"/>
      <c r="E204" s="9"/>
      <c r="F204" s="9"/>
      <c r="G204" s="9"/>
      <c r="H204" s="9"/>
      <c r="I204" s="9"/>
      <c r="J204" s="9"/>
      <c r="K204" s="9"/>
      <c r="L204" s="9"/>
    </row>
    <row r="205" spans="4:12" ht="14.4">
      <c r="D205" s="9"/>
      <c r="E205" s="9"/>
      <c r="F205" s="9"/>
      <c r="G205" s="9"/>
      <c r="H205" s="9"/>
      <c r="I205" s="9"/>
      <c r="J205" s="9"/>
      <c r="K205" s="9"/>
      <c r="L205" s="9"/>
    </row>
    <row r="206" spans="4:12" ht="14.4">
      <c r="D206" s="9"/>
      <c r="E206" s="9"/>
      <c r="F206" s="9"/>
      <c r="G206" s="9"/>
      <c r="H206" s="9"/>
      <c r="I206" s="9"/>
      <c r="J206" s="9"/>
      <c r="K206" s="9"/>
      <c r="L206" s="9"/>
    </row>
    <row r="207" spans="4:12" ht="14.4">
      <c r="D207" s="9"/>
      <c r="E207" s="9"/>
      <c r="F207" s="9"/>
      <c r="G207" s="9"/>
      <c r="H207" s="9"/>
      <c r="I207" s="9"/>
      <c r="J207" s="9"/>
      <c r="K207" s="9"/>
      <c r="L207" s="9"/>
    </row>
    <row r="208" spans="4:12" ht="14.4">
      <c r="D208" s="9"/>
      <c r="E208" s="9"/>
      <c r="F208" s="9"/>
      <c r="G208" s="9"/>
      <c r="H208" s="9"/>
      <c r="I208" s="9"/>
      <c r="J208" s="9"/>
      <c r="K208" s="9"/>
      <c r="L208" s="9"/>
    </row>
    <row r="209" spans="4:12" ht="14.4">
      <c r="D209" s="9"/>
      <c r="E209" s="9"/>
      <c r="F209" s="9"/>
      <c r="G209" s="9"/>
      <c r="H209" s="9"/>
      <c r="I209" s="9"/>
      <c r="J209" s="9"/>
      <c r="K209" s="9"/>
      <c r="L209" s="9"/>
    </row>
    <row r="210" spans="4:12" ht="14.4">
      <c r="D210" s="9"/>
      <c r="E210" s="9"/>
      <c r="F210" s="9"/>
      <c r="G210" s="9"/>
      <c r="H210" s="9"/>
      <c r="I210" s="9"/>
      <c r="J210" s="9"/>
      <c r="K210" s="9"/>
      <c r="L210" s="9"/>
    </row>
    <row r="211" spans="4:12" ht="14.4">
      <c r="D211" s="9"/>
      <c r="E211" s="9"/>
      <c r="F211" s="9"/>
      <c r="G211" s="9"/>
      <c r="H211" s="9"/>
      <c r="I211" s="9"/>
      <c r="J211" s="9"/>
      <c r="K211" s="9"/>
      <c r="L211" s="9"/>
    </row>
    <row r="212" spans="4:12" ht="14.4">
      <c r="D212" s="9"/>
      <c r="E212" s="9"/>
      <c r="F212" s="9"/>
      <c r="G212" s="9"/>
      <c r="H212" s="9"/>
      <c r="I212" s="9"/>
      <c r="J212" s="9"/>
      <c r="K212" s="9"/>
      <c r="L212" s="9"/>
    </row>
    <row r="213" spans="4:12" ht="14.4">
      <c r="D213" s="9"/>
      <c r="E213" s="9"/>
      <c r="F213" s="9"/>
      <c r="G213" s="9"/>
      <c r="H213" s="9"/>
      <c r="I213" s="9"/>
      <c r="J213" s="9"/>
      <c r="K213" s="9"/>
      <c r="L213" s="9"/>
    </row>
    <row r="214" spans="4:12" ht="14.4">
      <c r="D214" s="9"/>
      <c r="E214" s="9"/>
      <c r="F214" s="9"/>
      <c r="G214" s="9"/>
      <c r="H214" s="9"/>
      <c r="I214" s="9"/>
      <c r="J214" s="9"/>
      <c r="K214" s="9"/>
      <c r="L214" s="9"/>
    </row>
    <row r="215" spans="4:12" ht="14.4">
      <c r="D215" s="9"/>
      <c r="E215" s="9"/>
      <c r="F215" s="9"/>
      <c r="G215" s="9"/>
      <c r="H215" s="9"/>
      <c r="I215" s="9"/>
      <c r="J215" s="9"/>
      <c r="K215" s="9"/>
      <c r="L215" s="9"/>
    </row>
    <row r="216" spans="4:12" ht="14.4">
      <c r="D216" s="9"/>
      <c r="E216" s="9"/>
      <c r="F216" s="9"/>
      <c r="G216" s="9"/>
      <c r="H216" s="9"/>
      <c r="I216" s="9"/>
      <c r="J216" s="9"/>
      <c r="K216" s="9"/>
      <c r="L216" s="9"/>
    </row>
    <row r="217" spans="4:12" ht="14.4">
      <c r="D217" s="9"/>
      <c r="E217" s="9"/>
      <c r="F217" s="9"/>
      <c r="G217" s="9"/>
      <c r="H217" s="9"/>
      <c r="I217" s="9"/>
      <c r="J217" s="9"/>
      <c r="K217" s="9"/>
      <c r="L217" s="9"/>
    </row>
    <row r="218" spans="4:12" ht="14.4">
      <c r="D218" s="9"/>
      <c r="E218" s="9"/>
      <c r="F218" s="9"/>
      <c r="G218" s="9"/>
      <c r="H218" s="9"/>
      <c r="I218" s="9"/>
      <c r="J218" s="9"/>
      <c r="K218" s="9"/>
      <c r="L218" s="9"/>
    </row>
    <row r="219" spans="4:12" ht="14.4">
      <c r="D219" s="9"/>
      <c r="E219" s="9"/>
      <c r="F219" s="9"/>
      <c r="G219" s="9"/>
      <c r="H219" s="9"/>
      <c r="I219" s="9"/>
      <c r="J219" s="9"/>
      <c r="K219" s="9"/>
      <c r="L219" s="9"/>
    </row>
    <row r="220" spans="4:12" ht="14.4">
      <c r="D220" s="9"/>
      <c r="E220" s="9"/>
      <c r="F220" s="9"/>
      <c r="G220" s="9"/>
      <c r="H220" s="9"/>
      <c r="I220" s="9"/>
      <c r="J220" s="9"/>
      <c r="K220" s="9"/>
      <c r="L220" s="9"/>
    </row>
    <row r="221" spans="4:12" ht="14.4">
      <c r="D221" s="9"/>
      <c r="E221" s="9"/>
      <c r="F221" s="9"/>
      <c r="G221" s="9"/>
      <c r="H221" s="9"/>
      <c r="I221" s="9"/>
      <c r="J221" s="9"/>
      <c r="K221" s="9"/>
      <c r="L221" s="9"/>
    </row>
    <row r="222" spans="4:12" ht="14.4">
      <c r="D222" s="9"/>
      <c r="E222" s="9"/>
      <c r="F222" s="9"/>
      <c r="G222" s="9"/>
      <c r="H222" s="9"/>
      <c r="I222" s="9"/>
      <c r="J222" s="9"/>
      <c r="K222" s="9"/>
      <c r="L222" s="9"/>
    </row>
    <row r="223" spans="4:12" ht="14.4">
      <c r="D223" s="9"/>
      <c r="E223" s="9"/>
      <c r="F223" s="9"/>
      <c r="G223" s="9"/>
      <c r="H223" s="9"/>
      <c r="I223" s="9"/>
      <c r="J223" s="9"/>
      <c r="K223" s="9"/>
      <c r="L223" s="9"/>
    </row>
    <row r="224" spans="4:12" ht="14.4">
      <c r="D224" s="9"/>
      <c r="E224" s="9"/>
      <c r="F224" s="9"/>
      <c r="G224" s="9"/>
      <c r="H224" s="9"/>
      <c r="I224" s="9"/>
      <c r="J224" s="9"/>
      <c r="K224" s="9"/>
      <c r="L224" s="9"/>
    </row>
    <row r="225" spans="4:12" ht="14.4">
      <c r="D225" s="9"/>
      <c r="E225" s="9"/>
      <c r="F225" s="9"/>
      <c r="G225" s="9"/>
      <c r="H225" s="9"/>
      <c r="I225" s="9"/>
      <c r="J225" s="9"/>
      <c r="K225" s="9"/>
      <c r="L225" s="9"/>
    </row>
    <row r="226" spans="4:12" ht="14.4">
      <c r="D226" s="9"/>
      <c r="E226" s="9"/>
      <c r="F226" s="9"/>
      <c r="G226" s="9"/>
      <c r="H226" s="9"/>
      <c r="I226" s="9"/>
      <c r="J226" s="9"/>
      <c r="K226" s="9"/>
      <c r="L226" s="9"/>
    </row>
    <row r="227" spans="4:12" ht="14.4">
      <c r="D227" s="9"/>
      <c r="E227" s="9"/>
      <c r="F227" s="9"/>
      <c r="G227" s="9"/>
      <c r="H227" s="9"/>
      <c r="I227" s="9"/>
      <c r="J227" s="9"/>
      <c r="K227" s="9"/>
      <c r="L227" s="9"/>
    </row>
    <row r="228" spans="4:12" ht="14.4">
      <c r="D228" s="9"/>
      <c r="E228" s="9"/>
      <c r="F228" s="9"/>
      <c r="G228" s="9"/>
      <c r="H228" s="9"/>
      <c r="I228" s="9"/>
      <c r="J228" s="9"/>
      <c r="K228" s="9"/>
      <c r="L228" s="9"/>
    </row>
    <row r="229" spans="4:12" ht="14.4">
      <c r="D229" s="9"/>
      <c r="E229" s="9"/>
      <c r="F229" s="9"/>
      <c r="G229" s="9"/>
      <c r="H229" s="9"/>
      <c r="I229" s="9"/>
      <c r="J229" s="9"/>
      <c r="K229" s="9"/>
      <c r="L229" s="9"/>
    </row>
    <row r="230" spans="4:12" ht="14.4">
      <c r="D230" s="9"/>
      <c r="E230" s="9"/>
      <c r="F230" s="9"/>
      <c r="G230" s="9"/>
      <c r="H230" s="9"/>
      <c r="I230" s="9"/>
      <c r="J230" s="9"/>
      <c r="K230" s="9"/>
      <c r="L230" s="9"/>
    </row>
    <row r="231" spans="4:12" ht="14.4">
      <c r="D231" s="9"/>
      <c r="E231" s="9"/>
      <c r="F231" s="9"/>
      <c r="G231" s="9"/>
      <c r="H231" s="9"/>
      <c r="I231" s="9"/>
      <c r="J231" s="9"/>
      <c r="K231" s="9"/>
      <c r="L231" s="9"/>
    </row>
    <row r="232" spans="4:12" ht="14.4">
      <c r="D232" s="9"/>
      <c r="E232" s="9"/>
      <c r="F232" s="9"/>
      <c r="G232" s="9"/>
      <c r="H232" s="9"/>
      <c r="I232" s="9"/>
      <c r="J232" s="9"/>
      <c r="K232" s="9"/>
      <c r="L232" s="9"/>
    </row>
    <row r="233" spans="4:12" ht="14.4">
      <c r="D233" s="9"/>
      <c r="E233" s="9"/>
      <c r="F233" s="9"/>
      <c r="G233" s="9"/>
      <c r="H233" s="9"/>
      <c r="I233" s="9"/>
      <c r="J233" s="9"/>
      <c r="K233" s="9"/>
      <c r="L233" s="9"/>
    </row>
    <row r="234" spans="4:12" ht="14.4">
      <c r="D234" s="9"/>
      <c r="E234" s="9"/>
      <c r="F234" s="9"/>
      <c r="G234" s="9"/>
      <c r="H234" s="9"/>
      <c r="I234" s="9"/>
      <c r="J234" s="9"/>
      <c r="K234" s="9"/>
      <c r="L234" s="9"/>
    </row>
    <row r="235" spans="4:12" ht="14.4">
      <c r="D235" s="9"/>
      <c r="E235" s="9"/>
      <c r="F235" s="9"/>
      <c r="G235" s="9"/>
      <c r="H235" s="9"/>
      <c r="I235" s="9"/>
      <c r="J235" s="9"/>
      <c r="K235" s="9"/>
      <c r="L235" s="9"/>
    </row>
    <row r="236" spans="4:12" ht="14.4">
      <c r="D236" s="9"/>
      <c r="E236" s="9"/>
      <c r="F236" s="9"/>
      <c r="G236" s="9"/>
      <c r="H236" s="9"/>
      <c r="I236" s="9"/>
      <c r="J236" s="9"/>
      <c r="K236" s="9"/>
      <c r="L236" s="9"/>
    </row>
    <row r="237" spans="4:12" ht="14.4">
      <c r="D237" s="9"/>
      <c r="E237" s="9"/>
      <c r="F237" s="9"/>
      <c r="G237" s="9"/>
      <c r="H237" s="9"/>
      <c r="I237" s="9"/>
      <c r="J237" s="9"/>
      <c r="K237" s="9"/>
      <c r="L237" s="9"/>
    </row>
    <row r="238" spans="4:12" ht="14.4">
      <c r="D238" s="9"/>
      <c r="E238" s="9"/>
      <c r="F238" s="9"/>
      <c r="G238" s="9"/>
      <c r="H238" s="9"/>
      <c r="I238" s="9"/>
      <c r="J238" s="9"/>
      <c r="K238" s="9"/>
      <c r="L238" s="9"/>
    </row>
    <row r="239" spans="4:12" ht="14.4">
      <c r="D239" s="9"/>
      <c r="E239" s="9"/>
      <c r="F239" s="9"/>
      <c r="G239" s="9"/>
      <c r="H239" s="9"/>
      <c r="I239" s="9"/>
      <c r="J239" s="9"/>
      <c r="K239" s="9"/>
      <c r="L239" s="9"/>
    </row>
    <row r="240" spans="4:12" ht="14.4">
      <c r="D240" s="9"/>
      <c r="E240" s="9"/>
      <c r="F240" s="9"/>
      <c r="G240" s="9"/>
      <c r="H240" s="9"/>
      <c r="I240" s="9"/>
      <c r="J240" s="9"/>
      <c r="K240" s="9"/>
      <c r="L240" s="9"/>
    </row>
    <row r="241" spans="4:12" ht="14.4">
      <c r="D241" s="9"/>
      <c r="E241" s="9"/>
      <c r="F241" s="9"/>
      <c r="G241" s="9"/>
      <c r="H241" s="9"/>
      <c r="I241" s="9"/>
      <c r="J241" s="9"/>
      <c r="K241" s="9"/>
      <c r="L241" s="9"/>
    </row>
    <row r="242" spans="4:12" ht="14.4">
      <c r="D242" s="9"/>
      <c r="E242" s="9"/>
      <c r="F242" s="9"/>
      <c r="G242" s="9"/>
      <c r="H242" s="9"/>
      <c r="I242" s="9"/>
      <c r="J242" s="9"/>
      <c r="K242" s="9"/>
      <c r="L242" s="9"/>
    </row>
    <row r="243" spans="4:12" ht="14.4">
      <c r="D243" s="9"/>
      <c r="E243" s="9"/>
      <c r="F243" s="9"/>
      <c r="G243" s="9"/>
      <c r="H243" s="9"/>
      <c r="I243" s="9"/>
      <c r="J243" s="9"/>
      <c r="K243" s="9"/>
      <c r="L243" s="9"/>
    </row>
    <row r="244" spans="4:12" ht="14.4">
      <c r="D244" s="9"/>
      <c r="E244" s="9"/>
      <c r="F244" s="9"/>
      <c r="G244" s="9"/>
      <c r="H244" s="9"/>
      <c r="I244" s="9"/>
      <c r="J244" s="9"/>
      <c r="K244" s="9"/>
      <c r="L244" s="9"/>
    </row>
    <row r="245" spans="4:12" ht="14.4">
      <c r="D245" s="9"/>
      <c r="E245" s="9"/>
      <c r="F245" s="9"/>
      <c r="G245" s="9"/>
      <c r="H245" s="9"/>
      <c r="I245" s="9"/>
      <c r="J245" s="9"/>
      <c r="K245" s="9"/>
      <c r="L245" s="9"/>
    </row>
    <row r="246" spans="4:12" ht="14.4">
      <c r="D246" s="9"/>
      <c r="E246" s="9"/>
      <c r="F246" s="9"/>
      <c r="G246" s="9"/>
      <c r="H246" s="9"/>
      <c r="I246" s="9"/>
      <c r="J246" s="9"/>
      <c r="K246" s="9"/>
      <c r="L246" s="9"/>
    </row>
    <row r="247" spans="4:12" ht="14.4">
      <c r="D247" s="9"/>
      <c r="E247" s="9"/>
      <c r="F247" s="9"/>
      <c r="G247" s="9"/>
      <c r="H247" s="9"/>
      <c r="I247" s="9"/>
      <c r="J247" s="9"/>
      <c r="K247" s="9"/>
      <c r="L247" s="9"/>
    </row>
    <row r="248" spans="4:12" ht="14.4">
      <c r="D248" s="9"/>
      <c r="E248" s="9"/>
      <c r="F248" s="9"/>
      <c r="G248" s="9"/>
      <c r="H248" s="9"/>
      <c r="I248" s="9"/>
      <c r="J248" s="9"/>
      <c r="K248" s="9"/>
      <c r="L248" s="9"/>
    </row>
    <row r="249" spans="4:12" ht="14.4">
      <c r="D249" s="9"/>
      <c r="E249" s="9"/>
      <c r="F249" s="9"/>
      <c r="G249" s="9"/>
      <c r="H249" s="9"/>
      <c r="I249" s="9"/>
      <c r="J249" s="9"/>
      <c r="K249" s="9"/>
      <c r="L249" s="9"/>
    </row>
    <row r="250" spans="4:12" ht="14.4">
      <c r="D250" s="9"/>
      <c r="E250" s="9"/>
      <c r="F250" s="9"/>
      <c r="G250" s="9"/>
      <c r="H250" s="9"/>
      <c r="I250" s="9"/>
      <c r="J250" s="9"/>
      <c r="K250" s="9"/>
      <c r="L250" s="9"/>
    </row>
    <row r="251" spans="4:12" ht="14.4">
      <c r="D251" s="9"/>
      <c r="E251" s="9"/>
      <c r="F251" s="9"/>
      <c r="G251" s="9"/>
      <c r="H251" s="9"/>
      <c r="I251" s="9"/>
      <c r="J251" s="9"/>
      <c r="K251" s="9"/>
      <c r="L251" s="9"/>
    </row>
    <row r="252" spans="4:12" ht="14.4">
      <c r="D252" s="9"/>
      <c r="E252" s="9"/>
      <c r="F252" s="9"/>
      <c r="G252" s="9"/>
      <c r="H252" s="9"/>
      <c r="I252" s="9"/>
      <c r="J252" s="9"/>
      <c r="K252" s="9"/>
      <c r="L252" s="9"/>
    </row>
    <row r="253" spans="4:12" ht="14.4">
      <c r="D253" s="9"/>
      <c r="E253" s="9"/>
      <c r="F253" s="9"/>
      <c r="G253" s="9"/>
      <c r="H253" s="9"/>
      <c r="I253" s="9"/>
      <c r="J253" s="9"/>
      <c r="K253" s="9"/>
      <c r="L253" s="9"/>
    </row>
    <row r="254" spans="4:12" ht="14.4">
      <c r="D254" s="9"/>
      <c r="E254" s="9"/>
      <c r="F254" s="9"/>
      <c r="G254" s="9"/>
      <c r="H254" s="9"/>
      <c r="I254" s="9"/>
      <c r="J254" s="9"/>
      <c r="K254" s="9"/>
      <c r="L254" s="9"/>
    </row>
    <row r="255" spans="4:12" ht="14.4">
      <c r="D255" s="9"/>
      <c r="E255" s="9"/>
      <c r="F255" s="9"/>
      <c r="G255" s="9"/>
      <c r="H255" s="9"/>
      <c r="I255" s="9"/>
      <c r="J255" s="9"/>
      <c r="K255" s="9"/>
      <c r="L255" s="9"/>
    </row>
    <row r="256" spans="4:12" ht="14.4">
      <c r="D256" s="9"/>
      <c r="E256" s="9"/>
      <c r="F256" s="9"/>
      <c r="G256" s="9"/>
      <c r="H256" s="9"/>
      <c r="I256" s="9"/>
      <c r="J256" s="9"/>
      <c r="K256" s="9"/>
      <c r="L256" s="9"/>
    </row>
    <row r="257" spans="4:12" ht="14.4">
      <c r="D257" s="9"/>
      <c r="E257" s="9"/>
      <c r="F257" s="9"/>
      <c r="G257" s="9"/>
      <c r="H257" s="9"/>
      <c r="I257" s="9"/>
      <c r="J257" s="9"/>
      <c r="K257" s="9"/>
      <c r="L257" s="9"/>
    </row>
    <row r="258" spans="4:12" ht="14.4">
      <c r="D258" s="9"/>
      <c r="E258" s="9"/>
      <c r="F258" s="9"/>
      <c r="G258" s="9"/>
      <c r="H258" s="9"/>
      <c r="I258" s="9"/>
      <c r="J258" s="9"/>
      <c r="K258" s="9"/>
      <c r="L258" s="9"/>
    </row>
    <row r="259" spans="4:12" ht="14.4">
      <c r="D259" s="9"/>
      <c r="E259" s="9"/>
      <c r="F259" s="9"/>
      <c r="G259" s="9"/>
      <c r="H259" s="9"/>
      <c r="I259" s="9"/>
      <c r="J259" s="9"/>
      <c r="K259" s="9"/>
      <c r="L259" s="9"/>
    </row>
    <row r="260" spans="4:12" ht="14.4">
      <c r="D260" s="9"/>
      <c r="E260" s="9"/>
      <c r="F260" s="9"/>
      <c r="G260" s="9"/>
      <c r="H260" s="9"/>
      <c r="I260" s="9"/>
      <c r="J260" s="9"/>
      <c r="K260" s="9"/>
      <c r="L260" s="9"/>
    </row>
    <row r="261" spans="4:12" ht="14.4">
      <c r="D261" s="9"/>
      <c r="E261" s="9"/>
      <c r="F261" s="9"/>
      <c r="G261" s="9"/>
      <c r="H261" s="9"/>
      <c r="I261" s="9"/>
      <c r="J261" s="9"/>
      <c r="K261" s="9"/>
      <c r="L261" s="9"/>
    </row>
    <row r="262" spans="4:12" ht="14.4">
      <c r="D262" s="9"/>
      <c r="E262" s="9"/>
      <c r="F262" s="9"/>
      <c r="G262" s="9"/>
      <c r="H262" s="9"/>
      <c r="I262" s="9"/>
      <c r="J262" s="9"/>
      <c r="K262" s="9"/>
      <c r="L262" s="9"/>
    </row>
    <row r="263" spans="4:12" ht="14.4">
      <c r="D263" s="9"/>
      <c r="E263" s="9"/>
      <c r="F263" s="9"/>
      <c r="G263" s="9"/>
      <c r="H263" s="9"/>
      <c r="I263" s="9"/>
      <c r="J263" s="9"/>
      <c r="K263" s="9"/>
      <c r="L263" s="9"/>
    </row>
    <row r="264" spans="4:12" ht="14.4">
      <c r="D264" s="9"/>
      <c r="E264" s="9"/>
      <c r="F264" s="9"/>
      <c r="G264" s="9"/>
      <c r="H264" s="9"/>
      <c r="I264" s="9"/>
      <c r="J264" s="9"/>
      <c r="K264" s="9"/>
      <c r="L264" s="9"/>
    </row>
    <row r="265" spans="4:12" ht="14.4">
      <c r="D265" s="9"/>
      <c r="E265" s="9"/>
      <c r="F265" s="9"/>
      <c r="G265" s="9"/>
      <c r="H265" s="9"/>
      <c r="I265" s="9"/>
      <c r="J265" s="9"/>
      <c r="K265" s="9"/>
      <c r="L265" s="9"/>
    </row>
    <row r="266" spans="4:12" ht="14.4">
      <c r="D266" s="9"/>
      <c r="E266" s="9"/>
      <c r="F266" s="9"/>
      <c r="G266" s="9"/>
      <c r="H266" s="9"/>
      <c r="I266" s="9"/>
      <c r="J266" s="9"/>
      <c r="K266" s="9"/>
      <c r="L266" s="9"/>
    </row>
    <row r="267" spans="4:12" ht="14.4">
      <c r="D267" s="9"/>
      <c r="E267" s="9"/>
      <c r="F267" s="9"/>
      <c r="G267" s="9"/>
      <c r="H267" s="9"/>
      <c r="I267" s="9"/>
      <c r="J267" s="9"/>
      <c r="K267" s="9"/>
      <c r="L267" s="9"/>
    </row>
    <row r="268" spans="4:12" ht="14.4">
      <c r="D268" s="9"/>
      <c r="E268" s="9"/>
      <c r="F268" s="9"/>
      <c r="G268" s="9"/>
      <c r="H268" s="9"/>
      <c r="I268" s="9"/>
      <c r="J268" s="9"/>
      <c r="K268" s="9"/>
      <c r="L268" s="9"/>
    </row>
    <row r="269" spans="4:12" ht="14.4">
      <c r="D269" s="9"/>
      <c r="E269" s="9"/>
      <c r="F269" s="9"/>
      <c r="G269" s="9"/>
      <c r="H269" s="9"/>
      <c r="I269" s="9"/>
      <c r="J269" s="9"/>
      <c r="K269" s="9"/>
      <c r="L269" s="9"/>
    </row>
    <row r="270" spans="4:12" ht="14.4">
      <c r="D270" s="9"/>
      <c r="E270" s="9"/>
      <c r="F270" s="9"/>
      <c r="G270" s="9"/>
      <c r="H270" s="9"/>
      <c r="I270" s="9"/>
      <c r="J270" s="9"/>
      <c r="K270" s="9"/>
      <c r="L270" s="9"/>
    </row>
    <row r="271" spans="4:12" ht="14.4">
      <c r="D271" s="9"/>
      <c r="E271" s="9"/>
      <c r="F271" s="9"/>
      <c r="G271" s="9"/>
      <c r="H271" s="9"/>
      <c r="I271" s="9"/>
      <c r="J271" s="9"/>
      <c r="K271" s="9"/>
      <c r="L271" s="9"/>
    </row>
    <row r="272" spans="4:12" ht="14.4">
      <c r="D272" s="9"/>
      <c r="E272" s="9"/>
      <c r="F272" s="9"/>
      <c r="G272" s="9"/>
      <c r="H272" s="9"/>
      <c r="I272" s="9"/>
      <c r="J272" s="9"/>
      <c r="K272" s="9"/>
      <c r="L272" s="9"/>
    </row>
    <row r="273" spans="4:12" ht="14.4">
      <c r="D273" s="9"/>
      <c r="E273" s="9"/>
      <c r="F273" s="9"/>
      <c r="G273" s="9"/>
      <c r="H273" s="9"/>
      <c r="I273" s="9"/>
      <c r="J273" s="9"/>
      <c r="K273" s="9"/>
      <c r="L273" s="9"/>
    </row>
    <row r="274" spans="4:12" ht="14.4">
      <c r="D274" s="9"/>
      <c r="E274" s="9"/>
      <c r="F274" s="9"/>
      <c r="G274" s="9"/>
      <c r="H274" s="9"/>
      <c r="I274" s="9"/>
      <c r="J274" s="9"/>
      <c r="K274" s="9"/>
      <c r="L274" s="9"/>
    </row>
    <row r="275" spans="4:12" ht="14.4">
      <c r="D275" s="9"/>
      <c r="E275" s="9"/>
      <c r="F275" s="9"/>
      <c r="G275" s="9"/>
      <c r="H275" s="9"/>
      <c r="I275" s="9"/>
      <c r="J275" s="9"/>
      <c r="K275" s="9"/>
      <c r="L275" s="9"/>
    </row>
    <row r="276" spans="4:12" ht="14.4">
      <c r="D276" s="9"/>
      <c r="E276" s="9"/>
      <c r="F276" s="9"/>
      <c r="G276" s="9"/>
      <c r="H276" s="9"/>
      <c r="I276" s="9"/>
      <c r="J276" s="9"/>
      <c r="K276" s="9"/>
      <c r="L276" s="9"/>
    </row>
    <row r="277" spans="4:12" ht="14.4">
      <c r="D277" s="9"/>
      <c r="E277" s="9"/>
      <c r="F277" s="9"/>
      <c r="G277" s="9"/>
      <c r="H277" s="9"/>
      <c r="I277" s="9"/>
      <c r="J277" s="9"/>
      <c r="K277" s="9"/>
      <c r="L277" s="9"/>
    </row>
    <row r="278" spans="4:12" ht="14.4">
      <c r="D278" s="9"/>
      <c r="E278" s="9"/>
      <c r="F278" s="9"/>
      <c r="G278" s="9"/>
      <c r="H278" s="9"/>
      <c r="I278" s="9"/>
      <c r="J278" s="9"/>
      <c r="K278" s="9"/>
      <c r="L278" s="9"/>
    </row>
    <row r="279" spans="4:12" ht="14.4">
      <c r="D279" s="9"/>
      <c r="E279" s="9"/>
      <c r="F279" s="9"/>
      <c r="G279" s="9"/>
      <c r="H279" s="9"/>
      <c r="I279" s="9"/>
      <c r="J279" s="9"/>
      <c r="K279" s="9"/>
      <c r="L279" s="9"/>
    </row>
    <row r="280" spans="4:12" ht="14.4">
      <c r="D280" s="9"/>
      <c r="E280" s="9"/>
      <c r="F280" s="9"/>
      <c r="G280" s="9"/>
      <c r="H280" s="9"/>
      <c r="I280" s="9"/>
      <c r="J280" s="9"/>
      <c r="K280" s="9"/>
      <c r="L280" s="9"/>
    </row>
    <row r="281" spans="4:12" ht="14.4">
      <c r="D281" s="9"/>
      <c r="E281" s="9"/>
      <c r="F281" s="9"/>
      <c r="G281" s="9"/>
      <c r="H281" s="9"/>
      <c r="I281" s="9"/>
      <c r="J281" s="9"/>
      <c r="K281" s="9"/>
      <c r="L281" s="9"/>
    </row>
    <row r="282" spans="4:12" ht="14.4">
      <c r="D282" s="9"/>
      <c r="E282" s="9"/>
      <c r="F282" s="9"/>
      <c r="G282" s="9"/>
      <c r="H282" s="9"/>
      <c r="I282" s="9"/>
      <c r="J282" s="9"/>
      <c r="K282" s="9"/>
      <c r="L282" s="9"/>
    </row>
    <row r="283" spans="4:12" ht="14.4">
      <c r="D283" s="9"/>
      <c r="E283" s="9"/>
      <c r="F283" s="9"/>
      <c r="G283" s="9"/>
      <c r="H283" s="9"/>
      <c r="I283" s="9"/>
      <c r="J283" s="9"/>
      <c r="K283" s="9"/>
      <c r="L283" s="9"/>
    </row>
    <row r="284" spans="4:12" ht="14.4">
      <c r="D284" s="9"/>
      <c r="E284" s="9"/>
      <c r="F284" s="9"/>
      <c r="G284" s="9"/>
      <c r="H284" s="9"/>
      <c r="I284" s="9"/>
      <c r="J284" s="9"/>
      <c r="K284" s="9"/>
      <c r="L284" s="9"/>
    </row>
    <row r="285" spans="4:12" ht="14.4">
      <c r="D285" s="9"/>
      <c r="E285" s="9"/>
      <c r="F285" s="9"/>
      <c r="G285" s="9"/>
      <c r="H285" s="9"/>
      <c r="I285" s="9"/>
      <c r="J285" s="9"/>
      <c r="K285" s="9"/>
      <c r="L285" s="9"/>
    </row>
    <row r="286" spans="4:12" ht="14.4">
      <c r="D286" s="9"/>
      <c r="E286" s="9"/>
      <c r="F286" s="9"/>
      <c r="G286" s="9"/>
      <c r="H286" s="9"/>
      <c r="I286" s="9"/>
      <c r="J286" s="9"/>
      <c r="K286" s="9"/>
      <c r="L286" s="9"/>
    </row>
    <row r="287" spans="4:12" ht="14.4">
      <c r="D287" s="9"/>
      <c r="E287" s="9"/>
      <c r="F287" s="9"/>
      <c r="G287" s="9"/>
      <c r="H287" s="9"/>
      <c r="I287" s="9"/>
      <c r="J287" s="9"/>
      <c r="K287" s="9"/>
      <c r="L287" s="9"/>
    </row>
    <row r="288" spans="4:12" ht="14.4">
      <c r="D288" s="9"/>
      <c r="E288" s="9"/>
      <c r="F288" s="9"/>
      <c r="G288" s="9"/>
      <c r="H288" s="9"/>
      <c r="I288" s="9"/>
      <c r="J288" s="9"/>
      <c r="K288" s="9"/>
      <c r="L288" s="9"/>
    </row>
    <row r="289" spans="4:12" ht="14.4">
      <c r="D289" s="9"/>
      <c r="E289" s="9"/>
      <c r="F289" s="9"/>
      <c r="G289" s="9"/>
      <c r="H289" s="9"/>
      <c r="I289" s="9"/>
      <c r="J289" s="9"/>
      <c r="K289" s="9"/>
      <c r="L289" s="9"/>
    </row>
    <row r="290" spans="4:12" ht="14.4">
      <c r="D290" s="9"/>
      <c r="E290" s="9"/>
      <c r="F290" s="9"/>
      <c r="G290" s="9"/>
      <c r="H290" s="9"/>
      <c r="I290" s="9"/>
      <c r="J290" s="9"/>
      <c r="K290" s="9"/>
      <c r="L290" s="9"/>
    </row>
    <row r="291" spans="4:12" ht="14.4">
      <c r="D291" s="9"/>
      <c r="E291" s="9"/>
      <c r="F291" s="9"/>
      <c r="G291" s="9"/>
      <c r="H291" s="9"/>
      <c r="I291" s="9"/>
      <c r="J291" s="9"/>
      <c r="K291" s="9"/>
      <c r="L291" s="9"/>
    </row>
    <row r="292" spans="4:12" ht="14.4">
      <c r="D292" s="9"/>
      <c r="E292" s="9"/>
      <c r="F292" s="9"/>
      <c r="G292" s="9"/>
      <c r="H292" s="9"/>
      <c r="I292" s="9"/>
      <c r="J292" s="9"/>
      <c r="K292" s="9"/>
      <c r="L292" s="9"/>
    </row>
    <row r="293" spans="4:12" ht="14.4">
      <c r="D293" s="9"/>
      <c r="E293" s="9"/>
      <c r="F293" s="9"/>
      <c r="G293" s="9"/>
      <c r="H293" s="9"/>
      <c r="I293" s="9"/>
      <c r="J293" s="9"/>
      <c r="K293" s="9"/>
      <c r="L293" s="9"/>
    </row>
    <row r="294" spans="4:12" ht="14.4">
      <c r="D294" s="9"/>
      <c r="E294" s="9"/>
      <c r="F294" s="9"/>
      <c r="G294" s="9"/>
      <c r="H294" s="9"/>
      <c r="I294" s="9"/>
      <c r="J294" s="9"/>
      <c r="K294" s="9"/>
      <c r="L294" s="9"/>
    </row>
    <row r="295" spans="4:12" ht="14.4">
      <c r="D295" s="9"/>
      <c r="E295" s="9"/>
      <c r="F295" s="9"/>
      <c r="G295" s="9"/>
      <c r="H295" s="9"/>
      <c r="I295" s="9"/>
      <c r="J295" s="9"/>
      <c r="K295" s="9"/>
      <c r="L295" s="9"/>
    </row>
    <row r="296" spans="4:12" ht="14.4">
      <c r="D296" s="9"/>
      <c r="E296" s="9"/>
      <c r="F296" s="9"/>
      <c r="G296" s="9"/>
      <c r="H296" s="9"/>
      <c r="I296" s="9"/>
      <c r="J296" s="9"/>
      <c r="K296" s="9"/>
      <c r="L296" s="9"/>
    </row>
    <row r="297" spans="4:12" ht="14.4">
      <c r="D297" s="9"/>
      <c r="E297" s="9"/>
      <c r="F297" s="9"/>
      <c r="G297" s="9"/>
      <c r="H297" s="9"/>
      <c r="I297" s="9"/>
      <c r="J297" s="9"/>
      <c r="K297" s="9"/>
      <c r="L297" s="9"/>
    </row>
    <row r="298" spans="4:12" ht="14.4">
      <c r="D298" s="9"/>
      <c r="E298" s="9"/>
      <c r="F298" s="9"/>
      <c r="G298" s="9"/>
      <c r="H298" s="9"/>
      <c r="I298" s="9"/>
      <c r="J298" s="9"/>
      <c r="K298" s="9"/>
      <c r="L298" s="9"/>
    </row>
    <row r="299" spans="4:12" ht="14.4">
      <c r="D299" s="9"/>
      <c r="E299" s="9"/>
      <c r="F299" s="9"/>
      <c r="G299" s="9"/>
      <c r="H299" s="9"/>
      <c r="I299" s="9"/>
      <c r="J299" s="9"/>
      <c r="K299" s="9"/>
      <c r="L299" s="9"/>
    </row>
    <row r="300" spans="4:12" ht="14.4">
      <c r="D300" s="9"/>
      <c r="E300" s="9"/>
      <c r="F300" s="9"/>
      <c r="G300" s="9"/>
      <c r="H300" s="9"/>
      <c r="I300" s="9"/>
      <c r="J300" s="9"/>
      <c r="K300" s="9"/>
      <c r="L300" s="9"/>
    </row>
    <row r="301" spans="4:12" ht="14.4">
      <c r="D301" s="9"/>
      <c r="E301" s="9"/>
      <c r="F301" s="9"/>
      <c r="G301" s="9"/>
      <c r="H301" s="9"/>
      <c r="I301" s="9"/>
      <c r="J301" s="9"/>
      <c r="K301" s="9"/>
      <c r="L301" s="9"/>
    </row>
    <row r="302" spans="4:12" ht="14.4">
      <c r="D302" s="9"/>
      <c r="E302" s="9"/>
      <c r="F302" s="9"/>
      <c r="G302" s="9"/>
      <c r="H302" s="9"/>
      <c r="I302" s="9"/>
      <c r="J302" s="9"/>
      <c r="K302" s="9"/>
      <c r="L302" s="9"/>
    </row>
    <row r="303" spans="4:12" ht="14.4">
      <c r="D303" s="9"/>
      <c r="E303" s="9"/>
      <c r="F303" s="9"/>
      <c r="G303" s="9"/>
      <c r="H303" s="9"/>
      <c r="I303" s="9"/>
      <c r="J303" s="9"/>
      <c r="K303" s="9"/>
      <c r="L303" s="9"/>
    </row>
    <row r="304" spans="4:12" ht="14.4">
      <c r="D304" s="9"/>
      <c r="E304" s="9"/>
      <c r="F304" s="9"/>
      <c r="G304" s="9"/>
      <c r="H304" s="9"/>
      <c r="I304" s="9"/>
      <c r="J304" s="9"/>
      <c r="K304" s="9"/>
      <c r="L304" s="9"/>
    </row>
    <row r="305" spans="4:12" ht="14.4">
      <c r="D305" s="9"/>
      <c r="E305" s="9"/>
      <c r="F305" s="9"/>
      <c r="G305" s="9"/>
      <c r="H305" s="9"/>
      <c r="I305" s="9"/>
      <c r="J305" s="9"/>
      <c r="K305" s="9"/>
      <c r="L305" s="9"/>
    </row>
    <row r="306" spans="4:12" ht="14.4">
      <c r="D306" s="9"/>
      <c r="E306" s="9"/>
      <c r="F306" s="9"/>
      <c r="G306" s="9"/>
      <c r="H306" s="9"/>
      <c r="I306" s="9"/>
      <c r="J306" s="9"/>
      <c r="K306" s="9"/>
      <c r="L306" s="9"/>
    </row>
    <row r="307" spans="4:12" ht="14.4">
      <c r="D307" s="9"/>
      <c r="E307" s="9"/>
      <c r="F307" s="9"/>
      <c r="G307" s="9"/>
      <c r="H307" s="9"/>
      <c r="I307" s="9"/>
      <c r="J307" s="9"/>
      <c r="K307" s="9"/>
      <c r="L307" s="9"/>
    </row>
    <row r="308" spans="4:12" ht="14.4">
      <c r="D308" s="9"/>
      <c r="E308" s="9"/>
      <c r="F308" s="9"/>
      <c r="G308" s="9"/>
      <c r="H308" s="9"/>
      <c r="I308" s="9"/>
      <c r="J308" s="9"/>
      <c r="K308" s="9"/>
      <c r="L308" s="9"/>
    </row>
    <row r="309" spans="4:12" ht="14.4">
      <c r="D309" s="9"/>
      <c r="E309" s="9"/>
      <c r="F309" s="9"/>
      <c r="G309" s="9"/>
      <c r="H309" s="9"/>
      <c r="I309" s="9"/>
      <c r="J309" s="9"/>
      <c r="K309" s="9"/>
      <c r="L309" s="9"/>
    </row>
    <row r="310" spans="4:12" ht="14.4">
      <c r="D310" s="9"/>
      <c r="E310" s="9"/>
      <c r="F310" s="9"/>
      <c r="G310" s="9"/>
      <c r="H310" s="9"/>
      <c r="I310" s="9"/>
      <c r="J310" s="9"/>
      <c r="K310" s="9"/>
      <c r="L310" s="9"/>
    </row>
    <row r="311" spans="4:12" ht="14.4">
      <c r="D311" s="9"/>
      <c r="E311" s="9"/>
      <c r="F311" s="9"/>
      <c r="G311" s="9"/>
      <c r="H311" s="9"/>
      <c r="I311" s="9"/>
      <c r="J311" s="9"/>
      <c r="K311" s="9"/>
      <c r="L311" s="9"/>
    </row>
    <row r="312" spans="4:12" ht="14.4">
      <c r="D312" s="9"/>
      <c r="E312" s="9"/>
      <c r="F312" s="9"/>
      <c r="G312" s="9"/>
      <c r="H312" s="9"/>
      <c r="I312" s="9"/>
      <c r="J312" s="9"/>
      <c r="K312" s="9"/>
      <c r="L312" s="9"/>
    </row>
    <row r="313" spans="4:12" ht="14.4">
      <c r="D313" s="9"/>
      <c r="E313" s="9"/>
      <c r="F313" s="9"/>
      <c r="G313" s="9"/>
      <c r="H313" s="9"/>
      <c r="I313" s="9"/>
      <c r="J313" s="9"/>
      <c r="K313" s="9"/>
      <c r="L313" s="9"/>
    </row>
    <row r="314" spans="4:12" ht="14.4">
      <c r="D314" s="9"/>
      <c r="E314" s="9"/>
      <c r="F314" s="9"/>
      <c r="G314" s="9"/>
      <c r="H314" s="9"/>
      <c r="I314" s="9"/>
      <c r="J314" s="9"/>
      <c r="K314" s="9"/>
      <c r="L314" s="9"/>
    </row>
    <row r="315" spans="4:12" ht="14.4">
      <c r="D315" s="9"/>
      <c r="E315" s="9"/>
      <c r="F315" s="9"/>
      <c r="G315" s="9"/>
      <c r="H315" s="9"/>
      <c r="I315" s="9"/>
      <c r="J315" s="9"/>
      <c r="K315" s="9"/>
      <c r="L315" s="9"/>
    </row>
    <row r="316" spans="4:12" ht="14.4">
      <c r="D316" s="9"/>
      <c r="E316" s="9"/>
      <c r="F316" s="9"/>
      <c r="G316" s="9"/>
      <c r="H316" s="9"/>
      <c r="I316" s="9"/>
      <c r="J316" s="9"/>
      <c r="K316" s="9"/>
      <c r="L316" s="9"/>
    </row>
    <row r="317" spans="4:12" ht="14.4">
      <c r="D317" s="9"/>
      <c r="E317" s="9"/>
      <c r="F317" s="9"/>
      <c r="G317" s="9"/>
      <c r="H317" s="9"/>
      <c r="I317" s="9"/>
      <c r="J317" s="9"/>
      <c r="K317" s="9"/>
      <c r="L317" s="9"/>
    </row>
    <row r="318" spans="4:12" ht="14.4">
      <c r="D318" s="9"/>
      <c r="E318" s="9"/>
      <c r="F318" s="9"/>
      <c r="G318" s="9"/>
      <c r="H318" s="9"/>
      <c r="I318" s="9"/>
      <c r="J318" s="9"/>
      <c r="K318" s="9"/>
      <c r="L318" s="9"/>
    </row>
    <row r="319" spans="4:12" ht="14.4">
      <c r="D319" s="9"/>
      <c r="E319" s="9"/>
      <c r="F319" s="9"/>
      <c r="G319" s="9"/>
      <c r="H319" s="9"/>
      <c r="I319" s="9"/>
      <c r="J319" s="9"/>
      <c r="K319" s="9"/>
      <c r="L319" s="9"/>
    </row>
    <row r="320" spans="4:12" ht="14.4">
      <c r="D320" s="9"/>
      <c r="E320" s="9"/>
      <c r="F320" s="9"/>
      <c r="G320" s="9"/>
      <c r="H320" s="9"/>
      <c r="I320" s="9"/>
      <c r="J320" s="9"/>
      <c r="K320" s="9"/>
      <c r="L320" s="9"/>
    </row>
    <row r="321" spans="4:12" ht="14.4">
      <c r="D321" s="9"/>
      <c r="E321" s="9"/>
      <c r="F321" s="9"/>
      <c r="G321" s="9"/>
      <c r="H321" s="9"/>
      <c r="I321" s="9"/>
      <c r="J321" s="9"/>
      <c r="K321" s="9"/>
      <c r="L321" s="9"/>
    </row>
    <row r="322" spans="4:12" ht="14.4">
      <c r="D322" s="9"/>
      <c r="E322" s="9"/>
      <c r="F322" s="9"/>
      <c r="G322" s="9"/>
      <c r="H322" s="9"/>
      <c r="I322" s="9"/>
      <c r="J322" s="9"/>
      <c r="K322" s="9"/>
      <c r="L322" s="9"/>
    </row>
    <row r="323" spans="4:12" ht="14.4">
      <c r="D323" s="9"/>
      <c r="E323" s="9"/>
      <c r="F323" s="9"/>
      <c r="G323" s="9"/>
      <c r="H323" s="9"/>
      <c r="I323" s="9"/>
      <c r="J323" s="9"/>
      <c r="K323" s="9"/>
      <c r="L323" s="9"/>
    </row>
    <row r="324" spans="4:12" ht="14.4">
      <c r="D324" s="9"/>
      <c r="E324" s="9"/>
      <c r="F324" s="9"/>
      <c r="G324" s="9"/>
      <c r="H324" s="9"/>
      <c r="I324" s="9"/>
      <c r="J324" s="9"/>
      <c r="K324" s="9"/>
      <c r="L324" s="9"/>
    </row>
    <row r="325" spans="4:12" ht="14.4">
      <c r="D325" s="9"/>
      <c r="E325" s="9"/>
      <c r="F325" s="9"/>
      <c r="G325" s="9"/>
      <c r="H325" s="9"/>
      <c r="I325" s="9"/>
      <c r="J325" s="9"/>
      <c r="K325" s="9"/>
      <c r="L325" s="9"/>
    </row>
    <row r="326" spans="4:12" ht="14.4">
      <c r="D326" s="9"/>
      <c r="E326" s="9"/>
      <c r="F326" s="9"/>
      <c r="G326" s="9"/>
      <c r="H326" s="9"/>
      <c r="I326" s="9"/>
      <c r="J326" s="9"/>
      <c r="K326" s="9"/>
      <c r="L326" s="9"/>
    </row>
    <row r="327" spans="4:12" ht="14.4">
      <c r="D327" s="9"/>
      <c r="E327" s="9"/>
      <c r="F327" s="9"/>
      <c r="G327" s="9"/>
      <c r="H327" s="9"/>
      <c r="I327" s="9"/>
      <c r="J327" s="9"/>
      <c r="K327" s="9"/>
      <c r="L327" s="9"/>
    </row>
    <row r="328" spans="4:12" ht="14.4">
      <c r="D328" s="9"/>
      <c r="E328" s="9"/>
      <c r="F328" s="9"/>
      <c r="G328" s="9"/>
      <c r="H328" s="9"/>
      <c r="I328" s="9"/>
      <c r="J328" s="9"/>
      <c r="K328" s="9"/>
      <c r="L328" s="9"/>
    </row>
    <row r="329" spans="4:12" ht="14.4">
      <c r="D329" s="9"/>
      <c r="E329" s="9"/>
      <c r="F329" s="9"/>
      <c r="G329" s="9"/>
      <c r="H329" s="9"/>
      <c r="I329" s="9"/>
      <c r="J329" s="9"/>
      <c r="K329" s="9"/>
      <c r="L329" s="9"/>
    </row>
    <row r="330" spans="4:12" ht="14.4">
      <c r="D330" s="9"/>
      <c r="E330" s="9"/>
      <c r="F330" s="9"/>
      <c r="G330" s="9"/>
      <c r="H330" s="9"/>
      <c r="I330" s="9"/>
      <c r="J330" s="9"/>
      <c r="K330" s="9"/>
      <c r="L330" s="9"/>
    </row>
    <row r="331" spans="4:12" ht="14.4">
      <c r="D331" s="9"/>
      <c r="E331" s="9"/>
      <c r="F331" s="9"/>
      <c r="G331" s="9"/>
      <c r="H331" s="9"/>
      <c r="I331" s="9"/>
      <c r="J331" s="9"/>
      <c r="K331" s="9"/>
      <c r="L331" s="9"/>
    </row>
    <row r="332" spans="4:12" ht="14.4">
      <c r="D332" s="9"/>
      <c r="E332" s="9"/>
      <c r="F332" s="9"/>
      <c r="G332" s="9"/>
      <c r="H332" s="9"/>
      <c r="I332" s="9"/>
      <c r="J332" s="9"/>
      <c r="K332" s="9"/>
      <c r="L332" s="9"/>
    </row>
    <row r="333" spans="4:12" ht="14.4">
      <c r="D333" s="9"/>
      <c r="E333" s="9"/>
      <c r="F333" s="9"/>
      <c r="G333" s="9"/>
      <c r="H333" s="9"/>
      <c r="I333" s="9"/>
      <c r="J333" s="9"/>
      <c r="K333" s="9"/>
      <c r="L333" s="9"/>
    </row>
    <row r="334" spans="4:12" ht="14.4">
      <c r="D334" s="9"/>
      <c r="E334" s="9"/>
      <c r="F334" s="9"/>
      <c r="G334" s="9"/>
      <c r="H334" s="9"/>
      <c r="I334" s="9"/>
      <c r="J334" s="9"/>
      <c r="K334" s="9"/>
      <c r="L334" s="9"/>
    </row>
    <row r="335" spans="4:12" ht="14.4">
      <c r="D335" s="9"/>
      <c r="E335" s="9"/>
      <c r="F335" s="9"/>
      <c r="G335" s="9"/>
      <c r="H335" s="9"/>
      <c r="I335" s="9"/>
      <c r="J335" s="9"/>
      <c r="K335" s="9"/>
      <c r="L335" s="9"/>
    </row>
    <row r="336" spans="4:12" ht="14.4">
      <c r="D336" s="9"/>
      <c r="E336" s="9"/>
      <c r="F336" s="9"/>
      <c r="G336" s="9"/>
      <c r="H336" s="9"/>
      <c r="I336" s="9"/>
      <c r="J336" s="9"/>
      <c r="K336" s="9"/>
      <c r="L336" s="9"/>
    </row>
    <row r="337" spans="4:12" ht="14.4">
      <c r="D337" s="9"/>
      <c r="E337" s="9"/>
      <c r="F337" s="9"/>
      <c r="G337" s="9"/>
      <c r="H337" s="9"/>
      <c r="I337" s="9"/>
      <c r="J337" s="9"/>
      <c r="K337" s="9"/>
      <c r="L337" s="9"/>
    </row>
    <row r="338" spans="4:12" ht="14.4">
      <c r="D338" s="9"/>
      <c r="E338" s="9"/>
      <c r="F338" s="9"/>
      <c r="G338" s="9"/>
      <c r="H338" s="9"/>
      <c r="I338" s="9"/>
      <c r="J338" s="9"/>
      <c r="K338" s="9"/>
      <c r="L338" s="9"/>
    </row>
    <row r="339" spans="4:12" ht="14.4">
      <c r="D339" s="9"/>
      <c r="E339" s="9"/>
      <c r="F339" s="9"/>
      <c r="G339" s="9"/>
      <c r="H339" s="9"/>
      <c r="I339" s="9"/>
      <c r="J339" s="9"/>
      <c r="K339" s="9"/>
      <c r="L339" s="9"/>
    </row>
    <row r="340" spans="4:12" ht="14.4">
      <c r="D340" s="9"/>
      <c r="E340" s="9"/>
      <c r="F340" s="9"/>
      <c r="G340" s="9"/>
      <c r="H340" s="9"/>
      <c r="I340" s="9"/>
      <c r="J340" s="9"/>
      <c r="K340" s="9"/>
      <c r="L340" s="9"/>
    </row>
    <row r="341" spans="4:12" ht="14.4">
      <c r="D341" s="9"/>
      <c r="E341" s="9"/>
      <c r="F341" s="9"/>
      <c r="G341" s="9"/>
      <c r="H341" s="9"/>
      <c r="I341" s="9"/>
      <c r="J341" s="9"/>
      <c r="K341" s="9"/>
      <c r="L341" s="9"/>
    </row>
    <row r="342" spans="4:12" ht="14.4">
      <c r="D342" s="9"/>
      <c r="E342" s="9"/>
      <c r="F342" s="9"/>
      <c r="G342" s="9"/>
      <c r="H342" s="9"/>
      <c r="I342" s="9"/>
      <c r="J342" s="9"/>
      <c r="K342" s="9"/>
      <c r="L342" s="9"/>
    </row>
    <row r="343" spans="4:12" ht="14.4">
      <c r="D343" s="9"/>
      <c r="E343" s="9"/>
      <c r="F343" s="9"/>
      <c r="G343" s="9"/>
      <c r="H343" s="9"/>
      <c r="I343" s="9"/>
      <c r="J343" s="9"/>
      <c r="K343" s="9"/>
      <c r="L343" s="9"/>
    </row>
    <row r="344" spans="4:12" ht="14.4">
      <c r="D344" s="9"/>
      <c r="E344" s="9"/>
      <c r="F344" s="9"/>
      <c r="G344" s="9"/>
      <c r="H344" s="9"/>
      <c r="I344" s="9"/>
      <c r="J344" s="9"/>
      <c r="K344" s="9"/>
      <c r="L344" s="9"/>
    </row>
    <row r="345" spans="4:12" ht="14.4">
      <c r="D345" s="9"/>
      <c r="E345" s="9"/>
      <c r="F345" s="9"/>
      <c r="G345" s="9"/>
      <c r="H345" s="9"/>
      <c r="I345" s="9"/>
      <c r="J345" s="9"/>
      <c r="K345" s="9"/>
      <c r="L345" s="9"/>
    </row>
    <row r="346" spans="4:12" ht="14.4">
      <c r="D346" s="9"/>
      <c r="E346" s="9"/>
      <c r="F346" s="9"/>
      <c r="G346" s="9"/>
      <c r="H346" s="9"/>
      <c r="I346" s="9"/>
      <c r="J346" s="9"/>
      <c r="K346" s="9"/>
      <c r="L346" s="9"/>
    </row>
    <row r="347" spans="4:12" ht="14.4">
      <c r="D347" s="9"/>
      <c r="E347" s="9"/>
      <c r="F347" s="9"/>
      <c r="G347" s="9"/>
      <c r="H347" s="9"/>
      <c r="I347" s="9"/>
      <c r="J347" s="9"/>
      <c r="K347" s="9"/>
      <c r="L347" s="9"/>
    </row>
    <row r="348" spans="4:12" ht="14.4">
      <c r="D348" s="9"/>
      <c r="E348" s="9"/>
      <c r="F348" s="9"/>
      <c r="G348" s="9"/>
      <c r="H348" s="9"/>
      <c r="I348" s="9"/>
      <c r="J348" s="9"/>
      <c r="K348" s="9"/>
      <c r="L348" s="9"/>
    </row>
    <row r="349" spans="4:12" ht="14.4">
      <c r="D349" s="9"/>
      <c r="E349" s="9"/>
      <c r="F349" s="9"/>
      <c r="G349" s="9"/>
      <c r="H349" s="9"/>
      <c r="I349" s="9"/>
      <c r="J349" s="9"/>
      <c r="K349" s="9"/>
      <c r="L349" s="9"/>
    </row>
    <row r="350" spans="4:12" ht="14.4">
      <c r="D350" s="9"/>
      <c r="E350" s="9"/>
      <c r="F350" s="9"/>
      <c r="G350" s="9"/>
      <c r="H350" s="9"/>
      <c r="I350" s="9"/>
      <c r="J350" s="9"/>
      <c r="K350" s="9"/>
      <c r="L350" s="9"/>
    </row>
    <row r="351" spans="4:12" ht="14.4">
      <c r="D351" s="9"/>
      <c r="E351" s="9"/>
      <c r="F351" s="9"/>
      <c r="G351" s="9"/>
      <c r="H351" s="9"/>
      <c r="I351" s="9"/>
      <c r="J351" s="9"/>
      <c r="K351" s="9"/>
      <c r="L351" s="9"/>
    </row>
    <row r="352" spans="4:12" ht="14.4">
      <c r="D352" s="9"/>
      <c r="E352" s="9"/>
      <c r="F352" s="9"/>
      <c r="G352" s="9"/>
      <c r="H352" s="9"/>
      <c r="I352" s="9"/>
      <c r="J352" s="9"/>
      <c r="K352" s="9"/>
      <c r="L352" s="9"/>
    </row>
    <row r="353" spans="4:12" ht="14.4">
      <c r="D353" s="9"/>
      <c r="E353" s="9"/>
      <c r="F353" s="9"/>
      <c r="G353" s="9"/>
      <c r="H353" s="9"/>
      <c r="I353" s="9"/>
      <c r="J353" s="9"/>
      <c r="K353" s="9"/>
      <c r="L353" s="9"/>
    </row>
    <row r="354" spans="4:12" ht="14.4">
      <c r="D354" s="9"/>
      <c r="E354" s="9"/>
      <c r="F354" s="9"/>
      <c r="G354" s="9"/>
      <c r="H354" s="9"/>
      <c r="I354" s="9"/>
      <c r="J354" s="9"/>
      <c r="K354" s="9"/>
      <c r="L354" s="9"/>
    </row>
    <row r="355" spans="4:12" ht="14.4">
      <c r="D355" s="9"/>
      <c r="E355" s="9"/>
      <c r="F355" s="9"/>
      <c r="G355" s="9"/>
      <c r="H355" s="9"/>
      <c r="I355" s="9"/>
      <c r="J355" s="9"/>
      <c r="K355" s="9"/>
      <c r="L355" s="9"/>
    </row>
    <row r="356" spans="4:12" ht="14.4">
      <c r="D356" s="9"/>
      <c r="E356" s="9"/>
      <c r="F356" s="9"/>
      <c r="G356" s="9"/>
      <c r="H356" s="9"/>
      <c r="I356" s="9"/>
      <c r="J356" s="9"/>
      <c r="K356" s="9"/>
      <c r="L356" s="9"/>
    </row>
    <row r="357" spans="4:12" ht="14.4">
      <c r="D357" s="9"/>
      <c r="E357" s="9"/>
      <c r="F357" s="9"/>
      <c r="G357" s="9"/>
      <c r="H357" s="9"/>
      <c r="I357" s="9"/>
      <c r="J357" s="9"/>
      <c r="K357" s="9"/>
      <c r="L357" s="9"/>
    </row>
    <row r="358" spans="4:12" ht="14.4">
      <c r="D358" s="9"/>
      <c r="E358" s="9"/>
      <c r="F358" s="9"/>
      <c r="G358" s="9"/>
      <c r="H358" s="9"/>
      <c r="I358" s="9"/>
      <c r="J358" s="9"/>
      <c r="K358" s="9"/>
      <c r="L358" s="9"/>
    </row>
    <row r="359" spans="4:12" ht="14.4">
      <c r="D359" s="9"/>
      <c r="E359" s="9"/>
      <c r="F359" s="9"/>
      <c r="G359" s="9"/>
      <c r="H359" s="9"/>
      <c r="I359" s="9"/>
      <c r="J359" s="9"/>
      <c r="K359" s="9"/>
      <c r="L359" s="9"/>
    </row>
    <row r="360" spans="4:12" ht="14.4">
      <c r="D360" s="9"/>
      <c r="E360" s="9"/>
      <c r="F360" s="9"/>
      <c r="G360" s="9"/>
      <c r="H360" s="9"/>
      <c r="I360" s="9"/>
      <c r="J360" s="9"/>
      <c r="K360" s="9"/>
      <c r="L360" s="9"/>
    </row>
    <row r="361" spans="4:12" ht="14.4">
      <c r="D361" s="9"/>
      <c r="E361" s="9"/>
      <c r="F361" s="9"/>
      <c r="G361" s="9"/>
      <c r="H361" s="9"/>
      <c r="I361" s="9"/>
      <c r="J361" s="9"/>
      <c r="K361" s="9"/>
      <c r="L361" s="9"/>
    </row>
    <row r="362" spans="4:12" ht="14.4">
      <c r="D362" s="9"/>
      <c r="E362" s="9"/>
      <c r="F362" s="9"/>
      <c r="G362" s="9"/>
      <c r="H362" s="9"/>
      <c r="I362" s="9"/>
      <c r="J362" s="9"/>
      <c r="K362" s="9"/>
      <c r="L362" s="9"/>
    </row>
    <row r="363" spans="4:12" ht="14.4">
      <c r="D363" s="9"/>
      <c r="E363" s="9"/>
      <c r="F363" s="9"/>
      <c r="G363" s="9"/>
      <c r="H363" s="9"/>
      <c r="I363" s="9"/>
      <c r="J363" s="9"/>
      <c r="K363" s="9"/>
      <c r="L363" s="9"/>
    </row>
    <row r="364" spans="4:12" ht="14.4">
      <c r="D364" s="9"/>
      <c r="E364" s="9"/>
      <c r="F364" s="9"/>
      <c r="G364" s="9"/>
      <c r="H364" s="9"/>
      <c r="I364" s="9"/>
      <c r="J364" s="9"/>
      <c r="K364" s="9"/>
      <c r="L364" s="9"/>
    </row>
    <row r="365" spans="4:12" ht="14.4">
      <c r="D365" s="9"/>
      <c r="E365" s="9"/>
      <c r="F365" s="9"/>
      <c r="G365" s="9"/>
      <c r="H365" s="9"/>
      <c r="I365" s="9"/>
      <c r="J365" s="9"/>
      <c r="K365" s="9"/>
      <c r="L365" s="9"/>
    </row>
    <row r="366" spans="4:12" ht="14.4">
      <c r="D366" s="9"/>
      <c r="E366" s="9"/>
      <c r="F366" s="9"/>
      <c r="G366" s="9"/>
      <c r="H366" s="9"/>
      <c r="I366" s="9"/>
      <c r="J366" s="9"/>
      <c r="K366" s="9"/>
      <c r="L366" s="9"/>
    </row>
    <row r="367" spans="4:12" ht="14.4">
      <c r="D367" s="9"/>
      <c r="E367" s="9"/>
      <c r="F367" s="9"/>
      <c r="G367" s="9"/>
      <c r="H367" s="9"/>
      <c r="I367" s="9"/>
      <c r="J367" s="9"/>
      <c r="K367" s="9"/>
      <c r="L367" s="9"/>
    </row>
    <row r="368" spans="4:12" ht="14.4">
      <c r="D368" s="9"/>
      <c r="E368" s="9"/>
      <c r="F368" s="9"/>
      <c r="G368" s="9"/>
      <c r="H368" s="9"/>
      <c r="I368" s="9"/>
      <c r="J368" s="9"/>
      <c r="K368" s="9"/>
      <c r="L368" s="9"/>
    </row>
    <row r="369" spans="4:12" ht="14.4">
      <c r="D369" s="9"/>
      <c r="E369" s="9"/>
      <c r="F369" s="9"/>
      <c r="G369" s="9"/>
      <c r="H369" s="9"/>
      <c r="I369" s="9"/>
      <c r="J369" s="9"/>
      <c r="K369" s="9"/>
      <c r="L369" s="9"/>
    </row>
    <row r="370" spans="4:12" ht="14.4">
      <c r="D370" s="9"/>
      <c r="E370" s="9"/>
      <c r="F370" s="9"/>
      <c r="G370" s="9"/>
      <c r="H370" s="9"/>
      <c r="I370" s="9"/>
      <c r="J370" s="9"/>
      <c r="K370" s="9"/>
      <c r="L370" s="9"/>
    </row>
    <row r="371" spans="4:12" ht="14.4">
      <c r="D371" s="9"/>
      <c r="E371" s="9"/>
      <c r="F371" s="9"/>
      <c r="G371" s="9"/>
      <c r="H371" s="9"/>
      <c r="I371" s="9"/>
      <c r="J371" s="9"/>
      <c r="K371" s="9"/>
      <c r="L371" s="9"/>
    </row>
    <row r="372" spans="4:12" ht="14.4">
      <c r="D372" s="9"/>
      <c r="E372" s="9"/>
      <c r="F372" s="9"/>
      <c r="G372" s="9"/>
      <c r="H372" s="9"/>
      <c r="I372" s="9"/>
      <c r="J372" s="9"/>
      <c r="K372" s="9"/>
      <c r="L372" s="9"/>
    </row>
    <row r="373" spans="4:12" ht="14.4">
      <c r="D373" s="9"/>
      <c r="E373" s="9"/>
      <c r="F373" s="9"/>
      <c r="G373" s="9"/>
      <c r="H373" s="9"/>
      <c r="I373" s="9"/>
      <c r="J373" s="9"/>
      <c r="K373" s="9"/>
      <c r="L373" s="9"/>
    </row>
    <row r="374" spans="4:12" ht="14.4">
      <c r="D374" s="9"/>
      <c r="E374" s="9"/>
      <c r="F374" s="9"/>
      <c r="G374" s="9"/>
      <c r="H374" s="9"/>
      <c r="I374" s="9"/>
      <c r="J374" s="9"/>
      <c r="K374" s="9"/>
      <c r="L374" s="9"/>
    </row>
    <row r="375" spans="4:12" ht="14.4">
      <c r="D375" s="9"/>
      <c r="E375" s="9"/>
      <c r="F375" s="9"/>
      <c r="G375" s="9"/>
      <c r="H375" s="9"/>
      <c r="I375" s="9"/>
      <c r="J375" s="9"/>
      <c r="K375" s="9"/>
      <c r="L375" s="9"/>
    </row>
    <row r="376" spans="4:12" ht="14.4">
      <c r="D376" s="9"/>
      <c r="E376" s="9"/>
      <c r="F376" s="9"/>
      <c r="G376" s="9"/>
      <c r="H376" s="9"/>
      <c r="I376" s="9"/>
      <c r="J376" s="9"/>
      <c r="K376" s="9"/>
      <c r="L376" s="9"/>
    </row>
    <row r="377" spans="4:12" ht="14.4">
      <c r="D377" s="9"/>
      <c r="E377" s="9"/>
      <c r="F377" s="9"/>
      <c r="G377" s="9"/>
      <c r="H377" s="9"/>
      <c r="I377" s="9"/>
      <c r="J377" s="9"/>
      <c r="K377" s="9"/>
      <c r="L377" s="9"/>
    </row>
    <row r="378" spans="4:12" ht="14.4">
      <c r="D378" s="9"/>
      <c r="E378" s="9"/>
      <c r="F378" s="9"/>
      <c r="G378" s="9"/>
      <c r="H378" s="9"/>
      <c r="I378" s="9"/>
      <c r="J378" s="9"/>
      <c r="K378" s="9"/>
      <c r="L378" s="9"/>
    </row>
    <row r="379" spans="4:12" ht="14.4">
      <c r="D379" s="9"/>
      <c r="E379" s="9"/>
      <c r="F379" s="9"/>
      <c r="G379" s="9"/>
      <c r="H379" s="9"/>
      <c r="I379" s="9"/>
      <c r="J379" s="9"/>
      <c r="K379" s="9"/>
      <c r="L379" s="9"/>
    </row>
    <row r="380" spans="4:12" ht="14.4">
      <c r="D380" s="9"/>
      <c r="E380" s="9"/>
      <c r="F380" s="9"/>
      <c r="G380" s="9"/>
      <c r="H380" s="9"/>
      <c r="I380" s="9"/>
      <c r="J380" s="9"/>
      <c r="K380" s="9"/>
      <c r="L380" s="9"/>
    </row>
    <row r="381" spans="4:12" ht="14.4">
      <c r="D381" s="9"/>
      <c r="E381" s="9"/>
      <c r="F381" s="9"/>
      <c r="G381" s="9"/>
      <c r="H381" s="9"/>
      <c r="I381" s="9"/>
      <c r="J381" s="9"/>
      <c r="K381" s="9"/>
      <c r="L381" s="9"/>
    </row>
    <row r="382" spans="4:12" ht="14.4">
      <c r="D382" s="9"/>
      <c r="E382" s="9"/>
      <c r="F382" s="9"/>
      <c r="G382" s="9"/>
      <c r="H382" s="9"/>
      <c r="I382" s="9"/>
      <c r="J382" s="9"/>
      <c r="K382" s="9"/>
      <c r="L382" s="9"/>
    </row>
    <row r="383" spans="4:12" ht="14.4">
      <c r="D383" s="9"/>
      <c r="E383" s="9"/>
      <c r="F383" s="9"/>
      <c r="G383" s="9"/>
      <c r="H383" s="9"/>
      <c r="I383" s="9"/>
      <c r="J383" s="9"/>
      <c r="K383" s="9"/>
      <c r="L383" s="9"/>
    </row>
    <row r="384" spans="4:12" ht="14.4">
      <c r="D384" s="9"/>
      <c r="E384" s="9"/>
      <c r="F384" s="9"/>
      <c r="G384" s="9"/>
      <c r="H384" s="9"/>
      <c r="I384" s="9"/>
      <c r="J384" s="9"/>
      <c r="K384" s="9"/>
      <c r="L384" s="9"/>
    </row>
    <row r="385" spans="4:12" ht="14.4">
      <c r="D385" s="9"/>
      <c r="E385" s="9"/>
      <c r="F385" s="9"/>
      <c r="G385" s="9"/>
      <c r="H385" s="9"/>
      <c r="I385" s="9"/>
      <c r="J385" s="9"/>
      <c r="K385" s="9"/>
      <c r="L385" s="9"/>
    </row>
    <row r="386" spans="4:12" ht="14.4">
      <c r="D386" s="9"/>
      <c r="E386" s="9"/>
      <c r="F386" s="9"/>
      <c r="G386" s="9"/>
      <c r="H386" s="9"/>
      <c r="I386" s="9"/>
      <c r="J386" s="9"/>
      <c r="K386" s="9"/>
      <c r="L386" s="9"/>
    </row>
    <row r="387" spans="4:12" ht="14.4">
      <c r="D387" s="9"/>
      <c r="E387" s="9"/>
      <c r="F387" s="9"/>
      <c r="G387" s="9"/>
      <c r="H387" s="9"/>
      <c r="I387" s="9"/>
      <c r="J387" s="9"/>
      <c r="K387" s="9"/>
      <c r="L387" s="9"/>
    </row>
    <row r="388" spans="4:12" ht="14.4">
      <c r="D388" s="9"/>
      <c r="E388" s="9"/>
      <c r="F388" s="9"/>
      <c r="G388" s="9"/>
      <c r="H388" s="9"/>
      <c r="I388" s="9"/>
      <c r="J388" s="9"/>
      <c r="K388" s="9"/>
      <c r="L388" s="9"/>
    </row>
    <row r="389" spans="4:12" ht="14.4">
      <c r="D389" s="9"/>
      <c r="E389" s="9"/>
      <c r="F389" s="9"/>
      <c r="G389" s="9"/>
      <c r="H389" s="9"/>
      <c r="I389" s="9"/>
      <c r="J389" s="9"/>
      <c r="K389" s="9"/>
      <c r="L389" s="9"/>
    </row>
    <row r="390" spans="4:12" ht="14.4">
      <c r="D390" s="9"/>
      <c r="E390" s="9"/>
      <c r="F390" s="9"/>
      <c r="G390" s="9"/>
      <c r="H390" s="9"/>
      <c r="I390" s="9"/>
      <c r="J390" s="9"/>
      <c r="K390" s="9"/>
      <c r="L390" s="9"/>
    </row>
    <row r="391" spans="4:12" ht="14.4">
      <c r="D391" s="9"/>
      <c r="E391" s="9"/>
      <c r="F391" s="9"/>
      <c r="G391" s="9"/>
      <c r="H391" s="9"/>
      <c r="I391" s="9"/>
      <c r="J391" s="9"/>
      <c r="K391" s="9"/>
      <c r="L391" s="9"/>
    </row>
    <row r="392" spans="4:12" ht="14.4">
      <c r="D392" s="9"/>
      <c r="E392" s="9"/>
      <c r="F392" s="9"/>
      <c r="G392" s="9"/>
      <c r="H392" s="9"/>
      <c r="I392" s="9"/>
      <c r="J392" s="9"/>
      <c r="K392" s="9"/>
      <c r="L392" s="9"/>
    </row>
    <row r="393" spans="4:12" ht="14.4">
      <c r="D393" s="9"/>
      <c r="E393" s="9"/>
      <c r="F393" s="9"/>
      <c r="G393" s="9"/>
      <c r="H393" s="9"/>
      <c r="I393" s="9"/>
      <c r="J393" s="9"/>
      <c r="K393" s="9"/>
      <c r="L393" s="9"/>
    </row>
    <row r="394" spans="4:12" ht="14.4">
      <c r="D394" s="9"/>
      <c r="E394" s="9"/>
      <c r="F394" s="9"/>
      <c r="G394" s="9"/>
      <c r="H394" s="9"/>
      <c r="I394" s="9"/>
      <c r="J394" s="9"/>
      <c r="K394" s="9"/>
      <c r="L394" s="9"/>
    </row>
    <row r="395" spans="4:12" ht="14.4">
      <c r="D395" s="9"/>
      <c r="E395" s="9"/>
      <c r="F395" s="9"/>
      <c r="G395" s="9"/>
      <c r="H395" s="9"/>
      <c r="I395" s="9"/>
      <c r="J395" s="9"/>
      <c r="K395" s="9"/>
      <c r="L395" s="9"/>
    </row>
    <row r="396" spans="4:12" ht="14.4">
      <c r="D396" s="9"/>
      <c r="E396" s="9"/>
      <c r="F396" s="9"/>
      <c r="G396" s="9"/>
      <c r="H396" s="9"/>
      <c r="I396" s="9"/>
      <c r="J396" s="9"/>
      <c r="K396" s="9"/>
      <c r="L396" s="9"/>
    </row>
    <row r="397" spans="4:12" ht="14.4">
      <c r="D397" s="9"/>
      <c r="E397" s="9"/>
      <c r="F397" s="9"/>
      <c r="G397" s="9"/>
      <c r="H397" s="9"/>
      <c r="I397" s="9"/>
      <c r="J397" s="9"/>
      <c r="K397" s="9"/>
      <c r="L397" s="9"/>
    </row>
    <row r="398" spans="4:12" ht="14.4">
      <c r="D398" s="9"/>
      <c r="E398" s="9"/>
      <c r="F398" s="9"/>
      <c r="G398" s="9"/>
      <c r="H398" s="9"/>
      <c r="I398" s="9"/>
      <c r="J398" s="9"/>
      <c r="K398" s="9"/>
      <c r="L398" s="9"/>
    </row>
    <row r="399" spans="4:12" ht="14.4">
      <c r="D399" s="9"/>
      <c r="E399" s="9"/>
      <c r="F399" s="9"/>
      <c r="G399" s="9"/>
      <c r="H399" s="9"/>
      <c r="I399" s="9"/>
      <c r="J399" s="9"/>
      <c r="K399" s="9"/>
      <c r="L399" s="9"/>
    </row>
    <row r="400" spans="4:12" ht="14.4">
      <c r="D400" s="9"/>
      <c r="E400" s="9"/>
      <c r="F400" s="9"/>
      <c r="G400" s="9"/>
      <c r="H400" s="9"/>
      <c r="I400" s="9"/>
      <c r="J400" s="9"/>
      <c r="K400" s="9"/>
      <c r="L400" s="9"/>
    </row>
    <row r="401" spans="4:12" ht="14.4">
      <c r="D401" s="9"/>
      <c r="E401" s="9"/>
      <c r="F401" s="9"/>
      <c r="G401" s="9"/>
      <c r="H401" s="9"/>
      <c r="I401" s="9"/>
      <c r="J401" s="9"/>
      <c r="K401" s="9"/>
      <c r="L401" s="9"/>
    </row>
    <row r="402" spans="4:12" ht="14.4">
      <c r="D402" s="9"/>
      <c r="E402" s="9"/>
      <c r="F402" s="9"/>
      <c r="G402" s="9"/>
      <c r="H402" s="9"/>
      <c r="I402" s="9"/>
      <c r="J402" s="9"/>
      <c r="K402" s="9"/>
      <c r="L402" s="9"/>
    </row>
    <row r="403" spans="4:12" ht="14.4">
      <c r="D403" s="9"/>
      <c r="E403" s="9"/>
      <c r="F403" s="9"/>
      <c r="G403" s="9"/>
      <c r="H403" s="9"/>
      <c r="I403" s="9"/>
      <c r="J403" s="9"/>
      <c r="K403" s="9"/>
      <c r="L403" s="9"/>
    </row>
    <row r="404" spans="4:12" ht="14.4">
      <c r="D404" s="9"/>
      <c r="E404" s="9"/>
      <c r="F404" s="9"/>
      <c r="G404" s="9"/>
      <c r="H404" s="9"/>
      <c r="I404" s="9"/>
      <c r="J404" s="9"/>
      <c r="K404" s="9"/>
      <c r="L404" s="9"/>
    </row>
    <row r="405" spans="4:12" ht="14.4">
      <c r="D405" s="9"/>
      <c r="E405" s="9"/>
      <c r="F405" s="9"/>
      <c r="G405" s="9"/>
      <c r="H405" s="9"/>
      <c r="I405" s="9"/>
      <c r="J405" s="9"/>
      <c r="K405" s="9"/>
      <c r="L405" s="9"/>
    </row>
    <row r="406" spans="4:12" ht="14.4">
      <c r="D406" s="9"/>
      <c r="E406" s="9"/>
      <c r="F406" s="9"/>
      <c r="G406" s="9"/>
      <c r="H406" s="9"/>
      <c r="I406" s="9"/>
      <c r="J406" s="9"/>
      <c r="K406" s="9"/>
      <c r="L406" s="9"/>
    </row>
    <row r="407" spans="4:12" ht="14.4">
      <c r="D407" s="9"/>
      <c r="E407" s="9"/>
      <c r="F407" s="9"/>
      <c r="G407" s="9"/>
      <c r="H407" s="9"/>
      <c r="I407" s="9"/>
      <c r="J407" s="9"/>
      <c r="K407" s="9"/>
      <c r="L407" s="9"/>
    </row>
    <row r="408" spans="4:12" ht="14.4">
      <c r="D408" s="9"/>
      <c r="E408" s="9"/>
      <c r="F408" s="9"/>
      <c r="G408" s="9"/>
      <c r="H408" s="9"/>
      <c r="I408" s="9"/>
      <c r="J408" s="9"/>
      <c r="K408" s="9"/>
      <c r="L408" s="9"/>
    </row>
    <row r="409" spans="4:12" ht="14.4">
      <c r="D409" s="9"/>
      <c r="E409" s="9"/>
      <c r="F409" s="9"/>
      <c r="G409" s="9"/>
      <c r="H409" s="9"/>
      <c r="I409" s="9"/>
      <c r="J409" s="9"/>
      <c r="K409" s="9"/>
      <c r="L409" s="9"/>
    </row>
    <row r="410" spans="4:12" ht="14.4">
      <c r="D410" s="9"/>
      <c r="E410" s="9"/>
      <c r="F410" s="9"/>
      <c r="G410" s="9"/>
      <c r="H410" s="9"/>
      <c r="I410" s="9"/>
      <c r="J410" s="9"/>
      <c r="K410" s="9"/>
      <c r="L410" s="9"/>
    </row>
    <row r="411" spans="4:12" ht="14.4">
      <c r="D411" s="9"/>
      <c r="E411" s="9"/>
      <c r="F411" s="9"/>
      <c r="G411" s="9"/>
      <c r="H411" s="9"/>
      <c r="I411" s="9"/>
      <c r="J411" s="9"/>
      <c r="K411" s="9"/>
      <c r="L411" s="9"/>
    </row>
    <row r="412" spans="4:12" ht="14.4">
      <c r="D412" s="9"/>
      <c r="E412" s="9"/>
      <c r="F412" s="9"/>
      <c r="G412" s="9"/>
      <c r="H412" s="9"/>
      <c r="I412" s="9"/>
      <c r="J412" s="9"/>
      <c r="K412" s="9"/>
      <c r="L412" s="9"/>
    </row>
    <row r="413" spans="4:12" ht="14.4">
      <c r="D413" s="9"/>
      <c r="E413" s="9"/>
      <c r="F413" s="9"/>
      <c r="G413" s="9"/>
      <c r="H413" s="9"/>
      <c r="I413" s="9"/>
      <c r="J413" s="9"/>
      <c r="K413" s="9"/>
      <c r="L413" s="9"/>
    </row>
    <row r="414" spans="4:12" ht="14.4">
      <c r="D414" s="9"/>
      <c r="E414" s="9"/>
      <c r="F414" s="9"/>
      <c r="G414" s="9"/>
      <c r="H414" s="9"/>
      <c r="I414" s="9"/>
      <c r="J414" s="9"/>
      <c r="K414" s="9"/>
      <c r="L414" s="9"/>
    </row>
    <row r="415" spans="4:12" ht="14.4">
      <c r="D415" s="9"/>
      <c r="E415" s="9"/>
      <c r="F415" s="9"/>
      <c r="G415" s="9"/>
      <c r="H415" s="9"/>
      <c r="I415" s="9"/>
      <c r="J415" s="9"/>
      <c r="K415" s="9"/>
      <c r="L415" s="9"/>
    </row>
    <row r="416" spans="4:12" ht="14.4">
      <c r="D416" s="9"/>
      <c r="E416" s="9"/>
      <c r="F416" s="9"/>
      <c r="G416" s="9"/>
      <c r="H416" s="9"/>
      <c r="I416" s="9"/>
      <c r="J416" s="9"/>
      <c r="K416" s="9"/>
      <c r="L416" s="9"/>
    </row>
    <row r="417" spans="4:12" ht="14.4">
      <c r="D417" s="9"/>
      <c r="E417" s="9"/>
      <c r="F417" s="9"/>
      <c r="G417" s="9"/>
      <c r="H417" s="9"/>
      <c r="I417" s="9"/>
      <c r="J417" s="9"/>
      <c r="K417" s="9"/>
      <c r="L417" s="9"/>
    </row>
    <row r="418" spans="4:12" ht="14.4">
      <c r="D418" s="9"/>
      <c r="E418" s="9"/>
      <c r="F418" s="9"/>
      <c r="G418" s="9"/>
      <c r="H418" s="9"/>
      <c r="I418" s="9"/>
      <c r="J418" s="9"/>
      <c r="K418" s="9"/>
      <c r="L418" s="9"/>
    </row>
    <row r="419" spans="4:12" ht="14.4">
      <c r="D419" s="9"/>
      <c r="E419" s="9"/>
      <c r="F419" s="9"/>
      <c r="G419" s="9"/>
      <c r="H419" s="9"/>
      <c r="I419" s="9"/>
      <c r="J419" s="9"/>
      <c r="K419" s="9"/>
      <c r="L419" s="9"/>
    </row>
    <row r="420" spans="4:12" ht="14.4">
      <c r="D420" s="9"/>
      <c r="E420" s="9"/>
      <c r="F420" s="9"/>
      <c r="G420" s="9"/>
      <c r="H420" s="9"/>
      <c r="I420" s="9"/>
      <c r="J420" s="9"/>
      <c r="K420" s="9"/>
      <c r="L420" s="9"/>
    </row>
    <row r="421" spans="4:12" ht="14.4">
      <c r="D421" s="9"/>
      <c r="E421" s="9"/>
      <c r="F421" s="9"/>
      <c r="G421" s="9"/>
      <c r="H421" s="9"/>
      <c r="I421" s="9"/>
      <c r="J421" s="9"/>
      <c r="K421" s="9"/>
      <c r="L421" s="9"/>
    </row>
    <row r="422" spans="4:12" ht="14.4">
      <c r="D422" s="9"/>
      <c r="E422" s="9"/>
      <c r="F422" s="9"/>
      <c r="G422" s="9"/>
      <c r="H422" s="9"/>
      <c r="I422" s="9"/>
      <c r="J422" s="9"/>
      <c r="K422" s="9"/>
      <c r="L422" s="9"/>
    </row>
    <row r="423" spans="4:12" ht="14.4">
      <c r="D423" s="9"/>
      <c r="E423" s="9"/>
      <c r="F423" s="9"/>
      <c r="G423" s="9"/>
      <c r="H423" s="9"/>
      <c r="I423" s="9"/>
      <c r="J423" s="9"/>
      <c r="K423" s="9"/>
      <c r="L423" s="9"/>
    </row>
    <row r="424" spans="4:12" ht="14.4">
      <c r="D424" s="9"/>
      <c r="E424" s="9"/>
      <c r="F424" s="9"/>
      <c r="G424" s="9"/>
      <c r="H424" s="9"/>
      <c r="I424" s="9"/>
      <c r="J424" s="9"/>
      <c r="K424" s="9"/>
      <c r="L424" s="9"/>
    </row>
    <row r="425" spans="4:12" ht="14.4">
      <c r="D425" s="9"/>
      <c r="E425" s="9"/>
      <c r="F425" s="9"/>
      <c r="G425" s="9"/>
      <c r="H425" s="9"/>
      <c r="I425" s="9"/>
      <c r="J425" s="9"/>
      <c r="K425" s="9"/>
      <c r="L425" s="9"/>
    </row>
    <row r="426" spans="4:12" ht="14.4">
      <c r="D426" s="9"/>
      <c r="E426" s="9"/>
      <c r="F426" s="9"/>
      <c r="G426" s="9"/>
      <c r="H426" s="9"/>
      <c r="I426" s="9"/>
      <c r="J426" s="9"/>
      <c r="K426" s="9"/>
      <c r="L426" s="9"/>
    </row>
    <row r="427" spans="4:12" ht="14.4">
      <c r="D427" s="9"/>
      <c r="E427" s="9"/>
      <c r="F427" s="9"/>
      <c r="G427" s="9"/>
      <c r="H427" s="9"/>
      <c r="I427" s="9"/>
      <c r="J427" s="9"/>
      <c r="K427" s="9"/>
      <c r="L427" s="9"/>
    </row>
    <row r="428" spans="4:12" ht="14.4">
      <c r="D428" s="9"/>
      <c r="E428" s="9"/>
      <c r="F428" s="9"/>
      <c r="G428" s="9"/>
      <c r="H428" s="9"/>
      <c r="I428" s="9"/>
      <c r="J428" s="9"/>
      <c r="K428" s="9"/>
      <c r="L428" s="9"/>
    </row>
    <row r="429" spans="4:12" ht="14.4">
      <c r="D429" s="9"/>
      <c r="E429" s="9"/>
      <c r="F429" s="9"/>
      <c r="G429" s="9"/>
      <c r="H429" s="9"/>
      <c r="I429" s="9"/>
      <c r="J429" s="9"/>
      <c r="K429" s="9"/>
      <c r="L429" s="9"/>
    </row>
    <row r="430" spans="4:12" ht="14.4">
      <c r="D430" s="9"/>
      <c r="E430" s="9"/>
      <c r="F430" s="9"/>
      <c r="G430" s="9"/>
      <c r="H430" s="9"/>
      <c r="I430" s="9"/>
      <c r="J430" s="9"/>
      <c r="K430" s="9"/>
      <c r="L430" s="9"/>
    </row>
    <row r="431" spans="4:12" ht="14.4">
      <c r="D431" s="9"/>
      <c r="E431" s="9"/>
      <c r="F431" s="9"/>
      <c r="G431" s="9"/>
      <c r="H431" s="9"/>
      <c r="I431" s="9"/>
      <c r="J431" s="9"/>
      <c r="K431" s="9"/>
      <c r="L431" s="9"/>
    </row>
    <row r="432" spans="4:12" ht="14.4">
      <c r="D432" s="9"/>
      <c r="E432" s="9"/>
      <c r="F432" s="9"/>
      <c r="G432" s="9"/>
      <c r="H432" s="9"/>
      <c r="I432" s="9"/>
      <c r="J432" s="9"/>
      <c r="K432" s="9"/>
      <c r="L432" s="9"/>
    </row>
    <row r="433" spans="4:12" ht="14.4">
      <c r="D433" s="9"/>
      <c r="E433" s="9"/>
      <c r="F433" s="9"/>
      <c r="G433" s="9"/>
      <c r="H433" s="9"/>
      <c r="I433" s="9"/>
      <c r="J433" s="9"/>
      <c r="K433" s="9"/>
      <c r="L433" s="9"/>
    </row>
    <row r="434" spans="4:12" ht="14.4">
      <c r="D434" s="9"/>
      <c r="E434" s="9"/>
      <c r="F434" s="9"/>
      <c r="G434" s="9"/>
      <c r="H434" s="9"/>
      <c r="I434" s="9"/>
      <c r="J434" s="9"/>
      <c r="K434" s="9"/>
      <c r="L434" s="9"/>
    </row>
    <row r="435" spans="4:12" ht="14.4">
      <c r="D435" s="9"/>
      <c r="E435" s="9"/>
      <c r="F435" s="9"/>
      <c r="G435" s="9"/>
      <c r="H435" s="9"/>
      <c r="I435" s="9"/>
      <c r="J435" s="9"/>
      <c r="K435" s="9"/>
      <c r="L435" s="9"/>
    </row>
    <row r="436" spans="4:12" ht="14.4">
      <c r="D436" s="9"/>
      <c r="E436" s="9"/>
      <c r="F436" s="9"/>
      <c r="G436" s="9"/>
      <c r="H436" s="9"/>
      <c r="I436" s="9"/>
      <c r="J436" s="9"/>
      <c r="K436" s="9"/>
      <c r="L436" s="9"/>
    </row>
    <row r="437" spans="4:12" ht="14.4">
      <c r="D437" s="9"/>
      <c r="E437" s="9"/>
      <c r="F437" s="9"/>
      <c r="G437" s="9"/>
      <c r="H437" s="9"/>
      <c r="I437" s="9"/>
      <c r="J437" s="9"/>
      <c r="K437" s="9"/>
      <c r="L437" s="9"/>
    </row>
    <row r="438" spans="4:12" ht="14.4">
      <c r="D438" s="9"/>
      <c r="E438" s="9"/>
      <c r="F438" s="9"/>
      <c r="G438" s="9"/>
      <c r="H438" s="9"/>
      <c r="I438" s="9"/>
      <c r="J438" s="9"/>
      <c r="K438" s="9"/>
      <c r="L438" s="9"/>
    </row>
    <row r="439" spans="4:12" ht="14.4">
      <c r="D439" s="9"/>
      <c r="E439" s="9"/>
      <c r="F439" s="9"/>
      <c r="G439" s="9"/>
      <c r="H439" s="9"/>
      <c r="I439" s="9"/>
      <c r="J439" s="9"/>
      <c r="K439" s="9"/>
      <c r="L439" s="9"/>
    </row>
    <row r="440" spans="4:12" ht="14.4">
      <c r="D440" s="9"/>
      <c r="E440" s="9"/>
      <c r="F440" s="9"/>
      <c r="G440" s="9"/>
      <c r="H440" s="9"/>
      <c r="I440" s="9"/>
      <c r="J440" s="9"/>
      <c r="K440" s="9"/>
      <c r="L440" s="9"/>
    </row>
    <row r="441" spans="4:12" ht="14.4">
      <c r="D441" s="9"/>
      <c r="E441" s="9"/>
      <c r="F441" s="9"/>
      <c r="G441" s="9"/>
      <c r="H441" s="9"/>
      <c r="I441" s="9"/>
      <c r="J441" s="9"/>
      <c r="K441" s="9"/>
      <c r="L441" s="9"/>
    </row>
    <row r="442" spans="4:12" ht="14.4">
      <c r="D442" s="9"/>
      <c r="E442" s="9"/>
      <c r="F442" s="9"/>
      <c r="G442" s="9"/>
      <c r="H442" s="9"/>
      <c r="I442" s="9"/>
      <c r="J442" s="9"/>
      <c r="K442" s="9"/>
      <c r="L442" s="9"/>
    </row>
    <row r="443" spans="4:12" ht="14.4">
      <c r="D443" s="9"/>
      <c r="E443" s="9"/>
      <c r="F443" s="9"/>
      <c r="G443" s="9"/>
      <c r="H443" s="9"/>
      <c r="I443" s="9"/>
      <c r="J443" s="9"/>
      <c r="K443" s="9"/>
      <c r="L443" s="9"/>
    </row>
    <row r="444" spans="4:12" ht="14.4">
      <c r="D444" s="9"/>
      <c r="E444" s="9"/>
      <c r="F444" s="9"/>
      <c r="G444" s="9"/>
      <c r="H444" s="9"/>
      <c r="I444" s="9"/>
      <c r="J444" s="9"/>
      <c r="K444" s="9"/>
      <c r="L444" s="9"/>
    </row>
    <row r="445" spans="4:12" ht="14.4">
      <c r="D445" s="9"/>
      <c r="E445" s="9"/>
      <c r="F445" s="9"/>
      <c r="G445" s="9"/>
      <c r="H445" s="9"/>
      <c r="I445" s="9"/>
      <c r="J445" s="9"/>
      <c r="K445" s="9"/>
      <c r="L445" s="9"/>
    </row>
    <row r="446" spans="4:12" ht="14.4">
      <c r="D446" s="9"/>
      <c r="E446" s="9"/>
      <c r="F446" s="9"/>
      <c r="G446" s="9"/>
      <c r="H446" s="9"/>
      <c r="I446" s="9"/>
      <c r="J446" s="9"/>
      <c r="K446" s="9"/>
      <c r="L446" s="9"/>
    </row>
    <row r="447" spans="4:12" ht="14.4">
      <c r="D447" s="9"/>
      <c r="E447" s="9"/>
      <c r="F447" s="9"/>
      <c r="G447" s="9"/>
      <c r="H447" s="9"/>
      <c r="I447" s="9"/>
      <c r="J447" s="9"/>
      <c r="K447" s="9"/>
      <c r="L447" s="9"/>
    </row>
    <row r="448" spans="4:12" ht="14.4">
      <c r="D448" s="9"/>
      <c r="E448" s="9"/>
      <c r="F448" s="9"/>
      <c r="G448" s="9"/>
      <c r="H448" s="9"/>
      <c r="I448" s="9"/>
      <c r="J448" s="9"/>
      <c r="K448" s="9"/>
      <c r="L448" s="9"/>
    </row>
    <row r="449" spans="4:12" ht="14.4">
      <c r="D449" s="9"/>
      <c r="E449" s="9"/>
      <c r="F449" s="9"/>
      <c r="G449" s="9"/>
      <c r="H449" s="9"/>
      <c r="I449" s="9"/>
      <c r="J449" s="9"/>
      <c r="K449" s="9"/>
      <c r="L449" s="9"/>
    </row>
    <row r="450" spans="4:12" ht="14.4">
      <c r="D450" s="9"/>
      <c r="E450" s="9"/>
      <c r="F450" s="9"/>
      <c r="G450" s="9"/>
      <c r="H450" s="9"/>
      <c r="I450" s="9"/>
      <c r="J450" s="9"/>
      <c r="K450" s="9"/>
      <c r="L450" s="9"/>
    </row>
    <row r="451" spans="4:12" ht="14.4">
      <c r="D451" s="9"/>
      <c r="E451" s="9"/>
      <c r="F451" s="9"/>
      <c r="G451" s="9"/>
      <c r="H451" s="9"/>
      <c r="I451" s="9"/>
      <c r="J451" s="9"/>
      <c r="K451" s="9"/>
      <c r="L451" s="9"/>
    </row>
    <row r="452" spans="4:12" ht="14.4">
      <c r="D452" s="9"/>
      <c r="E452" s="9"/>
      <c r="F452" s="9"/>
      <c r="G452" s="9"/>
      <c r="H452" s="9"/>
      <c r="I452" s="9"/>
      <c r="J452" s="9"/>
      <c r="K452" s="9"/>
      <c r="L452" s="9"/>
    </row>
    <row r="453" spans="4:12" ht="14.4">
      <c r="D453" s="9"/>
      <c r="E453" s="9"/>
      <c r="F453" s="9"/>
      <c r="G453" s="9"/>
      <c r="H453" s="9"/>
      <c r="I453" s="9"/>
      <c r="J453" s="9"/>
      <c r="K453" s="9"/>
      <c r="L453" s="9"/>
    </row>
    <row r="454" spans="4:12" ht="14.4">
      <c r="D454" s="9"/>
      <c r="E454" s="9"/>
      <c r="F454" s="9"/>
      <c r="G454" s="9"/>
      <c r="H454" s="9"/>
      <c r="I454" s="9"/>
      <c r="J454" s="9"/>
      <c r="K454" s="9"/>
      <c r="L454" s="9"/>
    </row>
    <row r="455" spans="4:12" ht="14.4">
      <c r="D455" s="9"/>
      <c r="E455" s="9"/>
      <c r="F455" s="9"/>
      <c r="G455" s="9"/>
      <c r="H455" s="9"/>
      <c r="I455" s="9"/>
      <c r="J455" s="9"/>
      <c r="K455" s="9"/>
      <c r="L455" s="9"/>
    </row>
    <row r="456" spans="4:12" ht="14.4">
      <c r="D456" s="9"/>
      <c r="E456" s="9"/>
      <c r="F456" s="9"/>
      <c r="G456" s="9"/>
      <c r="H456" s="9"/>
      <c r="I456" s="9"/>
      <c r="J456" s="9"/>
      <c r="K456" s="9"/>
      <c r="L456" s="9"/>
    </row>
    <row r="457" spans="4:12" ht="14.4">
      <c r="D457" s="9"/>
      <c r="E457" s="9"/>
      <c r="F457" s="9"/>
      <c r="G457" s="9"/>
      <c r="H457" s="9"/>
      <c r="I457" s="9"/>
      <c r="J457" s="9"/>
      <c r="K457" s="9"/>
      <c r="L457" s="9"/>
    </row>
    <row r="458" spans="4:12" ht="14.4">
      <c r="D458" s="9"/>
      <c r="E458" s="9"/>
      <c r="F458" s="9"/>
      <c r="G458" s="9"/>
      <c r="H458" s="9"/>
      <c r="I458" s="9"/>
      <c r="J458" s="9"/>
      <c r="K458" s="9"/>
      <c r="L458" s="9"/>
    </row>
    <row r="459" spans="4:12" ht="14.4">
      <c r="D459" s="9"/>
      <c r="E459" s="9"/>
      <c r="F459" s="9"/>
      <c r="G459" s="9"/>
      <c r="H459" s="9"/>
      <c r="I459" s="9"/>
      <c r="J459" s="9"/>
      <c r="K459" s="9"/>
      <c r="L459" s="9"/>
    </row>
    <row r="460" spans="4:12" ht="14.4">
      <c r="D460" s="9"/>
      <c r="E460" s="9"/>
      <c r="F460" s="9"/>
      <c r="G460" s="9"/>
      <c r="H460" s="9"/>
      <c r="I460" s="9"/>
      <c r="J460" s="9"/>
      <c r="K460" s="9"/>
      <c r="L460" s="9"/>
    </row>
    <row r="461" spans="4:12" ht="14.4">
      <c r="D461" s="9"/>
      <c r="E461" s="9"/>
      <c r="F461" s="9"/>
      <c r="G461" s="9"/>
      <c r="H461" s="9"/>
      <c r="I461" s="9"/>
      <c r="J461" s="9"/>
      <c r="K461" s="9"/>
      <c r="L461" s="9"/>
    </row>
    <row r="462" spans="4:12" ht="14.4">
      <c r="D462" s="9"/>
      <c r="E462" s="9"/>
      <c r="F462" s="9"/>
      <c r="G462" s="9"/>
      <c r="H462" s="9"/>
      <c r="I462" s="9"/>
      <c r="J462" s="9"/>
      <c r="K462" s="9"/>
      <c r="L462" s="9"/>
    </row>
    <row r="463" spans="4:12" ht="14.4">
      <c r="D463" s="9"/>
      <c r="E463" s="9"/>
      <c r="F463" s="9"/>
      <c r="G463" s="9"/>
      <c r="H463" s="9"/>
      <c r="I463" s="9"/>
      <c r="J463" s="9"/>
      <c r="K463" s="9"/>
      <c r="L463" s="9"/>
    </row>
    <row r="464" spans="4:12" ht="14.4">
      <c r="D464" s="9"/>
      <c r="E464" s="9"/>
      <c r="F464" s="9"/>
      <c r="G464" s="9"/>
      <c r="H464" s="9"/>
      <c r="I464" s="9"/>
      <c r="J464" s="9"/>
      <c r="K464" s="9"/>
      <c r="L464" s="9"/>
    </row>
    <row r="465" spans="4:12" ht="14.4">
      <c r="D465" s="9"/>
      <c r="E465" s="9"/>
      <c r="F465" s="9"/>
      <c r="G465" s="9"/>
      <c r="H465" s="9"/>
      <c r="I465" s="9"/>
      <c r="J465" s="9"/>
      <c r="K465" s="9"/>
      <c r="L465" s="9"/>
    </row>
    <row r="466" spans="4:12" ht="14.4">
      <c r="D466" s="9"/>
      <c r="E466" s="9"/>
      <c r="F466" s="9"/>
      <c r="G466" s="9"/>
      <c r="H466" s="9"/>
      <c r="I466" s="9"/>
      <c r="J466" s="9"/>
      <c r="K466" s="9"/>
      <c r="L466" s="9"/>
    </row>
    <row r="467" spans="4:12" ht="14.4">
      <c r="D467" s="9"/>
      <c r="E467" s="9"/>
      <c r="F467" s="9"/>
      <c r="G467" s="9"/>
      <c r="H467" s="9"/>
      <c r="I467" s="9"/>
      <c r="J467" s="9"/>
      <c r="K467" s="9"/>
      <c r="L467" s="9"/>
    </row>
    <row r="468" spans="4:12" ht="14.4">
      <c r="D468" s="9"/>
      <c r="E468" s="9"/>
      <c r="F468" s="9"/>
      <c r="G468" s="9"/>
      <c r="H468" s="9"/>
      <c r="I468" s="9"/>
      <c r="J468" s="9"/>
      <c r="K468" s="9"/>
      <c r="L468" s="9"/>
    </row>
    <row r="469" spans="4:12" ht="14.4">
      <c r="D469" s="9"/>
      <c r="E469" s="9"/>
      <c r="F469" s="9"/>
      <c r="G469" s="9"/>
      <c r="H469" s="9"/>
      <c r="I469" s="9"/>
      <c r="J469" s="9"/>
      <c r="K469" s="9"/>
      <c r="L469" s="9"/>
    </row>
    <row r="470" spans="4:12" ht="14.4">
      <c r="D470" s="9"/>
      <c r="E470" s="9"/>
      <c r="F470" s="9"/>
      <c r="G470" s="9"/>
      <c r="H470" s="9"/>
      <c r="I470" s="9"/>
      <c r="J470" s="9"/>
      <c r="K470" s="9"/>
      <c r="L470" s="9"/>
    </row>
    <row r="471" spans="4:12" ht="14.4">
      <c r="D471" s="9"/>
      <c r="E471" s="9"/>
      <c r="F471" s="9"/>
      <c r="G471" s="9"/>
      <c r="H471" s="9"/>
      <c r="I471" s="9"/>
      <c r="J471" s="9"/>
      <c r="K471" s="9"/>
      <c r="L471" s="9"/>
    </row>
    <row r="472" spans="4:12" ht="14.4">
      <c r="D472" s="9"/>
      <c r="E472" s="9"/>
      <c r="F472" s="9"/>
      <c r="G472" s="9"/>
      <c r="H472" s="9"/>
      <c r="I472" s="9"/>
      <c r="J472" s="9"/>
      <c r="K472" s="9"/>
      <c r="L472" s="9"/>
    </row>
    <row r="473" spans="4:12" ht="14.4">
      <c r="D473" s="9"/>
      <c r="E473" s="9"/>
      <c r="F473" s="9"/>
      <c r="G473" s="9"/>
      <c r="H473" s="9"/>
      <c r="I473" s="9"/>
      <c r="J473" s="9"/>
      <c r="K473" s="9"/>
      <c r="L473" s="9"/>
    </row>
    <row r="474" spans="4:12" ht="14.4">
      <c r="D474" s="9"/>
      <c r="E474" s="9"/>
      <c r="F474" s="9"/>
      <c r="G474" s="9"/>
      <c r="H474" s="9"/>
      <c r="I474" s="9"/>
      <c r="J474" s="9"/>
      <c r="K474" s="9"/>
      <c r="L474" s="9"/>
    </row>
    <row r="475" spans="4:12" ht="14.4">
      <c r="D475" s="9"/>
      <c r="E475" s="9"/>
      <c r="F475" s="9"/>
      <c r="G475" s="9"/>
      <c r="H475" s="9"/>
      <c r="I475" s="9"/>
      <c r="J475" s="9"/>
      <c r="K475" s="9"/>
      <c r="L475" s="9"/>
    </row>
    <row r="476" spans="4:12" ht="14.4">
      <c r="D476" s="9"/>
      <c r="E476" s="9"/>
      <c r="F476" s="9"/>
      <c r="G476" s="9"/>
      <c r="H476" s="9"/>
      <c r="I476" s="9"/>
      <c r="J476" s="9"/>
      <c r="K476" s="9"/>
      <c r="L476" s="9"/>
    </row>
    <row r="477" spans="4:12" ht="14.4">
      <c r="D477" s="9"/>
      <c r="E477" s="9"/>
      <c r="F477" s="9"/>
      <c r="G477" s="9"/>
      <c r="H477" s="9"/>
      <c r="I477" s="9"/>
      <c r="J477" s="9"/>
      <c r="K477" s="9"/>
      <c r="L477" s="9"/>
    </row>
    <row r="478" spans="4:12" ht="14.4">
      <c r="D478" s="9"/>
      <c r="E478" s="9"/>
      <c r="F478" s="9"/>
      <c r="G478" s="9"/>
      <c r="H478" s="9"/>
      <c r="I478" s="9"/>
      <c r="J478" s="9"/>
      <c r="K478" s="9"/>
      <c r="L478" s="9"/>
    </row>
    <row r="479" spans="4:12" ht="14.4">
      <c r="D479" s="9"/>
      <c r="E479" s="9"/>
      <c r="F479" s="9"/>
      <c r="G479" s="9"/>
      <c r="H479" s="9"/>
      <c r="I479" s="9"/>
      <c r="J479" s="9"/>
      <c r="K479" s="9"/>
      <c r="L479" s="9"/>
    </row>
    <row r="480" spans="4:12" ht="14.4">
      <c r="D480" s="9"/>
      <c r="E480" s="9"/>
      <c r="F480" s="9"/>
      <c r="G480" s="9"/>
      <c r="H480" s="9"/>
      <c r="I480" s="9"/>
      <c r="J480" s="9"/>
      <c r="K480" s="9"/>
      <c r="L480" s="9"/>
    </row>
    <row r="481" spans="4:12" ht="14.4">
      <c r="D481" s="9"/>
      <c r="E481" s="9"/>
      <c r="F481" s="9"/>
      <c r="G481" s="9"/>
      <c r="H481" s="9"/>
      <c r="I481" s="9"/>
      <c r="J481" s="9"/>
      <c r="K481" s="9"/>
      <c r="L481" s="9"/>
    </row>
    <row r="482" spans="4:12" ht="14.4">
      <c r="D482" s="9"/>
      <c r="E482" s="9"/>
      <c r="F482" s="9"/>
      <c r="G482" s="9"/>
      <c r="H482" s="9"/>
      <c r="I482" s="9"/>
      <c r="J482" s="9"/>
      <c r="K482" s="9"/>
      <c r="L482" s="9"/>
    </row>
    <row r="483" spans="4:12" ht="14.4">
      <c r="D483" s="9"/>
      <c r="E483" s="9"/>
      <c r="F483" s="9"/>
      <c r="G483" s="9"/>
      <c r="H483" s="9"/>
      <c r="I483" s="9"/>
      <c r="J483" s="9"/>
      <c r="K483" s="9"/>
      <c r="L483" s="9"/>
    </row>
    <row r="484" spans="4:12" ht="14.4">
      <c r="D484" s="9"/>
      <c r="E484" s="9"/>
      <c r="F484" s="9"/>
      <c r="G484" s="9"/>
      <c r="H484" s="9"/>
      <c r="I484" s="9"/>
      <c r="J484" s="9"/>
      <c r="K484" s="9"/>
      <c r="L484" s="9"/>
    </row>
    <row r="485" spans="4:12" ht="14.4">
      <c r="D485" s="9"/>
      <c r="E485" s="9"/>
      <c r="F485" s="9"/>
      <c r="G485" s="9"/>
      <c r="H485" s="9"/>
      <c r="I485" s="9"/>
      <c r="J485" s="9"/>
      <c r="K485" s="9"/>
      <c r="L485" s="9"/>
    </row>
    <row r="486" spans="4:12" ht="14.4">
      <c r="D486" s="9"/>
      <c r="E486" s="9"/>
      <c r="F486" s="9"/>
      <c r="G486" s="9"/>
      <c r="H486" s="9"/>
      <c r="I486" s="9"/>
      <c r="J486" s="9"/>
      <c r="K486" s="9"/>
      <c r="L486" s="9"/>
    </row>
    <row r="487" spans="4:12" ht="14.4">
      <c r="D487" s="9"/>
      <c r="E487" s="9"/>
      <c r="F487" s="9"/>
      <c r="G487" s="9"/>
      <c r="H487" s="9"/>
      <c r="I487" s="9"/>
      <c r="J487" s="9"/>
      <c r="K487" s="9"/>
      <c r="L487" s="9"/>
    </row>
    <row r="488" spans="4:12" ht="14.4">
      <c r="D488" s="9"/>
      <c r="E488" s="9"/>
      <c r="F488" s="9"/>
      <c r="G488" s="9"/>
      <c r="H488" s="9"/>
      <c r="I488" s="9"/>
      <c r="J488" s="9"/>
      <c r="K488" s="9"/>
      <c r="L488" s="9"/>
    </row>
    <row r="489" spans="4:12" ht="14.4">
      <c r="D489" s="9"/>
      <c r="E489" s="9"/>
      <c r="F489" s="9"/>
      <c r="G489" s="9"/>
      <c r="H489" s="9"/>
      <c r="I489" s="9"/>
      <c r="J489" s="9"/>
      <c r="K489" s="9"/>
      <c r="L489" s="9"/>
    </row>
    <row r="490" spans="4:12" ht="14.4">
      <c r="D490" s="9"/>
      <c r="E490" s="9"/>
      <c r="F490" s="9"/>
      <c r="G490" s="9"/>
      <c r="H490" s="9"/>
      <c r="I490" s="9"/>
      <c r="J490" s="9"/>
      <c r="K490" s="9"/>
      <c r="L490" s="9"/>
    </row>
    <row r="491" spans="4:12" ht="14.4">
      <c r="D491" s="9"/>
      <c r="E491" s="9"/>
      <c r="F491" s="9"/>
      <c r="G491" s="9"/>
      <c r="H491" s="9"/>
      <c r="I491" s="9"/>
      <c r="J491" s="9"/>
      <c r="K491" s="9"/>
      <c r="L491" s="9"/>
    </row>
    <row r="492" spans="4:12" ht="14.4">
      <c r="D492" s="9"/>
      <c r="E492" s="9"/>
      <c r="F492" s="9"/>
      <c r="G492" s="9"/>
      <c r="H492" s="9"/>
      <c r="I492" s="9"/>
      <c r="J492" s="9"/>
      <c r="K492" s="9"/>
      <c r="L492" s="9"/>
    </row>
    <row r="493" spans="4:12" ht="14.4">
      <c r="D493" s="9"/>
      <c r="E493" s="9"/>
      <c r="F493" s="9"/>
      <c r="G493" s="9"/>
      <c r="H493" s="9"/>
      <c r="I493" s="9"/>
      <c r="J493" s="9"/>
      <c r="K493" s="9"/>
      <c r="L493" s="9"/>
    </row>
    <row r="494" spans="4:12" ht="14.4">
      <c r="D494" s="9"/>
      <c r="E494" s="9"/>
      <c r="F494" s="9"/>
      <c r="G494" s="9"/>
      <c r="H494" s="9"/>
      <c r="I494" s="9"/>
      <c r="J494" s="9"/>
      <c r="K494" s="9"/>
      <c r="L494" s="9"/>
    </row>
    <row r="495" spans="4:12" ht="14.4">
      <c r="D495" s="9"/>
      <c r="E495" s="9"/>
      <c r="F495" s="9"/>
      <c r="G495" s="9"/>
      <c r="H495" s="9"/>
      <c r="I495" s="9"/>
      <c r="J495" s="9"/>
      <c r="K495" s="9"/>
      <c r="L495" s="9"/>
    </row>
    <row r="496" spans="4:12" ht="14.4">
      <c r="D496" s="9"/>
      <c r="E496" s="9"/>
      <c r="F496" s="9"/>
      <c r="G496" s="9"/>
      <c r="H496" s="9"/>
      <c r="I496" s="9"/>
      <c r="J496" s="9"/>
      <c r="K496" s="9"/>
      <c r="L496" s="9"/>
    </row>
    <row r="497" spans="4:12" ht="14.4">
      <c r="D497" s="9"/>
      <c r="E497" s="9"/>
      <c r="F497" s="9"/>
      <c r="G497" s="9"/>
      <c r="H497" s="9"/>
      <c r="I497" s="9"/>
      <c r="J497" s="9"/>
      <c r="K497" s="9"/>
      <c r="L497" s="9"/>
    </row>
    <row r="498" spans="4:12" ht="14.4">
      <c r="D498" s="9"/>
      <c r="E498" s="9"/>
      <c r="F498" s="9"/>
      <c r="G498" s="9"/>
      <c r="H498" s="9"/>
      <c r="I498" s="9"/>
      <c r="J498" s="9"/>
      <c r="K498" s="9"/>
      <c r="L498" s="9"/>
    </row>
    <row r="499" spans="4:12" ht="14.4">
      <c r="D499" s="9"/>
      <c r="E499" s="9"/>
      <c r="F499" s="9"/>
      <c r="G499" s="9"/>
      <c r="H499" s="9"/>
      <c r="I499" s="9"/>
      <c r="J499" s="9"/>
      <c r="K499" s="9"/>
      <c r="L499" s="9"/>
    </row>
    <row r="500" spans="4:12" ht="14.4">
      <c r="D500" s="9"/>
      <c r="E500" s="9"/>
      <c r="F500" s="9"/>
      <c r="G500" s="9"/>
      <c r="H500" s="9"/>
      <c r="I500" s="9"/>
      <c r="J500" s="9"/>
      <c r="K500" s="9"/>
      <c r="L500" s="9"/>
    </row>
    <row r="501" spans="4:12" ht="14.4">
      <c r="D501" s="9"/>
      <c r="E501" s="9"/>
      <c r="F501" s="9"/>
      <c r="G501" s="9"/>
      <c r="H501" s="9"/>
      <c r="I501" s="9"/>
      <c r="J501" s="9"/>
      <c r="K501" s="9"/>
      <c r="L501" s="9"/>
    </row>
    <row r="502" spans="4:12" ht="14.4">
      <c r="D502" s="9"/>
      <c r="E502" s="9"/>
      <c r="F502" s="9"/>
      <c r="G502" s="9"/>
      <c r="H502" s="9"/>
      <c r="I502" s="9"/>
      <c r="J502" s="9"/>
      <c r="K502" s="9"/>
      <c r="L502" s="9"/>
    </row>
    <row r="503" spans="4:12" ht="14.4">
      <c r="D503" s="9"/>
      <c r="E503" s="9"/>
      <c r="F503" s="9"/>
      <c r="G503" s="9"/>
      <c r="H503" s="9"/>
      <c r="I503" s="9"/>
      <c r="J503" s="9"/>
      <c r="K503" s="9"/>
      <c r="L503" s="9"/>
    </row>
    <row r="504" spans="4:12" ht="14.4">
      <c r="D504" s="9"/>
      <c r="E504" s="9"/>
      <c r="F504" s="9"/>
      <c r="G504" s="9"/>
      <c r="H504" s="9"/>
      <c r="I504" s="9"/>
      <c r="J504" s="9"/>
      <c r="K504" s="9"/>
      <c r="L504" s="9"/>
    </row>
    <row r="505" spans="4:12" ht="14.4">
      <c r="D505" s="9"/>
      <c r="E505" s="9"/>
      <c r="F505" s="9"/>
      <c r="G505" s="9"/>
      <c r="H505" s="9"/>
      <c r="I505" s="9"/>
      <c r="J505" s="9"/>
      <c r="K505" s="9"/>
      <c r="L505" s="9"/>
    </row>
    <row r="506" spans="4:12" ht="14.4">
      <c r="D506" s="9"/>
      <c r="E506" s="9"/>
      <c r="F506" s="9"/>
      <c r="G506" s="9"/>
      <c r="H506" s="9"/>
      <c r="I506" s="9"/>
      <c r="J506" s="9"/>
      <c r="K506" s="9"/>
      <c r="L506" s="9"/>
    </row>
    <row r="507" spans="4:12" ht="14.4">
      <c r="D507" s="9"/>
      <c r="E507" s="9"/>
      <c r="F507" s="9"/>
      <c r="G507" s="9"/>
      <c r="H507" s="9"/>
      <c r="I507" s="9"/>
      <c r="J507" s="9"/>
      <c r="K507" s="9"/>
      <c r="L507" s="9"/>
    </row>
    <row r="508" spans="4:12" ht="14.4">
      <c r="D508" s="9"/>
      <c r="E508" s="9"/>
      <c r="F508" s="9"/>
      <c r="G508" s="9"/>
      <c r="H508" s="9"/>
      <c r="I508" s="9"/>
      <c r="J508" s="9"/>
      <c r="K508" s="9"/>
      <c r="L508" s="9"/>
    </row>
    <row r="509" spans="4:12" ht="14.4">
      <c r="D509" s="9"/>
      <c r="E509" s="9"/>
      <c r="F509" s="9"/>
      <c r="G509" s="9"/>
      <c r="H509" s="9"/>
      <c r="I509" s="9"/>
      <c r="J509" s="9"/>
      <c r="K509" s="9"/>
      <c r="L509" s="9"/>
    </row>
    <row r="510" spans="4:12" ht="14.4">
      <c r="D510" s="9"/>
      <c r="E510" s="9"/>
      <c r="F510" s="9"/>
      <c r="G510" s="9"/>
      <c r="H510" s="9"/>
      <c r="I510" s="9"/>
      <c r="J510" s="9"/>
      <c r="K510" s="9"/>
      <c r="L510" s="9"/>
    </row>
    <row r="511" spans="4:12" ht="14.4">
      <c r="D511" s="9"/>
      <c r="E511" s="9"/>
      <c r="F511" s="9"/>
      <c r="G511" s="9"/>
      <c r="H511" s="9"/>
      <c r="I511" s="9"/>
      <c r="J511" s="9"/>
      <c r="K511" s="9"/>
      <c r="L511" s="9"/>
    </row>
    <row r="512" spans="4:12" ht="14.4">
      <c r="D512" s="9"/>
      <c r="E512" s="9"/>
      <c r="F512" s="9"/>
      <c r="G512" s="9"/>
      <c r="H512" s="9"/>
      <c r="I512" s="9"/>
      <c r="J512" s="9"/>
      <c r="K512" s="9"/>
      <c r="L512" s="9"/>
    </row>
    <row r="513" spans="4:12" ht="14.4">
      <c r="D513" s="9"/>
      <c r="E513" s="9"/>
      <c r="F513" s="9"/>
      <c r="G513" s="9"/>
      <c r="H513" s="9"/>
      <c r="I513" s="9"/>
      <c r="J513" s="9"/>
      <c r="K513" s="9"/>
      <c r="L513" s="9"/>
    </row>
    <row r="514" spans="4:12" ht="14.4">
      <c r="D514" s="9"/>
      <c r="E514" s="9"/>
      <c r="F514" s="9"/>
      <c r="G514" s="9"/>
      <c r="H514" s="9"/>
      <c r="I514" s="9"/>
      <c r="J514" s="9"/>
      <c r="K514" s="9"/>
      <c r="L514" s="9"/>
    </row>
    <row r="515" spans="4:12" ht="14.4">
      <c r="D515" s="9"/>
      <c r="E515" s="9"/>
      <c r="F515" s="9"/>
      <c r="G515" s="9"/>
      <c r="H515" s="9"/>
      <c r="I515" s="9"/>
      <c r="J515" s="9"/>
      <c r="K515" s="9"/>
      <c r="L515" s="9"/>
    </row>
    <row r="516" spans="4:12" ht="14.4">
      <c r="D516" s="9"/>
      <c r="E516" s="9"/>
      <c r="F516" s="9"/>
      <c r="G516" s="9"/>
      <c r="H516" s="9"/>
      <c r="I516" s="9"/>
      <c r="J516" s="9"/>
      <c r="K516" s="9"/>
      <c r="L516" s="9"/>
    </row>
    <row r="517" spans="4:12" ht="14.4">
      <c r="D517" s="9"/>
      <c r="E517" s="9"/>
      <c r="F517" s="9"/>
      <c r="G517" s="9"/>
      <c r="H517" s="9"/>
      <c r="I517" s="9"/>
      <c r="J517" s="9"/>
      <c r="K517" s="9"/>
      <c r="L517" s="9"/>
    </row>
    <row r="518" spans="4:12" ht="14.4">
      <c r="D518" s="9"/>
      <c r="E518" s="9"/>
      <c r="F518" s="9"/>
      <c r="G518" s="9"/>
      <c r="H518" s="9"/>
      <c r="I518" s="9"/>
      <c r="J518" s="9"/>
      <c r="K518" s="9"/>
      <c r="L518" s="9"/>
    </row>
    <row r="519" spans="4:12" ht="14.4">
      <c r="D519" s="9"/>
      <c r="E519" s="9"/>
      <c r="F519" s="9"/>
      <c r="G519" s="9"/>
      <c r="H519" s="9"/>
      <c r="I519" s="9"/>
      <c r="J519" s="9"/>
      <c r="K519" s="9"/>
      <c r="L519" s="9"/>
    </row>
    <row r="520" spans="4:12" ht="14.4">
      <c r="D520" s="9"/>
      <c r="E520" s="9"/>
      <c r="F520" s="9"/>
      <c r="G520" s="9"/>
      <c r="H520" s="9"/>
      <c r="I520" s="9"/>
      <c r="J520" s="9"/>
      <c r="K520" s="9"/>
      <c r="L520" s="9"/>
    </row>
    <row r="521" spans="4:12" ht="14.4">
      <c r="D521" s="9"/>
      <c r="E521" s="9"/>
      <c r="F521" s="9"/>
      <c r="G521" s="9"/>
      <c r="H521" s="9"/>
      <c r="I521" s="9"/>
      <c r="J521" s="9"/>
      <c r="K521" s="9"/>
      <c r="L521" s="9"/>
    </row>
    <row r="522" spans="4:12" ht="14.4">
      <c r="D522" s="9"/>
      <c r="E522" s="9"/>
      <c r="F522" s="9"/>
      <c r="G522" s="9"/>
      <c r="H522" s="9"/>
      <c r="I522" s="9"/>
      <c r="J522" s="9"/>
      <c r="K522" s="9"/>
      <c r="L522" s="9"/>
    </row>
    <row r="523" spans="4:12" ht="14.4">
      <c r="D523" s="9"/>
      <c r="E523" s="9"/>
      <c r="F523" s="9"/>
      <c r="G523" s="9"/>
      <c r="H523" s="9"/>
      <c r="I523" s="9"/>
      <c r="J523" s="9"/>
      <c r="K523" s="9"/>
      <c r="L523" s="9"/>
    </row>
    <row r="524" spans="4:12" ht="14.4">
      <c r="D524" s="9"/>
      <c r="E524" s="9"/>
      <c r="F524" s="9"/>
      <c r="G524" s="9"/>
      <c r="H524" s="9"/>
      <c r="I524" s="9"/>
      <c r="J524" s="9"/>
      <c r="K524" s="9"/>
      <c r="L524" s="9"/>
    </row>
    <row r="525" spans="4:12" ht="14.4">
      <c r="D525" s="9"/>
      <c r="E525" s="9"/>
      <c r="F525" s="9"/>
      <c r="G525" s="9"/>
      <c r="H525" s="9"/>
      <c r="I525" s="9"/>
      <c r="J525" s="9"/>
      <c r="K525" s="9"/>
      <c r="L525" s="9"/>
    </row>
    <row r="526" spans="4:12" ht="14.4">
      <c r="D526" s="9"/>
      <c r="E526" s="9"/>
      <c r="F526" s="9"/>
      <c r="G526" s="9"/>
      <c r="H526" s="9"/>
      <c r="I526" s="9"/>
      <c r="J526" s="9"/>
      <c r="K526" s="9"/>
      <c r="L526" s="9"/>
    </row>
    <row r="527" spans="4:12" ht="14.4">
      <c r="D527" s="9"/>
      <c r="E527" s="9"/>
      <c r="F527" s="9"/>
      <c r="G527" s="9"/>
      <c r="H527" s="9"/>
      <c r="I527" s="9"/>
      <c r="J527" s="9"/>
      <c r="K527" s="9"/>
      <c r="L527" s="9"/>
    </row>
    <row r="528" spans="4:12" ht="14.4">
      <c r="D528" s="9"/>
      <c r="E528" s="9"/>
      <c r="F528" s="9"/>
      <c r="G528" s="9"/>
      <c r="H528" s="9"/>
      <c r="I528" s="9"/>
      <c r="J528" s="9"/>
      <c r="K528" s="9"/>
      <c r="L528" s="9"/>
    </row>
    <row r="529" spans="4:12" ht="14.4">
      <c r="D529" s="9"/>
      <c r="E529" s="9"/>
      <c r="F529" s="9"/>
      <c r="G529" s="9"/>
      <c r="H529" s="9"/>
      <c r="I529" s="9"/>
      <c r="J529" s="9"/>
      <c r="K529" s="9"/>
      <c r="L529" s="9"/>
    </row>
    <row r="530" spans="4:12" ht="14.4">
      <c r="D530" s="9"/>
      <c r="E530" s="9"/>
      <c r="F530" s="9"/>
      <c r="G530" s="9"/>
      <c r="H530" s="9"/>
      <c r="I530" s="9"/>
      <c r="J530" s="9"/>
      <c r="K530" s="9"/>
      <c r="L530" s="9"/>
    </row>
    <row r="531" spans="4:12" ht="14.4">
      <c r="D531" s="9"/>
      <c r="E531" s="9"/>
      <c r="F531" s="9"/>
      <c r="G531" s="9"/>
      <c r="H531" s="9"/>
      <c r="I531" s="9"/>
      <c r="J531" s="9"/>
      <c r="K531" s="9"/>
      <c r="L531" s="9"/>
    </row>
    <row r="532" spans="4:12" ht="14.4">
      <c r="D532" s="9"/>
      <c r="E532" s="9"/>
      <c r="F532" s="9"/>
      <c r="G532" s="9"/>
      <c r="H532" s="9"/>
      <c r="I532" s="9"/>
      <c r="J532" s="9"/>
      <c r="K532" s="9"/>
      <c r="L532" s="9"/>
    </row>
    <row r="533" spans="4:12" ht="14.4">
      <c r="D533" s="9"/>
      <c r="E533" s="9"/>
      <c r="F533" s="9"/>
      <c r="G533" s="9"/>
      <c r="H533" s="9"/>
      <c r="I533" s="9"/>
      <c r="J533" s="9"/>
      <c r="K533" s="9"/>
      <c r="L533" s="9"/>
    </row>
    <row r="534" spans="4:12" ht="14.4">
      <c r="D534" s="9"/>
      <c r="E534" s="9"/>
      <c r="F534" s="9"/>
      <c r="G534" s="9"/>
      <c r="H534" s="9"/>
      <c r="I534" s="9"/>
      <c r="J534" s="9"/>
      <c r="K534" s="9"/>
      <c r="L534" s="9"/>
    </row>
    <row r="535" spans="4:12" ht="14.4">
      <c r="D535" s="9"/>
      <c r="E535" s="9"/>
      <c r="F535" s="9"/>
      <c r="G535" s="9"/>
      <c r="H535" s="9"/>
      <c r="I535" s="9"/>
      <c r="J535" s="9"/>
      <c r="K535" s="9"/>
      <c r="L535" s="9"/>
    </row>
    <row r="536" spans="4:12" ht="14.4">
      <c r="D536" s="9"/>
      <c r="E536" s="9"/>
      <c r="F536" s="9"/>
      <c r="G536" s="9"/>
      <c r="H536" s="9"/>
      <c r="I536" s="9"/>
      <c r="J536" s="9"/>
      <c r="K536" s="9"/>
      <c r="L536" s="9"/>
    </row>
    <row r="537" spans="4:12" ht="14.4">
      <c r="D537" s="9"/>
      <c r="E537" s="9"/>
      <c r="F537" s="9"/>
      <c r="G537" s="9"/>
      <c r="H537" s="9"/>
      <c r="I537" s="9"/>
      <c r="J537" s="9"/>
      <c r="K537" s="9"/>
      <c r="L537" s="9"/>
    </row>
    <row r="538" spans="4:12" ht="14.4">
      <c r="D538" s="9"/>
      <c r="E538" s="9"/>
      <c r="F538" s="9"/>
      <c r="G538" s="9"/>
      <c r="H538" s="9"/>
      <c r="I538" s="9"/>
      <c r="J538" s="9"/>
      <c r="K538" s="9"/>
      <c r="L538" s="9"/>
    </row>
    <row r="539" spans="4:12" ht="14.4">
      <c r="D539" s="9"/>
      <c r="E539" s="9"/>
      <c r="F539" s="9"/>
      <c r="G539" s="9"/>
      <c r="H539" s="9"/>
      <c r="I539" s="9"/>
      <c r="J539" s="9"/>
      <c r="K539" s="9"/>
      <c r="L539" s="9"/>
    </row>
    <row r="540" spans="4:12" ht="14.4">
      <c r="D540" s="9"/>
      <c r="E540" s="9"/>
      <c r="F540" s="9"/>
      <c r="G540" s="9"/>
      <c r="H540" s="9"/>
      <c r="I540" s="9"/>
      <c r="J540" s="9"/>
      <c r="K540" s="9"/>
      <c r="L540" s="9"/>
    </row>
    <row r="541" spans="4:12" ht="14.4">
      <c r="D541" s="9"/>
      <c r="E541" s="9"/>
      <c r="F541" s="9"/>
      <c r="G541" s="9"/>
      <c r="H541" s="9"/>
      <c r="I541" s="9"/>
      <c r="J541" s="9"/>
      <c r="K541" s="9"/>
      <c r="L541" s="9"/>
    </row>
    <row r="542" spans="4:12" ht="14.4">
      <c r="D542" s="9"/>
      <c r="E542" s="9"/>
      <c r="F542" s="9"/>
      <c r="G542" s="9"/>
      <c r="H542" s="9"/>
      <c r="I542" s="9"/>
      <c r="J542" s="9"/>
      <c r="K542" s="9"/>
      <c r="L542" s="9"/>
    </row>
    <row r="543" spans="4:12" ht="14.4">
      <c r="D543" s="9"/>
      <c r="E543" s="9"/>
      <c r="F543" s="9"/>
      <c r="G543" s="9"/>
      <c r="H543" s="9"/>
      <c r="I543" s="9"/>
      <c r="J543" s="9"/>
      <c r="K543" s="9"/>
      <c r="L543" s="9"/>
    </row>
    <row r="544" spans="4:12" ht="14.4">
      <c r="D544" s="9"/>
      <c r="E544" s="9"/>
      <c r="F544" s="9"/>
      <c r="G544" s="9"/>
      <c r="H544" s="9"/>
      <c r="I544" s="9"/>
      <c r="J544" s="9"/>
      <c r="K544" s="9"/>
      <c r="L544" s="9"/>
    </row>
    <row r="545" spans="4:12" ht="14.4">
      <c r="D545" s="9"/>
      <c r="E545" s="9"/>
      <c r="F545" s="9"/>
      <c r="G545" s="9"/>
      <c r="H545" s="9"/>
      <c r="I545" s="9"/>
      <c r="J545" s="9"/>
      <c r="K545" s="9"/>
      <c r="L545" s="9"/>
    </row>
    <row r="546" spans="4:12" ht="14.4">
      <c r="D546" s="9"/>
      <c r="E546" s="9"/>
      <c r="F546" s="9"/>
      <c r="G546" s="9"/>
      <c r="H546" s="9"/>
      <c r="I546" s="9"/>
      <c r="J546" s="9"/>
      <c r="K546" s="9"/>
      <c r="L546" s="9"/>
    </row>
    <row r="547" spans="4:12" ht="14.4">
      <c r="D547" s="9"/>
      <c r="E547" s="9"/>
      <c r="F547" s="9"/>
      <c r="G547" s="9"/>
      <c r="H547" s="9"/>
      <c r="I547" s="9"/>
      <c r="J547" s="9"/>
      <c r="K547" s="9"/>
      <c r="L547" s="9"/>
    </row>
    <row r="548" spans="4:12" ht="14.4">
      <c r="D548" s="9"/>
      <c r="E548" s="9"/>
      <c r="F548" s="9"/>
      <c r="G548" s="9"/>
      <c r="H548" s="9"/>
      <c r="I548" s="9"/>
      <c r="J548" s="9"/>
      <c r="K548" s="9"/>
      <c r="L548" s="9"/>
    </row>
    <row r="549" spans="4:12" ht="14.4">
      <c r="D549" s="9"/>
      <c r="E549" s="9"/>
      <c r="F549" s="9"/>
      <c r="G549" s="9"/>
      <c r="H549" s="9"/>
      <c r="I549" s="9"/>
      <c r="J549" s="9"/>
      <c r="K549" s="9"/>
      <c r="L549" s="9"/>
    </row>
    <row r="550" spans="4:12" ht="14.4">
      <c r="D550" s="9"/>
      <c r="E550" s="9"/>
      <c r="F550" s="9"/>
      <c r="G550" s="9"/>
      <c r="H550" s="9"/>
      <c r="I550" s="9"/>
      <c r="J550" s="9"/>
      <c r="K550" s="9"/>
      <c r="L550" s="9"/>
    </row>
    <row r="551" spans="4:12" ht="14.4">
      <c r="D551" s="9"/>
      <c r="E551" s="9"/>
      <c r="F551" s="9"/>
      <c r="G551" s="9"/>
      <c r="H551" s="9"/>
      <c r="I551" s="9"/>
      <c r="J551" s="9"/>
      <c r="K551" s="9"/>
      <c r="L551" s="9"/>
    </row>
    <row r="552" spans="4:12" ht="14.4">
      <c r="D552" s="9"/>
      <c r="E552" s="9"/>
      <c r="F552" s="9"/>
      <c r="G552" s="9"/>
      <c r="H552" s="9"/>
      <c r="I552" s="9"/>
      <c r="J552" s="9"/>
      <c r="K552" s="9"/>
      <c r="L552" s="9"/>
    </row>
    <row r="553" spans="4:12" ht="14.4">
      <c r="D553" s="9"/>
      <c r="E553" s="9"/>
      <c r="F553" s="9"/>
      <c r="G553" s="9"/>
      <c r="H553" s="9"/>
      <c r="I553" s="9"/>
      <c r="J553" s="9"/>
      <c r="K553" s="9"/>
      <c r="L553" s="9"/>
    </row>
    <row r="554" spans="4:12" ht="14.4">
      <c r="D554" s="9"/>
      <c r="E554" s="9"/>
      <c r="F554" s="9"/>
      <c r="G554" s="9"/>
      <c r="H554" s="9"/>
      <c r="I554" s="9"/>
      <c r="J554" s="9"/>
      <c r="K554" s="9"/>
      <c r="L554" s="9"/>
    </row>
    <row r="555" spans="4:12" ht="14.4">
      <c r="D555" s="9"/>
      <c r="E555" s="9"/>
      <c r="F555" s="9"/>
      <c r="G555" s="9"/>
      <c r="H555" s="9"/>
      <c r="I555" s="9"/>
      <c r="J555" s="9"/>
      <c r="K555" s="9"/>
      <c r="L555" s="9"/>
    </row>
    <row r="556" spans="4:12" ht="14.4">
      <c r="D556" s="9"/>
      <c r="E556" s="9"/>
      <c r="F556" s="9"/>
      <c r="G556" s="9"/>
      <c r="H556" s="9"/>
      <c r="I556" s="9"/>
      <c r="J556" s="9"/>
      <c r="K556" s="9"/>
      <c r="L556" s="9"/>
    </row>
    <row r="557" spans="4:12" ht="14.4">
      <c r="D557" s="9"/>
      <c r="E557" s="9"/>
      <c r="F557" s="9"/>
      <c r="G557" s="9"/>
      <c r="H557" s="9"/>
      <c r="I557" s="9"/>
      <c r="J557" s="9"/>
      <c r="K557" s="9"/>
      <c r="L557" s="9"/>
    </row>
    <row r="558" spans="4:12" ht="14.4">
      <c r="D558" s="9"/>
      <c r="E558" s="9"/>
      <c r="F558" s="9"/>
      <c r="G558" s="9"/>
      <c r="H558" s="9"/>
      <c r="I558" s="9"/>
      <c r="J558" s="9"/>
      <c r="K558" s="9"/>
      <c r="L558" s="9"/>
    </row>
    <row r="559" spans="4:12" ht="14.4">
      <c r="D559" s="9"/>
      <c r="E559" s="9"/>
      <c r="F559" s="9"/>
      <c r="G559" s="9"/>
      <c r="H559" s="9"/>
      <c r="I559" s="9"/>
      <c r="J559" s="9"/>
      <c r="K559" s="9"/>
      <c r="L559" s="9"/>
    </row>
    <row r="560" spans="4:12" ht="14.4">
      <c r="D560" s="9"/>
      <c r="E560" s="9"/>
      <c r="F560" s="9"/>
      <c r="G560" s="9"/>
      <c r="H560" s="9"/>
      <c r="I560" s="9"/>
      <c r="J560" s="9"/>
      <c r="K560" s="9"/>
      <c r="L560" s="9"/>
    </row>
    <row r="561" spans="4:12" ht="14.4">
      <c r="D561" s="9"/>
      <c r="E561" s="9"/>
      <c r="F561" s="9"/>
      <c r="G561" s="9"/>
      <c r="H561" s="9"/>
      <c r="I561" s="9"/>
      <c r="J561" s="9"/>
      <c r="K561" s="9"/>
      <c r="L561" s="9"/>
    </row>
    <row r="562" spans="4:12" ht="14.4">
      <c r="D562" s="9"/>
      <c r="E562" s="9"/>
      <c r="F562" s="9"/>
      <c r="G562" s="9"/>
      <c r="H562" s="9"/>
      <c r="I562" s="9"/>
      <c r="J562" s="9"/>
      <c r="K562" s="9"/>
      <c r="L562" s="9"/>
    </row>
    <row r="563" spans="4:12" ht="14.4">
      <c r="D563" s="9"/>
      <c r="E563" s="9"/>
      <c r="F563" s="9"/>
      <c r="G563" s="9"/>
      <c r="H563" s="9"/>
      <c r="I563" s="9"/>
      <c r="J563" s="9"/>
      <c r="K563" s="9"/>
      <c r="L563" s="9"/>
    </row>
    <row r="564" spans="4:12" ht="14.4">
      <c r="D564" s="9"/>
      <c r="E564" s="9"/>
      <c r="F564" s="9"/>
      <c r="G564" s="9"/>
      <c r="H564" s="9"/>
      <c r="I564" s="9"/>
      <c r="J564" s="9"/>
      <c r="K564" s="9"/>
      <c r="L564" s="9"/>
    </row>
    <row r="565" spans="4:12" ht="14.4">
      <c r="D565" s="9"/>
      <c r="E565" s="9"/>
      <c r="F565" s="9"/>
      <c r="G565" s="9"/>
      <c r="H565" s="9"/>
      <c r="I565" s="9"/>
      <c r="J565" s="9"/>
      <c r="K565" s="9"/>
      <c r="L565" s="9"/>
    </row>
    <row r="566" spans="4:12" ht="14.4">
      <c r="D566" s="9"/>
      <c r="E566" s="9"/>
      <c r="F566" s="9"/>
      <c r="G566" s="9"/>
      <c r="H566" s="9"/>
      <c r="I566" s="9"/>
      <c r="J566" s="9"/>
      <c r="K566" s="9"/>
      <c r="L566" s="9"/>
    </row>
    <row r="567" spans="4:12" ht="14.4">
      <c r="D567" s="9"/>
      <c r="E567" s="9"/>
      <c r="F567" s="9"/>
      <c r="G567" s="9"/>
      <c r="H567" s="9"/>
      <c r="I567" s="9"/>
      <c r="J567" s="9"/>
      <c r="K567" s="9"/>
      <c r="L567" s="9"/>
    </row>
    <row r="568" spans="4:12" ht="14.4">
      <c r="D568" s="9"/>
      <c r="E568" s="9"/>
      <c r="F568" s="9"/>
      <c r="G568" s="9"/>
      <c r="H568" s="9"/>
      <c r="I568" s="9"/>
      <c r="J568" s="9"/>
      <c r="K568" s="9"/>
      <c r="L568" s="9"/>
    </row>
    <row r="569" spans="4:12" ht="14.4">
      <c r="D569" s="9"/>
      <c r="E569" s="9"/>
      <c r="F569" s="9"/>
      <c r="G569" s="9"/>
      <c r="H569" s="9"/>
      <c r="I569" s="9"/>
      <c r="J569" s="9"/>
      <c r="K569" s="9"/>
      <c r="L569" s="9"/>
    </row>
    <row r="570" spans="4:12" ht="14.4">
      <c r="D570" s="9"/>
      <c r="E570" s="9"/>
      <c r="F570" s="9"/>
      <c r="G570" s="9"/>
      <c r="H570" s="9"/>
      <c r="I570" s="9"/>
      <c r="J570" s="9"/>
      <c r="K570" s="9"/>
      <c r="L570" s="9"/>
    </row>
    <row r="571" spans="4:12" ht="14.4">
      <c r="D571" s="9"/>
      <c r="E571" s="9"/>
      <c r="F571" s="9"/>
      <c r="G571" s="9"/>
      <c r="H571" s="9"/>
      <c r="I571" s="9"/>
      <c r="J571" s="9"/>
      <c r="K571" s="9"/>
      <c r="L571" s="9"/>
    </row>
    <row r="572" spans="4:12" ht="14.4">
      <c r="D572" s="9"/>
      <c r="E572" s="9"/>
      <c r="F572" s="9"/>
      <c r="G572" s="9"/>
      <c r="H572" s="9"/>
      <c r="I572" s="9"/>
      <c r="J572" s="9"/>
      <c r="K572" s="9"/>
      <c r="L572" s="9"/>
    </row>
    <row r="573" spans="4:12" ht="14.4">
      <c r="D573" s="9"/>
      <c r="E573" s="9"/>
      <c r="F573" s="9"/>
      <c r="G573" s="9"/>
      <c r="H573" s="9"/>
      <c r="I573" s="9"/>
      <c r="J573" s="9"/>
      <c r="K573" s="9"/>
      <c r="L573" s="9"/>
    </row>
    <row r="574" spans="4:12" ht="14.4">
      <c r="D574" s="9"/>
      <c r="E574" s="9"/>
      <c r="F574" s="9"/>
      <c r="G574" s="9"/>
      <c r="H574" s="9"/>
      <c r="I574" s="9"/>
      <c r="J574" s="9"/>
      <c r="K574" s="9"/>
      <c r="L574" s="9"/>
    </row>
    <row r="575" spans="4:12" ht="14.4">
      <c r="D575" s="9"/>
      <c r="E575" s="9"/>
      <c r="F575" s="9"/>
      <c r="G575" s="9"/>
      <c r="H575" s="9"/>
      <c r="I575" s="9"/>
      <c r="J575" s="9"/>
      <c r="K575" s="9"/>
      <c r="L575" s="9"/>
    </row>
    <row r="576" spans="4:12" ht="14.4">
      <c r="D576" s="9"/>
      <c r="E576" s="9"/>
      <c r="F576" s="9"/>
      <c r="G576" s="9"/>
      <c r="H576" s="9"/>
      <c r="I576" s="9"/>
      <c r="J576" s="9"/>
      <c r="K576" s="9"/>
      <c r="L576" s="9"/>
    </row>
    <row r="577" spans="4:12" ht="14.4">
      <c r="D577" s="9"/>
      <c r="E577" s="9"/>
      <c r="F577" s="9"/>
      <c r="G577" s="9"/>
      <c r="H577" s="9"/>
      <c r="I577" s="9"/>
      <c r="J577" s="9"/>
      <c r="K577" s="9"/>
      <c r="L577" s="9"/>
    </row>
    <row r="578" spans="4:12" ht="14.4">
      <c r="D578" s="9"/>
      <c r="E578" s="9"/>
      <c r="F578" s="9"/>
      <c r="G578" s="9"/>
      <c r="H578" s="9"/>
      <c r="I578" s="9"/>
      <c r="J578" s="9"/>
      <c r="K578" s="9"/>
      <c r="L578" s="9"/>
    </row>
    <row r="579" spans="4:12" ht="14.4">
      <c r="D579" s="9"/>
      <c r="E579" s="9"/>
      <c r="F579" s="9"/>
      <c r="G579" s="9"/>
      <c r="H579" s="9"/>
      <c r="I579" s="9"/>
      <c r="J579" s="9"/>
      <c r="K579" s="9"/>
      <c r="L579" s="9"/>
    </row>
    <row r="580" spans="4:12" ht="14.4">
      <c r="D580" s="9"/>
      <c r="E580" s="9"/>
      <c r="F580" s="9"/>
      <c r="G580" s="9"/>
      <c r="H580" s="9"/>
      <c r="I580" s="9"/>
      <c r="J580" s="9"/>
      <c r="K580" s="9"/>
      <c r="L580" s="9"/>
    </row>
    <row r="581" spans="4:12" ht="14.4">
      <c r="D581" s="9"/>
      <c r="E581" s="9"/>
      <c r="F581" s="9"/>
      <c r="G581" s="9"/>
      <c r="H581" s="9"/>
      <c r="I581" s="9"/>
      <c r="J581" s="9"/>
      <c r="K581" s="9"/>
      <c r="L581" s="9"/>
    </row>
    <row r="582" spans="4:12" ht="14.4">
      <c r="D582" s="9"/>
      <c r="E582" s="9"/>
      <c r="F582" s="9"/>
      <c r="G582" s="9"/>
      <c r="H582" s="9"/>
      <c r="I582" s="9"/>
      <c r="J582" s="9"/>
      <c r="K582" s="9"/>
      <c r="L582" s="9"/>
    </row>
    <row r="583" spans="4:12" ht="14.4">
      <c r="D583" s="9"/>
      <c r="E583" s="9"/>
      <c r="F583" s="9"/>
      <c r="G583" s="9"/>
      <c r="H583" s="9"/>
      <c r="I583" s="9"/>
      <c r="J583" s="9"/>
      <c r="K583" s="9"/>
      <c r="L583" s="9"/>
    </row>
    <row r="584" spans="4:12" ht="14.4">
      <c r="D584" s="9"/>
      <c r="E584" s="9"/>
      <c r="F584" s="9"/>
      <c r="G584" s="9"/>
      <c r="H584" s="9"/>
      <c r="I584" s="9"/>
      <c r="J584" s="9"/>
      <c r="K584" s="9"/>
      <c r="L584" s="9"/>
    </row>
    <row r="585" spans="4:12" ht="14.4">
      <c r="D585" s="9"/>
      <c r="E585" s="9"/>
      <c r="F585" s="9"/>
      <c r="G585" s="9"/>
      <c r="H585" s="9"/>
      <c r="I585" s="9"/>
      <c r="J585" s="9"/>
      <c r="K585" s="9"/>
      <c r="L585" s="9"/>
    </row>
    <row r="586" spans="4:12" ht="14.4">
      <c r="D586" s="9"/>
      <c r="E586" s="9"/>
      <c r="F586" s="9"/>
      <c r="G586" s="9"/>
      <c r="H586" s="9"/>
      <c r="I586" s="9"/>
      <c r="J586" s="9"/>
      <c r="K586" s="9"/>
      <c r="L586" s="9"/>
    </row>
    <row r="587" spans="4:12" ht="14.4">
      <c r="D587" s="9"/>
      <c r="E587" s="9"/>
      <c r="F587" s="9"/>
      <c r="G587" s="9"/>
      <c r="H587" s="9"/>
      <c r="I587" s="9"/>
      <c r="J587" s="9"/>
      <c r="K587" s="9"/>
      <c r="L587" s="9"/>
    </row>
    <row r="588" spans="4:12" ht="14.4">
      <c r="D588" s="9"/>
      <c r="E588" s="9"/>
      <c r="F588" s="9"/>
      <c r="G588" s="9"/>
      <c r="H588" s="9"/>
      <c r="I588" s="9"/>
      <c r="J588" s="9"/>
      <c r="K588" s="9"/>
      <c r="L588" s="9"/>
    </row>
    <row r="589" spans="4:12" ht="14.4">
      <c r="D589" s="9"/>
      <c r="E589" s="9"/>
      <c r="F589" s="9"/>
      <c r="G589" s="9"/>
      <c r="H589" s="9"/>
      <c r="I589" s="9"/>
      <c r="J589" s="9"/>
      <c r="K589" s="9"/>
      <c r="L589" s="9"/>
    </row>
    <row r="590" spans="4:12" ht="14.4">
      <c r="D590" s="9"/>
      <c r="E590" s="9"/>
      <c r="F590" s="9"/>
      <c r="G590" s="9"/>
      <c r="H590" s="9"/>
      <c r="I590" s="9"/>
      <c r="J590" s="9"/>
      <c r="K590" s="9"/>
      <c r="L590" s="9"/>
    </row>
    <row r="591" spans="4:12" ht="14.4">
      <c r="D591" s="9"/>
      <c r="E591" s="9"/>
      <c r="F591" s="9"/>
      <c r="G591" s="9"/>
      <c r="H591" s="9"/>
      <c r="I591" s="9"/>
      <c r="J591" s="9"/>
      <c r="K591" s="9"/>
      <c r="L591" s="9"/>
    </row>
    <row r="592" spans="4:12" ht="14.4">
      <c r="D592" s="9"/>
      <c r="E592" s="9"/>
      <c r="F592" s="9"/>
      <c r="G592" s="9"/>
      <c r="H592" s="9"/>
      <c r="I592" s="9"/>
      <c r="J592" s="9"/>
      <c r="K592" s="9"/>
      <c r="L592" s="9"/>
    </row>
    <row r="593" spans="4:12" ht="14.4">
      <c r="D593" s="9"/>
      <c r="E593" s="9"/>
      <c r="F593" s="9"/>
      <c r="G593" s="9"/>
      <c r="H593" s="9"/>
      <c r="I593" s="9"/>
      <c r="J593" s="9"/>
      <c r="K593" s="9"/>
      <c r="L593" s="9"/>
    </row>
    <row r="594" spans="4:12" ht="14.4">
      <c r="D594" s="9"/>
      <c r="E594" s="9"/>
      <c r="F594" s="9"/>
      <c r="G594" s="9"/>
      <c r="H594" s="9"/>
      <c r="I594" s="9"/>
      <c r="J594" s="9"/>
      <c r="K594" s="9"/>
      <c r="L594" s="9"/>
    </row>
    <row r="595" spans="4:12" ht="14.4">
      <c r="D595" s="9"/>
      <c r="E595" s="9"/>
      <c r="F595" s="9"/>
      <c r="G595" s="9"/>
      <c r="H595" s="9"/>
      <c r="I595" s="9"/>
      <c r="J595" s="9"/>
      <c r="K595" s="9"/>
      <c r="L595" s="9"/>
    </row>
    <row r="596" spans="4:12" ht="14.4">
      <c r="D596" s="9"/>
      <c r="E596" s="9"/>
      <c r="F596" s="9"/>
      <c r="G596" s="9"/>
      <c r="H596" s="9"/>
      <c r="I596" s="9"/>
      <c r="J596" s="9"/>
      <c r="K596" s="9"/>
      <c r="L596" s="9"/>
    </row>
    <row r="597" spans="4:12" ht="14.4">
      <c r="D597" s="9"/>
      <c r="E597" s="9"/>
      <c r="F597" s="9"/>
      <c r="G597" s="9"/>
      <c r="H597" s="9"/>
      <c r="I597" s="9"/>
      <c r="J597" s="9"/>
      <c r="K597" s="9"/>
      <c r="L597" s="9"/>
    </row>
    <row r="598" spans="4:12" ht="14.4">
      <c r="D598" s="9"/>
      <c r="E598" s="9"/>
      <c r="F598" s="9"/>
      <c r="G598" s="9"/>
      <c r="H598" s="9"/>
      <c r="I598" s="9"/>
      <c r="J598" s="9"/>
      <c r="K598" s="9"/>
      <c r="L598" s="9"/>
    </row>
    <row r="599" spans="4:12" ht="14.4">
      <c r="D599" s="9"/>
      <c r="E599" s="9"/>
      <c r="F599" s="9"/>
      <c r="G599" s="9"/>
      <c r="H599" s="9"/>
      <c r="I599" s="9"/>
      <c r="J599" s="9"/>
      <c r="K599" s="9"/>
      <c r="L599" s="9"/>
    </row>
    <row r="600" spans="4:12" ht="14.4">
      <c r="D600" s="9"/>
      <c r="E600" s="9"/>
      <c r="F600" s="9"/>
      <c r="G600" s="9"/>
      <c r="H600" s="9"/>
      <c r="I600" s="9"/>
      <c r="J600" s="9"/>
      <c r="K600" s="9"/>
      <c r="L600" s="9"/>
    </row>
    <row r="601" spans="4:12" ht="14.4">
      <c r="D601" s="9"/>
      <c r="E601" s="9"/>
      <c r="F601" s="9"/>
      <c r="G601" s="9"/>
      <c r="H601" s="9"/>
      <c r="I601" s="9"/>
      <c r="J601" s="9"/>
      <c r="K601" s="9"/>
      <c r="L601" s="9"/>
    </row>
    <row r="602" spans="4:12" ht="14.4">
      <c r="D602" s="9"/>
      <c r="E602" s="9"/>
      <c r="F602" s="9"/>
      <c r="G602" s="9"/>
      <c r="H602" s="9"/>
      <c r="I602" s="9"/>
      <c r="J602" s="9"/>
      <c r="K602" s="9"/>
      <c r="L602" s="9"/>
    </row>
    <row r="603" spans="4:12" ht="14.4">
      <c r="D603" s="9"/>
      <c r="E603" s="9"/>
      <c r="F603" s="9"/>
      <c r="G603" s="9"/>
      <c r="H603" s="9"/>
      <c r="I603" s="9"/>
      <c r="J603" s="9"/>
      <c r="K603" s="9"/>
      <c r="L603" s="9"/>
    </row>
    <row r="604" spans="4:12" ht="14.4">
      <c r="D604" s="9"/>
      <c r="E604" s="9"/>
      <c r="F604" s="9"/>
      <c r="G604" s="9"/>
      <c r="H604" s="9"/>
      <c r="I604" s="9"/>
      <c r="J604" s="9"/>
      <c r="K604" s="9"/>
      <c r="L604" s="9"/>
    </row>
    <row r="605" spans="4:12" ht="14.4">
      <c r="D605" s="9"/>
      <c r="E605" s="9"/>
      <c r="F605" s="9"/>
      <c r="G605" s="9"/>
      <c r="H605" s="9"/>
      <c r="I605" s="9"/>
      <c r="J605" s="9"/>
      <c r="K605" s="9"/>
      <c r="L605" s="9"/>
    </row>
    <row r="606" spans="4:12" ht="14.4">
      <c r="D606" s="9"/>
      <c r="E606" s="9"/>
      <c r="F606" s="9"/>
      <c r="G606" s="9"/>
      <c r="H606" s="9"/>
      <c r="I606" s="9"/>
      <c r="J606" s="9"/>
      <c r="K606" s="9"/>
      <c r="L606" s="9"/>
    </row>
    <row r="607" spans="4:12" ht="14.4">
      <c r="D607" s="9"/>
      <c r="E607" s="9"/>
      <c r="F607" s="9"/>
      <c r="G607" s="9"/>
      <c r="H607" s="9"/>
      <c r="I607" s="9"/>
      <c r="J607" s="9"/>
      <c r="K607" s="9"/>
      <c r="L607" s="9"/>
    </row>
    <row r="608" spans="4:12" ht="14.4">
      <c r="D608" s="9"/>
      <c r="E608" s="9"/>
      <c r="F608" s="9"/>
      <c r="G608" s="9"/>
      <c r="H608" s="9"/>
      <c r="I608" s="9"/>
      <c r="J608" s="9"/>
      <c r="K608" s="9"/>
      <c r="L608" s="9"/>
    </row>
    <row r="609" spans="4:12" ht="14.4">
      <c r="D609" s="9"/>
      <c r="E609" s="9"/>
      <c r="F609" s="9"/>
      <c r="G609" s="9"/>
      <c r="H609" s="9"/>
      <c r="I609" s="9"/>
      <c r="J609" s="9"/>
      <c r="K609" s="9"/>
      <c r="L609" s="9"/>
    </row>
    <row r="610" spans="4:12" ht="14.4">
      <c r="D610" s="9"/>
      <c r="E610" s="9"/>
      <c r="F610" s="9"/>
      <c r="G610" s="9"/>
      <c r="H610" s="9"/>
      <c r="I610" s="9"/>
      <c r="J610" s="9"/>
      <c r="K610" s="9"/>
      <c r="L610" s="9"/>
    </row>
    <row r="611" spans="4:12" ht="14.4">
      <c r="D611" s="9"/>
      <c r="E611" s="9"/>
      <c r="F611" s="9"/>
      <c r="G611" s="9"/>
      <c r="H611" s="9"/>
      <c r="I611" s="9"/>
      <c r="J611" s="9"/>
      <c r="K611" s="9"/>
      <c r="L611" s="9"/>
    </row>
    <row r="612" spans="4:12" ht="14.4">
      <c r="D612" s="9"/>
      <c r="E612" s="9"/>
      <c r="F612" s="9"/>
      <c r="G612" s="9"/>
      <c r="H612" s="9"/>
      <c r="I612" s="9"/>
      <c r="J612" s="9"/>
      <c r="K612" s="9"/>
      <c r="L612" s="9"/>
    </row>
    <row r="613" spans="4:12" ht="14.4">
      <c r="D613" s="9"/>
      <c r="E613" s="9"/>
      <c r="F613" s="9"/>
      <c r="G613" s="9"/>
      <c r="H613" s="9"/>
      <c r="I613" s="9"/>
      <c r="J613" s="9"/>
      <c r="K613" s="9"/>
      <c r="L613" s="9"/>
    </row>
    <row r="614" spans="4:12" ht="14.4">
      <c r="D614" s="9"/>
      <c r="E614" s="9"/>
      <c r="F614" s="9"/>
      <c r="G614" s="9"/>
      <c r="H614" s="9"/>
      <c r="I614" s="9"/>
      <c r="J614" s="9"/>
      <c r="K614" s="9"/>
      <c r="L614" s="9"/>
    </row>
    <row r="615" spans="4:12" ht="14.4">
      <c r="D615" s="9"/>
      <c r="E615" s="9"/>
      <c r="F615" s="9"/>
      <c r="G615" s="9"/>
      <c r="H615" s="9"/>
      <c r="I615" s="9"/>
      <c r="J615" s="9"/>
      <c r="K615" s="9"/>
      <c r="L615" s="9"/>
    </row>
    <row r="616" spans="4:12" ht="14.4">
      <c r="D616" s="9"/>
      <c r="E616" s="9"/>
      <c r="F616" s="9"/>
      <c r="G616" s="9"/>
      <c r="H616" s="9"/>
      <c r="I616" s="9"/>
      <c r="J616" s="9"/>
      <c r="K616" s="9"/>
      <c r="L616" s="9"/>
    </row>
    <row r="617" spans="4:12" ht="14.4">
      <c r="D617" s="9"/>
      <c r="E617" s="9"/>
      <c r="F617" s="9"/>
      <c r="G617" s="9"/>
      <c r="H617" s="9"/>
      <c r="I617" s="9"/>
      <c r="J617" s="9"/>
      <c r="K617" s="9"/>
      <c r="L617" s="9"/>
    </row>
    <row r="618" spans="4:12" ht="14.4">
      <c r="D618" s="9"/>
      <c r="E618" s="9"/>
      <c r="F618" s="9"/>
      <c r="G618" s="9"/>
      <c r="H618" s="9"/>
      <c r="I618" s="9"/>
      <c r="J618" s="9"/>
      <c r="K618" s="9"/>
      <c r="L618" s="9"/>
    </row>
    <row r="619" spans="4:12" ht="14.4">
      <c r="D619" s="9"/>
      <c r="E619" s="9"/>
      <c r="F619" s="9"/>
      <c r="G619" s="9"/>
      <c r="H619" s="9"/>
      <c r="I619" s="9"/>
      <c r="J619" s="9"/>
      <c r="K619" s="9"/>
      <c r="L619" s="9"/>
    </row>
    <row r="620" spans="4:12" ht="14.4">
      <c r="D620" s="9"/>
      <c r="E620" s="9"/>
      <c r="F620" s="9"/>
      <c r="G620" s="9"/>
      <c r="H620" s="9"/>
      <c r="I620" s="9"/>
      <c r="J620" s="9"/>
      <c r="K620" s="9"/>
      <c r="L620" s="9"/>
    </row>
    <row r="621" spans="4:12" ht="14.4">
      <c r="D621" s="9"/>
      <c r="E621" s="9"/>
      <c r="F621" s="9"/>
      <c r="G621" s="9"/>
      <c r="H621" s="9"/>
      <c r="I621" s="9"/>
      <c r="J621" s="9"/>
      <c r="K621" s="9"/>
      <c r="L621" s="9"/>
    </row>
    <row r="622" spans="4:12" ht="14.4">
      <c r="D622" s="9"/>
      <c r="E622" s="9"/>
      <c r="F622" s="9"/>
      <c r="G622" s="9"/>
      <c r="H622" s="9"/>
      <c r="I622" s="9"/>
      <c r="J622" s="9"/>
      <c r="K622" s="9"/>
      <c r="L622" s="9"/>
    </row>
    <row r="623" spans="4:12" ht="14.4">
      <c r="D623" s="9"/>
      <c r="E623" s="9"/>
      <c r="F623" s="9"/>
      <c r="G623" s="9"/>
      <c r="H623" s="9"/>
      <c r="I623" s="9"/>
      <c r="J623" s="9"/>
      <c r="K623" s="9"/>
      <c r="L623" s="9"/>
    </row>
    <row r="624" spans="4:12" ht="14.4">
      <c r="D624" s="9"/>
      <c r="E624" s="9"/>
      <c r="F624" s="9"/>
      <c r="G624" s="9"/>
      <c r="H624" s="9"/>
      <c r="I624" s="9"/>
      <c r="J624" s="9"/>
      <c r="K624" s="9"/>
      <c r="L624" s="9"/>
    </row>
    <row r="625" spans="4:12" ht="14.4">
      <c r="D625" s="9"/>
      <c r="E625" s="9"/>
      <c r="F625" s="9"/>
      <c r="G625" s="9"/>
      <c r="H625" s="9"/>
      <c r="I625" s="9"/>
      <c r="J625" s="9"/>
      <c r="K625" s="9"/>
      <c r="L625" s="9"/>
    </row>
    <row r="626" spans="4:12" ht="14.4">
      <c r="D626" s="9"/>
      <c r="E626" s="9"/>
      <c r="F626" s="9"/>
      <c r="G626" s="9"/>
      <c r="H626" s="9"/>
      <c r="I626" s="9"/>
      <c r="J626" s="9"/>
      <c r="K626" s="9"/>
      <c r="L626" s="9"/>
    </row>
    <row r="627" spans="4:12" ht="14.4">
      <c r="D627" s="9"/>
      <c r="E627" s="9"/>
      <c r="F627" s="9"/>
      <c r="G627" s="9"/>
      <c r="H627" s="9"/>
      <c r="I627" s="9"/>
      <c r="J627" s="9"/>
      <c r="K627" s="9"/>
      <c r="L627" s="9"/>
    </row>
    <row r="628" spans="4:12" ht="14.4">
      <c r="D628" s="9"/>
      <c r="E628" s="9"/>
      <c r="F628" s="9"/>
      <c r="G628" s="9"/>
      <c r="H628" s="9"/>
      <c r="I628" s="9"/>
      <c r="J628" s="9"/>
      <c r="K628" s="9"/>
      <c r="L628" s="9"/>
    </row>
    <row r="629" spans="4:12" ht="14.4">
      <c r="D629" s="9"/>
      <c r="E629" s="9"/>
      <c r="F629" s="9"/>
      <c r="G629" s="9"/>
      <c r="H629" s="9"/>
      <c r="I629" s="9"/>
      <c r="J629" s="9"/>
      <c r="K629" s="9"/>
      <c r="L629" s="9"/>
    </row>
    <row r="630" spans="4:12" ht="14.4">
      <c r="D630" s="9"/>
      <c r="E630" s="9"/>
      <c r="F630" s="9"/>
      <c r="G630" s="9"/>
      <c r="H630" s="9"/>
      <c r="I630" s="9"/>
      <c r="J630" s="9"/>
      <c r="K630" s="9"/>
      <c r="L630" s="9"/>
    </row>
    <row r="631" spans="4:12" ht="14.4">
      <c r="D631" s="9"/>
      <c r="E631" s="9"/>
      <c r="F631" s="9"/>
      <c r="G631" s="9"/>
      <c r="H631" s="9"/>
      <c r="I631" s="9"/>
      <c r="J631" s="9"/>
      <c r="K631" s="9"/>
      <c r="L631" s="9"/>
    </row>
    <row r="632" spans="4:12" ht="14.4">
      <c r="D632" s="9"/>
      <c r="E632" s="9"/>
      <c r="F632" s="9"/>
      <c r="G632" s="9"/>
      <c r="H632" s="9"/>
      <c r="I632" s="9"/>
      <c r="J632" s="9"/>
      <c r="K632" s="9"/>
      <c r="L632" s="9"/>
    </row>
    <row r="633" spans="4:12" ht="14.4">
      <c r="D633" s="9"/>
      <c r="E633" s="9"/>
      <c r="F633" s="9"/>
      <c r="G633" s="9"/>
      <c r="H633" s="9"/>
      <c r="I633" s="9"/>
      <c r="J633" s="9"/>
      <c r="K633" s="9"/>
      <c r="L633" s="9"/>
    </row>
    <row r="634" spans="4:12" ht="14.4">
      <c r="D634" s="9"/>
      <c r="E634" s="9"/>
      <c r="F634" s="9"/>
      <c r="G634" s="9"/>
      <c r="H634" s="9"/>
      <c r="I634" s="9"/>
      <c r="J634" s="9"/>
      <c r="K634" s="9"/>
      <c r="L634" s="9"/>
    </row>
    <row r="635" spans="4:12" ht="14.4">
      <c r="D635" s="9"/>
      <c r="E635" s="9"/>
      <c r="F635" s="9"/>
      <c r="G635" s="9"/>
      <c r="H635" s="9"/>
      <c r="I635" s="9"/>
      <c r="J635" s="9"/>
      <c r="K635" s="9"/>
      <c r="L635" s="9"/>
    </row>
    <row r="636" spans="4:12" ht="14.4">
      <c r="D636" s="9"/>
      <c r="E636" s="9"/>
      <c r="F636" s="9"/>
      <c r="G636" s="9"/>
      <c r="H636" s="9"/>
      <c r="I636" s="9"/>
      <c r="J636" s="9"/>
      <c r="K636" s="9"/>
      <c r="L636" s="9"/>
    </row>
    <row r="637" spans="4:12" ht="14.4">
      <c r="D637" s="9"/>
      <c r="E637" s="9"/>
      <c r="F637" s="9"/>
      <c r="G637" s="9"/>
      <c r="H637" s="9"/>
      <c r="I637" s="9"/>
      <c r="J637" s="9"/>
      <c r="K637" s="9"/>
      <c r="L637" s="9"/>
    </row>
    <row r="638" spans="4:12" ht="14.4">
      <c r="D638" s="9"/>
      <c r="E638" s="9"/>
      <c r="F638" s="9"/>
      <c r="G638" s="9"/>
      <c r="H638" s="9"/>
      <c r="I638" s="9"/>
      <c r="J638" s="9"/>
      <c r="K638" s="9"/>
      <c r="L638" s="9"/>
    </row>
    <row r="639" spans="4:12" ht="14.4">
      <c r="D639" s="9"/>
      <c r="E639" s="9"/>
      <c r="F639" s="9"/>
      <c r="G639" s="9"/>
      <c r="H639" s="9"/>
      <c r="I639" s="9"/>
      <c r="J639" s="9"/>
      <c r="K639" s="9"/>
      <c r="L639" s="9"/>
    </row>
    <row r="640" spans="4:12" ht="14.4">
      <c r="D640" s="9"/>
      <c r="E640" s="9"/>
      <c r="F640" s="9"/>
      <c r="G640" s="9"/>
      <c r="H640" s="9"/>
      <c r="I640" s="9"/>
      <c r="J640" s="9"/>
      <c r="K640" s="9"/>
      <c r="L640" s="9"/>
    </row>
    <row r="641" spans="4:12" ht="14.4">
      <c r="D641" s="9"/>
      <c r="E641" s="9"/>
      <c r="F641" s="9"/>
      <c r="G641" s="9"/>
      <c r="H641" s="9"/>
      <c r="I641" s="9"/>
      <c r="J641" s="9"/>
      <c r="K641" s="9"/>
      <c r="L641" s="9"/>
    </row>
    <row r="642" spans="4:12" ht="14.4">
      <c r="D642" s="9"/>
      <c r="E642" s="9"/>
      <c r="F642" s="9"/>
      <c r="G642" s="9"/>
      <c r="H642" s="9"/>
      <c r="I642" s="9"/>
      <c r="J642" s="9"/>
      <c r="K642" s="9"/>
      <c r="L642" s="9"/>
    </row>
    <row r="643" spans="4:12" ht="14.4">
      <c r="D643" s="9"/>
      <c r="E643" s="9"/>
      <c r="F643" s="9"/>
      <c r="G643" s="9"/>
      <c r="H643" s="9"/>
      <c r="I643" s="9"/>
      <c r="J643" s="9"/>
      <c r="K643" s="9"/>
      <c r="L643" s="9"/>
    </row>
    <row r="644" spans="4:12" ht="14.4">
      <c r="D644" s="9"/>
      <c r="E644" s="9"/>
      <c r="F644" s="9"/>
      <c r="G644" s="9"/>
      <c r="H644" s="9"/>
      <c r="I644" s="9"/>
      <c r="J644" s="9"/>
      <c r="K644" s="9"/>
      <c r="L644" s="9"/>
    </row>
    <row r="645" spans="4:12" ht="14.4">
      <c r="D645" s="9"/>
      <c r="E645" s="9"/>
      <c r="F645" s="9"/>
      <c r="G645" s="9"/>
      <c r="H645" s="9"/>
      <c r="I645" s="9"/>
      <c r="J645" s="9"/>
      <c r="K645" s="9"/>
      <c r="L645" s="9"/>
    </row>
    <row r="646" spans="4:12" ht="14.4">
      <c r="D646" s="9"/>
      <c r="E646" s="9"/>
      <c r="F646" s="9"/>
      <c r="G646" s="9"/>
      <c r="H646" s="9"/>
      <c r="I646" s="9"/>
      <c r="J646" s="9"/>
      <c r="K646" s="9"/>
      <c r="L646" s="9"/>
    </row>
    <row r="647" spans="4:12" ht="14.4">
      <c r="D647" s="9"/>
      <c r="E647" s="9"/>
      <c r="F647" s="9"/>
      <c r="G647" s="9"/>
      <c r="H647" s="9"/>
      <c r="I647" s="9"/>
      <c r="J647" s="9"/>
      <c r="K647" s="9"/>
      <c r="L647" s="9"/>
    </row>
    <row r="648" spans="4:12" ht="14.4">
      <c r="D648" s="9"/>
      <c r="E648" s="9"/>
      <c r="F648" s="9"/>
      <c r="G648" s="9"/>
      <c r="H648" s="9"/>
      <c r="I648" s="9"/>
      <c r="J648" s="9"/>
      <c r="K648" s="9"/>
      <c r="L648" s="9"/>
    </row>
    <row r="649" spans="4:12" ht="14.4">
      <c r="D649" s="9"/>
      <c r="E649" s="9"/>
      <c r="F649" s="9"/>
      <c r="G649" s="9"/>
      <c r="H649" s="9"/>
      <c r="I649" s="9"/>
      <c r="J649" s="9"/>
      <c r="K649" s="9"/>
      <c r="L649" s="9"/>
    </row>
    <row r="650" spans="4:12" ht="14.4">
      <c r="D650" s="9"/>
      <c r="E650" s="9"/>
      <c r="F650" s="9"/>
      <c r="G650" s="9"/>
      <c r="H650" s="9"/>
      <c r="I650" s="9"/>
      <c r="J650" s="9"/>
      <c r="K650" s="9"/>
      <c r="L650" s="9"/>
    </row>
    <row r="651" spans="4:12" ht="14.4">
      <c r="D651" s="9"/>
      <c r="E651" s="9"/>
      <c r="F651" s="9"/>
      <c r="G651" s="9"/>
      <c r="H651" s="9"/>
      <c r="I651" s="9"/>
      <c r="J651" s="9"/>
      <c r="K651" s="9"/>
      <c r="L651" s="9"/>
    </row>
    <row r="652" spans="4:12" ht="14.4">
      <c r="D652" s="9"/>
      <c r="E652" s="9"/>
      <c r="F652" s="9"/>
      <c r="G652" s="9"/>
      <c r="H652" s="9"/>
      <c r="I652" s="9"/>
      <c r="J652" s="9"/>
      <c r="K652" s="9"/>
      <c r="L652" s="9"/>
    </row>
    <row r="653" spans="4:12" ht="14.4">
      <c r="D653" s="9"/>
      <c r="E653" s="9"/>
      <c r="F653" s="9"/>
      <c r="G653" s="9"/>
      <c r="H653" s="9"/>
      <c r="I653" s="9"/>
      <c r="J653" s="9"/>
      <c r="K653" s="9"/>
      <c r="L653" s="9"/>
    </row>
    <row r="654" spans="4:12" ht="14.4">
      <c r="D654" s="9"/>
      <c r="E654" s="9"/>
      <c r="F654" s="9"/>
      <c r="G654" s="9"/>
      <c r="H654" s="9"/>
      <c r="I654" s="9"/>
      <c r="J654" s="9"/>
      <c r="K654" s="9"/>
      <c r="L654" s="9"/>
    </row>
    <row r="655" spans="4:12" ht="14.4">
      <c r="D655" s="9"/>
      <c r="E655" s="9"/>
      <c r="F655" s="9"/>
      <c r="G655" s="9"/>
      <c r="H655" s="9"/>
      <c r="I655" s="9"/>
      <c r="J655" s="9"/>
      <c r="K655" s="9"/>
      <c r="L655" s="9"/>
    </row>
    <row r="656" spans="4:12" ht="14.4">
      <c r="D656" s="9"/>
      <c r="E656" s="9"/>
      <c r="F656" s="9"/>
      <c r="G656" s="9"/>
      <c r="H656" s="9"/>
      <c r="I656" s="9"/>
      <c r="J656" s="9"/>
      <c r="K656" s="9"/>
      <c r="L656" s="9"/>
    </row>
    <row r="657" spans="4:12" ht="14.4">
      <c r="D657" s="9"/>
      <c r="E657" s="9"/>
      <c r="F657" s="9"/>
      <c r="G657" s="9"/>
      <c r="H657" s="9"/>
      <c r="I657" s="9"/>
      <c r="J657" s="9"/>
      <c r="K657" s="9"/>
      <c r="L657" s="9"/>
    </row>
    <row r="658" spans="4:12" ht="14.4">
      <c r="D658" s="9"/>
      <c r="E658" s="9"/>
      <c r="F658" s="9"/>
      <c r="G658" s="9"/>
      <c r="H658" s="9"/>
      <c r="I658" s="9"/>
      <c r="J658" s="9"/>
      <c r="K658" s="9"/>
      <c r="L658" s="9"/>
    </row>
    <row r="659" spans="4:12" ht="14.4">
      <c r="D659" s="9"/>
      <c r="E659" s="9"/>
      <c r="F659" s="9"/>
      <c r="G659" s="9"/>
      <c r="H659" s="9"/>
      <c r="I659" s="9"/>
      <c r="J659" s="9"/>
      <c r="K659" s="9"/>
      <c r="L659" s="9"/>
    </row>
    <row r="660" spans="4:12" ht="14.4">
      <c r="D660" s="9"/>
      <c r="E660" s="9"/>
      <c r="F660" s="9"/>
      <c r="G660" s="9"/>
      <c r="H660" s="9"/>
      <c r="I660" s="9"/>
      <c r="J660" s="9"/>
      <c r="K660" s="9"/>
      <c r="L660" s="9"/>
    </row>
    <row r="661" spans="4:12" ht="14.4">
      <c r="D661" s="9"/>
      <c r="E661" s="9"/>
      <c r="F661" s="9"/>
      <c r="G661" s="9"/>
      <c r="H661" s="9"/>
      <c r="I661" s="9"/>
      <c r="J661" s="9"/>
      <c r="K661" s="9"/>
      <c r="L661" s="9"/>
    </row>
    <row r="662" spans="4:12" ht="14.4">
      <c r="D662" s="9"/>
      <c r="E662" s="9"/>
      <c r="F662" s="9"/>
      <c r="G662" s="9"/>
      <c r="H662" s="9"/>
      <c r="I662" s="9"/>
      <c r="J662" s="9"/>
      <c r="K662" s="9"/>
      <c r="L662" s="9"/>
    </row>
    <row r="663" spans="4:12" ht="14.4">
      <c r="D663" s="9"/>
      <c r="E663" s="9"/>
      <c r="F663" s="9"/>
      <c r="G663" s="9"/>
      <c r="H663" s="9"/>
      <c r="I663" s="9"/>
      <c r="J663" s="9"/>
      <c r="K663" s="9"/>
      <c r="L663" s="9"/>
    </row>
    <row r="664" spans="4:12" ht="14.4">
      <c r="D664" s="9"/>
      <c r="E664" s="9"/>
      <c r="F664" s="9"/>
      <c r="G664" s="9"/>
      <c r="H664" s="9"/>
      <c r="I664" s="9"/>
      <c r="J664" s="9"/>
      <c r="K664" s="9"/>
      <c r="L664" s="9"/>
    </row>
    <row r="665" spans="4:12" ht="14.4">
      <c r="D665" s="9"/>
      <c r="E665" s="9"/>
      <c r="F665" s="9"/>
      <c r="G665" s="9"/>
      <c r="H665" s="9"/>
      <c r="I665" s="9"/>
      <c r="J665" s="9"/>
      <c r="K665" s="9"/>
      <c r="L665" s="9"/>
    </row>
    <row r="666" spans="4:12" ht="14.4">
      <c r="D666" s="9"/>
      <c r="E666" s="9"/>
      <c r="F666" s="9"/>
      <c r="G666" s="9"/>
      <c r="H666" s="9"/>
      <c r="I666" s="9"/>
      <c r="J666" s="9"/>
      <c r="K666" s="9"/>
      <c r="L666" s="9"/>
    </row>
    <row r="667" spans="4:12" ht="14.4">
      <c r="D667" s="9"/>
      <c r="E667" s="9"/>
      <c r="F667" s="9"/>
      <c r="G667" s="9"/>
      <c r="H667" s="9"/>
      <c r="I667" s="9"/>
      <c r="J667" s="9"/>
      <c r="K667" s="9"/>
      <c r="L667" s="9"/>
    </row>
    <row r="668" spans="4:12" ht="14.4">
      <c r="D668" s="9"/>
      <c r="E668" s="9"/>
      <c r="F668" s="9"/>
      <c r="G668" s="9"/>
      <c r="H668" s="9"/>
      <c r="I668" s="9"/>
      <c r="J668" s="9"/>
      <c r="K668" s="9"/>
      <c r="L668" s="9"/>
    </row>
    <row r="669" spans="4:12" ht="14.4">
      <c r="D669" s="9"/>
      <c r="E669" s="9"/>
      <c r="F669" s="9"/>
      <c r="G669" s="9"/>
      <c r="H669" s="9"/>
      <c r="I669" s="9"/>
      <c r="J669" s="9"/>
      <c r="K669" s="9"/>
      <c r="L669" s="9"/>
    </row>
    <row r="670" spans="4:12" ht="14.4">
      <c r="D670" s="9"/>
      <c r="E670" s="9"/>
      <c r="F670" s="9"/>
      <c r="G670" s="9"/>
      <c r="H670" s="9"/>
      <c r="I670" s="9"/>
      <c r="J670" s="9"/>
      <c r="K670" s="9"/>
      <c r="L670" s="9"/>
    </row>
    <row r="671" spans="4:12" ht="14.4">
      <c r="D671" s="9"/>
      <c r="E671" s="9"/>
      <c r="F671" s="9"/>
      <c r="G671" s="9"/>
      <c r="H671" s="9"/>
      <c r="I671" s="9"/>
      <c r="J671" s="9"/>
      <c r="K671" s="9"/>
      <c r="L671" s="9"/>
    </row>
    <row r="672" spans="4:12" ht="14.4">
      <c r="D672" s="9"/>
      <c r="E672" s="9"/>
      <c r="F672" s="9"/>
      <c r="G672" s="9"/>
      <c r="H672" s="9"/>
      <c r="I672" s="9"/>
      <c r="J672" s="9"/>
      <c r="K672" s="9"/>
      <c r="L672" s="9"/>
    </row>
    <row r="673" spans="4:12" ht="14.4">
      <c r="D673" s="9"/>
      <c r="E673" s="9"/>
      <c r="F673" s="9"/>
      <c r="G673" s="9"/>
      <c r="H673" s="9"/>
      <c r="I673" s="9"/>
      <c r="J673" s="9"/>
      <c r="K673" s="9"/>
      <c r="L673" s="9"/>
    </row>
    <row r="674" spans="4:12" ht="14.4">
      <c r="D674" s="9"/>
      <c r="E674" s="9"/>
      <c r="F674" s="9"/>
      <c r="G674" s="9"/>
      <c r="H674" s="9"/>
      <c r="I674" s="9"/>
      <c r="J674" s="9"/>
      <c r="K674" s="9"/>
      <c r="L674" s="9"/>
    </row>
    <row r="675" spans="4:12" ht="14.4">
      <c r="D675" s="9"/>
      <c r="E675" s="9"/>
      <c r="F675" s="9"/>
      <c r="G675" s="9"/>
      <c r="H675" s="9"/>
      <c r="I675" s="9"/>
      <c r="J675" s="9"/>
      <c r="K675" s="9"/>
      <c r="L675" s="9"/>
    </row>
    <row r="676" spans="4:12" ht="14.4">
      <c r="D676" s="9"/>
      <c r="E676" s="9"/>
      <c r="F676" s="9"/>
      <c r="G676" s="9"/>
      <c r="H676" s="9"/>
      <c r="I676" s="9"/>
      <c r="J676" s="9"/>
      <c r="K676" s="9"/>
      <c r="L676" s="9"/>
    </row>
    <row r="677" spans="4:12" ht="14.4">
      <c r="D677" s="9"/>
      <c r="E677" s="9"/>
      <c r="F677" s="9"/>
      <c r="G677" s="9"/>
      <c r="H677" s="9"/>
      <c r="I677" s="9"/>
      <c r="J677" s="9"/>
      <c r="K677" s="9"/>
      <c r="L677" s="9"/>
    </row>
    <row r="678" spans="4:12" ht="14.4">
      <c r="D678" s="9"/>
      <c r="E678" s="9"/>
      <c r="F678" s="9"/>
      <c r="G678" s="9"/>
      <c r="H678" s="9"/>
      <c r="I678" s="9"/>
      <c r="J678" s="9"/>
      <c r="K678" s="9"/>
      <c r="L678" s="9"/>
    </row>
    <row r="679" spans="4:12" ht="14.4">
      <c r="D679" s="9"/>
      <c r="E679" s="9"/>
      <c r="F679" s="9"/>
      <c r="G679" s="9"/>
      <c r="H679" s="9"/>
      <c r="I679" s="9"/>
      <c r="J679" s="9"/>
      <c r="K679" s="9"/>
      <c r="L679" s="9"/>
    </row>
    <row r="680" spans="4:12" ht="14.4">
      <c r="D680" s="9"/>
      <c r="E680" s="9"/>
      <c r="F680" s="9"/>
      <c r="G680" s="9"/>
      <c r="H680" s="9"/>
      <c r="I680" s="9"/>
      <c r="J680" s="9"/>
      <c r="K680" s="9"/>
      <c r="L680" s="9"/>
    </row>
    <row r="681" spans="4:12" ht="14.4">
      <c r="D681" s="9"/>
      <c r="E681" s="9"/>
      <c r="F681" s="9"/>
      <c r="G681" s="9"/>
      <c r="H681" s="9"/>
      <c r="I681" s="9"/>
      <c r="J681" s="9"/>
      <c r="K681" s="9"/>
      <c r="L681" s="9"/>
    </row>
    <row r="682" spans="4:12" ht="14.4">
      <c r="D682" s="9"/>
      <c r="E682" s="9"/>
      <c r="F682" s="9"/>
      <c r="G682" s="9"/>
      <c r="H682" s="9"/>
      <c r="I682" s="9"/>
      <c r="J682" s="9"/>
      <c r="K682" s="9"/>
      <c r="L682" s="9"/>
    </row>
    <row r="683" spans="4:12" ht="14.4">
      <c r="D683" s="9"/>
      <c r="E683" s="9"/>
      <c r="F683" s="9"/>
      <c r="G683" s="9"/>
      <c r="H683" s="9"/>
      <c r="I683" s="9"/>
      <c r="J683" s="9"/>
      <c r="K683" s="9"/>
      <c r="L683" s="9"/>
    </row>
    <row r="684" spans="4:12" ht="14.4">
      <c r="D684" s="9"/>
      <c r="E684" s="9"/>
      <c r="F684" s="9"/>
      <c r="G684" s="9"/>
      <c r="H684" s="9"/>
      <c r="I684" s="9"/>
      <c r="J684" s="9"/>
      <c r="K684" s="9"/>
      <c r="L684" s="9"/>
    </row>
    <row r="685" spans="4:12" ht="14.4">
      <c r="D685" s="9"/>
      <c r="E685" s="9"/>
      <c r="F685" s="9"/>
      <c r="G685" s="9"/>
      <c r="H685" s="9"/>
      <c r="I685" s="9"/>
      <c r="J685" s="9"/>
      <c r="K685" s="9"/>
      <c r="L685" s="9"/>
    </row>
    <row r="686" spans="4:12" ht="14.4">
      <c r="D686" s="9"/>
      <c r="E686" s="9"/>
      <c r="F686" s="9"/>
      <c r="G686" s="9"/>
      <c r="H686" s="9"/>
      <c r="I686" s="9"/>
      <c r="J686" s="9"/>
      <c r="K686" s="9"/>
      <c r="L686" s="9"/>
    </row>
    <row r="687" spans="4:12" ht="14.4">
      <c r="D687" s="9"/>
      <c r="E687" s="9"/>
      <c r="F687" s="9"/>
      <c r="G687" s="9"/>
      <c r="H687" s="9"/>
      <c r="I687" s="9"/>
      <c r="J687" s="9"/>
      <c r="K687" s="9"/>
      <c r="L687" s="9"/>
    </row>
    <row r="688" spans="4:12" ht="14.4">
      <c r="D688" s="9"/>
      <c r="E688" s="9"/>
      <c r="F688" s="9"/>
      <c r="G688" s="9"/>
      <c r="H688" s="9"/>
      <c r="I688" s="9"/>
      <c r="J688" s="9"/>
      <c r="K688" s="9"/>
      <c r="L688" s="9"/>
    </row>
    <row r="689" spans="4:12" ht="14.4">
      <c r="D689" s="9"/>
      <c r="E689" s="9"/>
      <c r="F689" s="9"/>
      <c r="G689" s="9"/>
      <c r="H689" s="9"/>
      <c r="I689" s="9"/>
      <c r="J689" s="9"/>
      <c r="K689" s="9"/>
      <c r="L689" s="9"/>
    </row>
    <row r="690" spans="4:12" ht="14.4">
      <c r="D690" s="9"/>
      <c r="E690" s="9"/>
      <c r="F690" s="9"/>
      <c r="G690" s="9"/>
      <c r="H690" s="9"/>
      <c r="I690" s="9"/>
      <c r="J690" s="9"/>
      <c r="K690" s="9"/>
      <c r="L690" s="9"/>
    </row>
    <row r="691" spans="4:12" ht="14.4">
      <c r="D691" s="9"/>
      <c r="E691" s="9"/>
      <c r="F691" s="9"/>
      <c r="G691" s="9"/>
      <c r="H691" s="9"/>
      <c r="I691" s="9"/>
      <c r="J691" s="9"/>
      <c r="K691" s="9"/>
      <c r="L691" s="9"/>
    </row>
    <row r="692" spans="4:12" ht="14.4">
      <c r="D692" s="9"/>
      <c r="E692" s="9"/>
      <c r="F692" s="9"/>
      <c r="G692" s="9"/>
      <c r="H692" s="9"/>
      <c r="I692" s="9"/>
      <c r="J692" s="9"/>
      <c r="K692" s="9"/>
      <c r="L692" s="9"/>
    </row>
    <row r="693" spans="4:12" ht="14.4">
      <c r="D693" s="9"/>
      <c r="E693" s="9"/>
      <c r="F693" s="9"/>
      <c r="G693" s="9"/>
      <c r="H693" s="9"/>
      <c r="I693" s="9"/>
      <c r="J693" s="9"/>
      <c r="K693" s="9"/>
      <c r="L693" s="9"/>
    </row>
    <row r="694" spans="4:12" ht="14.4">
      <c r="D694" s="9"/>
      <c r="E694" s="9"/>
      <c r="F694" s="9"/>
      <c r="G694" s="9"/>
      <c r="H694" s="9"/>
      <c r="I694" s="9"/>
      <c r="J694" s="9"/>
      <c r="K694" s="9"/>
      <c r="L694" s="9"/>
    </row>
    <row r="695" spans="4:12" ht="14.4">
      <c r="D695" s="9"/>
      <c r="E695" s="9"/>
      <c r="F695" s="9"/>
      <c r="G695" s="9"/>
      <c r="H695" s="9"/>
      <c r="I695" s="9"/>
      <c r="J695" s="9"/>
      <c r="K695" s="9"/>
      <c r="L695" s="9"/>
    </row>
    <row r="696" spans="4:12" ht="14.4">
      <c r="D696" s="9"/>
      <c r="E696" s="9"/>
      <c r="F696" s="9"/>
      <c r="G696" s="9"/>
      <c r="H696" s="9"/>
      <c r="I696" s="9"/>
      <c r="J696" s="9"/>
      <c r="K696" s="9"/>
      <c r="L696" s="9"/>
    </row>
    <row r="697" spans="4:12" ht="14.4">
      <c r="D697" s="9"/>
      <c r="E697" s="9"/>
      <c r="F697" s="9"/>
      <c r="G697" s="9"/>
      <c r="H697" s="9"/>
      <c r="I697" s="9"/>
      <c r="J697" s="9"/>
      <c r="K697" s="9"/>
      <c r="L697" s="9"/>
    </row>
    <row r="698" spans="4:12" ht="14.4">
      <c r="D698" s="9"/>
      <c r="E698" s="9"/>
      <c r="F698" s="9"/>
      <c r="G698" s="9"/>
      <c r="H698" s="9"/>
      <c r="I698" s="9"/>
      <c r="J698" s="9"/>
      <c r="K698" s="9"/>
      <c r="L698" s="9"/>
    </row>
    <row r="699" spans="4:12" ht="14.4">
      <c r="D699" s="9"/>
      <c r="E699" s="9"/>
      <c r="F699" s="9"/>
      <c r="G699" s="9"/>
      <c r="H699" s="9"/>
      <c r="I699" s="9"/>
      <c r="J699" s="9"/>
      <c r="K699" s="9"/>
      <c r="L699" s="9"/>
    </row>
    <row r="700" spans="4:12" ht="14.4">
      <c r="D700" s="9"/>
      <c r="E700" s="9"/>
      <c r="F700" s="9"/>
      <c r="G700" s="9"/>
      <c r="H700" s="9"/>
      <c r="I700" s="9"/>
      <c r="J700" s="9"/>
      <c r="K700" s="9"/>
      <c r="L700" s="9"/>
    </row>
    <row r="701" spans="4:12" ht="14.4">
      <c r="D701" s="9"/>
      <c r="E701" s="9"/>
      <c r="F701" s="9"/>
      <c r="G701" s="9"/>
      <c r="H701" s="9"/>
      <c r="I701" s="9"/>
      <c r="J701" s="9"/>
      <c r="K701" s="9"/>
      <c r="L701" s="9"/>
    </row>
    <row r="702" spans="4:12" ht="14.4">
      <c r="D702" s="9"/>
      <c r="E702" s="9"/>
      <c r="F702" s="9"/>
      <c r="G702" s="9"/>
      <c r="H702" s="9"/>
      <c r="I702" s="9"/>
      <c r="J702" s="9"/>
      <c r="K702" s="9"/>
      <c r="L702" s="9"/>
    </row>
    <row r="703" spans="4:12" ht="14.4">
      <c r="D703" s="9"/>
      <c r="E703" s="9"/>
      <c r="F703" s="9"/>
      <c r="G703" s="9"/>
      <c r="H703" s="9"/>
      <c r="I703" s="9"/>
      <c r="J703" s="9"/>
      <c r="K703" s="9"/>
      <c r="L703" s="9"/>
    </row>
    <row r="704" spans="4:12" ht="14.4">
      <c r="D704" s="9"/>
      <c r="E704" s="9"/>
      <c r="F704" s="9"/>
      <c r="G704" s="9"/>
      <c r="H704" s="9"/>
      <c r="I704" s="9"/>
      <c r="J704" s="9"/>
      <c r="K704" s="9"/>
      <c r="L704" s="9"/>
    </row>
    <row r="705" spans="4:12" ht="14.4">
      <c r="D705" s="9"/>
      <c r="E705" s="9"/>
      <c r="F705" s="9"/>
      <c r="G705" s="9"/>
      <c r="H705" s="9"/>
      <c r="I705" s="9"/>
      <c r="J705" s="9"/>
      <c r="K705" s="9"/>
      <c r="L705" s="9"/>
    </row>
    <row r="706" spans="4:12" ht="14.4">
      <c r="D706" s="9"/>
      <c r="E706" s="9"/>
      <c r="F706" s="9"/>
      <c r="G706" s="9"/>
      <c r="H706" s="9"/>
      <c r="I706" s="9"/>
      <c r="J706" s="9"/>
      <c r="K706" s="9"/>
      <c r="L706" s="9"/>
    </row>
    <row r="707" spans="4:12" ht="14.4">
      <c r="D707" s="9"/>
      <c r="E707" s="9"/>
      <c r="F707" s="9"/>
      <c r="G707" s="9"/>
      <c r="H707" s="9"/>
      <c r="I707" s="9"/>
      <c r="J707" s="9"/>
      <c r="K707" s="9"/>
      <c r="L707" s="9"/>
    </row>
    <row r="708" spans="4:12" ht="14.4">
      <c r="D708" s="9"/>
      <c r="E708" s="9"/>
      <c r="F708" s="9"/>
      <c r="G708" s="9"/>
      <c r="H708" s="9"/>
      <c r="I708" s="9"/>
      <c r="J708" s="9"/>
      <c r="K708" s="9"/>
      <c r="L708" s="9"/>
    </row>
    <row r="709" spans="4:12" ht="14.4">
      <c r="D709" s="9"/>
      <c r="E709" s="9"/>
      <c r="F709" s="9"/>
      <c r="G709" s="9"/>
      <c r="H709" s="9"/>
      <c r="I709" s="9"/>
      <c r="J709" s="9"/>
      <c r="K709" s="9"/>
      <c r="L709" s="9"/>
    </row>
    <row r="710" spans="4:12" ht="14.4">
      <c r="D710" s="9"/>
      <c r="E710" s="9"/>
      <c r="F710" s="9"/>
      <c r="G710" s="9"/>
      <c r="H710" s="9"/>
      <c r="I710" s="9"/>
      <c r="J710" s="9"/>
      <c r="K710" s="9"/>
      <c r="L710" s="9"/>
    </row>
    <row r="711" spans="4:12" ht="14.4">
      <c r="D711" s="9"/>
      <c r="E711" s="9"/>
      <c r="F711" s="9"/>
      <c r="G711" s="9"/>
      <c r="H711" s="9"/>
      <c r="I711" s="9"/>
      <c r="J711" s="9"/>
      <c r="K711" s="9"/>
      <c r="L711" s="9"/>
    </row>
    <row r="712" spans="4:12" ht="14.4">
      <c r="D712" s="9"/>
      <c r="E712" s="9"/>
      <c r="F712" s="9"/>
      <c r="G712" s="9"/>
      <c r="H712" s="9"/>
      <c r="I712" s="9"/>
      <c r="J712" s="9"/>
      <c r="K712" s="9"/>
      <c r="L712" s="9"/>
    </row>
    <row r="713" spans="4:12" ht="14.4">
      <c r="D713" s="9"/>
      <c r="E713" s="9"/>
      <c r="F713" s="9"/>
      <c r="G713" s="9"/>
      <c r="H713" s="9"/>
      <c r="I713" s="9"/>
      <c r="J713" s="9"/>
      <c r="K713" s="9"/>
      <c r="L713" s="9"/>
    </row>
    <row r="714" spans="4:12" ht="14.4">
      <c r="D714" s="9"/>
      <c r="E714" s="9"/>
      <c r="F714" s="9"/>
      <c r="G714" s="9"/>
      <c r="H714" s="9"/>
      <c r="I714" s="9"/>
      <c r="J714" s="9"/>
      <c r="K714" s="9"/>
      <c r="L714" s="9"/>
    </row>
    <row r="715" spans="4:12" ht="14.4">
      <c r="D715" s="9"/>
      <c r="E715" s="9"/>
      <c r="F715" s="9"/>
      <c r="G715" s="9"/>
      <c r="H715" s="9"/>
      <c r="I715" s="9"/>
      <c r="J715" s="9"/>
      <c r="K715" s="9"/>
      <c r="L715" s="9"/>
    </row>
    <row r="716" spans="4:12" ht="14.4">
      <c r="D716" s="9"/>
      <c r="E716" s="9"/>
      <c r="F716" s="9"/>
      <c r="G716" s="9"/>
      <c r="H716" s="9"/>
      <c r="I716" s="9"/>
      <c r="J716" s="9"/>
      <c r="K716" s="9"/>
      <c r="L716" s="9"/>
    </row>
    <row r="717" spans="4:12" ht="14.4">
      <c r="D717" s="9"/>
      <c r="E717" s="9"/>
      <c r="F717" s="9"/>
      <c r="G717" s="9"/>
      <c r="H717" s="9"/>
      <c r="I717" s="9"/>
      <c r="J717" s="9"/>
      <c r="K717" s="9"/>
      <c r="L717" s="9"/>
    </row>
    <row r="718" spans="4:12" ht="14.4">
      <c r="D718" s="9"/>
      <c r="E718" s="9"/>
      <c r="F718" s="9"/>
      <c r="G718" s="9"/>
      <c r="H718" s="9"/>
      <c r="I718" s="9"/>
      <c r="J718" s="9"/>
      <c r="K718" s="9"/>
      <c r="L718" s="9"/>
    </row>
    <row r="719" spans="4:12" ht="14.4">
      <c r="D719" s="9"/>
      <c r="E719" s="9"/>
      <c r="F719" s="9"/>
      <c r="G719" s="9"/>
      <c r="H719" s="9"/>
      <c r="I719" s="9"/>
      <c r="J719" s="9"/>
      <c r="K719" s="9"/>
      <c r="L719" s="9"/>
    </row>
    <row r="720" spans="4:12" ht="14.4">
      <c r="D720" s="9"/>
      <c r="E720" s="9"/>
      <c r="F720" s="9"/>
      <c r="G720" s="9"/>
      <c r="H720" s="9"/>
      <c r="I720" s="9"/>
      <c r="J720" s="9"/>
      <c r="K720" s="9"/>
      <c r="L720" s="9"/>
    </row>
    <row r="721" spans="4:12" ht="14.4">
      <c r="D721" s="9"/>
      <c r="E721" s="9"/>
      <c r="F721" s="9"/>
      <c r="G721" s="9"/>
      <c r="H721" s="9"/>
      <c r="I721" s="9"/>
      <c r="J721" s="9"/>
      <c r="K721" s="9"/>
      <c r="L721" s="9"/>
    </row>
    <row r="722" spans="4:12" ht="14.4">
      <c r="D722" s="9"/>
      <c r="E722" s="9"/>
      <c r="F722" s="9"/>
      <c r="G722" s="9"/>
      <c r="H722" s="9"/>
      <c r="I722" s="9"/>
      <c r="J722" s="9"/>
      <c r="K722" s="9"/>
      <c r="L722" s="9"/>
    </row>
    <row r="723" spans="4:12" ht="14.4">
      <c r="D723" s="9"/>
      <c r="E723" s="9"/>
      <c r="F723" s="9"/>
      <c r="G723" s="9"/>
      <c r="H723" s="9"/>
      <c r="I723" s="9"/>
      <c r="J723" s="9"/>
      <c r="K723" s="9"/>
      <c r="L723" s="9"/>
    </row>
    <row r="724" spans="4:12" ht="14.4">
      <c r="D724" s="9"/>
      <c r="E724" s="9"/>
      <c r="F724" s="9"/>
      <c r="G724" s="9"/>
      <c r="H724" s="9"/>
      <c r="I724" s="9"/>
      <c r="J724" s="9"/>
      <c r="K724" s="9"/>
      <c r="L724" s="9"/>
    </row>
    <row r="725" spans="4:12" ht="14.4">
      <c r="D725" s="9"/>
      <c r="E725" s="9"/>
      <c r="F725" s="9"/>
      <c r="G725" s="9"/>
      <c r="H725" s="9"/>
      <c r="I725" s="9"/>
      <c r="J725" s="9"/>
      <c r="K725" s="9"/>
      <c r="L725" s="9"/>
    </row>
    <row r="726" spans="4:12" ht="14.4">
      <c r="D726" s="9"/>
      <c r="E726" s="9"/>
      <c r="F726" s="9"/>
      <c r="G726" s="9"/>
      <c r="H726" s="9"/>
      <c r="I726" s="9"/>
      <c r="J726" s="9"/>
      <c r="K726" s="9"/>
      <c r="L726" s="9"/>
    </row>
    <row r="727" spans="4:12" ht="14.4">
      <c r="D727" s="9"/>
      <c r="E727" s="9"/>
      <c r="F727" s="9"/>
      <c r="G727" s="9"/>
      <c r="H727" s="9"/>
      <c r="I727" s="9"/>
      <c r="J727" s="9"/>
      <c r="K727" s="9"/>
      <c r="L727" s="9"/>
    </row>
    <row r="728" spans="4:12" ht="14.4">
      <c r="D728" s="9"/>
      <c r="E728" s="9"/>
      <c r="F728" s="9"/>
      <c r="G728" s="9"/>
      <c r="H728" s="9"/>
      <c r="I728" s="9"/>
      <c r="J728" s="9"/>
      <c r="K728" s="9"/>
      <c r="L728" s="9"/>
    </row>
    <row r="729" spans="4:12" ht="14.4">
      <c r="D729" s="9"/>
      <c r="E729" s="9"/>
      <c r="F729" s="9"/>
      <c r="G729" s="9"/>
      <c r="H729" s="9"/>
      <c r="I729" s="9"/>
      <c r="J729" s="9"/>
      <c r="K729" s="9"/>
      <c r="L729" s="9"/>
    </row>
    <row r="730" spans="4:12" ht="14.4">
      <c r="D730" s="9"/>
      <c r="E730" s="9"/>
      <c r="F730" s="9"/>
      <c r="G730" s="9"/>
      <c r="H730" s="9"/>
      <c r="I730" s="9"/>
      <c r="J730" s="9"/>
      <c r="K730" s="9"/>
      <c r="L730" s="9"/>
    </row>
    <row r="731" spans="4:12" ht="14.4">
      <c r="D731" s="9"/>
      <c r="E731" s="9"/>
      <c r="F731" s="9"/>
      <c r="G731" s="9"/>
      <c r="H731" s="9"/>
      <c r="I731" s="9"/>
      <c r="J731" s="9"/>
      <c r="K731" s="9"/>
      <c r="L731" s="9"/>
    </row>
    <row r="732" spans="4:12" ht="14.4">
      <c r="D732" s="9"/>
      <c r="E732" s="9"/>
      <c r="F732" s="9"/>
      <c r="G732" s="9"/>
      <c r="H732" s="9"/>
      <c r="I732" s="9"/>
      <c r="J732" s="9"/>
      <c r="K732" s="9"/>
      <c r="L732" s="9"/>
    </row>
    <row r="733" spans="4:12" ht="14.4">
      <c r="D733" s="9"/>
      <c r="E733" s="9"/>
      <c r="F733" s="9"/>
      <c r="G733" s="9"/>
      <c r="H733" s="9"/>
      <c r="I733" s="9"/>
      <c r="J733" s="9"/>
      <c r="K733" s="9"/>
      <c r="L733" s="9"/>
    </row>
    <row r="734" spans="4:12" ht="14.4">
      <c r="D734" s="9"/>
      <c r="E734" s="9"/>
      <c r="F734" s="9"/>
      <c r="G734" s="9"/>
      <c r="H734" s="9"/>
      <c r="I734" s="9"/>
      <c r="J734" s="9"/>
      <c r="K734" s="9"/>
      <c r="L734" s="9"/>
    </row>
    <row r="735" spans="4:12" ht="14.4">
      <c r="D735" s="9"/>
      <c r="E735" s="9"/>
      <c r="F735" s="9"/>
      <c r="G735" s="9"/>
      <c r="H735" s="9"/>
      <c r="I735" s="9"/>
      <c r="J735" s="9"/>
      <c r="K735" s="9"/>
      <c r="L735" s="9"/>
    </row>
    <row r="736" spans="4:12" ht="14.4">
      <c r="D736" s="9"/>
      <c r="E736" s="9"/>
      <c r="F736" s="9"/>
      <c r="G736" s="9"/>
      <c r="H736" s="9"/>
      <c r="I736" s="9"/>
      <c r="J736" s="9"/>
      <c r="K736" s="9"/>
      <c r="L736" s="9"/>
    </row>
    <row r="737" spans="4:12" ht="14.4">
      <c r="D737" s="9"/>
      <c r="E737" s="9"/>
      <c r="F737" s="9"/>
      <c r="G737" s="9"/>
      <c r="H737" s="9"/>
      <c r="I737" s="9"/>
      <c r="J737" s="9"/>
      <c r="K737" s="9"/>
      <c r="L737" s="9"/>
    </row>
    <row r="738" spans="4:12" ht="14.4">
      <c r="D738" s="9"/>
      <c r="E738" s="9"/>
      <c r="F738" s="9"/>
      <c r="G738" s="9"/>
      <c r="H738" s="9"/>
      <c r="I738" s="9"/>
      <c r="J738" s="9"/>
      <c r="K738" s="9"/>
      <c r="L738" s="9"/>
    </row>
    <row r="739" spans="4:12" ht="14.4">
      <c r="D739" s="9"/>
      <c r="E739" s="9"/>
      <c r="F739" s="9"/>
      <c r="G739" s="9"/>
      <c r="H739" s="9"/>
      <c r="I739" s="9"/>
      <c r="J739" s="9"/>
      <c r="K739" s="9"/>
      <c r="L739" s="9"/>
    </row>
    <row r="740" spans="4:12" ht="14.4">
      <c r="D740" s="9"/>
      <c r="E740" s="9"/>
      <c r="F740" s="9"/>
      <c r="G740" s="9"/>
      <c r="H740" s="9"/>
      <c r="I740" s="9"/>
      <c r="J740" s="9"/>
      <c r="K740" s="9"/>
      <c r="L740" s="9"/>
    </row>
    <row r="741" spans="4:12" ht="14.4">
      <c r="D741" s="9"/>
      <c r="E741" s="9"/>
      <c r="F741" s="9"/>
      <c r="G741" s="9"/>
      <c r="H741" s="9"/>
      <c r="I741" s="9"/>
      <c r="J741" s="9"/>
      <c r="K741" s="9"/>
      <c r="L741" s="9"/>
    </row>
    <row r="742" spans="4:12" ht="14.4">
      <c r="D742" s="9"/>
      <c r="E742" s="9"/>
      <c r="F742" s="9"/>
      <c r="G742" s="9"/>
      <c r="H742" s="9"/>
      <c r="I742" s="9"/>
      <c r="J742" s="9"/>
      <c r="K742" s="9"/>
      <c r="L742" s="9"/>
    </row>
    <row r="743" spans="4:12" ht="14.4">
      <c r="D743" s="9"/>
      <c r="E743" s="9"/>
      <c r="F743" s="9"/>
      <c r="G743" s="9"/>
      <c r="H743" s="9"/>
      <c r="I743" s="9"/>
      <c r="J743" s="9"/>
      <c r="K743" s="9"/>
      <c r="L743" s="9"/>
    </row>
    <row r="744" spans="4:12" ht="14.4">
      <c r="D744" s="9"/>
      <c r="E744" s="9"/>
      <c r="F744" s="9"/>
      <c r="G744" s="9"/>
      <c r="H744" s="9"/>
      <c r="I744" s="9"/>
      <c r="J744" s="9"/>
      <c r="K744" s="9"/>
      <c r="L744" s="9"/>
    </row>
    <row r="745" spans="4:12" ht="14.4">
      <c r="D745" s="9"/>
      <c r="E745" s="9"/>
      <c r="F745" s="9"/>
      <c r="G745" s="9"/>
      <c r="H745" s="9"/>
      <c r="I745" s="9"/>
      <c r="J745" s="9"/>
      <c r="K745" s="9"/>
      <c r="L745" s="9"/>
    </row>
    <row r="746" spans="4:12" ht="14.4">
      <c r="D746" s="9"/>
      <c r="E746" s="9"/>
      <c r="F746" s="9"/>
      <c r="G746" s="9"/>
      <c r="H746" s="9"/>
      <c r="I746" s="9"/>
      <c r="J746" s="9"/>
      <c r="K746" s="9"/>
      <c r="L746" s="9"/>
    </row>
    <row r="747" spans="4:12" ht="14.4">
      <c r="D747" s="9"/>
      <c r="E747" s="9"/>
      <c r="F747" s="9"/>
      <c r="G747" s="9"/>
      <c r="H747" s="9"/>
      <c r="I747" s="9"/>
      <c r="J747" s="9"/>
      <c r="K747" s="9"/>
      <c r="L747" s="9"/>
    </row>
    <row r="748" spans="4:12" ht="14.4">
      <c r="D748" s="9"/>
      <c r="E748" s="9"/>
      <c r="F748" s="9"/>
      <c r="G748" s="9"/>
      <c r="H748" s="9"/>
      <c r="I748" s="9"/>
      <c r="J748" s="9"/>
      <c r="K748" s="9"/>
      <c r="L748" s="9"/>
    </row>
    <row r="749" spans="4:12" ht="14.4">
      <c r="D749" s="9"/>
      <c r="E749" s="9"/>
      <c r="F749" s="9"/>
      <c r="G749" s="9"/>
      <c r="H749" s="9"/>
      <c r="I749" s="9"/>
      <c r="J749" s="9"/>
      <c r="K749" s="9"/>
      <c r="L749" s="9"/>
    </row>
    <row r="750" spans="4:12" ht="14.4">
      <c r="D750" s="9"/>
      <c r="E750" s="9"/>
      <c r="F750" s="9"/>
      <c r="G750" s="9"/>
      <c r="H750" s="9"/>
      <c r="I750" s="9"/>
      <c r="J750" s="9"/>
      <c r="K750" s="9"/>
      <c r="L750" s="9"/>
    </row>
    <row r="751" spans="4:12" ht="14.4">
      <c r="D751" s="9"/>
      <c r="E751" s="9"/>
      <c r="F751" s="9"/>
      <c r="G751" s="9"/>
      <c r="H751" s="9"/>
      <c r="I751" s="9"/>
      <c r="J751" s="9"/>
      <c r="K751" s="9"/>
      <c r="L751" s="9"/>
    </row>
    <row r="752" spans="4:12" ht="14.4">
      <c r="D752" s="9"/>
      <c r="E752" s="9"/>
      <c r="F752" s="9"/>
      <c r="G752" s="9"/>
      <c r="H752" s="9"/>
      <c r="I752" s="9"/>
      <c r="J752" s="9"/>
      <c r="K752" s="9"/>
      <c r="L752" s="9"/>
    </row>
    <row r="753" spans="4:12" ht="14.4">
      <c r="D753" s="9"/>
      <c r="E753" s="9"/>
      <c r="F753" s="9"/>
      <c r="G753" s="9"/>
      <c r="H753" s="9"/>
      <c r="I753" s="9"/>
      <c r="J753" s="9"/>
      <c r="K753" s="9"/>
      <c r="L753" s="9"/>
    </row>
    <row r="754" spans="4:12" ht="14.4">
      <c r="D754" s="9"/>
      <c r="E754" s="9"/>
      <c r="F754" s="9"/>
      <c r="G754" s="9"/>
      <c r="H754" s="9"/>
      <c r="I754" s="9"/>
      <c r="J754" s="9"/>
      <c r="K754" s="9"/>
      <c r="L754" s="9"/>
    </row>
    <row r="755" spans="4:12" ht="14.4">
      <c r="D755" s="9"/>
      <c r="E755" s="9"/>
      <c r="F755" s="9"/>
      <c r="G755" s="9"/>
      <c r="H755" s="9"/>
      <c r="I755" s="9"/>
      <c r="J755" s="9"/>
      <c r="K755" s="9"/>
      <c r="L755" s="9"/>
    </row>
    <row r="756" spans="4:12" ht="14.4">
      <c r="D756" s="9"/>
      <c r="E756" s="9"/>
      <c r="F756" s="9"/>
      <c r="G756" s="9"/>
      <c r="H756" s="9"/>
      <c r="I756" s="9"/>
      <c r="J756" s="9"/>
      <c r="K756" s="9"/>
      <c r="L756" s="9"/>
    </row>
    <row r="757" spans="4:12" ht="14.4">
      <c r="D757" s="9"/>
      <c r="E757" s="9"/>
      <c r="F757" s="9"/>
      <c r="G757" s="9"/>
      <c r="H757" s="9"/>
      <c r="I757" s="9"/>
      <c r="J757" s="9"/>
      <c r="K757" s="9"/>
      <c r="L757" s="9"/>
    </row>
    <row r="758" spans="4:12" ht="14.4">
      <c r="D758" s="9"/>
      <c r="E758" s="9"/>
      <c r="F758" s="9"/>
      <c r="G758" s="9"/>
      <c r="H758" s="9"/>
      <c r="I758" s="9"/>
      <c r="J758" s="9"/>
      <c r="K758" s="9"/>
      <c r="L758" s="9"/>
    </row>
    <row r="759" spans="4:12" ht="14.4">
      <c r="D759" s="9"/>
      <c r="E759" s="9"/>
      <c r="F759" s="9"/>
      <c r="G759" s="9"/>
      <c r="H759" s="9"/>
      <c r="I759" s="9"/>
      <c r="J759" s="9"/>
      <c r="K759" s="9"/>
      <c r="L759" s="9"/>
    </row>
    <row r="760" spans="4:12" ht="14.4">
      <c r="D760" s="9"/>
      <c r="E760" s="9"/>
      <c r="F760" s="9"/>
      <c r="G760" s="9"/>
      <c r="H760" s="9"/>
      <c r="I760" s="9"/>
      <c r="J760" s="9"/>
      <c r="K760" s="9"/>
      <c r="L760" s="9"/>
    </row>
    <row r="761" spans="4:12" ht="14.4">
      <c r="D761" s="9"/>
      <c r="E761" s="9"/>
      <c r="F761" s="9"/>
      <c r="G761" s="9"/>
      <c r="H761" s="9"/>
      <c r="I761" s="9"/>
      <c r="J761" s="9"/>
      <c r="K761" s="9"/>
      <c r="L761" s="9"/>
    </row>
    <row r="762" spans="4:12" ht="14.4">
      <c r="D762" s="9"/>
      <c r="E762" s="9"/>
      <c r="F762" s="9"/>
      <c r="G762" s="9"/>
      <c r="H762" s="9"/>
      <c r="I762" s="9"/>
      <c r="J762" s="9"/>
      <c r="K762" s="9"/>
      <c r="L762" s="9"/>
    </row>
    <row r="763" spans="4:12" ht="14.4">
      <c r="D763" s="9"/>
      <c r="E763" s="9"/>
      <c r="F763" s="9"/>
      <c r="G763" s="9"/>
      <c r="H763" s="9"/>
      <c r="I763" s="9"/>
      <c r="J763" s="9"/>
      <c r="K763" s="9"/>
      <c r="L763" s="9"/>
    </row>
    <row r="764" spans="4:12" ht="14.4">
      <c r="D764" s="9"/>
      <c r="E764" s="9"/>
      <c r="F764" s="9"/>
      <c r="G764" s="9"/>
      <c r="H764" s="9"/>
      <c r="I764" s="9"/>
      <c r="J764" s="9"/>
      <c r="K764" s="9"/>
      <c r="L764" s="9"/>
    </row>
    <row r="765" spans="4:12" ht="14.4">
      <c r="D765" s="9"/>
      <c r="E765" s="9"/>
      <c r="F765" s="9"/>
      <c r="G765" s="9"/>
      <c r="H765" s="9"/>
      <c r="I765" s="9"/>
      <c r="J765" s="9"/>
      <c r="K765" s="9"/>
      <c r="L765" s="9"/>
    </row>
    <row r="766" spans="4:12" ht="14.4">
      <c r="D766" s="9"/>
      <c r="E766" s="9"/>
      <c r="F766" s="9"/>
      <c r="G766" s="9"/>
      <c r="H766" s="9"/>
      <c r="I766" s="9"/>
      <c r="J766" s="9"/>
      <c r="K766" s="9"/>
      <c r="L766" s="9"/>
    </row>
    <row r="767" spans="4:12" ht="14.4">
      <c r="D767" s="9"/>
      <c r="E767" s="9"/>
      <c r="F767" s="9"/>
      <c r="G767" s="9"/>
      <c r="H767" s="9"/>
      <c r="I767" s="9"/>
      <c r="J767" s="9"/>
      <c r="K767" s="9"/>
      <c r="L767" s="9"/>
    </row>
    <row r="768" spans="4:12" ht="14.4">
      <c r="D768" s="9"/>
      <c r="E768" s="9"/>
      <c r="F768" s="9"/>
      <c r="G768" s="9"/>
      <c r="H768" s="9"/>
      <c r="I768" s="9"/>
      <c r="J768" s="9"/>
      <c r="K768" s="9"/>
      <c r="L768" s="9"/>
    </row>
    <row r="769" spans="4:12" ht="14.4">
      <c r="D769" s="9"/>
      <c r="E769" s="9"/>
      <c r="F769" s="9"/>
      <c r="G769" s="9"/>
      <c r="H769" s="9"/>
      <c r="I769" s="9"/>
      <c r="J769" s="9"/>
      <c r="K769" s="9"/>
      <c r="L769" s="9"/>
    </row>
    <row r="770" spans="4:12" ht="14.4">
      <c r="D770" s="9"/>
      <c r="E770" s="9"/>
      <c r="F770" s="9"/>
      <c r="G770" s="9"/>
      <c r="H770" s="9"/>
      <c r="I770" s="9"/>
      <c r="J770" s="9"/>
      <c r="K770" s="9"/>
      <c r="L770" s="9"/>
    </row>
    <row r="771" spans="4:12" ht="14.4">
      <c r="D771" s="9"/>
      <c r="E771" s="9"/>
      <c r="F771" s="9"/>
      <c r="G771" s="9"/>
      <c r="H771" s="9"/>
      <c r="I771" s="9"/>
      <c r="J771" s="9"/>
      <c r="K771" s="9"/>
      <c r="L771" s="9"/>
    </row>
    <row r="772" spans="4:12" ht="14.4">
      <c r="D772" s="9"/>
      <c r="E772" s="9"/>
      <c r="F772" s="9"/>
      <c r="G772" s="9"/>
      <c r="H772" s="9"/>
      <c r="I772" s="9"/>
      <c r="J772" s="9"/>
      <c r="K772" s="9"/>
      <c r="L772" s="9"/>
    </row>
    <row r="773" spans="4:12" ht="14.4">
      <c r="D773" s="9"/>
      <c r="E773" s="9"/>
      <c r="F773" s="9"/>
      <c r="G773" s="9"/>
      <c r="H773" s="9"/>
      <c r="I773" s="9"/>
      <c r="J773" s="9"/>
      <c r="K773" s="9"/>
      <c r="L773" s="9"/>
    </row>
    <row r="774" spans="4:12" ht="14.4">
      <c r="D774" s="9"/>
      <c r="E774" s="9"/>
      <c r="F774" s="9"/>
      <c r="G774" s="9"/>
      <c r="H774" s="9"/>
      <c r="I774" s="9"/>
      <c r="J774" s="9"/>
      <c r="K774" s="9"/>
      <c r="L774" s="9"/>
    </row>
    <row r="775" spans="4:12" ht="14.4">
      <c r="D775" s="9"/>
      <c r="E775" s="9"/>
      <c r="F775" s="9"/>
      <c r="G775" s="9"/>
      <c r="H775" s="9"/>
      <c r="I775" s="9"/>
      <c r="J775" s="9"/>
      <c r="K775" s="9"/>
      <c r="L775" s="9"/>
    </row>
    <row r="776" spans="4:12" ht="14.4">
      <c r="D776" s="9"/>
      <c r="E776" s="9"/>
      <c r="F776" s="9"/>
      <c r="G776" s="9"/>
      <c r="H776" s="9"/>
      <c r="I776" s="9"/>
      <c r="J776" s="9"/>
      <c r="K776" s="9"/>
      <c r="L776" s="9"/>
    </row>
    <row r="777" spans="4:12" ht="14.4">
      <c r="D777" s="9"/>
      <c r="E777" s="9"/>
      <c r="F777" s="9"/>
      <c r="G777" s="9"/>
      <c r="H777" s="9"/>
      <c r="I777" s="9"/>
      <c r="J777" s="9"/>
      <c r="K777" s="9"/>
      <c r="L777" s="9"/>
    </row>
    <row r="778" spans="4:12" ht="14.4">
      <c r="D778" s="9"/>
      <c r="E778" s="9"/>
      <c r="F778" s="9"/>
      <c r="G778" s="9"/>
      <c r="H778" s="9"/>
      <c r="I778" s="9"/>
      <c r="J778" s="9"/>
      <c r="K778" s="9"/>
      <c r="L778" s="9"/>
    </row>
    <row r="779" spans="4:12" ht="14.4">
      <c r="D779" s="9"/>
      <c r="E779" s="9"/>
      <c r="F779" s="9"/>
      <c r="G779" s="9"/>
      <c r="H779" s="9"/>
      <c r="I779" s="9"/>
      <c r="J779" s="9"/>
      <c r="K779" s="9"/>
      <c r="L779" s="9"/>
    </row>
    <row r="780" spans="4:12" ht="14.4">
      <c r="D780" s="9"/>
      <c r="E780" s="9"/>
      <c r="F780" s="9"/>
      <c r="G780" s="9"/>
      <c r="H780" s="9"/>
      <c r="I780" s="9"/>
      <c r="J780" s="9"/>
      <c r="K780" s="9"/>
      <c r="L780" s="9"/>
    </row>
    <row r="781" spans="4:12" ht="14.4">
      <c r="D781" s="9"/>
      <c r="E781" s="9"/>
      <c r="F781" s="9"/>
      <c r="G781" s="9"/>
      <c r="H781" s="9"/>
      <c r="I781" s="9"/>
      <c r="J781" s="9"/>
      <c r="K781" s="9"/>
      <c r="L781" s="9"/>
    </row>
    <row r="782" spans="4:12" ht="14.4">
      <c r="D782" s="9"/>
      <c r="E782" s="9"/>
      <c r="F782" s="9"/>
      <c r="G782" s="9"/>
      <c r="H782" s="9"/>
      <c r="I782" s="9"/>
      <c r="J782" s="9"/>
      <c r="K782" s="9"/>
      <c r="L782" s="9"/>
    </row>
    <row r="783" spans="4:12" ht="14.4">
      <c r="D783" s="9"/>
      <c r="E783" s="9"/>
      <c r="F783" s="9"/>
      <c r="G783" s="9"/>
      <c r="H783" s="9"/>
      <c r="I783" s="9"/>
      <c r="J783" s="9"/>
      <c r="K783" s="9"/>
      <c r="L783" s="9"/>
    </row>
    <row r="784" spans="4:12" ht="14.4">
      <c r="D784" s="9"/>
      <c r="E784" s="9"/>
      <c r="F784" s="9"/>
      <c r="G784" s="9"/>
      <c r="H784" s="9"/>
      <c r="I784" s="9"/>
      <c r="J784" s="9"/>
      <c r="K784" s="9"/>
      <c r="L784" s="9"/>
    </row>
    <row r="785" spans="4:12" ht="14.4">
      <c r="D785" s="9"/>
      <c r="E785" s="9"/>
      <c r="F785" s="9"/>
      <c r="G785" s="9"/>
      <c r="H785" s="9"/>
      <c r="I785" s="9"/>
      <c r="J785" s="9"/>
      <c r="K785" s="9"/>
      <c r="L785" s="9"/>
    </row>
    <row r="786" spans="4:12" ht="14.4">
      <c r="D786" s="9"/>
      <c r="E786" s="9"/>
      <c r="F786" s="9"/>
      <c r="G786" s="9"/>
      <c r="H786" s="9"/>
      <c r="I786" s="9"/>
      <c r="J786" s="9"/>
      <c r="K786" s="9"/>
      <c r="L786" s="9"/>
    </row>
    <row r="787" spans="4:12" ht="14.4">
      <c r="D787" s="9"/>
      <c r="E787" s="9"/>
      <c r="F787" s="9"/>
      <c r="G787" s="9"/>
      <c r="H787" s="9"/>
      <c r="I787" s="9"/>
      <c r="J787" s="9"/>
      <c r="K787" s="9"/>
      <c r="L787" s="9"/>
    </row>
    <row r="788" spans="4:12" ht="14.4">
      <c r="D788" s="9"/>
      <c r="E788" s="9"/>
      <c r="F788" s="9"/>
      <c r="G788" s="9"/>
      <c r="H788" s="9"/>
      <c r="I788" s="9"/>
      <c r="J788" s="9"/>
      <c r="K788" s="9"/>
      <c r="L788" s="9"/>
    </row>
    <row r="789" spans="4:12" ht="14.4">
      <c r="D789" s="9"/>
      <c r="E789" s="9"/>
      <c r="F789" s="9"/>
      <c r="G789" s="9"/>
      <c r="H789" s="9"/>
      <c r="I789" s="9"/>
      <c r="J789" s="9"/>
      <c r="K789" s="9"/>
      <c r="L789" s="9"/>
    </row>
    <row r="790" spans="4:12" ht="14.4">
      <c r="D790" s="9"/>
      <c r="E790" s="9"/>
      <c r="F790" s="9"/>
      <c r="G790" s="9"/>
      <c r="H790" s="9"/>
      <c r="I790" s="9"/>
      <c r="J790" s="9"/>
      <c r="K790" s="9"/>
      <c r="L790" s="9"/>
    </row>
    <row r="791" spans="4:12" ht="14.4">
      <c r="D791" s="9"/>
      <c r="E791" s="9"/>
      <c r="F791" s="9"/>
      <c r="G791" s="9"/>
      <c r="H791" s="9"/>
      <c r="I791" s="9"/>
      <c r="J791" s="9"/>
      <c r="K791" s="9"/>
      <c r="L791" s="9"/>
    </row>
    <row r="792" spans="4:12" ht="14.4">
      <c r="D792" s="9"/>
      <c r="E792" s="9"/>
      <c r="F792" s="9"/>
      <c r="G792" s="9"/>
      <c r="H792" s="9"/>
      <c r="I792" s="9"/>
      <c r="J792" s="9"/>
      <c r="K792" s="9"/>
      <c r="L792" s="9"/>
    </row>
    <row r="793" spans="4:12" ht="14.4">
      <c r="D793" s="9"/>
      <c r="E793" s="9"/>
      <c r="F793" s="9"/>
      <c r="G793" s="9"/>
      <c r="H793" s="9"/>
      <c r="I793" s="9"/>
      <c r="J793" s="9"/>
      <c r="K793" s="9"/>
      <c r="L793" s="9"/>
    </row>
    <row r="794" spans="4:12" ht="14.4">
      <c r="D794" s="9"/>
      <c r="E794" s="9"/>
      <c r="F794" s="9"/>
      <c r="G794" s="9"/>
      <c r="H794" s="9"/>
      <c r="I794" s="9"/>
      <c r="J794" s="9"/>
      <c r="K794" s="9"/>
      <c r="L794" s="9"/>
    </row>
    <row r="795" spans="4:12" ht="14.4">
      <c r="D795" s="9"/>
      <c r="E795" s="9"/>
      <c r="F795" s="9"/>
      <c r="G795" s="9"/>
      <c r="H795" s="9"/>
      <c r="I795" s="9"/>
      <c r="J795" s="9"/>
      <c r="K795" s="9"/>
      <c r="L795" s="9"/>
    </row>
    <row r="796" spans="4:12" ht="14.4">
      <c r="D796" s="9"/>
      <c r="E796" s="9"/>
      <c r="F796" s="9"/>
      <c r="G796" s="9"/>
      <c r="H796" s="9"/>
      <c r="I796" s="9"/>
      <c r="J796" s="9"/>
      <c r="K796" s="9"/>
      <c r="L796" s="9"/>
    </row>
    <row r="797" spans="4:12" ht="14.4">
      <c r="D797" s="9"/>
      <c r="E797" s="9"/>
      <c r="F797" s="9"/>
      <c r="G797" s="9"/>
      <c r="H797" s="9"/>
      <c r="I797" s="9"/>
      <c r="J797" s="9"/>
      <c r="K797" s="9"/>
      <c r="L797" s="9"/>
    </row>
    <row r="798" spans="4:12" ht="14.4">
      <c r="D798" s="9"/>
      <c r="E798" s="9"/>
      <c r="F798" s="9"/>
      <c r="G798" s="9"/>
      <c r="H798" s="9"/>
      <c r="I798" s="9"/>
      <c r="J798" s="9"/>
      <c r="K798" s="9"/>
      <c r="L798" s="9"/>
    </row>
    <row r="799" spans="4:12" ht="14.4">
      <c r="D799" s="9"/>
      <c r="E799" s="9"/>
      <c r="F799" s="9"/>
      <c r="G799" s="9"/>
      <c r="H799" s="9"/>
      <c r="I799" s="9"/>
      <c r="J799" s="9"/>
      <c r="K799" s="9"/>
      <c r="L799" s="9"/>
    </row>
    <row r="800" spans="4:12" ht="14.4">
      <c r="D800" s="9"/>
      <c r="E800" s="9"/>
      <c r="F800" s="9"/>
      <c r="G800" s="9"/>
      <c r="H800" s="9"/>
      <c r="I800" s="9"/>
      <c r="J800" s="9"/>
      <c r="K800" s="9"/>
      <c r="L800" s="9"/>
    </row>
    <row r="801" spans="4:12" ht="14.4">
      <c r="D801" s="9"/>
      <c r="E801" s="9"/>
      <c r="F801" s="9"/>
      <c r="G801" s="9"/>
      <c r="H801" s="9"/>
      <c r="I801" s="9"/>
      <c r="J801" s="9"/>
      <c r="K801" s="9"/>
      <c r="L801" s="9"/>
    </row>
    <row r="802" spans="4:12" ht="14.4">
      <c r="D802" s="9"/>
      <c r="E802" s="9"/>
      <c r="F802" s="9"/>
      <c r="G802" s="9"/>
      <c r="H802" s="9"/>
      <c r="I802" s="9"/>
      <c r="J802" s="9"/>
      <c r="K802" s="9"/>
      <c r="L802" s="9"/>
    </row>
    <row r="803" spans="4:12" ht="14.4">
      <c r="D803" s="9"/>
      <c r="E803" s="9"/>
      <c r="F803" s="9"/>
      <c r="G803" s="9"/>
      <c r="H803" s="9"/>
      <c r="I803" s="9"/>
      <c r="J803" s="9"/>
      <c r="K803" s="9"/>
      <c r="L803" s="9"/>
    </row>
    <row r="804" spans="4:12" ht="14.4">
      <c r="D804" s="9"/>
      <c r="E804" s="9"/>
      <c r="F804" s="9"/>
      <c r="G804" s="9"/>
      <c r="H804" s="9"/>
      <c r="I804" s="9"/>
      <c r="J804" s="9"/>
      <c r="K804" s="9"/>
      <c r="L804" s="9"/>
    </row>
    <row r="805" spans="4:12" ht="14.4">
      <c r="D805" s="9"/>
      <c r="E805" s="9"/>
      <c r="F805" s="9"/>
      <c r="G805" s="9"/>
      <c r="H805" s="9"/>
      <c r="I805" s="9"/>
      <c r="J805" s="9"/>
      <c r="K805" s="9"/>
      <c r="L805" s="9"/>
    </row>
    <row r="806" spans="4:12" ht="14.4">
      <c r="D806" s="9"/>
      <c r="E806" s="9"/>
      <c r="F806" s="9"/>
      <c r="G806" s="9"/>
      <c r="H806" s="9"/>
      <c r="I806" s="9"/>
      <c r="J806" s="9"/>
      <c r="K806" s="9"/>
      <c r="L806" s="9"/>
    </row>
    <row r="807" spans="4:12" ht="14.4">
      <c r="D807" s="9"/>
      <c r="E807" s="9"/>
      <c r="F807" s="9"/>
      <c r="G807" s="9"/>
      <c r="H807" s="9"/>
      <c r="I807" s="9"/>
      <c r="J807" s="9"/>
      <c r="K807" s="9"/>
      <c r="L807" s="9"/>
    </row>
    <row r="808" spans="4:12" ht="14.4">
      <c r="D808" s="9"/>
      <c r="E808" s="9"/>
      <c r="F808" s="9"/>
      <c r="G808" s="9"/>
      <c r="H808" s="9"/>
      <c r="I808" s="9"/>
      <c r="J808" s="9"/>
      <c r="K808" s="9"/>
      <c r="L808" s="9"/>
    </row>
    <row r="809" spans="4:12" ht="14.4">
      <c r="D809" s="9"/>
      <c r="E809" s="9"/>
      <c r="F809" s="9"/>
      <c r="G809" s="9"/>
      <c r="H809" s="9"/>
      <c r="I809" s="9"/>
      <c r="J809" s="9"/>
      <c r="K809" s="9"/>
      <c r="L809" s="9"/>
    </row>
    <row r="810" spans="4:12" ht="14.4">
      <c r="D810" s="9"/>
      <c r="E810" s="9"/>
      <c r="F810" s="9"/>
      <c r="G810" s="9"/>
      <c r="H810" s="9"/>
      <c r="I810" s="9"/>
      <c r="J810" s="9"/>
      <c r="K810" s="9"/>
      <c r="L810" s="9"/>
    </row>
    <row r="811" spans="4:12" ht="14.4">
      <c r="D811" s="9"/>
      <c r="E811" s="9"/>
      <c r="F811" s="9"/>
      <c r="G811" s="9"/>
      <c r="H811" s="9"/>
      <c r="I811" s="9"/>
      <c r="J811" s="9"/>
      <c r="K811" s="9"/>
      <c r="L811" s="9"/>
    </row>
    <row r="812" spans="4:12" ht="14.4">
      <c r="D812" s="9"/>
      <c r="E812" s="9"/>
      <c r="F812" s="9"/>
      <c r="G812" s="9"/>
      <c r="H812" s="9"/>
      <c r="I812" s="9"/>
      <c r="J812" s="9"/>
      <c r="K812" s="9"/>
      <c r="L812" s="9"/>
    </row>
    <row r="813" spans="4:12" ht="14.4">
      <c r="D813" s="9"/>
      <c r="E813" s="9"/>
      <c r="F813" s="9"/>
      <c r="G813" s="9"/>
      <c r="H813" s="9"/>
      <c r="I813" s="9"/>
      <c r="J813" s="9"/>
      <c r="K813" s="9"/>
      <c r="L813" s="9"/>
    </row>
    <row r="814" spans="4:12" ht="14.4">
      <c r="D814" s="9"/>
      <c r="E814" s="9"/>
      <c r="F814" s="9"/>
      <c r="G814" s="9"/>
      <c r="H814" s="9"/>
      <c r="I814" s="9"/>
      <c r="J814" s="9"/>
      <c r="K814" s="9"/>
      <c r="L814" s="9"/>
    </row>
    <row r="815" spans="4:12" ht="14.4">
      <c r="D815" s="9"/>
      <c r="E815" s="9"/>
      <c r="F815" s="9"/>
      <c r="G815" s="9"/>
      <c r="H815" s="9"/>
      <c r="I815" s="9"/>
      <c r="J815" s="9"/>
      <c r="K815" s="9"/>
      <c r="L815" s="9"/>
    </row>
    <row r="816" spans="4:12" ht="14.4">
      <c r="D816" s="9"/>
      <c r="E816" s="9"/>
      <c r="F816" s="9"/>
      <c r="G816" s="9"/>
      <c r="H816" s="9"/>
      <c r="I816" s="9"/>
      <c r="J816" s="9"/>
      <c r="K816" s="9"/>
      <c r="L816" s="9"/>
    </row>
    <row r="817" spans="4:12" ht="14.4">
      <c r="D817" s="9"/>
      <c r="E817" s="9"/>
      <c r="F817" s="9"/>
      <c r="G817" s="9"/>
      <c r="H817" s="9"/>
      <c r="I817" s="9"/>
      <c r="J817" s="9"/>
      <c r="K817" s="9"/>
      <c r="L817" s="9"/>
    </row>
    <row r="818" spans="4:12" ht="14.4">
      <c r="D818" s="9"/>
      <c r="E818" s="9"/>
      <c r="F818" s="9"/>
      <c r="G818" s="9"/>
      <c r="H818" s="9"/>
      <c r="I818" s="9"/>
      <c r="J818" s="9"/>
      <c r="K818" s="9"/>
      <c r="L818" s="9"/>
    </row>
    <row r="819" spans="4:12" ht="14.4">
      <c r="D819" s="9"/>
      <c r="E819" s="9"/>
      <c r="F819" s="9"/>
      <c r="G819" s="9"/>
      <c r="H819" s="9"/>
      <c r="I819" s="9"/>
      <c r="J819" s="9"/>
      <c r="K819" s="9"/>
      <c r="L819" s="9"/>
    </row>
    <row r="820" spans="4:12" ht="14.4">
      <c r="D820" s="9"/>
      <c r="E820" s="9"/>
      <c r="F820" s="9"/>
      <c r="G820" s="9"/>
      <c r="H820" s="9"/>
      <c r="I820" s="9"/>
      <c r="J820" s="9"/>
      <c r="K820" s="9"/>
      <c r="L820" s="9"/>
    </row>
    <row r="821" spans="4:12" ht="14.4">
      <c r="D821" s="9"/>
      <c r="E821" s="9"/>
      <c r="F821" s="9"/>
      <c r="G821" s="9"/>
      <c r="H821" s="9"/>
      <c r="I821" s="9"/>
      <c r="J821" s="9"/>
      <c r="K821" s="9"/>
      <c r="L821" s="9"/>
    </row>
    <row r="822" spans="4:12" ht="14.4">
      <c r="D822" s="9"/>
      <c r="E822" s="9"/>
      <c r="F822" s="9"/>
      <c r="G822" s="9"/>
      <c r="H822" s="9"/>
      <c r="I822" s="9"/>
      <c r="J822" s="9"/>
      <c r="K822" s="9"/>
      <c r="L822" s="9"/>
    </row>
    <row r="823" spans="4:12" ht="14.4">
      <c r="D823" s="9"/>
      <c r="E823" s="9"/>
      <c r="F823" s="9"/>
      <c r="G823" s="9"/>
      <c r="H823" s="9"/>
      <c r="I823" s="9"/>
      <c r="J823" s="9"/>
      <c r="K823" s="9"/>
      <c r="L823" s="9"/>
    </row>
    <row r="824" spans="4:12" ht="14.4">
      <c r="D824" s="9"/>
      <c r="E824" s="9"/>
      <c r="F824" s="9"/>
      <c r="G824" s="9"/>
      <c r="H824" s="9"/>
      <c r="I824" s="9"/>
      <c r="J824" s="9"/>
      <c r="K824" s="9"/>
      <c r="L824" s="9"/>
    </row>
    <row r="825" spans="4:12" ht="14.4">
      <c r="D825" s="9"/>
      <c r="E825" s="9"/>
      <c r="F825" s="9"/>
      <c r="G825" s="9"/>
      <c r="H825" s="9"/>
      <c r="I825" s="9"/>
      <c r="J825" s="9"/>
      <c r="K825" s="9"/>
      <c r="L825" s="9"/>
    </row>
    <row r="826" spans="4:12" ht="14.4">
      <c r="D826" s="9"/>
      <c r="E826" s="9"/>
      <c r="F826" s="9"/>
      <c r="G826" s="9"/>
      <c r="H826" s="9"/>
      <c r="I826" s="9"/>
      <c r="J826" s="9"/>
      <c r="K826" s="9"/>
      <c r="L826" s="9"/>
    </row>
    <row r="827" spans="4:12" ht="14.4">
      <c r="D827" s="9"/>
      <c r="E827" s="9"/>
      <c r="F827" s="9"/>
      <c r="G827" s="9"/>
      <c r="H827" s="9"/>
      <c r="I827" s="9"/>
      <c r="J827" s="9"/>
      <c r="K827" s="9"/>
      <c r="L827" s="9"/>
    </row>
    <row r="828" spans="4:12" ht="14.4">
      <c r="D828" s="9"/>
      <c r="E828" s="9"/>
      <c r="F828" s="9"/>
      <c r="G828" s="9"/>
      <c r="H828" s="9"/>
      <c r="I828" s="9"/>
      <c r="J828" s="9"/>
      <c r="K828" s="9"/>
      <c r="L828" s="9"/>
    </row>
    <row r="829" spans="4:12" ht="14.4">
      <c r="D829" s="9"/>
      <c r="E829" s="9"/>
      <c r="F829" s="9"/>
      <c r="G829" s="9"/>
      <c r="H829" s="9"/>
      <c r="I829" s="9"/>
      <c r="J829" s="9"/>
      <c r="K829" s="9"/>
      <c r="L829" s="9"/>
    </row>
    <row r="830" spans="4:12" ht="14.4">
      <c r="D830" s="9"/>
      <c r="E830" s="9"/>
      <c r="F830" s="9"/>
      <c r="G830" s="9"/>
      <c r="H830" s="9"/>
      <c r="I830" s="9"/>
      <c r="J830" s="9"/>
      <c r="K830" s="9"/>
      <c r="L830" s="9"/>
    </row>
    <row r="831" spans="4:12" ht="14.4">
      <c r="D831" s="9"/>
      <c r="E831" s="9"/>
      <c r="F831" s="9"/>
      <c r="G831" s="9"/>
      <c r="H831" s="9"/>
      <c r="I831" s="9"/>
      <c r="J831" s="9"/>
      <c r="K831" s="9"/>
      <c r="L831" s="9"/>
    </row>
    <row r="832" spans="4:12" ht="14.4">
      <c r="D832" s="9"/>
      <c r="E832" s="9"/>
      <c r="F832" s="9"/>
      <c r="G832" s="9"/>
      <c r="H832" s="9"/>
      <c r="I832" s="9"/>
      <c r="J832" s="9"/>
      <c r="K832" s="9"/>
      <c r="L832" s="9"/>
    </row>
    <row r="833" spans="4:12" ht="14.4">
      <c r="D833" s="9"/>
      <c r="E833" s="9"/>
      <c r="F833" s="9"/>
      <c r="G833" s="9"/>
      <c r="H833" s="9"/>
      <c r="I833" s="9"/>
      <c r="J833" s="9"/>
      <c r="K833" s="9"/>
      <c r="L833" s="9"/>
    </row>
    <row r="834" spans="4:12" ht="14.4">
      <c r="D834" s="9"/>
      <c r="E834" s="9"/>
      <c r="F834" s="9"/>
      <c r="G834" s="9"/>
      <c r="H834" s="9"/>
      <c r="I834" s="9"/>
      <c r="J834" s="9"/>
      <c r="K834" s="9"/>
      <c r="L834" s="9"/>
    </row>
    <row r="835" spans="4:12" ht="14.4">
      <c r="D835" s="9"/>
      <c r="E835" s="9"/>
      <c r="F835" s="9"/>
      <c r="G835" s="9"/>
      <c r="H835" s="9"/>
      <c r="I835" s="9"/>
      <c r="J835" s="9"/>
      <c r="K835" s="9"/>
      <c r="L835" s="9"/>
    </row>
    <row r="836" spans="4:12" ht="14.4">
      <c r="D836" s="9"/>
      <c r="E836" s="9"/>
      <c r="F836" s="9"/>
      <c r="G836" s="9"/>
      <c r="H836" s="9"/>
      <c r="I836" s="9"/>
      <c r="J836" s="9"/>
      <c r="K836" s="9"/>
      <c r="L836" s="9"/>
    </row>
    <row r="837" spans="4:12" ht="14.4">
      <c r="D837" s="9"/>
      <c r="E837" s="9"/>
      <c r="F837" s="9"/>
      <c r="G837" s="9"/>
      <c r="H837" s="9"/>
      <c r="I837" s="9"/>
      <c r="J837" s="9"/>
      <c r="K837" s="9"/>
      <c r="L837" s="9"/>
    </row>
    <row r="838" spans="4:12" ht="14.4">
      <c r="D838" s="9"/>
      <c r="E838" s="9"/>
      <c r="F838" s="9"/>
      <c r="G838" s="9"/>
      <c r="H838" s="9"/>
      <c r="I838" s="9"/>
      <c r="J838" s="9"/>
      <c r="K838" s="9"/>
      <c r="L838" s="9"/>
    </row>
    <row r="839" spans="4:12" ht="14.4">
      <c r="D839" s="9"/>
      <c r="E839" s="9"/>
      <c r="F839" s="9"/>
      <c r="G839" s="9"/>
      <c r="H839" s="9"/>
      <c r="I839" s="9"/>
      <c r="J839" s="9"/>
      <c r="K839" s="9"/>
      <c r="L839" s="9"/>
    </row>
    <row r="840" spans="4:12" ht="14.4">
      <c r="D840" s="9"/>
      <c r="E840" s="9"/>
      <c r="F840" s="9"/>
      <c r="G840" s="9"/>
      <c r="H840" s="9"/>
      <c r="I840" s="9"/>
      <c r="J840" s="9"/>
      <c r="K840" s="9"/>
      <c r="L840" s="9"/>
    </row>
    <row r="841" spans="4:12" ht="14.4">
      <c r="D841" s="9"/>
      <c r="E841" s="9"/>
      <c r="F841" s="9"/>
      <c r="G841" s="9"/>
      <c r="H841" s="9"/>
      <c r="I841" s="9"/>
      <c r="J841" s="9"/>
      <c r="K841" s="9"/>
      <c r="L841" s="9"/>
    </row>
    <row r="842" spans="4:12" ht="14.4">
      <c r="D842" s="9"/>
      <c r="E842" s="9"/>
      <c r="F842" s="9"/>
      <c r="G842" s="9"/>
      <c r="H842" s="9"/>
      <c r="I842" s="9"/>
      <c r="J842" s="9"/>
      <c r="K842" s="9"/>
      <c r="L842" s="9"/>
    </row>
    <row r="843" spans="4:12" ht="14.4">
      <c r="D843" s="9"/>
      <c r="E843" s="9"/>
      <c r="F843" s="9"/>
      <c r="G843" s="9"/>
      <c r="H843" s="9"/>
      <c r="I843" s="9"/>
      <c r="J843" s="9"/>
      <c r="K843" s="9"/>
      <c r="L843" s="9"/>
    </row>
    <row r="844" spans="4:12" ht="14.4">
      <c r="D844" s="9"/>
      <c r="E844" s="9"/>
      <c r="F844" s="9"/>
      <c r="G844" s="9"/>
      <c r="H844" s="9"/>
      <c r="I844" s="9"/>
      <c r="J844" s="9"/>
      <c r="K844" s="9"/>
      <c r="L844" s="9"/>
    </row>
    <row r="845" spans="4:12" ht="14.4">
      <c r="D845" s="9"/>
      <c r="E845" s="9"/>
      <c r="F845" s="9"/>
      <c r="G845" s="9"/>
      <c r="H845" s="9"/>
      <c r="I845" s="9"/>
      <c r="J845" s="9"/>
      <c r="K845" s="9"/>
      <c r="L845" s="9"/>
    </row>
    <row r="846" spans="4:12" ht="14.4">
      <c r="D846" s="9"/>
      <c r="E846" s="9"/>
      <c r="F846" s="9"/>
      <c r="G846" s="9"/>
      <c r="H846" s="9"/>
      <c r="I846" s="9"/>
      <c r="J846" s="9"/>
      <c r="K846" s="9"/>
      <c r="L846" s="9"/>
    </row>
    <row r="847" spans="4:12" ht="14.4">
      <c r="D847" s="9"/>
      <c r="E847" s="9"/>
      <c r="F847" s="9"/>
      <c r="G847" s="9"/>
      <c r="H847" s="9"/>
      <c r="I847" s="9"/>
      <c r="J847" s="9"/>
      <c r="K847" s="9"/>
      <c r="L847" s="9"/>
    </row>
    <row r="848" spans="4:12" ht="14.4">
      <c r="D848" s="9"/>
      <c r="E848" s="9"/>
      <c r="F848" s="9"/>
      <c r="G848" s="9"/>
      <c r="H848" s="9"/>
      <c r="I848" s="9"/>
      <c r="J848" s="9"/>
      <c r="K848" s="9"/>
      <c r="L848" s="9"/>
    </row>
    <row r="849" spans="4:12" ht="14.4">
      <c r="D849" s="9"/>
      <c r="E849" s="9"/>
      <c r="F849" s="9"/>
      <c r="G849" s="9"/>
      <c r="H849" s="9"/>
      <c r="I849" s="9"/>
      <c r="J849" s="9"/>
      <c r="K849" s="9"/>
      <c r="L849" s="9"/>
    </row>
    <row r="850" spans="4:12" ht="14.4">
      <c r="D850" s="9"/>
      <c r="E850" s="9"/>
      <c r="F850" s="9"/>
      <c r="G850" s="9"/>
      <c r="H850" s="9"/>
      <c r="I850" s="9"/>
      <c r="J850" s="9"/>
      <c r="K850" s="9"/>
      <c r="L850" s="9"/>
    </row>
    <row r="851" spans="4:12" ht="14.4">
      <c r="D851" s="9"/>
      <c r="E851" s="9"/>
      <c r="F851" s="9"/>
      <c r="G851" s="9"/>
      <c r="H851" s="9"/>
      <c r="I851" s="9"/>
      <c r="J851" s="9"/>
      <c r="K851" s="9"/>
      <c r="L851" s="9"/>
    </row>
    <row r="852" spans="4:12" ht="14.4">
      <c r="D852" s="9"/>
      <c r="E852" s="9"/>
      <c r="F852" s="9"/>
      <c r="G852" s="9"/>
      <c r="H852" s="9"/>
      <c r="I852" s="9"/>
      <c r="J852" s="9"/>
      <c r="K852" s="9"/>
      <c r="L852" s="9"/>
    </row>
    <row r="853" spans="4:12" ht="14.4">
      <c r="D853" s="9"/>
      <c r="E853" s="9"/>
      <c r="F853" s="9"/>
      <c r="G853" s="9"/>
      <c r="H853" s="9"/>
      <c r="I853" s="9"/>
      <c r="J853" s="9"/>
      <c r="K853" s="9"/>
      <c r="L853" s="9"/>
    </row>
    <row r="854" spans="4:12" ht="14.4">
      <c r="D854" s="9"/>
      <c r="E854" s="9"/>
      <c r="F854" s="9"/>
      <c r="G854" s="9"/>
      <c r="H854" s="9"/>
      <c r="I854" s="9"/>
      <c r="J854" s="9"/>
      <c r="K854" s="9"/>
      <c r="L854" s="9"/>
    </row>
    <row r="855" spans="4:12" ht="14.4">
      <c r="D855" s="9"/>
      <c r="E855" s="9"/>
      <c r="F855" s="9"/>
      <c r="G855" s="9"/>
      <c r="H855" s="9"/>
      <c r="I855" s="9"/>
      <c r="J855" s="9"/>
      <c r="K855" s="9"/>
      <c r="L855" s="9"/>
    </row>
    <row r="856" spans="4:12" ht="14.4">
      <c r="D856" s="9"/>
      <c r="E856" s="9"/>
      <c r="F856" s="9"/>
      <c r="G856" s="9"/>
      <c r="H856" s="9"/>
      <c r="I856" s="9"/>
      <c r="J856" s="9"/>
      <c r="K856" s="9"/>
      <c r="L856" s="9"/>
    </row>
    <row r="857" spans="4:12" ht="14.4">
      <c r="D857" s="9"/>
      <c r="E857" s="9"/>
      <c r="F857" s="9"/>
      <c r="G857" s="9"/>
      <c r="H857" s="9"/>
      <c r="I857" s="9"/>
      <c r="J857" s="9"/>
      <c r="K857" s="9"/>
      <c r="L857" s="9"/>
    </row>
    <row r="858" spans="4:12" ht="14.4">
      <c r="D858" s="9"/>
      <c r="E858" s="9"/>
      <c r="F858" s="9"/>
      <c r="G858" s="9"/>
      <c r="H858" s="9"/>
      <c r="I858" s="9"/>
      <c r="J858" s="9"/>
      <c r="K858" s="9"/>
      <c r="L858" s="9"/>
    </row>
    <row r="859" spans="4:12" ht="14.4">
      <c r="D859" s="9"/>
      <c r="E859" s="9"/>
      <c r="F859" s="9"/>
      <c r="G859" s="9"/>
      <c r="H859" s="9"/>
      <c r="I859" s="9"/>
      <c r="J859" s="9"/>
      <c r="K859" s="9"/>
      <c r="L859" s="9"/>
    </row>
    <row r="860" spans="4:12" ht="14.4">
      <c r="D860" s="9"/>
      <c r="E860" s="9"/>
      <c r="F860" s="9"/>
      <c r="G860" s="9"/>
      <c r="H860" s="9"/>
      <c r="I860" s="9"/>
      <c r="J860" s="9"/>
      <c r="K860" s="9"/>
      <c r="L860" s="9"/>
    </row>
    <row r="861" spans="4:12" ht="14.4">
      <c r="D861" s="9"/>
      <c r="E861" s="9"/>
      <c r="F861" s="9"/>
      <c r="G861" s="9"/>
      <c r="H861" s="9"/>
      <c r="I861" s="9"/>
      <c r="J861" s="9"/>
      <c r="K861" s="9"/>
      <c r="L861" s="9"/>
    </row>
    <row r="862" spans="4:12" ht="14.4">
      <c r="D862" s="9"/>
      <c r="E862" s="9"/>
      <c r="F862" s="9"/>
      <c r="G862" s="9"/>
      <c r="H862" s="9"/>
      <c r="I862" s="9"/>
      <c r="J862" s="9"/>
      <c r="K862" s="9"/>
      <c r="L862" s="9"/>
    </row>
    <row r="863" spans="4:12" ht="14.4">
      <c r="D863" s="9"/>
      <c r="E863" s="9"/>
      <c r="F863" s="9"/>
      <c r="G863" s="9"/>
      <c r="H863" s="9"/>
      <c r="I863" s="9"/>
      <c r="J863" s="9"/>
      <c r="K863" s="9"/>
      <c r="L863" s="9"/>
    </row>
    <row r="864" spans="4:12" ht="14.4">
      <c r="D864" s="9"/>
      <c r="E864" s="9"/>
      <c r="F864" s="9"/>
      <c r="G864" s="9"/>
      <c r="H864" s="9"/>
      <c r="I864" s="9"/>
      <c r="J864" s="9"/>
      <c r="K864" s="9"/>
      <c r="L864" s="9"/>
    </row>
    <row r="865" spans="4:12" ht="14.4">
      <c r="D865" s="9"/>
      <c r="E865" s="9"/>
      <c r="F865" s="9"/>
      <c r="G865" s="9"/>
      <c r="H865" s="9"/>
      <c r="I865" s="9"/>
      <c r="J865" s="9"/>
      <c r="K865" s="9"/>
      <c r="L865" s="9"/>
    </row>
    <row r="866" spans="4:12" ht="14.4">
      <c r="D866" s="9"/>
      <c r="E866" s="9"/>
      <c r="F866" s="9"/>
      <c r="G866" s="9"/>
      <c r="H866" s="9"/>
      <c r="I866" s="9"/>
      <c r="J866" s="9"/>
      <c r="K866" s="9"/>
      <c r="L866" s="9"/>
    </row>
    <row r="867" spans="4:12" ht="14.4">
      <c r="D867" s="9"/>
      <c r="E867" s="9"/>
      <c r="F867" s="9"/>
      <c r="G867" s="9"/>
      <c r="H867" s="9"/>
      <c r="I867" s="9"/>
      <c r="J867" s="9"/>
      <c r="K867" s="9"/>
      <c r="L867" s="9"/>
    </row>
    <row r="868" spans="4:12" ht="14.4">
      <c r="D868" s="9"/>
      <c r="E868" s="9"/>
      <c r="F868" s="9"/>
      <c r="G868" s="9"/>
      <c r="H868" s="9"/>
      <c r="I868" s="9"/>
      <c r="J868" s="9"/>
      <c r="K868" s="9"/>
      <c r="L868" s="9"/>
    </row>
    <row r="869" spans="4:12" ht="14.4">
      <c r="D869" s="9"/>
      <c r="E869" s="9"/>
      <c r="F869" s="9"/>
      <c r="G869" s="9"/>
      <c r="H869" s="9"/>
      <c r="I869" s="9"/>
      <c r="J869" s="9"/>
      <c r="K869" s="9"/>
      <c r="L869" s="9"/>
    </row>
    <row r="870" spans="4:12" ht="14.4">
      <c r="D870" s="9"/>
      <c r="E870" s="9"/>
      <c r="F870" s="9"/>
      <c r="G870" s="9"/>
      <c r="H870" s="9"/>
      <c r="I870" s="9"/>
      <c r="J870" s="9"/>
      <c r="K870" s="9"/>
      <c r="L870" s="9"/>
    </row>
    <row r="871" spans="4:12" ht="14.4">
      <c r="D871" s="9"/>
      <c r="E871" s="9"/>
      <c r="F871" s="9"/>
      <c r="G871" s="9"/>
      <c r="H871" s="9"/>
      <c r="I871" s="9"/>
      <c r="J871" s="9"/>
      <c r="K871" s="9"/>
      <c r="L871" s="9"/>
    </row>
    <row r="872" spans="4:12" ht="14.4">
      <c r="D872" s="9"/>
      <c r="E872" s="9"/>
      <c r="F872" s="9"/>
      <c r="G872" s="9"/>
      <c r="H872" s="9"/>
      <c r="I872" s="9"/>
      <c r="J872" s="9"/>
      <c r="K872" s="9"/>
      <c r="L872" s="9"/>
    </row>
    <row r="873" spans="4:12" ht="14.4">
      <c r="D873" s="9"/>
      <c r="E873" s="9"/>
      <c r="F873" s="9"/>
      <c r="G873" s="9"/>
      <c r="H873" s="9"/>
      <c r="I873" s="9"/>
      <c r="J873" s="9"/>
      <c r="K873" s="9"/>
      <c r="L873" s="9"/>
    </row>
    <row r="874" spans="4:12" ht="14.4">
      <c r="D874" s="9"/>
      <c r="E874" s="9"/>
      <c r="F874" s="9"/>
      <c r="G874" s="9"/>
      <c r="H874" s="9"/>
      <c r="I874" s="9"/>
      <c r="J874" s="9"/>
      <c r="K874" s="9"/>
      <c r="L874" s="9"/>
    </row>
    <row r="875" spans="4:12" ht="14.4">
      <c r="D875" s="9"/>
      <c r="E875" s="9"/>
      <c r="F875" s="9"/>
      <c r="G875" s="9"/>
      <c r="H875" s="9"/>
      <c r="I875" s="9"/>
      <c r="J875" s="9"/>
      <c r="K875" s="9"/>
      <c r="L875" s="9"/>
    </row>
    <row r="876" spans="4:12" ht="14.4">
      <c r="D876" s="9"/>
      <c r="E876" s="9"/>
      <c r="F876" s="9"/>
      <c r="G876" s="9"/>
      <c r="H876" s="9"/>
      <c r="I876" s="9"/>
      <c r="J876" s="9"/>
      <c r="K876" s="9"/>
      <c r="L876" s="9"/>
    </row>
    <row r="877" spans="4:12" ht="14.4">
      <c r="D877" s="9"/>
      <c r="E877" s="9"/>
      <c r="F877" s="9"/>
      <c r="G877" s="9"/>
      <c r="H877" s="9"/>
      <c r="I877" s="9"/>
      <c r="J877" s="9"/>
      <c r="K877" s="9"/>
      <c r="L877" s="9"/>
    </row>
    <row r="878" spans="4:12" ht="14.4">
      <c r="D878" s="9"/>
      <c r="E878" s="9"/>
      <c r="F878" s="9"/>
      <c r="G878" s="9"/>
      <c r="H878" s="9"/>
      <c r="I878" s="9"/>
      <c r="J878" s="9"/>
      <c r="K878" s="9"/>
      <c r="L878" s="9"/>
    </row>
    <row r="879" spans="4:12" ht="14.4">
      <c r="D879" s="9"/>
      <c r="E879" s="9"/>
      <c r="F879" s="9"/>
      <c r="G879" s="9"/>
      <c r="H879" s="9"/>
      <c r="I879" s="9"/>
      <c r="J879" s="9"/>
      <c r="K879" s="9"/>
      <c r="L879" s="9"/>
    </row>
    <row r="880" spans="4:12" ht="14.4">
      <c r="D880" s="9"/>
      <c r="E880" s="9"/>
      <c r="F880" s="9"/>
      <c r="G880" s="9"/>
      <c r="H880" s="9"/>
      <c r="I880" s="9"/>
      <c r="J880" s="9"/>
      <c r="K880" s="9"/>
      <c r="L880" s="9"/>
    </row>
    <row r="881" spans="4:12" ht="14.4">
      <c r="D881" s="9"/>
      <c r="E881" s="9"/>
      <c r="F881" s="9"/>
      <c r="G881" s="9"/>
      <c r="H881" s="9"/>
      <c r="I881" s="9"/>
      <c r="J881" s="9"/>
      <c r="K881" s="9"/>
      <c r="L881" s="9"/>
    </row>
    <row r="882" spans="4:12" ht="14.4">
      <c r="D882" s="9"/>
      <c r="E882" s="9"/>
      <c r="F882" s="9"/>
      <c r="G882" s="9"/>
      <c r="H882" s="9"/>
      <c r="I882" s="9"/>
      <c r="J882" s="9"/>
      <c r="K882" s="9"/>
      <c r="L882" s="9"/>
    </row>
    <row r="883" spans="4:12" ht="14.4">
      <c r="D883" s="9"/>
      <c r="E883" s="9"/>
      <c r="F883" s="9"/>
      <c r="G883" s="9"/>
      <c r="H883" s="9"/>
      <c r="I883" s="9"/>
      <c r="J883" s="9"/>
      <c r="K883" s="9"/>
      <c r="L883" s="9"/>
    </row>
    <row r="884" spans="4:12" ht="14.4">
      <c r="D884" s="9"/>
      <c r="E884" s="9"/>
      <c r="F884" s="9"/>
      <c r="G884" s="9"/>
      <c r="H884" s="9"/>
      <c r="I884" s="9"/>
      <c r="J884" s="9"/>
      <c r="K884" s="9"/>
      <c r="L884" s="9"/>
    </row>
    <row r="885" spans="4:12" ht="14.4">
      <c r="D885" s="9"/>
      <c r="E885" s="9"/>
      <c r="F885" s="9"/>
      <c r="G885" s="9"/>
      <c r="H885" s="9"/>
      <c r="I885" s="9"/>
      <c r="J885" s="9"/>
      <c r="K885" s="9"/>
      <c r="L885" s="9"/>
    </row>
    <row r="886" spans="4:12" ht="14.4">
      <c r="D886" s="9"/>
      <c r="E886" s="9"/>
      <c r="F886" s="9"/>
      <c r="G886" s="9"/>
      <c r="H886" s="9"/>
      <c r="I886" s="9"/>
      <c r="J886" s="9"/>
      <c r="K886" s="9"/>
      <c r="L886" s="9"/>
    </row>
    <row r="887" spans="4:12" ht="14.4">
      <c r="D887" s="9"/>
      <c r="E887" s="9"/>
      <c r="F887" s="9"/>
      <c r="G887" s="9"/>
      <c r="H887" s="9"/>
      <c r="I887" s="9"/>
      <c r="J887" s="9"/>
      <c r="K887" s="9"/>
      <c r="L887" s="9"/>
    </row>
    <row r="888" spans="4:12" ht="14.4">
      <c r="D888" s="9"/>
      <c r="E888" s="9"/>
      <c r="F888" s="9"/>
      <c r="G888" s="9"/>
      <c r="H888" s="9"/>
      <c r="I888" s="9"/>
      <c r="J888" s="9"/>
      <c r="K888" s="9"/>
      <c r="L888" s="9"/>
    </row>
    <row r="889" spans="4:12" ht="14.4">
      <c r="D889" s="9"/>
      <c r="E889" s="9"/>
      <c r="F889" s="9"/>
      <c r="G889" s="9"/>
      <c r="H889" s="9"/>
      <c r="I889" s="9"/>
      <c r="J889" s="9"/>
      <c r="K889" s="9"/>
      <c r="L889" s="9"/>
    </row>
    <row r="890" spans="4:12" ht="14.4">
      <c r="D890" s="9"/>
      <c r="E890" s="9"/>
      <c r="F890" s="9"/>
      <c r="G890" s="9"/>
      <c r="H890" s="9"/>
      <c r="I890" s="9"/>
      <c r="J890" s="9"/>
      <c r="K890" s="9"/>
      <c r="L890" s="9"/>
    </row>
    <row r="891" spans="4:12" ht="14.4">
      <c r="D891" s="9"/>
      <c r="E891" s="9"/>
      <c r="F891" s="9"/>
      <c r="G891" s="9"/>
      <c r="H891" s="9"/>
      <c r="I891" s="9"/>
      <c r="J891" s="9"/>
      <c r="K891" s="9"/>
      <c r="L891" s="9"/>
    </row>
    <row r="892" spans="4:12" ht="14.4">
      <c r="D892" s="9"/>
      <c r="E892" s="9"/>
      <c r="F892" s="9"/>
      <c r="G892" s="9"/>
      <c r="H892" s="9"/>
      <c r="I892" s="9"/>
      <c r="J892" s="9"/>
      <c r="K892" s="9"/>
      <c r="L892" s="9"/>
    </row>
    <row r="893" spans="4:12" ht="14.4">
      <c r="D893" s="9"/>
      <c r="E893" s="9"/>
      <c r="F893" s="9"/>
      <c r="G893" s="9"/>
      <c r="H893" s="9"/>
      <c r="I893" s="9"/>
      <c r="J893" s="9"/>
      <c r="K893" s="9"/>
      <c r="L893" s="9"/>
    </row>
    <row r="894" spans="4:12" ht="14.4">
      <c r="D894" s="9"/>
      <c r="E894" s="9"/>
      <c r="F894" s="9"/>
      <c r="G894" s="9"/>
      <c r="H894" s="9"/>
      <c r="I894" s="9"/>
      <c r="J894" s="9"/>
      <c r="K894" s="9"/>
      <c r="L894" s="9"/>
    </row>
    <row r="895" spans="4:12" ht="14.4">
      <c r="D895" s="9"/>
      <c r="E895" s="9"/>
      <c r="F895" s="9"/>
      <c r="G895" s="9"/>
      <c r="H895" s="9"/>
      <c r="I895" s="9"/>
      <c r="J895" s="9"/>
      <c r="K895" s="9"/>
      <c r="L895" s="9"/>
    </row>
    <row r="896" spans="4:12" ht="14.4">
      <c r="D896" s="9"/>
      <c r="E896" s="9"/>
      <c r="F896" s="9"/>
      <c r="G896" s="9"/>
      <c r="H896" s="9"/>
      <c r="I896" s="9"/>
      <c r="J896" s="9"/>
      <c r="K896" s="9"/>
      <c r="L896" s="9"/>
    </row>
    <row r="897" spans="4:12" ht="14.4">
      <c r="D897" s="9"/>
      <c r="E897" s="9"/>
      <c r="F897" s="9"/>
      <c r="G897" s="9"/>
      <c r="H897" s="9"/>
      <c r="I897" s="9"/>
      <c r="J897" s="9"/>
      <c r="K897" s="9"/>
      <c r="L897" s="9"/>
    </row>
    <row r="898" spans="4:12" ht="14.4">
      <c r="D898" s="9"/>
      <c r="E898" s="9"/>
      <c r="F898" s="9"/>
      <c r="G898" s="9"/>
      <c r="H898" s="9"/>
      <c r="I898" s="9"/>
      <c r="J898" s="9"/>
      <c r="K898" s="9"/>
      <c r="L898" s="9"/>
    </row>
    <row r="899" spans="4:12" ht="14.4">
      <c r="D899" s="9"/>
      <c r="E899" s="9"/>
      <c r="F899" s="9"/>
      <c r="G899" s="9"/>
      <c r="H899" s="9"/>
      <c r="I899" s="9"/>
      <c r="J899" s="9"/>
      <c r="K899" s="9"/>
      <c r="L899" s="9"/>
    </row>
    <row r="900" spans="4:12" ht="14.4">
      <c r="D900" s="9"/>
      <c r="E900" s="9"/>
      <c r="F900" s="9"/>
      <c r="G900" s="9"/>
      <c r="H900" s="9"/>
      <c r="I900" s="9"/>
      <c r="J900" s="9"/>
      <c r="K900" s="9"/>
      <c r="L900" s="9"/>
    </row>
    <row r="901" spans="4:12" ht="14.4">
      <c r="D901" s="9"/>
      <c r="E901" s="9"/>
      <c r="F901" s="9"/>
      <c r="G901" s="9"/>
      <c r="H901" s="9"/>
      <c r="I901" s="9"/>
      <c r="J901" s="9"/>
      <c r="K901" s="9"/>
      <c r="L901" s="9"/>
    </row>
    <row r="902" spans="4:12" ht="14.4">
      <c r="D902" s="9"/>
      <c r="E902" s="9"/>
      <c r="F902" s="9"/>
      <c r="G902" s="9"/>
      <c r="H902" s="9"/>
      <c r="I902" s="9"/>
      <c r="J902" s="9"/>
      <c r="K902" s="9"/>
      <c r="L902" s="9"/>
    </row>
    <row r="903" spans="4:12" ht="14.4">
      <c r="D903" s="9"/>
      <c r="E903" s="9"/>
      <c r="F903" s="9"/>
      <c r="G903" s="9"/>
      <c r="H903" s="9"/>
      <c r="I903" s="9"/>
      <c r="J903" s="9"/>
      <c r="K903" s="9"/>
      <c r="L903" s="9"/>
    </row>
    <row r="904" spans="4:12" ht="14.4">
      <c r="D904" s="9"/>
      <c r="E904" s="9"/>
      <c r="F904" s="9"/>
      <c r="G904" s="9"/>
      <c r="H904" s="9"/>
      <c r="I904" s="9"/>
      <c r="J904" s="9"/>
      <c r="K904" s="9"/>
      <c r="L904" s="9"/>
    </row>
    <row r="905" spans="4:12" ht="14.4">
      <c r="D905" s="9"/>
      <c r="E905" s="9"/>
      <c r="F905" s="9"/>
      <c r="G905" s="9"/>
      <c r="H905" s="9"/>
      <c r="I905" s="9"/>
      <c r="J905" s="9"/>
      <c r="K905" s="9"/>
      <c r="L905" s="9"/>
    </row>
    <row r="906" spans="4:12" ht="14.4">
      <c r="D906" s="9"/>
      <c r="E906" s="9"/>
      <c r="F906" s="9"/>
      <c r="G906" s="9"/>
      <c r="H906" s="9"/>
      <c r="I906" s="9"/>
      <c r="J906" s="9"/>
      <c r="K906" s="9"/>
      <c r="L906" s="9"/>
    </row>
    <row r="907" spans="4:12" ht="14.4">
      <c r="D907" s="9"/>
      <c r="E907" s="9"/>
      <c r="F907" s="9"/>
      <c r="G907" s="9"/>
      <c r="H907" s="9"/>
      <c r="I907" s="9"/>
      <c r="J907" s="9"/>
      <c r="K907" s="9"/>
      <c r="L907" s="9"/>
    </row>
    <row r="908" spans="4:12" ht="14.4">
      <c r="D908" s="9"/>
      <c r="E908" s="9"/>
      <c r="F908" s="9"/>
      <c r="G908" s="9"/>
      <c r="H908" s="9"/>
      <c r="I908" s="9"/>
      <c r="J908" s="9"/>
      <c r="K908" s="9"/>
      <c r="L908" s="9"/>
    </row>
    <row r="909" spans="4:12" ht="14.4">
      <c r="D909" s="9"/>
      <c r="E909" s="9"/>
      <c r="F909" s="9"/>
      <c r="G909" s="9"/>
      <c r="H909" s="9"/>
      <c r="I909" s="9"/>
      <c r="J909" s="9"/>
      <c r="K909" s="9"/>
      <c r="L909" s="9"/>
    </row>
    <row r="910" spans="4:12" ht="14.4">
      <c r="D910" s="9"/>
      <c r="E910" s="9"/>
      <c r="F910" s="9"/>
      <c r="G910" s="9"/>
      <c r="H910" s="9"/>
      <c r="I910" s="9"/>
      <c r="J910" s="9"/>
      <c r="K910" s="9"/>
      <c r="L910" s="9"/>
    </row>
    <row r="911" spans="4:12" ht="14.4">
      <c r="D911" s="9"/>
      <c r="E911" s="9"/>
      <c r="F911" s="9"/>
      <c r="G911" s="9"/>
      <c r="H911" s="9"/>
      <c r="I911" s="9"/>
      <c r="J911" s="9"/>
      <c r="K911" s="9"/>
      <c r="L911" s="9"/>
    </row>
    <row r="912" spans="4:12" ht="14.4">
      <c r="D912" s="9"/>
      <c r="E912" s="9"/>
      <c r="F912" s="9"/>
      <c r="G912" s="9"/>
      <c r="H912" s="9"/>
      <c r="I912" s="9"/>
      <c r="J912" s="9"/>
      <c r="K912" s="9"/>
      <c r="L912" s="9"/>
    </row>
    <row r="913" spans="4:12" ht="14.4">
      <c r="D913" s="9"/>
      <c r="E913" s="9"/>
      <c r="F913" s="9"/>
      <c r="G913" s="9"/>
      <c r="H913" s="9"/>
      <c r="I913" s="9"/>
      <c r="J913" s="9"/>
      <c r="K913" s="9"/>
      <c r="L913" s="9"/>
    </row>
    <row r="914" spans="4:12" ht="14.4">
      <c r="D914" s="9"/>
      <c r="E914" s="9"/>
      <c r="F914" s="9"/>
      <c r="G914" s="9"/>
      <c r="H914" s="9"/>
      <c r="I914" s="9"/>
      <c r="J914" s="9"/>
      <c r="K914" s="9"/>
      <c r="L914" s="9"/>
    </row>
    <row r="915" spans="4:12" ht="14.4">
      <c r="D915" s="9"/>
      <c r="E915" s="9"/>
      <c r="F915" s="9"/>
      <c r="G915" s="9"/>
      <c r="H915" s="9"/>
      <c r="I915" s="9"/>
      <c r="J915" s="9"/>
      <c r="K915" s="9"/>
      <c r="L915" s="9"/>
    </row>
    <row r="916" spans="4:12" ht="14.4">
      <c r="D916" s="9"/>
      <c r="E916" s="9"/>
      <c r="F916" s="9"/>
      <c r="G916" s="9"/>
      <c r="H916" s="9"/>
      <c r="I916" s="9"/>
      <c r="J916" s="9"/>
      <c r="K916" s="9"/>
      <c r="L916" s="9"/>
    </row>
    <row r="917" spans="4:12" ht="14.4">
      <c r="D917" s="9"/>
      <c r="E917" s="9"/>
      <c r="F917" s="9"/>
      <c r="G917" s="9"/>
      <c r="H917" s="9"/>
      <c r="I917" s="9"/>
      <c r="J917" s="9"/>
      <c r="K917" s="9"/>
      <c r="L917" s="9"/>
    </row>
    <row r="918" spans="4:12" ht="14.4">
      <c r="D918" s="9"/>
      <c r="E918" s="9"/>
      <c r="F918" s="9"/>
      <c r="G918" s="9"/>
      <c r="H918" s="9"/>
      <c r="I918" s="9"/>
      <c r="J918" s="9"/>
      <c r="K918" s="9"/>
      <c r="L918" s="9"/>
    </row>
    <row r="919" spans="4:12" ht="14.4">
      <c r="D919" s="9"/>
      <c r="E919" s="9"/>
      <c r="F919" s="9"/>
      <c r="G919" s="9"/>
      <c r="H919" s="9"/>
      <c r="I919" s="9"/>
      <c r="J919" s="9"/>
      <c r="K919" s="9"/>
      <c r="L919" s="9"/>
    </row>
    <row r="920" spans="4:12" ht="14.4">
      <c r="D920" s="9"/>
      <c r="E920" s="9"/>
      <c r="F920" s="9"/>
      <c r="G920" s="9"/>
      <c r="H920" s="9"/>
      <c r="I920" s="9"/>
      <c r="J920" s="9"/>
      <c r="K920" s="9"/>
      <c r="L920" s="9"/>
    </row>
    <row r="921" spans="4:12" ht="14.4">
      <c r="D921" s="9"/>
      <c r="E921" s="9"/>
      <c r="F921" s="9"/>
      <c r="G921" s="9"/>
      <c r="H921" s="9"/>
      <c r="I921" s="9"/>
      <c r="J921" s="9"/>
      <c r="K921" s="9"/>
      <c r="L921" s="9"/>
    </row>
    <row r="922" spans="4:12" ht="14.4">
      <c r="D922" s="9"/>
      <c r="E922" s="9"/>
      <c r="F922" s="9"/>
      <c r="G922" s="9"/>
      <c r="H922" s="9"/>
      <c r="I922" s="9"/>
      <c r="J922" s="9"/>
      <c r="K922" s="9"/>
      <c r="L922" s="9"/>
    </row>
    <row r="923" spans="4:12" ht="14.4">
      <c r="D923" s="9"/>
      <c r="E923" s="9"/>
      <c r="F923" s="9"/>
      <c r="G923" s="9"/>
      <c r="H923" s="9"/>
      <c r="I923" s="9"/>
      <c r="J923" s="9"/>
      <c r="K923" s="9"/>
      <c r="L923" s="9"/>
    </row>
    <row r="924" spans="4:12" ht="14.4">
      <c r="D924" s="9"/>
      <c r="E924" s="9"/>
      <c r="F924" s="9"/>
      <c r="G924" s="9"/>
      <c r="H924" s="9"/>
      <c r="I924" s="9"/>
      <c r="J924" s="9"/>
      <c r="K924" s="9"/>
      <c r="L924" s="9"/>
    </row>
    <row r="925" spans="4:12" ht="14.4">
      <c r="D925" s="9"/>
      <c r="E925" s="9"/>
      <c r="F925" s="9"/>
      <c r="G925" s="9"/>
      <c r="H925" s="9"/>
      <c r="I925" s="9"/>
      <c r="J925" s="9"/>
      <c r="K925" s="9"/>
      <c r="L925" s="9"/>
    </row>
    <row r="926" spans="4:12" ht="14.4">
      <c r="D926" s="9"/>
      <c r="E926" s="9"/>
      <c r="F926" s="9"/>
      <c r="G926" s="9"/>
      <c r="H926" s="9"/>
      <c r="I926" s="9"/>
      <c r="J926" s="9"/>
      <c r="K926" s="9"/>
      <c r="L926" s="9"/>
    </row>
    <row r="927" spans="4:12" ht="14.4">
      <c r="D927" s="9"/>
      <c r="E927" s="9"/>
      <c r="F927" s="9"/>
      <c r="G927" s="9"/>
      <c r="H927" s="9"/>
      <c r="I927" s="9"/>
      <c r="J927" s="9"/>
      <c r="K927" s="9"/>
      <c r="L927" s="9"/>
    </row>
    <row r="928" spans="4:12" ht="14.4">
      <c r="D928" s="9"/>
      <c r="E928" s="9"/>
      <c r="F928" s="9"/>
      <c r="G928" s="9"/>
      <c r="H928" s="9"/>
      <c r="I928" s="9"/>
      <c r="J928" s="9"/>
      <c r="K928" s="9"/>
      <c r="L928" s="9"/>
    </row>
    <row r="929" spans="4:12" ht="14.4">
      <c r="D929" s="9"/>
      <c r="E929" s="9"/>
      <c r="F929" s="9"/>
      <c r="G929" s="9"/>
      <c r="H929" s="9"/>
      <c r="I929" s="9"/>
      <c r="J929" s="9"/>
      <c r="K929" s="9"/>
      <c r="L929" s="9"/>
    </row>
    <row r="930" spans="4:12" ht="14.4">
      <c r="D930" s="9"/>
      <c r="E930" s="9"/>
      <c r="F930" s="9"/>
      <c r="G930" s="9"/>
      <c r="H930" s="9"/>
      <c r="I930" s="9"/>
      <c r="J930" s="9"/>
      <c r="K930" s="9"/>
      <c r="L930" s="9"/>
    </row>
    <row r="931" spans="4:12" ht="14.4">
      <c r="D931" s="9"/>
      <c r="E931" s="9"/>
      <c r="F931" s="9"/>
      <c r="G931" s="9"/>
      <c r="H931" s="9"/>
      <c r="I931" s="9"/>
      <c r="J931" s="9"/>
      <c r="K931" s="9"/>
      <c r="L931" s="9"/>
    </row>
    <row r="932" spans="4:12" ht="14.4">
      <c r="D932" s="9"/>
      <c r="E932" s="9"/>
      <c r="F932" s="9"/>
      <c r="G932" s="9"/>
      <c r="H932" s="9"/>
      <c r="I932" s="9"/>
      <c r="J932" s="9"/>
      <c r="K932" s="9"/>
      <c r="L932" s="9"/>
    </row>
    <row r="933" spans="4:12" ht="14.4">
      <c r="D933" s="9"/>
      <c r="E933" s="9"/>
      <c r="F933" s="9"/>
      <c r="G933" s="9"/>
      <c r="H933" s="9"/>
      <c r="I933" s="9"/>
      <c r="J933" s="9"/>
      <c r="K933" s="9"/>
      <c r="L933" s="9"/>
    </row>
    <row r="934" spans="4:12" ht="14.4">
      <c r="D934" s="9"/>
      <c r="E934" s="9"/>
      <c r="F934" s="9"/>
      <c r="G934" s="9"/>
      <c r="H934" s="9"/>
      <c r="I934" s="9"/>
      <c r="J934" s="9"/>
      <c r="K934" s="9"/>
      <c r="L934" s="9"/>
    </row>
    <row r="935" spans="4:12" ht="14.4">
      <c r="D935" s="9"/>
      <c r="E935" s="9"/>
      <c r="F935" s="9"/>
      <c r="G935" s="9"/>
      <c r="H935" s="9"/>
      <c r="I935" s="9"/>
      <c r="J935" s="9"/>
      <c r="K935" s="9"/>
      <c r="L935" s="9"/>
    </row>
    <row r="936" spans="4:12" ht="14.4">
      <c r="D936" s="9"/>
      <c r="E936" s="9"/>
      <c r="F936" s="9"/>
      <c r="G936" s="9"/>
      <c r="H936" s="9"/>
      <c r="I936" s="9"/>
      <c r="J936" s="9"/>
      <c r="K936" s="9"/>
      <c r="L936" s="9"/>
    </row>
    <row r="937" spans="4:12" ht="14.4">
      <c r="D937" s="9"/>
      <c r="E937" s="9"/>
      <c r="F937" s="9"/>
      <c r="G937" s="9"/>
      <c r="H937" s="9"/>
      <c r="I937" s="9"/>
      <c r="J937" s="9"/>
      <c r="K937" s="9"/>
      <c r="L937" s="9"/>
    </row>
    <row r="938" spans="4:12" ht="14.4">
      <c r="D938" s="9"/>
      <c r="E938" s="9"/>
      <c r="F938" s="9"/>
      <c r="G938" s="9"/>
      <c r="H938" s="9"/>
      <c r="I938" s="9"/>
      <c r="J938" s="9"/>
      <c r="K938" s="9"/>
      <c r="L938" s="9"/>
    </row>
    <row r="939" spans="4:12" ht="14.4">
      <c r="D939" s="9"/>
      <c r="E939" s="9"/>
      <c r="F939" s="9"/>
      <c r="G939" s="9"/>
      <c r="H939" s="9"/>
      <c r="I939" s="9"/>
      <c r="J939" s="9"/>
      <c r="K939" s="9"/>
      <c r="L939" s="9"/>
    </row>
    <row r="940" spans="4:12" ht="14.4">
      <c r="D940" s="9"/>
      <c r="E940" s="9"/>
      <c r="F940" s="9"/>
      <c r="G940" s="9"/>
      <c r="H940" s="9"/>
      <c r="I940" s="9"/>
      <c r="J940" s="9"/>
      <c r="K940" s="9"/>
      <c r="L940" s="9"/>
    </row>
    <row r="941" spans="4:12" ht="14.4">
      <c r="D941" s="9"/>
      <c r="E941" s="9"/>
      <c r="F941" s="9"/>
      <c r="G941" s="9"/>
      <c r="H941" s="9"/>
      <c r="I941" s="9"/>
      <c r="J941" s="9"/>
      <c r="K941" s="9"/>
      <c r="L941" s="9"/>
    </row>
    <row r="942" spans="4:12" ht="14.4">
      <c r="D942" s="9"/>
      <c r="E942" s="9"/>
      <c r="F942" s="9"/>
      <c r="G942" s="9"/>
      <c r="H942" s="9"/>
      <c r="I942" s="9"/>
      <c r="J942" s="9"/>
      <c r="K942" s="9"/>
      <c r="L942" s="9"/>
    </row>
    <row r="943" spans="4:12" ht="14.4">
      <c r="D943" s="9"/>
      <c r="E943" s="9"/>
      <c r="F943" s="9"/>
      <c r="G943" s="9"/>
      <c r="H943" s="9"/>
      <c r="I943" s="9"/>
      <c r="J943" s="9"/>
      <c r="K943" s="9"/>
      <c r="L943" s="9"/>
    </row>
    <row r="944" spans="4:12" ht="14.4">
      <c r="D944" s="9"/>
      <c r="E944" s="9"/>
      <c r="F944" s="9"/>
      <c r="G944" s="9"/>
      <c r="H944" s="9"/>
      <c r="I944" s="9"/>
      <c r="J944" s="9"/>
      <c r="K944" s="9"/>
      <c r="L944" s="9"/>
    </row>
    <row r="945" spans="4:12" ht="14.4">
      <c r="D945" s="9"/>
      <c r="E945" s="9"/>
      <c r="F945" s="9"/>
      <c r="G945" s="9"/>
      <c r="H945" s="9"/>
      <c r="I945" s="9"/>
      <c r="J945" s="9"/>
      <c r="K945" s="9"/>
      <c r="L945" s="9"/>
    </row>
    <row r="946" spans="4:12" ht="14.4">
      <c r="D946" s="9"/>
      <c r="E946" s="9"/>
      <c r="F946" s="9"/>
      <c r="G946" s="9"/>
      <c r="H946" s="9"/>
      <c r="I946" s="9"/>
      <c r="J946" s="9"/>
      <c r="K946" s="9"/>
      <c r="L946" s="9"/>
    </row>
    <row r="947" spans="4:12" ht="14.4">
      <c r="D947" s="9"/>
      <c r="E947" s="9"/>
      <c r="F947" s="9"/>
      <c r="G947" s="9"/>
      <c r="H947" s="9"/>
      <c r="I947" s="9"/>
      <c r="J947" s="9"/>
      <c r="K947" s="9"/>
      <c r="L947" s="9"/>
    </row>
    <row r="948" spans="4:12" ht="14.4">
      <c r="D948" s="9"/>
      <c r="E948" s="9"/>
      <c r="F948" s="9"/>
      <c r="G948" s="9"/>
      <c r="H948" s="9"/>
      <c r="I948" s="9"/>
      <c r="J948" s="9"/>
      <c r="K948" s="9"/>
      <c r="L948" s="9"/>
    </row>
    <row r="949" spans="4:12" ht="14.4">
      <c r="D949" s="9"/>
      <c r="E949" s="9"/>
      <c r="F949" s="9"/>
      <c r="G949" s="9"/>
      <c r="H949" s="9"/>
      <c r="I949" s="9"/>
      <c r="J949" s="9"/>
      <c r="K949" s="9"/>
      <c r="L949" s="9"/>
    </row>
    <row r="950" spans="4:12" ht="14.4">
      <c r="D950" s="9"/>
      <c r="E950" s="9"/>
      <c r="F950" s="9"/>
      <c r="G950" s="9"/>
      <c r="H950" s="9"/>
      <c r="I950" s="9"/>
      <c r="J950" s="9"/>
      <c r="K950" s="9"/>
      <c r="L950" s="9"/>
    </row>
    <row r="951" spans="4:12" ht="14.4">
      <c r="D951" s="9"/>
      <c r="E951" s="9"/>
      <c r="F951" s="9"/>
      <c r="G951" s="9"/>
      <c r="H951" s="9"/>
      <c r="I951" s="9"/>
      <c r="J951" s="9"/>
      <c r="K951" s="9"/>
      <c r="L951" s="9"/>
    </row>
    <row r="952" spans="4:12" ht="14.4">
      <c r="D952" s="9"/>
      <c r="E952" s="9"/>
      <c r="F952" s="9"/>
      <c r="G952" s="9"/>
      <c r="H952" s="9"/>
      <c r="I952" s="9"/>
      <c r="J952" s="9"/>
      <c r="K952" s="9"/>
      <c r="L952" s="9"/>
    </row>
    <row r="953" spans="4:12" ht="14.4">
      <c r="D953" s="9"/>
      <c r="E953" s="9"/>
      <c r="F953" s="9"/>
      <c r="G953" s="9"/>
      <c r="H953" s="9"/>
      <c r="I953" s="9"/>
      <c r="J953" s="9"/>
      <c r="K953" s="9"/>
      <c r="L953" s="9"/>
    </row>
    <row r="954" spans="4:12" ht="14.4">
      <c r="D954" s="9"/>
      <c r="E954" s="9"/>
      <c r="F954" s="9"/>
      <c r="G954" s="9"/>
      <c r="H954" s="9"/>
      <c r="I954" s="9"/>
      <c r="J954" s="9"/>
      <c r="K954" s="9"/>
      <c r="L954" s="9"/>
    </row>
    <row r="955" spans="4:12" ht="14.4">
      <c r="D955" s="9"/>
      <c r="E955" s="9"/>
      <c r="F955" s="9"/>
      <c r="G955" s="9"/>
      <c r="H955" s="9"/>
      <c r="I955" s="9"/>
      <c r="J955" s="9"/>
      <c r="K955" s="9"/>
      <c r="L955" s="9"/>
    </row>
    <row r="956" spans="4:12" ht="14.4">
      <c r="D956" s="9"/>
      <c r="E956" s="9"/>
      <c r="F956" s="9"/>
      <c r="G956" s="9"/>
      <c r="H956" s="9"/>
      <c r="I956" s="9"/>
      <c r="J956" s="9"/>
      <c r="K956" s="9"/>
      <c r="L956" s="9"/>
    </row>
    <row r="957" spans="4:12" ht="14.4">
      <c r="D957" s="9"/>
      <c r="E957" s="9"/>
      <c r="F957" s="9"/>
      <c r="G957" s="9"/>
      <c r="H957" s="9"/>
      <c r="I957" s="9"/>
      <c r="J957" s="9"/>
      <c r="K957" s="9"/>
      <c r="L957" s="9"/>
    </row>
    <row r="958" spans="4:12" ht="14.4">
      <c r="D958" s="9"/>
      <c r="E958" s="9"/>
      <c r="F958" s="9"/>
      <c r="G958" s="9"/>
      <c r="H958" s="9"/>
      <c r="I958" s="9"/>
      <c r="J958" s="9"/>
      <c r="K958" s="9"/>
      <c r="L958" s="9"/>
    </row>
    <row r="959" spans="4:12" ht="14.4">
      <c r="D959" s="9"/>
      <c r="E959" s="9"/>
      <c r="F959" s="9"/>
      <c r="G959" s="9"/>
      <c r="H959" s="9"/>
      <c r="I959" s="9"/>
      <c r="J959" s="9"/>
      <c r="K959" s="9"/>
      <c r="L959" s="9"/>
    </row>
    <row r="960" spans="4:12" ht="14.4">
      <c r="D960" s="9"/>
      <c r="E960" s="9"/>
      <c r="F960" s="9"/>
      <c r="G960" s="9"/>
      <c r="H960" s="9"/>
      <c r="I960" s="9"/>
      <c r="J960" s="9"/>
      <c r="K960" s="9"/>
      <c r="L960" s="9"/>
    </row>
    <row r="961" spans="4:12" ht="14.4">
      <c r="D961" s="9"/>
      <c r="E961" s="9"/>
      <c r="F961" s="9"/>
      <c r="G961" s="9"/>
      <c r="H961" s="9"/>
      <c r="I961" s="9"/>
      <c r="J961" s="9"/>
      <c r="K961" s="9"/>
      <c r="L961" s="9"/>
    </row>
    <row r="962" spans="4:12" ht="14.4">
      <c r="D962" s="9"/>
      <c r="E962" s="9"/>
      <c r="F962" s="9"/>
      <c r="G962" s="9"/>
      <c r="H962" s="9"/>
      <c r="I962" s="9"/>
      <c r="J962" s="9"/>
      <c r="K962" s="9"/>
      <c r="L962" s="9"/>
    </row>
    <row r="963" spans="4:12" ht="14.4">
      <c r="D963" s="9"/>
      <c r="E963" s="9"/>
      <c r="F963" s="9"/>
      <c r="G963" s="9"/>
      <c r="H963" s="9"/>
      <c r="I963" s="9"/>
      <c r="J963" s="9"/>
      <c r="K963" s="9"/>
      <c r="L963" s="9"/>
    </row>
    <row r="964" spans="4:12" ht="14.4">
      <c r="D964" s="9"/>
      <c r="E964" s="9"/>
      <c r="F964" s="9"/>
      <c r="G964" s="9"/>
      <c r="H964" s="9"/>
      <c r="I964" s="9"/>
      <c r="J964" s="9"/>
      <c r="K964" s="9"/>
      <c r="L964" s="9"/>
    </row>
    <row r="965" spans="4:12" ht="14.4">
      <c r="D965" s="9"/>
      <c r="E965" s="9"/>
      <c r="F965" s="9"/>
      <c r="G965" s="9"/>
      <c r="H965" s="9"/>
      <c r="I965" s="9"/>
      <c r="J965" s="9"/>
      <c r="K965" s="9"/>
      <c r="L965" s="9"/>
    </row>
    <row r="966" spans="4:12" ht="14.4">
      <c r="D966" s="9"/>
      <c r="E966" s="9"/>
      <c r="F966" s="9"/>
      <c r="G966" s="9"/>
      <c r="H966" s="9"/>
      <c r="I966" s="9"/>
      <c r="J966" s="9"/>
      <c r="K966" s="9"/>
      <c r="L966" s="9"/>
    </row>
    <row r="967" spans="4:12" ht="14.4">
      <c r="D967" s="9"/>
      <c r="E967" s="9"/>
      <c r="F967" s="9"/>
      <c r="G967" s="9"/>
      <c r="H967" s="9"/>
      <c r="I967" s="9"/>
      <c r="J967" s="9"/>
      <c r="K967" s="9"/>
      <c r="L967" s="9"/>
    </row>
    <row r="968" spans="4:12" ht="14.4">
      <c r="D968" s="9"/>
      <c r="E968" s="9"/>
      <c r="F968" s="9"/>
      <c r="G968" s="9"/>
      <c r="H968" s="9"/>
      <c r="I968" s="9"/>
      <c r="J968" s="9"/>
      <c r="K968" s="9"/>
      <c r="L968" s="9"/>
    </row>
    <row r="969" spans="4:12" ht="14.4">
      <c r="D969" s="9"/>
      <c r="E969" s="9"/>
      <c r="F969" s="9"/>
      <c r="G969" s="9"/>
      <c r="H969" s="9"/>
      <c r="I969" s="9"/>
      <c r="J969" s="9"/>
      <c r="K969" s="9"/>
      <c r="L969" s="9"/>
    </row>
    <row r="970" spans="4:12" ht="14.4">
      <c r="D970" s="9"/>
      <c r="E970" s="9"/>
      <c r="F970" s="9"/>
      <c r="G970" s="9"/>
      <c r="H970" s="9"/>
      <c r="I970" s="9"/>
      <c r="J970" s="9"/>
      <c r="K970" s="9"/>
      <c r="L970" s="9"/>
    </row>
    <row r="971" spans="4:12" ht="14.4">
      <c r="D971" s="9"/>
      <c r="E971" s="9"/>
      <c r="F971" s="9"/>
      <c r="G971" s="9"/>
      <c r="H971" s="9"/>
      <c r="I971" s="9"/>
      <c r="J971" s="9"/>
      <c r="K971" s="9"/>
      <c r="L971" s="9"/>
    </row>
    <row r="972" spans="4:12" ht="14.4">
      <c r="D972" s="9"/>
      <c r="E972" s="9"/>
      <c r="F972" s="9"/>
      <c r="G972" s="9"/>
      <c r="H972" s="9"/>
      <c r="I972" s="9"/>
      <c r="J972" s="9"/>
      <c r="K972" s="9"/>
      <c r="L972" s="9"/>
    </row>
    <row r="973" spans="4:12" ht="14.4">
      <c r="D973" s="9"/>
      <c r="E973" s="9"/>
      <c r="F973" s="9"/>
      <c r="G973" s="9"/>
      <c r="H973" s="9"/>
      <c r="I973" s="9"/>
      <c r="J973" s="9"/>
      <c r="K973" s="9"/>
      <c r="L973" s="9"/>
    </row>
    <row r="974" spans="4:12" ht="14.4">
      <c r="D974" s="9"/>
      <c r="E974" s="9"/>
      <c r="F974" s="9"/>
      <c r="G974" s="9"/>
      <c r="H974" s="9"/>
      <c r="I974" s="9"/>
      <c r="J974" s="9"/>
      <c r="K974" s="9"/>
      <c r="L974" s="9"/>
    </row>
    <row r="975" spans="4:12" ht="14.4">
      <c r="D975" s="9"/>
      <c r="E975" s="9"/>
      <c r="F975" s="9"/>
      <c r="G975" s="9"/>
      <c r="H975" s="9"/>
      <c r="I975" s="9"/>
      <c r="J975" s="9"/>
      <c r="K975" s="9"/>
      <c r="L975" s="9"/>
    </row>
    <row r="976" spans="4:12" ht="14.4">
      <c r="D976" s="9"/>
      <c r="E976" s="9"/>
      <c r="F976" s="9"/>
      <c r="G976" s="9"/>
      <c r="H976" s="9"/>
      <c r="I976" s="9"/>
      <c r="J976" s="9"/>
      <c r="K976" s="9"/>
      <c r="L976" s="9"/>
    </row>
    <row r="977" spans="4:12" ht="14.4">
      <c r="D977" s="9"/>
      <c r="E977" s="9"/>
      <c r="F977" s="9"/>
      <c r="G977" s="9"/>
      <c r="H977" s="9"/>
      <c r="I977" s="9"/>
      <c r="J977" s="9"/>
      <c r="K977" s="9"/>
      <c r="L977" s="9"/>
    </row>
  </sheetData>
  <conditionalFormatting sqref="F6:K27">
    <cfRule type="cellIs" dxfId="69" priority="1" operator="greaterThan">
      <formula>0</formula>
    </cfRule>
    <cfRule type="cellIs" dxfId="68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25</vt:i4>
      </vt:variant>
    </vt:vector>
  </HeadingPairs>
  <TitlesOfParts>
    <vt:vector size="25" baseType="lpstr">
      <vt:lpstr>IST-FINAL-Table 2.7.1.1</vt:lpstr>
      <vt:lpstr>IST-FINAL-DTE-MBE-PR</vt:lpstr>
      <vt:lpstr>Conflict Resolution</vt:lpstr>
      <vt:lpstr>Reviewer 1</vt:lpstr>
      <vt:lpstr>Reviewer 2</vt:lpstr>
      <vt:lpstr>Table 1</vt:lpstr>
      <vt:lpstr>DTE-MBE</vt:lpstr>
      <vt:lpstr>MBE Table Details</vt:lpstr>
      <vt:lpstr>Table 2</vt:lpstr>
      <vt:lpstr>Table 3</vt:lpstr>
      <vt:lpstr>Table 4</vt:lpstr>
      <vt:lpstr>Tables from B1 to B6</vt:lpstr>
      <vt:lpstr>Tasks</vt:lpstr>
      <vt:lpstr>DTE-MBE-OneZero</vt:lpstr>
      <vt:lpstr>DTE-MBE-OneZero - Table 1</vt:lpstr>
      <vt:lpstr>MBE</vt:lpstr>
      <vt:lpstr>DTE</vt:lpstr>
      <vt:lpstr>Interoperabillity</vt:lpstr>
      <vt:lpstr>Federation</vt:lpstr>
      <vt:lpstr>DTE - Model Foundation</vt:lpstr>
      <vt:lpstr>UC - Application-Domain</vt:lpstr>
      <vt:lpstr>App Domain (Stat)</vt:lpstr>
      <vt:lpstr>App Domain</vt:lpstr>
      <vt:lpstr>Table App Domain 1</vt:lpstr>
      <vt:lpstr>Table App Domain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Vittoriano Muttillo</cp:lastModifiedBy>
  <dcterms:modified xsi:type="dcterms:W3CDTF">2025-05-31T16:22:59Z</dcterms:modified>
</cp:coreProperties>
</file>