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<sst xmlns="http://schemas.openxmlformats.org/spreadsheetml/2006/main" count="271" uniqueCount="74">
  <si>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</si>
  <si>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</si>
  <si>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</si>
  <si>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</si>
  <si>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</si>
  <si>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</si>
  <si>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</si>
  <si>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</si>
  <si>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</si>
  <si>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</si>
  <si>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</si>
  <si>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</si>
  <si>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</si>
  <si>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</si>
  <si>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</si>
  <si>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</si>
  <si>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</si>
  <si>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</si>
  <si>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</si>
  <si>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</si>
  <si>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</si>
  <si>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</si>
  <si>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</si>
  <si>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</si>
  <si>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</si>
  <si>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</si>
  <si>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</si>
  <si>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</si>
  <si>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</si>
  <si>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</si>
  <si>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</si>
  <si>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</si>
  <si>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</si>
  <si>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The paper provides an approach for continuous software architecture evaluation combining both design-time evaluation and runtime evaluation. To complement the existing state-of-the-art in terms of continuous evaluation, the authors notably proposes a novel proactive runtime evaluation solution based on the tracking of actual runtime data and also on the machine learning of simulated instances of architecture.</t>
  </si>
  <si>
    <t>AI/ML</t>
  </si>
  <si>
    <t>Resource</t>
  </si>
  <si>
    <t>DevOps</t>
  </si>
  <si>
    <t>Product</t>
  </si>
  <si>
    <t>n.a.</t>
  </si>
  <si>
    <t>N</t>
  </si>
  <si>
    <t>&lt;add your comment here if any&gt;</t>
  </si>
  <si>
    <t>Y</t>
  </si>
  <si>
    <t>Cf. description of the contributions right before.</t>
  </si>
  <si>
    <t>The considered use case is an IoT system from the literature: urban traffic monitoring system named iTransport.</t>
  </si>
  <si>
    <t>I have found a repository with datasets but no repository with the source code of the approach implementation itself, nor with the use case implementation in iFogSim.</t>
  </si>
  <si>
    <t>Testing</t>
  </si>
  <si>
    <t>Monitoring</t>
  </si>
  <si>
    <t>Journal</t>
  </si>
  <si>
    <t>ACM Transactions on Software Engineering and Methodology</t>
  </si>
  <si>
    <t>This is a complete journal article published in a very good journal.</t>
  </si>
  <si>
    <t>application domain independent</t>
  </si>
  <si>
    <t>The proposed approach has only been tested in the context of one IoT system.</t>
  </si>
  <si>
    <t>Continuous evaluation</t>
  </si>
  <si>
    <t>software architecture evaluation</t>
  </si>
  <si>
    <t>time series forecasting</t>
  </si>
  <si>
    <t>IoT</t>
  </si>
  <si>
    <t>Future research directions (as stated by authors, if any)</t>
  </si>
  <si>
    <t>Extend the modeling of quality aggregation functions to consider more complex dependencies between architecture decisions.</t>
  </si>
  <si>
    <t>Demonstrate the usefulness of the transfer learning methodology (combination of simulation + running system) on the continuous architecture evaluation approach.</t>
  </si>
  <si>
    <t xml:space="preserve">Reviewer </t>
  </si>
  <si>
    <t>Hugo Bruneliere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</si>
  <si>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</si>
  <si>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</si>
  <si>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</si>
  <si>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</si>
  <si>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</si>
  <si>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</si>
  <si>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</si>
  <si>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</si>
  <si>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</si>
  <si>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paper proposes a proactive approach to continuous architecture evaluation of the system leveraging the support of simulation.</t>
  </si>
  <si>
    <t>ML</t>
  </si>
  <si>
    <t>Demonstrate the usefulness of the transfer learning methodology.</t>
  </si>
  <si>
    <t>Pasqualina Potena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</si>
</sst>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The paper proposes a proactive approach to continuous architecture evaluation of the system leveraging the support of simulation.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Resource</v>
      </c>
      <c r="E3" s="13" t="str">
        <f t="shared" ref="E3:F3" si="2">K26</f>
        <v>DevOps</v>
      </c>
      <c r="F3" s="13" t="str">
        <f t="shared" si="2"/>
        <v>Product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Y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Cf. description of the contributions right before.</v>
      </c>
      <c r="V9" s="24" t="str">
        <f>'2'!V9</f>
        <v>&lt;add your comment here if any&gt;</v>
      </c>
      <c r="W9" s="15">
        <f t="shared" si="11"/>
        <v>1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The considered use case is an IoT system from the literature: urban traffic monitoring system named iTransport.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I have found a repository with datasets but no repository with the source code of the approach implementation itself, nor with the use case implementation in iFogSim.</v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Monitoring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ACM Transactions on Software Engineering and Methodology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This is a complete journal article published in a very good journal.</v>
      </c>
      <c r="V13" s="24" t="str">
        <f>'2'!V13</f>
        <v>&lt;add your comment here if any&gt;</v>
      </c>
      <c r="W13" s="15">
        <f t="shared" si="11"/>
        <v>1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Y</v>
      </c>
      <c r="D14" s="18">
        <f>IF(OR(EXACT(C7,"Y")),1,0)</f>
        <v>0</v>
      </c>
      <c r="E14" s="18">
        <f>IF(OR(EXACT(C9,"Y")),1,0)</f>
        <v>1</v>
      </c>
      <c r="F14" s="18">
        <f t="shared" ref="F14:F16" si="14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The proposed approach has only been tested in the context of one IoT system.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Continuous evaluation</v>
      </c>
      <c r="D19" s="29" t="str">
        <f>K58</f>
        <v>software architecture evaluation</v>
      </c>
      <c r="E19" s="29" t="str">
        <f>K59</f>
        <v>time series forecasting</v>
      </c>
      <c r="F19" s="29" t="str">
        <f>K60</f>
        <v>IoT</v>
      </c>
      <c r="G19" s="29" t="str">
        <f>K61</f>
        <v>ML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29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AI/ML</v>
      </c>
      <c r="D25" s="53" t="str">
        <f>'1'!E$3</f>
        <v>Resource</v>
      </c>
      <c r="E25" s="54" t="str">
        <f t="shared" ref="E25:E36" si="18">CONCATENATE(C25," ",D25)</f>
        <v>AI/ML Resource</v>
      </c>
      <c r="F25" s="54"/>
      <c r="G25" s="54" t="str">
        <f>IFERROR(__xludf.DUMMYFUNCTION("IFNA(UNIQUE(FILTER(E25:E36, E25:E36&lt;&gt;""n.a. n.a."")),""n.a."")"),"AI/ML Resource")</f>
        <v>AI/ML Resource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AI/ML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DevOps</v>
      </c>
      <c r="D26" s="53" t="str">
        <f>'1'!G$3</f>
        <v>Product</v>
      </c>
      <c r="E26" s="59" t="str">
        <f t="shared" si="18"/>
        <v>DevOps Product</v>
      </c>
      <c r="F26" s="59"/>
      <c r="G26" s="59" t="str">
        <f>IFERROR(__xludf.DUMMYFUNCTION("""COMPUTED_VALUE"""),"DevOps Product")</f>
        <v>DevOps Product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DevOps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Resource</v>
      </c>
      <c r="E28" s="59" t="str">
        <f t="shared" si="18"/>
        <v>AI/ML Resource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Product</v>
      </c>
      <c r="E29" s="54" t="str">
        <f t="shared" si="18"/>
        <v>DevOps Product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Monitoring</v>
      </c>
      <c r="D38" s="81"/>
      <c r="E38" s="81"/>
      <c r="F38" s="81"/>
      <c r="G38" s="81" t="str">
        <f>IFERROR(__xludf.DUMMYFUNCTION("""COMPUTED_VALUE"""),"Monitoring")</f>
        <v>Monitoring</v>
      </c>
      <c r="H38" s="81"/>
      <c r="I38" s="59" t="str">
        <f t="shared" si="27"/>
        <v>Monitoring</v>
      </c>
      <c r="J38" s="81"/>
      <c r="K38" s="60" t="str">
        <f t="shared" si="28"/>
        <v>Monitoring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Monitoring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Continuous evaluation</v>
      </c>
      <c r="D57" s="90"/>
      <c r="E57" s="90"/>
      <c r="F57" s="90"/>
      <c r="G57" s="75" t="str">
        <f>IFERROR(__xludf.DUMMYFUNCTION("IFNA(UNIQUE(FILTER(C57:C66, C57:C66&lt;&gt;""n.a."")),""n.a."")"),"Continuous evaluation")</f>
        <v>Continuous evaluation</v>
      </c>
      <c r="H57" s="90"/>
      <c r="I57" s="76" t="str">
        <f t="shared" si="27"/>
        <v>Continuous evaluation</v>
      </c>
      <c r="J57" s="90"/>
      <c r="K57" s="77" t="str">
        <f t="shared" si="28"/>
        <v>Continuous evaluation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software architecture evaluation</v>
      </c>
      <c r="D58" s="81"/>
      <c r="E58" s="81"/>
      <c r="F58" s="81"/>
      <c r="G58" s="81" t="str">
        <f>IFERROR(__xludf.DUMMYFUNCTION("""COMPUTED_VALUE"""),"software architecture evaluation")</f>
        <v>software architecture evaluation</v>
      </c>
      <c r="H58" s="81"/>
      <c r="I58" s="59" t="str">
        <f t="shared" si="27"/>
        <v>software architecture evaluation</v>
      </c>
      <c r="J58" s="81"/>
      <c r="K58" s="60" t="str">
        <f t="shared" si="28"/>
        <v>software architecture evaluation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time series forecasting</v>
      </c>
      <c r="D59" s="83"/>
      <c r="E59" s="83"/>
      <c r="F59" s="83"/>
      <c r="G59" s="83" t="str">
        <f>IFERROR(__xludf.DUMMYFUNCTION("""COMPUTED_VALUE"""),"time series forecasting")</f>
        <v>time series forecasting</v>
      </c>
      <c r="H59" s="83"/>
      <c r="I59" s="54" t="str">
        <f t="shared" si="27"/>
        <v>time series forecasting</v>
      </c>
      <c r="J59" s="83"/>
      <c r="K59" s="55" t="str">
        <f t="shared" si="28"/>
        <v>time series forecasting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IoT</v>
      </c>
      <c r="D60" s="81"/>
      <c r="E60" s="81"/>
      <c r="F60" s="81"/>
      <c r="G60" s="81" t="str">
        <f>IFERROR(__xludf.DUMMYFUNCTION("""COMPUTED_VALUE"""),"IoT")</f>
        <v>IoT</v>
      </c>
      <c r="H60" s="81"/>
      <c r="I60" s="59" t="str">
        <f t="shared" si="27"/>
        <v>IoT</v>
      </c>
      <c r="J60" s="81"/>
      <c r="K60" s="60" t="str">
        <f t="shared" si="28"/>
        <v>IoT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 t="str">
        <f>IFERROR(__xludf.DUMMYFUNCTION("""COMPUTED_VALUE"""),"ML")</f>
        <v>ML</v>
      </c>
      <c r="H61" s="83"/>
      <c r="I61" s="54" t="str">
        <f t="shared" si="27"/>
        <v>ML</v>
      </c>
      <c r="J61" s="83"/>
      <c r="K61" s="55" t="str">
        <f t="shared" si="28"/>
        <v>ML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Continuous evaluation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ML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software architecture evaluation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Journal</v>
      </c>
      <c r="D67" s="13" t="str">
        <f>'1'!E13</f>
        <v>ACM Transactions on Software Engineering and Methodology</v>
      </c>
      <c r="E67" s="54" t="str">
        <f t="shared" ref="E67:E68" si="29">CONCATENATE(C67,"---",D67)</f>
        <v>Journal---ACM Transactions on Software Engineering and Methodology</v>
      </c>
      <c r="F67" s="54"/>
      <c r="G67" s="54" t="str">
        <f>IFERROR(__xludf.DUMMYFUNCTION("IFNA(UNIQUE(FILTER(E67:E68, E67:E68&lt;&gt;""n.a"")),""n.a."")"),"Journal---ACM Transactions on Software Engineering and Methodology")</f>
        <v>Journal---ACM Transactions on Software Engineering and Methodology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IFERROR(__xludf.DUMMYFUNCTION("""COMPUTED_VALUE"""),"ACM Transactions on Software Engineering and Methodology")</f>
        <v>ACM Transactions on Software Engineering and Methodology</v>
      </c>
      <c r="K67" s="55" t="str">
        <f t="shared" si="28"/>
        <v>Journal</v>
      </c>
      <c r="L67" s="55" t="str">
        <f>IF(NOT(J67=""),J67,"n.a.")</f>
        <v>ACM Transactions on Software Engineering and Methodology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ACM Transactions on Software Engineering and Methodology</v>
      </c>
      <c r="E68" s="59" t="str">
        <f t="shared" si="29"/>
        <v>Journal---ACM Transactions on Software Engineering and Methodology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38</v>
      </c>
      <c r="J3" s="104" t="s">
        <v>38</v>
      </c>
      <c r="K3" s="104" t="s">
        <v>38</v>
      </c>
      <c r="L3" s="104" t="s">
        <v>38</v>
      </c>
      <c r="M3" s="104" t="s">
        <v>38</v>
      </c>
      <c r="N3" s="104" t="s">
        <v>38</v>
      </c>
      <c r="O3" s="104" t="s">
        <v>38</v>
      </c>
      <c r="P3" s="104" t="s">
        <v>38</v>
      </c>
      <c r="Q3" s="104" t="s">
        <v>38</v>
      </c>
      <c r="R3" s="104" t="s">
        <v>38</v>
      </c>
      <c r="S3" s="104" t="s">
        <v>38</v>
      </c>
      <c r="T3" s="104" t="s">
        <v>38</v>
      </c>
      <c r="U3" s="104" t="s">
        <v>38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39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40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39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40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39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40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39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40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39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40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41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42</v>
      </c>
      <c r="W9" s="121"/>
    </row>
    <row r="10">
      <c r="A10" s="97">
        <v>2.0</v>
      </c>
      <c r="B10" s="127">
        <v>8.0</v>
      </c>
      <c r="C10" s="127" t="s">
        <v>15</v>
      </c>
      <c r="D10" s="129">
        <v>1.0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43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39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44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45</v>
      </c>
      <c r="E12" s="129" t="s">
        <v>46</v>
      </c>
      <c r="F12" s="129" t="s">
        <v>38</v>
      </c>
      <c r="G12" s="129" t="s">
        <v>38</v>
      </c>
      <c r="H12" s="129" t="s">
        <v>38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40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47</v>
      </c>
      <c r="E13" s="136" t="s">
        <v>48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49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Y</v>
      </c>
      <c r="E14" s="139">
        <f>IF(OR(EXACT(D7,"Y")),1,0)</f>
        <v>0</v>
      </c>
      <c r="F14" s="139">
        <f>IF(OR(EXACT(D9,"Y")),1,0)</f>
        <v>1</v>
      </c>
      <c r="G14" s="139">
        <f t="shared" ref="G14:G16" si="2">E14+F14</f>
        <v>1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40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N</v>
      </c>
      <c r="E15" s="141">
        <f t="shared" ref="E15:E16" si="3">IF(OR(EXACT(D4,"Y")),1,0)</f>
        <v>0</v>
      </c>
      <c r="F15" s="141">
        <f>IF(OR(EXACT(D6,"Y")),1,0)</f>
        <v>0</v>
      </c>
      <c r="G15" s="141">
        <f t="shared" si="2"/>
        <v>0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40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40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40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50</v>
      </c>
      <c r="E18" s="109" t="s">
        <v>38</v>
      </c>
      <c r="F18" s="109" t="s">
        <v>38</v>
      </c>
      <c r="G18" s="109" t="s">
        <v>38</v>
      </c>
      <c r="H18" s="109" t="s">
        <v>38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51</v>
      </c>
      <c r="W18" s="114"/>
    </row>
    <row r="19">
      <c r="A19" s="115">
        <v>3.0</v>
      </c>
      <c r="B19" s="145">
        <v>17.0</v>
      </c>
      <c r="C19" s="145" t="s">
        <v>24</v>
      </c>
      <c r="D19" s="146" t="s">
        <v>52</v>
      </c>
      <c r="E19" s="147" t="s">
        <v>53</v>
      </c>
      <c r="F19" s="148" t="s">
        <v>54</v>
      </c>
      <c r="G19" s="148" t="s">
        <v>55</v>
      </c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40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40</v>
      </c>
      <c r="W20" s="102"/>
    </row>
    <row r="21">
      <c r="A21" s="156">
        <v>4.0</v>
      </c>
      <c r="B21" s="157">
        <v>19.0</v>
      </c>
      <c r="C21" s="157" t="s">
        <v>56</v>
      </c>
      <c r="D21" s="158" t="s">
        <v>57</v>
      </c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58" t="s">
        <v>58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64"/>
    </row>
    <row r="23">
      <c r="D23" s="165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4"/>
    </row>
    <row r="24">
      <c r="D24" s="165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3"/>
      <c r="W24" s="164"/>
    </row>
    <row r="25">
      <c r="A25" s="166"/>
      <c r="B25" s="166"/>
      <c r="C25" s="167" t="s">
        <v>59</v>
      </c>
      <c r="D25" s="167" t="s">
        <v>60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61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62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63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64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65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61</v>
      </c>
      <c r="B32" s="186"/>
      <c r="C32" s="187" t="s">
        <v>66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62</v>
      </c>
      <c r="B33" s="183"/>
      <c r="C33" s="189" t="s">
        <v>67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63</v>
      </c>
      <c r="B34" s="186"/>
      <c r="C34" s="185" t="s">
        <v>68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64</v>
      </c>
      <c r="B35" s="183"/>
      <c r="C35" s="190" t="s">
        <v>69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70</v>
      </c>
    </row>
    <row r="3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38</v>
      </c>
      <c r="J3" s="104" t="s">
        <v>38</v>
      </c>
      <c r="K3" s="104" t="s">
        <v>38</v>
      </c>
      <c r="L3" s="104" t="s">
        <v>38</v>
      </c>
      <c r="M3" s="104" t="s">
        <v>38</v>
      </c>
      <c r="N3" s="104" t="s">
        <v>38</v>
      </c>
      <c r="O3" s="104" t="s">
        <v>38</v>
      </c>
      <c r="P3" s="104" t="s">
        <v>38</v>
      </c>
      <c r="Q3" s="104" t="s">
        <v>38</v>
      </c>
      <c r="R3" s="104" t="s">
        <v>38</v>
      </c>
      <c r="S3" s="104" t="s">
        <v>38</v>
      </c>
      <c r="T3" s="104" t="s">
        <v>38</v>
      </c>
      <c r="U3" s="104" t="s">
        <v>38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38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40</v>
      </c>
    </row>
    <row r="5">
      <c r="A5" s="115">
        <v>1.0</v>
      </c>
      <c r="B5" s="197">
        <v>3.0</v>
      </c>
      <c r="C5" s="198" t="s">
        <v>10</v>
      </c>
      <c r="D5" s="118" t="s">
        <v>38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40</v>
      </c>
    </row>
    <row r="6">
      <c r="A6" s="97">
        <v>1.0</v>
      </c>
      <c r="B6" s="192">
        <v>4.0</v>
      </c>
      <c r="C6" s="193" t="s">
        <v>11</v>
      </c>
      <c r="D6" s="109" t="s">
        <v>38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40</v>
      </c>
    </row>
    <row r="7">
      <c r="A7" s="115">
        <v>1.0</v>
      </c>
      <c r="B7" s="201">
        <v>5.0</v>
      </c>
      <c r="C7" s="202" t="s">
        <v>12</v>
      </c>
      <c r="D7" s="125" t="s">
        <v>38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40</v>
      </c>
    </row>
    <row r="8">
      <c r="A8" s="97">
        <v>1.0</v>
      </c>
      <c r="B8" s="204">
        <v>6.0</v>
      </c>
      <c r="C8" s="205" t="s">
        <v>13</v>
      </c>
      <c r="D8" s="129" t="s">
        <v>38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40</v>
      </c>
    </row>
    <row r="9">
      <c r="A9" s="115">
        <v>1.0</v>
      </c>
      <c r="B9" s="201">
        <v>7.0</v>
      </c>
      <c r="C9" s="202" t="s">
        <v>14</v>
      </c>
      <c r="D9" s="125" t="s">
        <v>41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40</v>
      </c>
    </row>
    <row r="10">
      <c r="A10" s="97">
        <v>2.0</v>
      </c>
      <c r="B10" s="204">
        <v>8.0</v>
      </c>
      <c r="C10" s="204" t="s">
        <v>15</v>
      </c>
      <c r="D10" s="129">
        <v>1.0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40</v>
      </c>
    </row>
    <row r="11">
      <c r="A11" s="115">
        <v>2.0</v>
      </c>
      <c r="B11" s="201">
        <v>9.0</v>
      </c>
      <c r="C11" s="207" t="s">
        <v>16</v>
      </c>
      <c r="D11" s="134" t="s">
        <v>38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40</v>
      </c>
    </row>
    <row r="12">
      <c r="A12" s="97" t="s">
        <v>32</v>
      </c>
      <c r="B12" s="204">
        <v>10.0</v>
      </c>
      <c r="C12" s="204" t="s">
        <v>17</v>
      </c>
      <c r="D12" s="129" t="s">
        <v>46</v>
      </c>
      <c r="E12" s="208" t="s">
        <v>38</v>
      </c>
      <c r="F12" s="208" t="s">
        <v>38</v>
      </c>
      <c r="G12" s="208" t="s">
        <v>38</v>
      </c>
      <c r="H12" s="208" t="s">
        <v>38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40</v>
      </c>
    </row>
    <row r="13">
      <c r="A13" s="115">
        <v>3.0</v>
      </c>
      <c r="B13" s="201">
        <v>11.0</v>
      </c>
      <c r="C13" s="201" t="s">
        <v>18</v>
      </c>
      <c r="D13" s="125" t="s">
        <v>47</v>
      </c>
      <c r="E13" s="209" t="s">
        <v>48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40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Y</v>
      </c>
      <c r="E14" s="211">
        <f>IF(OR(EXACT(D7,"Y")),1,0)</f>
        <v>0</v>
      </c>
      <c r="F14" s="212">
        <f>IF(OR(EXACT(D9,"Y")),1,0)</f>
        <v>1</v>
      </c>
      <c r="G14" s="212">
        <f t="shared" ref="G14:G16" si="2">E14+F14</f>
        <v>1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40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N</v>
      </c>
      <c r="E15" s="214">
        <f t="shared" ref="E15:E16" si="3">IF(OR(EXACT(D4,"Y")),1,0)</f>
        <v>0</v>
      </c>
      <c r="F15" s="215">
        <f>IF(OR(EXACT(D6,"Y")),1,0)</f>
        <v>0</v>
      </c>
      <c r="G15" s="215">
        <f t="shared" si="2"/>
        <v>0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40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40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40</v>
      </c>
    </row>
    <row r="18">
      <c r="A18" s="97">
        <v>3.0</v>
      </c>
      <c r="B18" s="217">
        <v>16.0</v>
      </c>
      <c r="C18" s="192" t="s">
        <v>23</v>
      </c>
      <c r="D18" s="218" t="s">
        <v>38</v>
      </c>
      <c r="E18" s="218" t="s">
        <v>38</v>
      </c>
      <c r="F18" s="218" t="s">
        <v>38</v>
      </c>
      <c r="G18" s="218" t="s">
        <v>38</v>
      </c>
      <c r="H18" s="218" t="s">
        <v>38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40</v>
      </c>
    </row>
    <row r="19">
      <c r="A19" s="115">
        <v>3.0</v>
      </c>
      <c r="B19" s="145">
        <v>17.0</v>
      </c>
      <c r="C19" s="145" t="s">
        <v>24</v>
      </c>
      <c r="D19" s="146" t="s">
        <v>52</v>
      </c>
      <c r="E19" s="146" t="s">
        <v>71</v>
      </c>
      <c r="F19" s="219" t="s">
        <v>53</v>
      </c>
      <c r="G19" s="219"/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40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40</v>
      </c>
    </row>
    <row r="21">
      <c r="A21" s="156">
        <v>4.0</v>
      </c>
      <c r="B21" s="157">
        <v>19.0</v>
      </c>
      <c r="C21" s="157" t="s">
        <v>56</v>
      </c>
      <c r="D21" s="158" t="s">
        <v>72</v>
      </c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5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</row>
    <row r="23">
      <c r="D23" s="165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5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3"/>
    </row>
    <row r="25">
      <c r="A25" s="166"/>
      <c r="B25" s="166"/>
      <c r="C25" s="167" t="s">
        <v>59</v>
      </c>
      <c r="D25" s="167" t="s">
        <v>73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61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62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63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64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65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61</v>
      </c>
      <c r="B32" s="186"/>
      <c r="C32" s="187" t="s">
        <v>66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62</v>
      </c>
      <c r="B33" s="183"/>
      <c r="C33" s="189" t="s">
        <v>67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63</v>
      </c>
      <c r="B34" s="186"/>
      <c r="C34" s="185" t="s">
        <v>68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64</v>
      </c>
      <c r="B35" s="183"/>
      <c r="C35" s="190" t="s">
        <v>69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