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<sst xmlns="http://schemas.openxmlformats.org/spreadsheetml/2006/main" count="270" uniqueCount="72">
  <si>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</si>
  <si>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</si>
  <si>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</si>
  <si>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</si>
  <si>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</si>
  <si>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</si>
  <si>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</si>
  <si>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</si>
  <si>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</si>
  <si>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</si>
  <si>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</si>
  <si>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</si>
  <si>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</si>
  <si>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</si>
  <si>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</si>
  <si>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</si>
  <si>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</si>
  <si>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</si>
  <si>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</si>
  <si>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</si>
  <si>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</si>
  <si>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</si>
  <si>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</si>
  <si>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</si>
  <si>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</si>
  <si>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</si>
  <si>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</si>
  <si>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</si>
  <si>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</si>
  <si>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</si>
  <si>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</si>
  <si>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</si>
  <si>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</si>
  <si>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paper proposes an approach where the system's digital twins (i.e. system models) serve as a common-knowledge base for the entire agile development cycle of the system when performing system updates. The approach is explained on a small example of a swiveling pick and place robotic arm.</t>
  </si>
  <si>
    <t>MDE</t>
  </si>
  <si>
    <t>Product</t>
  </si>
  <si>
    <t>DevOps</t>
  </si>
  <si>
    <t>Process</t>
  </si>
  <si>
    <t>n.a.</t>
  </si>
  <si>
    <t>Y</t>
  </si>
  <si>
    <t>Cf. description of the contributions right before.</t>
  </si>
  <si>
    <t>N</t>
  </si>
  <si>
    <t>&lt;add your comment here if any&gt;</t>
  </si>
  <si>
    <t>Modelling</t>
  </si>
  <si>
    <t>Testing</t>
  </si>
  <si>
    <t>Workshop</t>
  </si>
  <si>
    <t>International Conference on Computer Safety, Reliability, and Security (SAFECOMP) 2021 Workshops</t>
  </si>
  <si>
    <t>Manufacturing</t>
  </si>
  <si>
    <t>application domain independent</t>
  </si>
  <si>
    <t xml:space="preserve"> safety-critical systems</t>
  </si>
  <si>
    <t>Digital Twin</t>
  </si>
  <si>
    <t>Cyber-Physical System</t>
  </si>
  <si>
    <t>This is a workshop paper with a conceptual approach not really evaluated in practice. I provided a Yes for inclusion but this may be discussed eventually.</t>
  </si>
  <si>
    <t>Future research directions (as stated by authors, if any)</t>
  </si>
  <si>
    <t>Performance models are under construction to explicitly reason over the deployment issues</t>
  </si>
  <si>
    <t>Sensitivity analysis on the different inputs and parameters will be used to automatically reason over lumping together individual variants.</t>
  </si>
  <si>
    <t>Distribution of custom features towards the edge of the system, while features that are very common might benefit from centralization.</t>
  </si>
  <si>
    <t xml:space="preserve">Reviewer </t>
  </si>
  <si>
    <t>Hugo Bruneliere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</si>
  <si>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</si>
  <si>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</si>
  <si>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</si>
  <si>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</si>
  <si>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</si>
  <si>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</si>
  <si>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</si>
  <si>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</si>
  <si>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</si>
  <si>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</si>
  <si>
    <t>Digital twin</t>
  </si>
  <si>
    <t>Cyber-physical system</t>
  </si>
  <si>
    <t>Abbas Rahimi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</si>
</sst>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MDE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Cf. description of the contributions right before.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Cf. description of the contributions right before.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Testing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International Conference on Computer Safety, Reliability, and Security (SAFECOMP) 2021 Workshops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Manufacturing</v>
      </c>
      <c r="D18" s="27" t="str">
        <f>K48</f>
        <v>application domain independent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 safety-critical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DevOps</v>
      </c>
      <c r="D19" s="29" t="str">
        <f>K58</f>
        <v>Digital Twin</v>
      </c>
      <c r="E19" s="29" t="str">
        <f>K59</f>
        <v>Cyber-Physical System</v>
      </c>
      <c r="F19" s="29" t="str">
        <f>K60</f>
        <v>Digital twin</v>
      </c>
      <c r="G19" s="29" t="str">
        <f>K61</f>
        <v>Cyber-physical system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This is a workshop paper with a conceptual approach not really evaluated in practice. I provided a Yes for inclusion but this may be discussed eventually.</v>
      </c>
      <c r="V20" s="20" t="str">
        <f>'2'!V20</f>
        <v>&lt;add your comment here if any&gt;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DevOps</v>
      </c>
      <c r="D26" s="53" t="str">
        <f>'1'!G$3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 t="str">
        <f>IFERROR(__xludf.DUMMYFUNCTION("""COMPUTED_VALUE"""),"MDE Process")</f>
        <v>MDE Process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MDE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Testing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Manufacturing</v>
      </c>
      <c r="D47" s="75"/>
      <c r="E47" s="75"/>
      <c r="F47" s="75"/>
      <c r="G47" s="75" t="str">
        <f>IFERROR(__xludf.DUMMYFUNCTION("IFNA(UNIQUE(FILTER(C47:C56, C47:C56&lt;&gt;""n.a."")),""n.a."")"),"Manufacturing")</f>
        <v>Manufacturing</v>
      </c>
      <c r="H47" s="75"/>
      <c r="I47" s="76" t="str">
        <f t="shared" si="27"/>
        <v>Manufacturing</v>
      </c>
      <c r="J47" s="75"/>
      <c r="K47" s="77" t="str">
        <f t="shared" si="28"/>
        <v>Manufacturing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application domain independent</v>
      </c>
      <c r="D48" s="81"/>
      <c r="E48" s="81"/>
      <c r="F48" s="81"/>
      <c r="G48" s="81" t="str">
        <f>IFERROR(__xludf.DUMMYFUNCTION("""COMPUTED_VALUE"""),"application domain independent")</f>
        <v>application domain independent</v>
      </c>
      <c r="H48" s="81"/>
      <c r="I48" s="59" t="str">
        <f t="shared" si="27"/>
        <v>application domain independent</v>
      </c>
      <c r="J48" s="81"/>
      <c r="K48" s="60" t="str">
        <f t="shared" si="28"/>
        <v>application domain independent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DevOps</v>
      </c>
      <c r="D57" s="90"/>
      <c r="E57" s="90"/>
      <c r="F57" s="90"/>
      <c r="G57" s="75" t="str">
        <f>IFERROR(__xludf.DUMMYFUNCTION("IFNA(UNIQUE(FILTER(C57:C66, C57:C66&lt;&gt;""n.a."")),""n.a."")"),"DevOps")</f>
        <v>DevOps</v>
      </c>
      <c r="H57" s="90"/>
      <c r="I57" s="76" t="str">
        <f t="shared" si="27"/>
        <v>DevOps</v>
      </c>
      <c r="J57" s="90"/>
      <c r="K57" s="77" t="str">
        <f t="shared" si="28"/>
        <v>DevOps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Digital Twin</v>
      </c>
      <c r="D58" s="81"/>
      <c r="E58" s="81"/>
      <c r="F58" s="81"/>
      <c r="G58" s="81" t="str">
        <f>IFERROR(__xludf.DUMMYFUNCTION("""COMPUTED_VALUE"""),"Digital Twin")</f>
        <v>Digital Twin</v>
      </c>
      <c r="H58" s="81"/>
      <c r="I58" s="59" t="str">
        <f t="shared" si="27"/>
        <v>Digital Twin</v>
      </c>
      <c r="J58" s="81"/>
      <c r="K58" s="60" t="str">
        <f t="shared" si="28"/>
        <v>Digital Twin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Cyber-Physical System</v>
      </c>
      <c r="D59" s="83"/>
      <c r="E59" s="83"/>
      <c r="F59" s="83"/>
      <c r="G59" s="83" t="str">
        <f>IFERROR(__xludf.DUMMYFUNCTION("""COMPUTED_VALUE"""),"Cyber-Physical System")</f>
        <v>Cyber-Physical System</v>
      </c>
      <c r="H59" s="83"/>
      <c r="I59" s="54" t="str">
        <f t="shared" si="27"/>
        <v>Cyber-Physical System</v>
      </c>
      <c r="J59" s="83"/>
      <c r="K59" s="55" t="str">
        <f t="shared" si="28"/>
        <v>Cyber-Physical System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IFERROR(__xludf.DUMMYFUNCTION("""COMPUTED_VALUE"""),"Digital twin")</f>
        <v>Digital twin</v>
      </c>
      <c r="H60" s="81"/>
      <c r="I60" s="59" t="str">
        <f t="shared" si="27"/>
        <v>Digital twin</v>
      </c>
      <c r="J60" s="81"/>
      <c r="K60" s="60" t="str">
        <f t="shared" si="28"/>
        <v>Digital twin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IFERROR(__xludf.DUMMYFUNCTION("""COMPUTED_VALUE"""),"Cyber-physical system")</f>
        <v>Cyber-physical system</v>
      </c>
      <c r="H61" s="83"/>
      <c r="I61" s="54" t="str">
        <f t="shared" si="27"/>
        <v>Cyber-physical system</v>
      </c>
      <c r="J61" s="83"/>
      <c r="K61" s="55" t="str">
        <f t="shared" si="28"/>
        <v>Cyber-physical system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DevOps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Digital twin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Cyber-physical system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Workshop</v>
      </c>
      <c r="D67" s="13" t="str">
        <f>'1'!E13</f>
        <v>International Conference on Computer Safety, Reliability, and Security (SAFECOMP) 2021 Workshops</v>
      </c>
      <c r="E67" s="54" t="str">
        <f t="shared" ref="E67:E68" si="29">CONCATENATE(C67,"---",D67)</f>
        <v>Workshop---International Conference on Computer Safety, Reliability, and Security (SAFECOMP) 2021 Workshops</v>
      </c>
      <c r="F67" s="54"/>
      <c r="G67" s="54" t="str">
        <f>IFERROR(__xludf.DUMMYFUNCTION("IFNA(UNIQUE(FILTER(E67:E68, E67:E68&lt;&gt;""n.a"")),""n.a."")"),"Workshop---International Conference on Computer Safety, Reliability, and Security (SAFECOMP) 2021 Workshops")</f>
        <v>Workshop---International Conference on Computer Safety, Reliability, and Security (SAFECOMP) 2021 Workshops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IFERROR(__xludf.DUMMYFUNCTION("""COMPUTED_VALUE"""),"International Conference on Computer Safety, Reliability, and Security (SAFECOMP) 2021 Workshops")</f>
        <v>International Conference on Computer Safety, Reliability, and Security (SAFECOMP) 2021 Workshops</v>
      </c>
      <c r="K67" s="55" t="str">
        <f t="shared" si="28"/>
        <v>Workshop</v>
      </c>
      <c r="L67" s="55" t="str">
        <f>IF(NOT(J67=""),J67,"n.a.")</f>
        <v>International Conference on Computer Safety, Reliability, and Security (SAFECOMP) 2021 Workshops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International Conference on Computer Safety, Reliability, and Security (SAFECOMP) 2021 Workshops</v>
      </c>
      <c r="E68" s="59" t="str">
        <f t="shared" si="29"/>
        <v>Workshop---International Conference on Computer Safety, Reliability, and Security (SAFECOMP) 2021 Workshops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39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40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41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42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41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42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41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42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41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42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41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42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40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41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42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43</v>
      </c>
      <c r="E12" s="129" t="s">
        <v>44</v>
      </c>
      <c r="F12" s="129" t="s">
        <v>38</v>
      </c>
      <c r="G12" s="129" t="s">
        <v>38</v>
      </c>
      <c r="H12" s="129" t="s">
        <v>38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42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45</v>
      </c>
      <c r="E13" s="136" t="s">
        <v>46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42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42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42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42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42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47</v>
      </c>
      <c r="E18" s="109" t="s">
        <v>48</v>
      </c>
      <c r="F18" s="109" t="s">
        <v>38</v>
      </c>
      <c r="G18" s="109" t="s">
        <v>38</v>
      </c>
      <c r="H18" s="109" t="s">
        <v>38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49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36</v>
      </c>
      <c r="E19" s="147" t="s">
        <v>50</v>
      </c>
      <c r="F19" s="148" t="s">
        <v>51</v>
      </c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42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52</v>
      </c>
      <c r="W20" s="102"/>
    </row>
    <row r="21">
      <c r="A21" s="156">
        <v>4.0</v>
      </c>
      <c r="B21" s="157">
        <v>19.0</v>
      </c>
      <c r="C21" s="157" t="s">
        <v>53</v>
      </c>
      <c r="D21" s="158" t="s">
        <v>54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58" t="s">
        <v>55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64"/>
    </row>
    <row r="23">
      <c r="D23" s="158" t="s">
        <v>56</v>
      </c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4"/>
    </row>
    <row r="24">
      <c r="D24" s="165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  <c r="W24" s="164"/>
    </row>
    <row r="25">
      <c r="A25" s="166"/>
      <c r="B25" s="166"/>
      <c r="C25" s="167" t="s">
        <v>57</v>
      </c>
      <c r="D25" s="167" t="s">
        <v>58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59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60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61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62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63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59</v>
      </c>
      <c r="B32" s="186"/>
      <c r="C32" s="187" t="s">
        <v>64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60</v>
      </c>
      <c r="B33" s="183"/>
      <c r="C33" s="189" t="s">
        <v>65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61</v>
      </c>
      <c r="B34" s="186"/>
      <c r="C34" s="185" t="s">
        <v>66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62</v>
      </c>
      <c r="B35" s="183"/>
      <c r="C35" s="190" t="s">
        <v>67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68</v>
      </c>
    </row>
    <row r="3" ht="26.25" customHeight="1">
      <c r="B3" s="103"/>
      <c r="C3" s="103"/>
      <c r="D3" s="104" t="s">
        <v>34</v>
      </c>
      <c r="E3" s="104" t="s">
        <v>37</v>
      </c>
      <c r="F3" s="104" t="s">
        <v>36</v>
      </c>
      <c r="G3" s="104" t="s">
        <v>37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39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42</v>
      </c>
    </row>
    <row r="5">
      <c r="A5" s="115">
        <v>1.0</v>
      </c>
      <c r="B5" s="197">
        <v>3.0</v>
      </c>
      <c r="C5" s="198" t="s">
        <v>10</v>
      </c>
      <c r="D5" s="118" t="s">
        <v>41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42</v>
      </c>
    </row>
    <row r="6">
      <c r="A6" s="97">
        <v>1.0</v>
      </c>
      <c r="B6" s="192">
        <v>4.0</v>
      </c>
      <c r="C6" s="193" t="s">
        <v>11</v>
      </c>
      <c r="D6" s="109" t="s">
        <v>41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42</v>
      </c>
    </row>
    <row r="7">
      <c r="A7" s="115">
        <v>1.0</v>
      </c>
      <c r="B7" s="201">
        <v>5.0</v>
      </c>
      <c r="C7" s="202" t="s">
        <v>12</v>
      </c>
      <c r="D7" s="125" t="s">
        <v>41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42</v>
      </c>
    </row>
    <row r="8">
      <c r="A8" s="97">
        <v>1.0</v>
      </c>
      <c r="B8" s="204">
        <v>6.0</v>
      </c>
      <c r="C8" s="205" t="s">
        <v>13</v>
      </c>
      <c r="D8" s="129" t="s">
        <v>41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42</v>
      </c>
    </row>
    <row r="9">
      <c r="A9" s="115">
        <v>1.0</v>
      </c>
      <c r="B9" s="201">
        <v>7.0</v>
      </c>
      <c r="C9" s="202" t="s">
        <v>14</v>
      </c>
      <c r="D9" s="125" t="s">
        <v>41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42</v>
      </c>
    </row>
    <row r="10">
      <c r="A10" s="97">
        <v>2.0</v>
      </c>
      <c r="B10" s="204">
        <v>8.0</v>
      </c>
      <c r="C10" s="204" t="s">
        <v>15</v>
      </c>
      <c r="D10" s="129">
        <v>1.0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42</v>
      </c>
    </row>
    <row r="11">
      <c r="A11" s="115">
        <v>2.0</v>
      </c>
      <c r="B11" s="201">
        <v>9.0</v>
      </c>
      <c r="C11" s="207" t="s">
        <v>16</v>
      </c>
      <c r="D11" s="134" t="s">
        <v>41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42</v>
      </c>
    </row>
    <row r="12">
      <c r="A12" s="97" t="s">
        <v>32</v>
      </c>
      <c r="B12" s="204">
        <v>10.0</v>
      </c>
      <c r="C12" s="204" t="s">
        <v>17</v>
      </c>
      <c r="D12" s="129" t="s">
        <v>38</v>
      </c>
      <c r="E12" s="208" t="s">
        <v>38</v>
      </c>
      <c r="F12" s="208" t="s">
        <v>38</v>
      </c>
      <c r="G12" s="208" t="s">
        <v>38</v>
      </c>
      <c r="H12" s="208" t="s">
        <v>38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42</v>
      </c>
    </row>
    <row r="13">
      <c r="A13" s="115">
        <v>3.0</v>
      </c>
      <c r="B13" s="201">
        <v>11.0</v>
      </c>
      <c r="C13" s="201" t="s">
        <v>18</v>
      </c>
      <c r="D13" s="125" t="s">
        <v>45</v>
      </c>
      <c r="E13" s="136" t="s">
        <v>46</v>
      </c>
      <c r="F13" s="209"/>
      <c r="G13" s="209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42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0">
        <f>IF(OR(EXACT(D7,"Y")),1,0)</f>
        <v>0</v>
      </c>
      <c r="F14" s="211">
        <f>IF(OR(EXACT(D9,"Y")),1,0)</f>
        <v>0</v>
      </c>
      <c r="G14" s="211">
        <f t="shared" ref="G14:G16" si="2">E14+F14</f>
        <v>0</v>
      </c>
      <c r="H14" s="212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42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3">
        <f t="shared" ref="E15:E16" si="3">IF(OR(EXACT(D4,"Y")),1,0)</f>
        <v>1</v>
      </c>
      <c r="F15" s="214">
        <f>IF(OR(EXACT(D6,"Y")),1,0)</f>
        <v>0</v>
      </c>
      <c r="G15" s="214">
        <f t="shared" si="2"/>
        <v>1</v>
      </c>
      <c r="H15" s="212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42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0">
        <f t="shared" si="3"/>
        <v>0</v>
      </c>
      <c r="F16" s="211">
        <f>IF(OR(EXACT(D8,"Y")),1,0)</f>
        <v>0</v>
      </c>
      <c r="G16" s="211">
        <f t="shared" si="2"/>
        <v>0</v>
      </c>
      <c r="H16" s="212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42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3">
        <f>IF(OR(AND(G14,OR(G15,G16)),AND(G15,OR(G14,G16)),AND(G16,OR(G14,G15))),1,0)</f>
        <v>0</v>
      </c>
      <c r="F17" s="215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42</v>
      </c>
    </row>
    <row r="18">
      <c r="A18" s="97">
        <v>3.0</v>
      </c>
      <c r="B18" s="216">
        <v>16.0</v>
      </c>
      <c r="C18" s="192" t="s">
        <v>23</v>
      </c>
      <c r="D18" s="217" t="s">
        <v>38</v>
      </c>
      <c r="E18" s="217" t="s">
        <v>38</v>
      </c>
      <c r="F18" s="217" t="s">
        <v>38</v>
      </c>
      <c r="G18" s="217" t="s">
        <v>38</v>
      </c>
      <c r="H18" s="217" t="s">
        <v>38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42</v>
      </c>
    </row>
    <row r="19">
      <c r="A19" s="115">
        <v>3.0</v>
      </c>
      <c r="B19" s="145">
        <v>17.0</v>
      </c>
      <c r="C19" s="145" t="s">
        <v>24</v>
      </c>
      <c r="D19" s="146" t="s">
        <v>36</v>
      </c>
      <c r="E19" s="146" t="s">
        <v>69</v>
      </c>
      <c r="F19" s="218" t="s">
        <v>70</v>
      </c>
      <c r="G19" s="218"/>
      <c r="H19" s="218"/>
      <c r="I19" s="219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1" t="s">
        <v>42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2"/>
      <c r="F20" s="222"/>
      <c r="G20" s="222"/>
      <c r="H20" s="222"/>
      <c r="I20" s="222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196" t="s">
        <v>42</v>
      </c>
    </row>
    <row r="21">
      <c r="A21" s="156">
        <v>4.0</v>
      </c>
      <c r="B21" s="157">
        <v>19.0</v>
      </c>
      <c r="C21" s="157" t="s">
        <v>53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5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5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5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6"/>
      <c r="B25" s="166"/>
      <c r="C25" s="167" t="s">
        <v>57</v>
      </c>
      <c r="D25" s="167" t="s">
        <v>71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59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60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61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62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63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59</v>
      </c>
      <c r="B32" s="186"/>
      <c r="C32" s="187" t="s">
        <v>64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60</v>
      </c>
      <c r="B33" s="183"/>
      <c r="C33" s="189" t="s">
        <v>65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61</v>
      </c>
      <c r="B34" s="186"/>
      <c r="C34" s="185" t="s">
        <v>66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62</v>
      </c>
      <c r="B35" s="183"/>
      <c r="C35" s="190" t="s">
        <v>67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