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<sst xmlns="http://schemas.openxmlformats.org/spreadsheetml/2006/main" count="381" uniqueCount="58">
  <si>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</si>
  <si>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</si>
  <si>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</si>
  <si>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</si>
  <si>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</si>
  <si>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</si>
  <si>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</si>
  <si>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</si>
  <si>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</si>
  <si>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</si>
  <si>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</si>
  <si>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</si>
  <si>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</si>
  <si>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</si>
  <si>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</si>
  <si>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</si>
  <si>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</si>
  <si>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</si>
  <si>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</si>
  <si>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</si>
  <si>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</si>
  <si>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</si>
  <si>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</si>
  <si>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</si>
  <si>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</si>
  <si>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</si>
  <si>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</si>
  <si>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</si>
  <si>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</si>
  <si>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</si>
  <si>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</si>
  <si>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</si>
  <si>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</si>
  <si>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</si>
  <si>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</si>
  <si>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</si>
  <si>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Testing</t>
  </si>
  <si>
    <t>Conference</t>
  </si>
  <si>
    <t>ICSE</t>
  </si>
  <si>
    <t>application domain independent</t>
  </si>
  <si>
    <t>Software performance</t>
  </si>
  <si>
    <t>performance regression detection</t>
  </si>
  <si>
    <t>load test</t>
  </si>
  <si>
    <t>Future research directions (as stated by authors, if any)</t>
  </si>
  <si>
    <t xml:space="preserve">Reviewer </t>
  </si>
  <si>
    <t>Vittoriano Mutillo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</si>
  <si>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</si>
  <si>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</si>
  <si>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</si>
  <si>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</si>
  <si>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</si>
  <si>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</si>
  <si>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</si>
  <si>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</si>
  <si>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</si>
  <si>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Performance regression</t>
  </si>
  <si>
    <t>Software testing</t>
  </si>
  <si>
    <t>Joan Giner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</si>
</sst>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Testing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ICSE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Software performance</v>
      </c>
      <c r="D19" s="35" t="str">
        <f>K58</f>
        <v>performance regression detection</v>
      </c>
      <c r="E19" s="35" t="str">
        <f>K59</f>
        <v>load test</v>
      </c>
      <c r="F19" s="35" t="str">
        <f>K60</f>
        <v>Performance regression</v>
      </c>
      <c r="G19" s="35" t="str">
        <f>K61</f>
        <v>Software testing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n.a.</v>
      </c>
      <c r="D25" s="62" t="str">
        <f>'1'!E$3</f>
        <v>n.a.</v>
      </c>
      <c r="E25" s="63" t="str">
        <f t="shared" ref="E25:E36" si="18">CONCATENATE(C25," ",D25)</f>
        <v>n.a. n.a.</v>
      </c>
      <c r="F25" s="63"/>
      <c r="G25" s="63" t="str">
        <f>IFERROR(__xludf.DUMMYFUNCTION("IFNA(UNIQUE(FILTER(E25:E36, E25:E36&lt;&gt;""n.a. n.a."")),""n.a."")"),"n.a.")</f>
        <v>n.a.</v>
      </c>
      <c r="H25" s="63"/>
      <c r="I25" s="63" t="str">
        <f>IFERROR(__xludf.DUMMYFUNCTION("IFERROR(SPLIT($G25,"" ""),"""")"),"n.a.")</f>
        <v>n.a.</v>
      </c>
      <c r="J25" s="63"/>
      <c r="K25" s="64" t="str">
        <f t="shared" ref="K25:L25" si="17">IF(NOT(I25=""),I25,"n.a.")</f>
        <v>n.a.</v>
      </c>
      <c r="L25" s="64" t="str">
        <f t="shared" si="17"/>
        <v>n.a.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Testing</v>
      </c>
      <c r="D37" s="86"/>
      <c r="E37" s="86"/>
      <c r="F37" s="86"/>
      <c r="G37" s="86" t="str">
        <f>IFERROR(__xludf.DUMMYFUNCTION("IFNA(UNIQUE(FILTER(C37:C46, C37:C46&lt;&gt;""n.a."")),""n.a."")"),"Testing")</f>
        <v>Testing</v>
      </c>
      <c r="H37" s="86"/>
      <c r="I37" s="87" t="str">
        <f t="shared" ref="I37:I66" si="27">G37</f>
        <v>Testing</v>
      </c>
      <c r="J37" s="86"/>
      <c r="K37" s="88" t="str">
        <f t="shared" ref="K37:K68" si="28">IF(NOT(I37=""),I37,"n.a.")</f>
        <v>Testing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Software performance</v>
      </c>
      <c r="D57" s="101"/>
      <c r="E57" s="101"/>
      <c r="F57" s="101"/>
      <c r="G57" s="86" t="str">
        <f>IFERROR(__xludf.DUMMYFUNCTION("IFNA(UNIQUE(FILTER(C57:C66, C57:C66&lt;&gt;""n.a."")),""n.a."")"),"Software performance")</f>
        <v>Software performance</v>
      </c>
      <c r="H57" s="101"/>
      <c r="I57" s="87" t="str">
        <f t="shared" si="27"/>
        <v>Software performance</v>
      </c>
      <c r="J57" s="101"/>
      <c r="K57" s="88" t="str">
        <f t="shared" si="28"/>
        <v>Software performance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performance regression detection</v>
      </c>
      <c r="D58" s="92"/>
      <c r="E58" s="92"/>
      <c r="F58" s="92"/>
      <c r="G58" s="92" t="str">
        <f>IFERROR(__xludf.DUMMYFUNCTION("""COMPUTED_VALUE"""),"performance regression detection")</f>
        <v>performance regression detection</v>
      </c>
      <c r="H58" s="92"/>
      <c r="I58" s="69" t="str">
        <f t="shared" si="27"/>
        <v>performance regression detection</v>
      </c>
      <c r="J58" s="92"/>
      <c r="K58" s="70" t="str">
        <f t="shared" si="28"/>
        <v>performance regression detection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load test</v>
      </c>
      <c r="D59" s="94"/>
      <c r="E59" s="94"/>
      <c r="F59" s="94"/>
      <c r="G59" s="94" t="str">
        <f>IFERROR(__xludf.DUMMYFUNCTION("""COMPUTED_VALUE"""),"load test")</f>
        <v>load test</v>
      </c>
      <c r="H59" s="94"/>
      <c r="I59" s="63" t="str">
        <f t="shared" si="27"/>
        <v>load test</v>
      </c>
      <c r="J59" s="94"/>
      <c r="K59" s="64" t="str">
        <f t="shared" si="28"/>
        <v>load test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 t="str">
        <f>IFERROR(__xludf.DUMMYFUNCTION("""COMPUTED_VALUE"""),"Performance regression")</f>
        <v>Performance regression</v>
      </c>
      <c r="H60" s="92"/>
      <c r="I60" s="69" t="str">
        <f t="shared" si="27"/>
        <v>Performance regression</v>
      </c>
      <c r="J60" s="92"/>
      <c r="K60" s="70" t="str">
        <f t="shared" si="28"/>
        <v>Performance regression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IFERROR(__xludf.DUMMYFUNCTION("""COMPUTED_VALUE"""),"Software testing")</f>
        <v>Software testing</v>
      </c>
      <c r="H61" s="94"/>
      <c r="I61" s="63" t="str">
        <f t="shared" si="27"/>
        <v>Software testing</v>
      </c>
      <c r="J61" s="94"/>
      <c r="K61" s="64" t="str">
        <f t="shared" si="28"/>
        <v>Software testing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Performance regression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Software testing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ICSE</v>
      </c>
      <c r="E67" s="63" t="str">
        <f t="shared" ref="E67:E68" si="29">CONCATENATE(C67,"---",D67)</f>
        <v>Conference---ICSE</v>
      </c>
      <c r="F67" s="63"/>
      <c r="G67" s="63" t="str">
        <f>IFERROR(__xludf.DUMMYFUNCTION("IFNA(UNIQUE(FILTER(E67:E68, E67:E68&lt;&gt;""n.a"")),""n.a."")"),"Conference---ICSE")</f>
        <v>Conference---ICSE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IFERROR(__xludf.DUMMYFUNCTION("""COMPUTED_VALUE"""),"ICSE")</f>
        <v>ICSE</v>
      </c>
      <c r="K67" s="64" t="str">
        <f t="shared" si="28"/>
        <v>Conference</v>
      </c>
      <c r="L67" s="64" t="str">
        <f>IF(NOT(J67=""),J67,"n.a.")</f>
        <v>ICSE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ICSE</v>
      </c>
      <c r="E68" s="69" t="str">
        <f t="shared" si="29"/>
        <v>Conference---ICSE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34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35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34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35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34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35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34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35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34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35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34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35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34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35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34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35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36</v>
      </c>
      <c r="E12" s="140" t="s">
        <v>34</v>
      </c>
      <c r="F12" s="140" t="s">
        <v>34</v>
      </c>
      <c r="G12" s="140" t="s">
        <v>34</v>
      </c>
      <c r="H12" s="140" t="s">
        <v>34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35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37</v>
      </c>
      <c r="E13" s="147" t="s">
        <v>38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35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35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35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35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35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39</v>
      </c>
      <c r="E18" s="120" t="s">
        <v>34</v>
      </c>
      <c r="F18" s="120" t="s">
        <v>34</v>
      </c>
      <c r="G18" s="120" t="s">
        <v>34</v>
      </c>
      <c r="H18" s="120" t="s">
        <v>34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35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40</v>
      </c>
      <c r="E19" s="158" t="s">
        <v>41</v>
      </c>
      <c r="F19" s="159" t="s">
        <v>42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35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35</v>
      </c>
      <c r="W20" s="113"/>
    </row>
    <row r="21">
      <c r="A21" s="167">
        <v>4.0</v>
      </c>
      <c r="B21" s="168">
        <v>19.0</v>
      </c>
      <c r="C21" s="168" t="s">
        <v>43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44</v>
      </c>
      <c r="D25" s="178" t="s">
        <v>45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46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47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48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49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50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46</v>
      </c>
      <c r="B32" s="197"/>
      <c r="C32" s="198" t="s">
        <v>51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47</v>
      </c>
      <c r="B33" s="194"/>
      <c r="C33" s="200" t="s">
        <v>52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48</v>
      </c>
      <c r="B34" s="197"/>
      <c r="C34" s="196" t="s">
        <v>53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49</v>
      </c>
      <c r="B35" s="194"/>
      <c r="C35" s="201" t="s">
        <v>54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34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34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34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34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34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34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 t="s">
        <v>34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34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37</v>
      </c>
      <c r="E13" s="220" t="s">
        <v>38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 t="s">
        <v>55</v>
      </c>
      <c r="E19" s="157" t="s">
        <v>56</v>
      </c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43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44</v>
      </c>
      <c r="D25" s="178" t="s">
        <v>57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46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47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48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49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50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46</v>
      </c>
      <c r="B32" s="197"/>
      <c r="C32" s="198" t="s">
        <v>51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47</v>
      </c>
      <c r="B33" s="194"/>
      <c r="C33" s="200" t="s">
        <v>52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48</v>
      </c>
      <c r="B34" s="197"/>
      <c r="C34" s="196" t="s">
        <v>53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49</v>
      </c>
      <c r="B35" s="194"/>
      <c r="C35" s="201" t="s">
        <v>54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34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34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34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34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34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34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 t="s">
        <v>34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34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34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43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44</v>
      </c>
      <c r="D25" s="178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46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47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48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49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50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46</v>
      </c>
      <c r="B32" s="197"/>
      <c r="C32" s="198" t="s">
        <v>51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47</v>
      </c>
      <c r="B33" s="194"/>
      <c r="C33" s="200" t="s">
        <v>52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48</v>
      </c>
      <c r="B34" s="197"/>
      <c r="C34" s="196" t="s">
        <v>53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49</v>
      </c>
      <c r="B35" s="194"/>
      <c r="C35" s="201" t="s">
        <v>54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