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<sst xmlns="http://schemas.openxmlformats.org/spreadsheetml/2006/main" count="378" uniqueCount="59">
  <si>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</si>
  <si>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</si>
  <si>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</si>
  <si>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</si>
  <si>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</si>
  <si>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</si>
  <si>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</si>
  <si>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</si>
  <si>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</si>
  <si>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</si>
  <si>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</si>
  <si>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</si>
  <si>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</si>
  <si>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</si>
  <si>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</si>
  <si>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</si>
  <si>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</si>
  <si>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</si>
  <si>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</si>
  <si>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</si>
  <si>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</si>
  <si>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</si>
  <si>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</si>
  <si>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</si>
  <si>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</si>
  <si>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</si>
  <si>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</si>
  <si>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</si>
  <si>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</si>
  <si>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</si>
  <si>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</si>
  <si>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</si>
  <si>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</si>
  <si>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</si>
  <si>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AI/ML</t>
  </si>
  <si>
    <t>Process</t>
  </si>
  <si>
    <t>DevOps</t>
  </si>
  <si>
    <t>Product</t>
  </si>
  <si>
    <t>n.a.</t>
  </si>
  <si>
    <t>&lt;add your comment here if any&gt;</t>
  </si>
  <si>
    <t>Y</t>
  </si>
  <si>
    <t>Workshop</t>
  </si>
  <si>
    <t>MODELS-C</t>
  </si>
  <si>
    <t>application domain independent</t>
  </si>
  <si>
    <t>AIOps</t>
  </si>
  <si>
    <t>Software Analytics</t>
  </si>
  <si>
    <t>Future research directions (as stated by authors, if any)</t>
  </si>
  <si>
    <t xml:space="preserve">Reviewer </t>
  </si>
  <si>
    <t>Romina Eramo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</si>
  <si>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</si>
  <si>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</si>
  <si>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</si>
  <si>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</si>
  <si>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</si>
  <si>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</si>
  <si>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</si>
  <si>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</si>
  <si>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</si>
  <si>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Short paper - 2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</si>
</sst>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Short paper - 2 pages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AI/ML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Product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#REF!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AIOps</v>
      </c>
      <c r="D19" s="35" t="str">
        <f>K58</f>
        <v>DevOps</v>
      </c>
      <c r="E19" s="35" t="str">
        <f>K59</f>
        <v>Software Analytics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AI/ML</v>
      </c>
      <c r="D25" s="62" t="str">
        <f>'1'!E$3</f>
        <v>Process</v>
      </c>
      <c r="E25" s="63" t="str">
        <f t="shared" ref="E25:E36" si="18">CONCATENATE(C25," ",D25)</f>
        <v>AI/ML Process</v>
      </c>
      <c r="F25" s="63"/>
      <c r="G25" s="63" t="str">
        <f>IFERROR(__xludf.DUMMYFUNCTION("IFNA(UNIQUE(FILTER(E25:E36, E25:E36&lt;&gt;""n.a. n.a."")),""n.a."")"),"AI/ML Process")</f>
        <v>AI/ML Process</v>
      </c>
      <c r="H25" s="63"/>
      <c r="I25" s="63" t="str">
        <f>IFERROR(__xludf.DUMMYFUNCTION("IFERROR(SPLIT($G25,"" ""),"""")"),"AI/ML")</f>
        <v>AI/ML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AI/ML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Product</v>
      </c>
      <c r="E26" s="69" t="str">
        <f t="shared" si="18"/>
        <v>DevOps Product</v>
      </c>
      <c r="F26" s="69"/>
      <c r="G26" s="69" t="str">
        <f>IFERROR(__xludf.DUMMYFUNCTION("""COMPUTED_VALUE"""),"DevOps Product")</f>
        <v>DevOps Product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DevOps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n.a.</v>
      </c>
      <c r="D28" s="72" t="str">
        <f>'2'!E$3</f>
        <v>n.a.</v>
      </c>
      <c r="E28" s="69" t="str">
        <f t="shared" si="18"/>
        <v>n.a. n.a.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C37:C46&lt;&gt;""n.a."")),""n.a."")"),"n.a.")</f>
        <v>n.a.</v>
      </c>
      <c r="H37" s="86"/>
      <c r="I37" s="87" t="str">
        <f t="shared" ref="I37:I66" si="27">G37</f>
        <v>n.a.</v>
      </c>
      <c r="J37" s="86"/>
      <c r="K37" s="88" t="str">
        <f t="shared" ref="K37:K68" si="28">IF(NOT(I37=""),I37,"n.a.")</f>
        <v>n.a.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AIOps</v>
      </c>
      <c r="D57" s="101"/>
      <c r="E57" s="101"/>
      <c r="F57" s="101"/>
      <c r="G57" s="86" t="str">
        <f>IFERROR(__xludf.DUMMYFUNCTION("IFNA(UNIQUE(FILTER(C57:C66, C57:C66&lt;&gt;""n.a."")),""n.a."")"),"AIOps")</f>
        <v>AIOps</v>
      </c>
      <c r="H57" s="101"/>
      <c r="I57" s="87" t="str">
        <f t="shared" si="27"/>
        <v>AIOps</v>
      </c>
      <c r="J57" s="101"/>
      <c r="K57" s="88" t="str">
        <f t="shared" si="28"/>
        <v>AIOps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DevOps</v>
      </c>
      <c r="D58" s="92"/>
      <c r="E58" s="92"/>
      <c r="F58" s="92"/>
      <c r="G58" s="92" t="str">
        <f>IFERROR(__xludf.DUMMYFUNCTION("""COMPUTED_VALUE"""),"DevOps")</f>
        <v>DevOps</v>
      </c>
      <c r="H58" s="92"/>
      <c r="I58" s="69" t="str">
        <f t="shared" si="27"/>
        <v>DevOps</v>
      </c>
      <c r="J58" s="92"/>
      <c r="K58" s="70" t="str">
        <f t="shared" si="28"/>
        <v>DevOps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Software Analytics</v>
      </c>
      <c r="D59" s="94"/>
      <c r="E59" s="94"/>
      <c r="F59" s="94"/>
      <c r="G59" s="94" t="str">
        <f>IFERROR(__xludf.DUMMYFUNCTION("""COMPUTED_VALUE"""),"Software Analytics")</f>
        <v>Software Analytics</v>
      </c>
      <c r="H59" s="94"/>
      <c r="I59" s="63" t="str">
        <f t="shared" si="27"/>
        <v>Software Analytics</v>
      </c>
      <c r="J59" s="94"/>
      <c r="K59" s="64" t="str">
        <f t="shared" si="28"/>
        <v>Software Analytics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Workshop</v>
      </c>
      <c r="D67" s="13" t="str">
        <f>'1'!E13</f>
        <v>MODELS-C</v>
      </c>
      <c r="E67" s="63" t="str">
        <f t="shared" ref="E67:E68" si="29">CONCATENATE(C67,"---",D67)</f>
        <v>Workshop---MODELS-C</v>
      </c>
      <c r="F67" s="63"/>
      <c r="G67" s="63" t="str">
        <f>IFERROR(__xludf.DUMMYFUNCTION("IFNA(UNIQUE(FILTER(E67:E68, E67:E68&lt;&gt;""n.a"")),""n.a."")"),"Workshop---MODELS-C")</f>
        <v>Workshop---MODELS-C</v>
      </c>
      <c r="H67" s="63"/>
      <c r="I67" s="63" t="str">
        <f>IFERROR(__xludf.DUMMYFUNCTION("IFERROR(SPLIT($G67,""---""),"""")"),"#REF!")</f>
        <v>#REF!</v>
      </c>
      <c r="J67" s="63"/>
      <c r="K67" s="64" t="str">
        <f t="shared" si="28"/>
        <v>#REF!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n.a.</v>
      </c>
      <c r="D68" s="26" t="str">
        <f>'2'!E13</f>
        <v/>
      </c>
      <c r="E68" s="69" t="str">
        <f t="shared" si="29"/>
        <v>n.a.---</v>
      </c>
      <c r="F68" s="69"/>
      <c r="G68" s="69" t="str">
        <f>IFERROR(__xludf.DUMMYFUNCTION("""COMPUTED_VALUE"""),"n.a.---")</f>
        <v>n.a.---</v>
      </c>
      <c r="H68" s="69"/>
      <c r="I68" s="69" t="str">
        <f>IFERROR(__xludf.DUMMYFUNCTION("IFERROR(SPLIT($G68,""---""),"""")"),"n.a.")</f>
        <v>n.a.</v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38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39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38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39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38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39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38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39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38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39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40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39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38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39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38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39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38</v>
      </c>
      <c r="E12" s="140" t="s">
        <v>38</v>
      </c>
      <c r="F12" s="140" t="s">
        <v>38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39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41</v>
      </c>
      <c r="E13" s="147" t="s">
        <v>42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39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Y</v>
      </c>
      <c r="E14" s="150">
        <f>IF(OR(EXACT(D7,"Y")),1,0)</f>
        <v>0</v>
      </c>
      <c r="F14" s="150">
        <f>IF(OR(EXACT(D9,"Y")),1,0)</f>
        <v>1</v>
      </c>
      <c r="G14" s="150">
        <f t="shared" ref="G14:G16" si="2">E14+F14</f>
        <v>1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39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39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39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39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43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39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44</v>
      </c>
      <c r="E19" s="158" t="s">
        <v>36</v>
      </c>
      <c r="F19" s="159" t="s">
        <v>45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39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39</v>
      </c>
      <c r="W20" s="113"/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47</v>
      </c>
      <c r="D25" s="178" t="s">
        <v>48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49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58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39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39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39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39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39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39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39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39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39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39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39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39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39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39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39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39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39</v>
      </c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47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39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39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39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39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39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39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39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39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39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39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39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39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39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39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39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39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39</v>
      </c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47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