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<sst xmlns="http://schemas.openxmlformats.org/spreadsheetml/2006/main" count="232" uniqueCount="65">
  <si>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</si>
  <si>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</si>
  <si>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</si>
  <si>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</si>
  <si>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</si>
  <si>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</si>
  <si>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</si>
  <si>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</si>
  <si>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</si>
  <si>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</si>
  <si>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</si>
  <si>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</si>
  <si>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</si>
  <si>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</si>
  <si>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</si>
  <si>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</si>
  <si>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</si>
  <si>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</si>
  <si>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</si>
  <si>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</si>
  <si>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</si>
  <si>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</si>
  <si>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</si>
  <si>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</si>
  <si>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</si>
  <si>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</si>
  <si>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</si>
  <si>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</si>
  <si>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</si>
  <si>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</si>
  <si>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</si>
  <si>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It models static and dynamic NF Reqs and their evaluaiton at design/dev and run times based on monitored runtime-data</t>
  </si>
  <si>
    <t>MDE</t>
  </si>
  <si>
    <t>Process</t>
  </si>
  <si>
    <t>DevOps</t>
  </si>
  <si>
    <t>Product</t>
  </si>
  <si>
    <t>n.a.</t>
  </si>
  <si>
    <t>Y</t>
  </si>
  <si>
    <t>&lt;add your comment here if any&gt;</t>
  </si>
  <si>
    <t>Modelling</t>
  </si>
  <si>
    <t>Requirements</t>
  </si>
  <si>
    <t>Testing</t>
  </si>
  <si>
    <t>Conference</t>
  </si>
  <si>
    <t>45th Euromicro Conference on Software Engineering and Advanced Applications (SEAA)</t>
  </si>
  <si>
    <t>application domain independent</t>
  </si>
  <si>
    <t>Non-Functional Requirements</t>
  </si>
  <si>
    <t>Quality Modeling</t>
  </si>
  <si>
    <t>Constraint Specification</t>
  </si>
  <si>
    <t>Operational Software Quality</t>
  </si>
  <si>
    <t>RQs</t>
  </si>
  <si>
    <t>2,3</t>
  </si>
  <si>
    <t>Fine-grained specification of non-functional requirements on feature level respects their individual relevance for a feature and facilitates deriving suitable constraints for them. Particularly in DevOps-driven software projects with operational data the fulfillment of non-functional requirements for individual features can then continuously be evaluated.In this paper we present an extension of the QUAMOCO meta quality model for specifying and evaluating non-functional requirements on feature level.</t>
  </si>
  <si>
    <t>Future research directions (as stated by authors, if any)</t>
  </si>
  <si>
    <t xml:space="preserve">Reviewer </t>
  </si>
  <si>
    <t>Pasqualina Potena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</si>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</sst>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bottom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23" fillId="4" fontId="2" numFmtId="1" xfId="0" applyAlignment="1" applyBorder="1" applyFont="1" applyNumberFormat="1">
      <alignment readingOrder="0" vertical="bottom"/>
    </xf>
    <xf borderId="31" fillId="4" fontId="2" numFmtId="1" xfId="0" applyAlignment="1" applyBorder="1" applyFont="1" applyNumberFormat="1">
      <alignment readingOrder="0" vertical="bottom"/>
    </xf>
    <xf borderId="31" fillId="4" fontId="2" numFmtId="1" xfId="0" applyAlignment="1" applyBorder="1" applyFont="1" applyNumberFormat="1">
      <alignment vertical="bottom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It models static and dynamic NF Reqs and their evaluaiton at design/dev and run times based on monitored runtime-data</v>
      </c>
      <c r="V2" s="10" t="str">
        <f>'2'!V2</f>
        <v>Fine-grained specification of non-functional requirements on feature level respects their individual relevance for a feature and facilitates deriving suitable constraints for them. Particularly in DevOps-driven software projects with operational data the fulfillment of non-functional requirements for individual features can then continuously be evaluated.In this paper we present an extension of the QUAMOCO meta quality model for specifying and evaluating non-functional requirements on feature level.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Requirements</v>
      </c>
      <c r="E12" s="18" t="str">
        <f>K39</f>
        <v>Testing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45th Euromicro Conference on Software Engineering and Advanced Applications (SEAA)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Non-Functional Requirements</v>
      </c>
      <c r="D19" s="29" t="str">
        <f>K58</f>
        <v>Quality Modeling</v>
      </c>
      <c r="E19" s="29" t="str">
        <f>K59</f>
        <v>Constraint Specification</v>
      </c>
      <c r="F19" s="29" t="str">
        <f>K60</f>
        <v>Operational Software Quality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Product</v>
      </c>
      <c r="E26" s="59" t="str">
        <f t="shared" si="18"/>
        <v>DevOps Product</v>
      </c>
      <c r="F26" s="59"/>
      <c r="G26" s="59" t="str">
        <f>IFERROR(__xludf.DUMMYFUNCTION("""COMPUTED_VALUE"""),"DevOps Product")</f>
        <v>DevOps Product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DevOps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Product</v>
      </c>
      <c r="E29" s="54" t="str">
        <f t="shared" si="18"/>
        <v>DevOps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Requirements</v>
      </c>
      <c r="D38" s="81"/>
      <c r="E38" s="81"/>
      <c r="F38" s="81"/>
      <c r="G38" s="81" t="str">
        <f>IFERROR(__xludf.DUMMYFUNCTION("""COMPUTED_VALUE"""),"Requirements")</f>
        <v>Requirements</v>
      </c>
      <c r="H38" s="81"/>
      <c r="I38" s="59" t="str">
        <f t="shared" si="27"/>
        <v>Requirements</v>
      </c>
      <c r="J38" s="81"/>
      <c r="K38" s="60" t="str">
        <f t="shared" si="28"/>
        <v>Requirements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Testing</v>
      </c>
      <c r="D39" s="83"/>
      <c r="E39" s="83"/>
      <c r="F39" s="83"/>
      <c r="G39" s="83" t="str">
        <f>IFERROR(__xludf.DUMMYFUNCTION("""COMPUTED_VALUE"""),"Testing")</f>
        <v>Testing</v>
      </c>
      <c r="H39" s="83"/>
      <c r="I39" s="54" t="str">
        <f t="shared" si="27"/>
        <v>Testing</v>
      </c>
      <c r="J39" s="83"/>
      <c r="K39" s="55" t="str">
        <f t="shared" si="28"/>
        <v>Testing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Non-Functional Requirements</v>
      </c>
      <c r="D57" s="90"/>
      <c r="E57" s="90"/>
      <c r="F57" s="90"/>
      <c r="G57" s="75" t="str">
        <f>IFERROR(__xludf.DUMMYFUNCTION("IFNA(UNIQUE(FILTER(C57:C66, C57:C66&lt;&gt;""n.a."")),""n.a."")"),"Non-Functional Requirements")</f>
        <v>Non-Functional Requirements</v>
      </c>
      <c r="H57" s="90"/>
      <c r="I57" s="76" t="str">
        <f t="shared" si="27"/>
        <v>Non-Functional Requirements</v>
      </c>
      <c r="J57" s="90"/>
      <c r="K57" s="77" t="str">
        <f t="shared" si="28"/>
        <v>Non-Functional Requirements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Quality Modeling</v>
      </c>
      <c r="D58" s="81"/>
      <c r="E58" s="81"/>
      <c r="F58" s="81"/>
      <c r="G58" s="81" t="str">
        <f>IFERROR(__xludf.DUMMYFUNCTION("""COMPUTED_VALUE"""),"Quality Modeling")</f>
        <v>Quality Modeling</v>
      </c>
      <c r="H58" s="81"/>
      <c r="I58" s="59" t="str">
        <f t="shared" si="27"/>
        <v>Quality Modeling</v>
      </c>
      <c r="J58" s="81"/>
      <c r="K58" s="60" t="str">
        <f t="shared" si="28"/>
        <v>Quality Modeling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Constraint Specification</v>
      </c>
      <c r="D59" s="83"/>
      <c r="E59" s="83"/>
      <c r="F59" s="83"/>
      <c r="G59" s="83" t="str">
        <f>IFERROR(__xludf.DUMMYFUNCTION("""COMPUTED_VALUE"""),"Constraint Specification")</f>
        <v>Constraint Specification</v>
      </c>
      <c r="H59" s="83"/>
      <c r="I59" s="54" t="str">
        <f t="shared" si="27"/>
        <v>Constraint Specification</v>
      </c>
      <c r="J59" s="83"/>
      <c r="K59" s="55" t="str">
        <f t="shared" si="28"/>
        <v>Constraint Specification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Operational Software Quality</v>
      </c>
      <c r="D60" s="81"/>
      <c r="E60" s="81"/>
      <c r="F60" s="81"/>
      <c r="G60" s="81" t="str">
        <f>IFERROR(__xludf.DUMMYFUNCTION("""COMPUTED_VALUE"""),"Operational Software Quality")</f>
        <v>Operational Software Quality</v>
      </c>
      <c r="H60" s="81"/>
      <c r="I60" s="59" t="str">
        <f t="shared" si="27"/>
        <v>Operational Software Quality</v>
      </c>
      <c r="J60" s="81"/>
      <c r="K60" s="60" t="str">
        <f t="shared" si="28"/>
        <v>Operational Software Quality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Non-Functional Requirements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Quality Modeling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45th Euromicro Conference on Software Engineering and Advanced Applications (SEAA)</v>
      </c>
      <c r="E67" s="54" t="str">
        <f t="shared" ref="E67:E68" si="29">CONCATENATE(C67,"---",D67)</f>
        <v>Conference---45th Euromicro Conference on Software Engineering and Advanced Applications (SEAA)</v>
      </c>
      <c r="F67" s="54"/>
      <c r="G67" s="54" t="str">
        <f>IFERROR(__xludf.DUMMYFUNCTION("IFNA(UNIQUE(FILTER(E67:E68, E67:E68&lt;&gt;""n.a"")),""n.a."")"),"Conference---45th Euromicro Conference on Software Engineering and Advanced Applications (SEAA)")</f>
        <v>Conference---45th Euromicro Conference on Software Engineering and Advanced Applications (SEAA)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IFERROR(__xludf.DUMMYFUNCTION("""COMPUTED_VALUE"""),"45th Euromicro Conference on Software Engineering and Advanced Applications (SEAA)")</f>
        <v>45th Euromicro Conference on Software Engineering and Advanced Applications (SEAA)</v>
      </c>
      <c r="K67" s="55" t="str">
        <f t="shared" si="28"/>
        <v>Conference</v>
      </c>
      <c r="L67" s="55" t="str">
        <f>IF(NOT(J67=""),J67,"n.a.")</f>
        <v>45th Euromicro Conference on Software Engineering and Advanced Applications (SEAA)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45th Euromicro Conference on Software Engineering and Advanced Applications (SEAA)</v>
      </c>
      <c r="E68" s="59" t="str">
        <f t="shared" si="29"/>
        <v>Conference---45th Euromicro Conference on Software Engineering and Advanced Applications (SEAA)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2.25"/>
    <col customWidth="1" min="4" max="4" width="13.8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9.75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/>
    </row>
    <row r="4">
      <c r="A4" s="103">
        <v>2.0</v>
      </c>
      <c r="B4" s="104" t="s">
        <v>9</v>
      </c>
      <c r="C4" s="105" t="s">
        <v>37</v>
      </c>
      <c r="D4" s="106"/>
      <c r="E4" s="106"/>
      <c r="F4" s="106"/>
      <c r="G4" s="106"/>
      <c r="H4" s="106"/>
      <c r="I4" s="107" t="s">
        <v>38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38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38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38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38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38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38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38</v>
      </c>
    </row>
    <row r="12">
      <c r="A12" s="117">
        <v>10.0</v>
      </c>
      <c r="B12" s="117" t="s">
        <v>17</v>
      </c>
      <c r="C12" s="119" t="s">
        <v>39</v>
      </c>
      <c r="D12" s="119" t="s">
        <v>40</v>
      </c>
      <c r="E12" s="119" t="s">
        <v>41</v>
      </c>
      <c r="F12" s="119" t="s">
        <v>36</v>
      </c>
      <c r="G12" s="119" t="s">
        <v>36</v>
      </c>
      <c r="H12" s="120"/>
      <c r="I12" s="107" t="s">
        <v>38</v>
      </c>
    </row>
    <row r="13">
      <c r="A13" s="113">
        <v>11.0</v>
      </c>
      <c r="B13" s="113" t="s">
        <v>18</v>
      </c>
      <c r="C13" s="115" t="s">
        <v>42</v>
      </c>
      <c r="D13" s="123" t="s">
        <v>43</v>
      </c>
      <c r="E13" s="124"/>
      <c r="F13" s="124"/>
      <c r="G13" s="120"/>
      <c r="H13" s="120"/>
      <c r="I13" s="112" t="s">
        <v>38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38</v>
      </c>
    </row>
    <row r="15">
      <c r="A15" s="113">
        <v>13.0</v>
      </c>
      <c r="B15" s="113" t="s">
        <v>20</v>
      </c>
      <c r="C15" s="128" t="s">
        <v>37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38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38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38</v>
      </c>
    </row>
    <row r="18">
      <c r="A18" s="131">
        <v>16.0</v>
      </c>
      <c r="B18" s="103" t="s">
        <v>23</v>
      </c>
      <c r="C18" s="105" t="s">
        <v>44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38</v>
      </c>
    </row>
    <row r="19">
      <c r="A19" s="132">
        <v>17.0</v>
      </c>
      <c r="B19" s="132" t="s">
        <v>24</v>
      </c>
      <c r="C19" s="133" t="s">
        <v>45</v>
      </c>
      <c r="D19" s="134" t="s">
        <v>46</v>
      </c>
      <c r="E19" s="135" t="s">
        <v>47</v>
      </c>
      <c r="F19" s="135" t="s">
        <v>48</v>
      </c>
      <c r="G19" s="136"/>
      <c r="H19" s="136"/>
      <c r="I19" s="112" t="s">
        <v>38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38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1" t="s">
        <v>2</v>
      </c>
    </row>
    <row r="2">
      <c r="A2" s="142" t="s">
        <v>50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3" t="s">
        <v>51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35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2">
        <v>1.0</v>
      </c>
      <c r="B4" s="103">
        <v>2.0</v>
      </c>
      <c r="C4" s="104" t="s">
        <v>9</v>
      </c>
      <c r="D4" s="105" t="s">
        <v>37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 t="s">
        <v>38</v>
      </c>
    </row>
    <row r="5">
      <c r="A5" s="146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8" t="s">
        <v>38</v>
      </c>
    </row>
    <row r="6">
      <c r="A6" s="142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5" t="s">
        <v>38</v>
      </c>
    </row>
    <row r="7">
      <c r="A7" s="146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 t="s">
        <v>38</v>
      </c>
    </row>
    <row r="8">
      <c r="A8" s="142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5" t="s">
        <v>38</v>
      </c>
    </row>
    <row r="9">
      <c r="A9" s="146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8" t="s">
        <v>38</v>
      </c>
    </row>
    <row r="10">
      <c r="A10" s="142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5" t="s">
        <v>38</v>
      </c>
    </row>
    <row r="11">
      <c r="A11" s="146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8" t="s">
        <v>38</v>
      </c>
    </row>
    <row r="12">
      <c r="A12" s="142" t="s">
        <v>50</v>
      </c>
      <c r="B12" s="117">
        <v>10.0</v>
      </c>
      <c r="C12" s="117" t="s">
        <v>17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0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5" t="s">
        <v>38</v>
      </c>
    </row>
    <row r="13">
      <c r="A13" s="146">
        <v>3.0</v>
      </c>
      <c r="B13" s="113">
        <v>11.0</v>
      </c>
      <c r="C13" s="113" t="s">
        <v>18</v>
      </c>
      <c r="D13" s="115" t="s">
        <v>42</v>
      </c>
      <c r="E13" s="123" t="s">
        <v>43</v>
      </c>
      <c r="F13" s="124"/>
      <c r="G13" s="124"/>
      <c r="H13" s="120"/>
      <c r="I13" s="120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8" t="s">
        <v>38</v>
      </c>
    </row>
    <row r="14">
      <c r="A14" s="142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5" t="s">
        <v>38</v>
      </c>
    </row>
    <row r="15">
      <c r="A15" s="146">
        <v>1.0</v>
      </c>
      <c r="B15" s="113">
        <v>13.0</v>
      </c>
      <c r="C15" s="113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8" t="s">
        <v>38</v>
      </c>
    </row>
    <row r="16">
      <c r="A16" s="142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5" t="s">
        <v>38</v>
      </c>
    </row>
    <row r="17">
      <c r="A17" s="146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8" t="s">
        <v>38</v>
      </c>
    </row>
    <row r="18">
      <c r="A18" s="142">
        <v>3.0</v>
      </c>
      <c r="B18" s="131">
        <v>16.0</v>
      </c>
      <c r="C18" s="103" t="s">
        <v>23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5" t="s">
        <v>38</v>
      </c>
    </row>
    <row r="19" ht="28.5" customHeight="1">
      <c r="A19" s="146">
        <v>3.0</v>
      </c>
      <c r="B19" s="132">
        <v>17.0</v>
      </c>
      <c r="C19" s="132" t="s">
        <v>24</v>
      </c>
      <c r="D19" s="149" t="s">
        <v>45</v>
      </c>
      <c r="E19" s="149" t="s">
        <v>46</v>
      </c>
      <c r="F19" s="150"/>
      <c r="G19" s="150"/>
      <c r="H19" s="150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38</v>
      </c>
    </row>
    <row r="20">
      <c r="A20" s="137"/>
      <c r="B20" s="137">
        <v>18.0</v>
      </c>
      <c r="C20" s="138" t="s">
        <v>25</v>
      </c>
      <c r="D20" s="153" t="str">
        <f>IF(OR(EXACT(D4,"Y"),EXACT(D5,"Y"),EXACT(D6,"Y"),EXACT(D7,"Y"),EXACT(D8,"Y"),EXACT(D9,"Y")),"Y","N")</f>
        <v>Y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45" t="s">
        <v>38</v>
      </c>
    </row>
    <row r="21">
      <c r="A21" s="156">
        <v>4.0</v>
      </c>
      <c r="B21" s="157">
        <v>19.0</v>
      </c>
      <c r="C21" s="157" t="s">
        <v>52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58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2"/>
    </row>
    <row r="23">
      <c r="D23" s="158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58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2"/>
    </row>
    <row r="25">
      <c r="A25" s="163"/>
      <c r="B25" s="163"/>
      <c r="C25" s="164" t="s">
        <v>53</v>
      </c>
      <c r="D25" s="164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5" t="s">
        <v>55</v>
      </c>
      <c r="B26" s="166"/>
      <c r="C26" s="167" t="s">
        <v>56</v>
      </c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9"/>
    </row>
    <row r="27">
      <c r="A27" s="165" t="s">
        <v>57</v>
      </c>
      <c r="B27" s="166"/>
      <c r="C27" s="167" t="s">
        <v>56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1"/>
    </row>
    <row r="28">
      <c r="A28" s="165" t="s">
        <v>58</v>
      </c>
      <c r="B28" s="166"/>
      <c r="C28" s="167" t="s">
        <v>56</v>
      </c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9"/>
    </row>
    <row r="29">
      <c r="A29" s="165" t="s">
        <v>59</v>
      </c>
      <c r="B29" s="166"/>
      <c r="C29" s="167" t="s">
        <v>56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1"/>
    </row>
    <row r="30">
      <c r="A30" s="172"/>
      <c r="B30" s="172"/>
      <c r="C30" s="172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3"/>
      <c r="B31" s="17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4" t="s">
        <v>60</v>
      </c>
      <c r="B32" s="175"/>
      <c r="C32" s="175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</row>
    <row r="33">
      <c r="A33" s="177" t="s">
        <v>55</v>
      </c>
      <c r="B33" s="177"/>
      <c r="C33" s="177" t="s">
        <v>61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>
      <c r="A34" s="175" t="s">
        <v>57</v>
      </c>
      <c r="B34" s="175"/>
      <c r="C34" s="175" t="s">
        <v>62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</row>
    <row r="35">
      <c r="A35" s="177" t="s">
        <v>58</v>
      </c>
      <c r="B35" s="177"/>
      <c r="C35" s="177" t="s">
        <v>63</v>
      </c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>
      <c r="A36" s="175" t="s">
        <v>59</v>
      </c>
      <c r="B36" s="175"/>
      <c r="C36" s="175" t="s">
        <v>64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</row>
    <row r="37">
      <c r="A37" s="173"/>
      <c r="B37" s="173"/>
      <c r="C37" s="17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2"/>
      <c r="B38" s="172"/>
      <c r="C38" s="17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3"/>
      <c r="B39" s="173"/>
      <c r="C39" s="17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2"/>
      <c r="B40" s="172"/>
      <c r="C40" s="172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