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<sst xmlns="http://schemas.openxmlformats.org/spreadsheetml/2006/main" count="233" uniqueCount="62">
  <si>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</si>
  <si>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</si>
  <si>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</si>
  <si>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</si>
  <si>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</si>
  <si>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</si>
  <si>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</si>
  <si>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</si>
  <si>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</si>
  <si>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</si>
  <si>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</si>
  <si>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</si>
  <si>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</si>
  <si>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</si>
  <si>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</si>
  <si>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</si>
  <si>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</si>
  <si>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</si>
  <si>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</si>
  <si>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</si>
  <si>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</si>
  <si>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</si>
  <si>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</si>
  <si>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</si>
  <si>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</si>
  <si>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</si>
  <si>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</si>
  <si>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</si>
  <si>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</si>
  <si>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</si>
  <si>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</si>
  <si>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authors presents and example of cyber-cyber digital twin. A digital twin form a ciber-system instead of a digital twing of a phisical system. The authours presents the case of Facebook digital cyber-cyber twing.</t>
  </si>
  <si>
    <t>MDE</t>
  </si>
  <si>
    <t>n.a.</t>
  </si>
  <si>
    <t>N</t>
  </si>
  <si>
    <t>&lt;add your comment here if any&gt;</t>
  </si>
  <si>
    <t>Modelling</t>
  </si>
  <si>
    <t>Testing</t>
  </si>
  <si>
    <t>Conference</t>
  </si>
  <si>
    <t>International Conference Proceeding Series (ICPS)</t>
  </si>
  <si>
    <t>Digital twins</t>
  </si>
  <si>
    <t>Simulation</t>
  </si>
  <si>
    <t>Ciber ciber digital twins</t>
  </si>
  <si>
    <t>web</t>
  </si>
  <si>
    <t>testing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</si>
  <si>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</si>
  <si>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</si>
  <si>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</si>
  <si>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Web Enabled Simulation</t>
  </si>
  <si>
    <t>Digital Twins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</si>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</sst>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authors presents and example of cyber-cyber digital twin. A digital twin form a ciber-system instead of a digital twing of a phisical system. The authours presents the case of Facebook digital cyber-cyber twing.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Conflict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Testing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International Conference Proceeding Series (ICPS)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Digital twins</v>
      </c>
      <c r="D19" s="29" t="str">
        <f>K58</f>
        <v>Simulation</v>
      </c>
      <c r="E19" s="29" t="str">
        <f>K59</f>
        <v>Modelling</v>
      </c>
      <c r="F19" s="29" t="str">
        <f>K60</f>
        <v>Ciber ciber digital twins</v>
      </c>
      <c r="G19" s="29" t="str">
        <f>K61</f>
        <v>web</v>
      </c>
      <c r="H19" s="30" t="str">
        <f>K62</f>
        <v>Web Enabled Simulation</v>
      </c>
      <c r="I19" s="29" t="str">
        <f>K63</f>
        <v>Digital Twins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33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n.a.</v>
      </c>
      <c r="E25" s="54" t="str">
        <f t="shared" ref="E25:E36" si="18">CONCATENATE(C25," ",D25)</f>
        <v>MDE n.a.</v>
      </c>
      <c r="F25" s="54"/>
      <c r="G25" s="54" t="str">
        <f>IFERROR(__xludf.DUMMYFUNCTION("IFNA(UNIQUE(FILTER(E25:E36, E25:E36&lt;&gt;""n.a. n.a."")),""n.a."")"),"MDE n.a.")</f>
        <v>MDE n.a.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IFERROR(__xludf.DUMMYFUNCTION("""COMPUTED_VALUE"""),"n.a.")</f>
        <v>n.a.</v>
      </c>
      <c r="K25" s="55" t="str">
        <f t="shared" ref="K25:L25" si="17">IF(NOT(I25=""),I25,"n.a.")</f>
        <v>MDE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Testing</v>
      </c>
      <c r="D38" s="81"/>
      <c r="E38" s="81"/>
      <c r="F38" s="81"/>
      <c r="G38" s="81" t="str">
        <f>IFERROR(__xludf.DUMMYFUNCTION("""COMPUTED_VALUE"""),"Testing")</f>
        <v>Testing</v>
      </c>
      <c r="H38" s="81"/>
      <c r="I38" s="59" t="str">
        <f t="shared" si="27"/>
        <v>Testing</v>
      </c>
      <c r="J38" s="81"/>
      <c r="K38" s="60" t="str">
        <f t="shared" si="28"/>
        <v>Testing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Testing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Digital twins</v>
      </c>
      <c r="D57" s="90"/>
      <c r="E57" s="90"/>
      <c r="F57" s="90"/>
      <c r="G57" s="75" t="str">
        <f>IFERROR(__xludf.DUMMYFUNCTION("IFNA(UNIQUE(FILTER(C57:C66, C57:C66&lt;&gt;""n.a."")),""n.a."")"),"Digital twins")</f>
        <v>Digital twins</v>
      </c>
      <c r="H57" s="90"/>
      <c r="I57" s="76" t="str">
        <f t="shared" si="27"/>
        <v>Digital twins</v>
      </c>
      <c r="J57" s="90"/>
      <c r="K57" s="77" t="str">
        <f t="shared" si="28"/>
        <v>Digital twins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Simulation</v>
      </c>
      <c r="D58" s="81"/>
      <c r="E58" s="81"/>
      <c r="F58" s="81"/>
      <c r="G58" s="81" t="str">
        <f>IFERROR(__xludf.DUMMYFUNCTION("""COMPUTED_VALUE"""),"Simulation")</f>
        <v>Simulation</v>
      </c>
      <c r="H58" s="81"/>
      <c r="I58" s="59" t="str">
        <f t="shared" si="27"/>
        <v>Simulation</v>
      </c>
      <c r="J58" s="81"/>
      <c r="K58" s="60" t="str">
        <f t="shared" si="28"/>
        <v>Simulation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Modelling</v>
      </c>
      <c r="D59" s="83"/>
      <c r="E59" s="83"/>
      <c r="F59" s="83"/>
      <c r="G59" s="83" t="str">
        <f>IFERROR(__xludf.DUMMYFUNCTION("""COMPUTED_VALUE"""),"Modelling")</f>
        <v>Modelling</v>
      </c>
      <c r="H59" s="83"/>
      <c r="I59" s="54" t="str">
        <f t="shared" si="27"/>
        <v>Modelling</v>
      </c>
      <c r="J59" s="83"/>
      <c r="K59" s="55" t="str">
        <f t="shared" si="28"/>
        <v>Modelling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Ciber ciber digital twins</v>
      </c>
      <c r="D60" s="81"/>
      <c r="E60" s="81"/>
      <c r="F60" s="81"/>
      <c r="G60" s="81" t="str">
        <f>IFERROR(__xludf.DUMMYFUNCTION("""COMPUTED_VALUE"""),"Ciber ciber digital twins")</f>
        <v>Ciber ciber digital twins</v>
      </c>
      <c r="H60" s="81"/>
      <c r="I60" s="59" t="str">
        <f t="shared" si="27"/>
        <v>Ciber ciber digital twins</v>
      </c>
      <c r="J60" s="81"/>
      <c r="K60" s="60" t="str">
        <f t="shared" si="28"/>
        <v>Ciber ciber digital twins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web</v>
      </c>
      <c r="D61" s="83"/>
      <c r="E61" s="83"/>
      <c r="F61" s="83"/>
      <c r="G61" s="83" t="str">
        <f>IFERROR(__xludf.DUMMYFUNCTION("""COMPUTED_VALUE"""),"web")</f>
        <v>web</v>
      </c>
      <c r="H61" s="83"/>
      <c r="I61" s="54" t="str">
        <f t="shared" si="27"/>
        <v>web</v>
      </c>
      <c r="J61" s="83"/>
      <c r="K61" s="55" t="str">
        <f t="shared" si="28"/>
        <v>web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Web Enabled Simulation</v>
      </c>
      <c r="D62" s="81"/>
      <c r="E62" s="81"/>
      <c r="F62" s="81"/>
      <c r="G62" s="81" t="str">
        <f>IFERROR(__xludf.DUMMYFUNCTION("""COMPUTED_VALUE"""),"Web Enabled Simulation")</f>
        <v>Web Enabled Simulation</v>
      </c>
      <c r="H62" s="81"/>
      <c r="I62" s="59" t="str">
        <f t="shared" si="27"/>
        <v>Web Enabled Simulation</v>
      </c>
      <c r="J62" s="81"/>
      <c r="K62" s="60" t="str">
        <f t="shared" si="28"/>
        <v>Web Enabled Simulation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Digital Twins</v>
      </c>
      <c r="D63" s="83"/>
      <c r="E63" s="83"/>
      <c r="F63" s="83"/>
      <c r="G63" s="83" t="str">
        <f>IFERROR(__xludf.DUMMYFUNCTION("""COMPUTED_VALUE"""),"Digital Twins")</f>
        <v>Digital Twins</v>
      </c>
      <c r="H63" s="83"/>
      <c r="I63" s="54" t="str">
        <f t="shared" si="27"/>
        <v>Digital Twins</v>
      </c>
      <c r="J63" s="83"/>
      <c r="K63" s="55" t="str">
        <f t="shared" si="28"/>
        <v>Digital Twins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International Conference Proceeding Series (ICPS)</v>
      </c>
      <c r="E67" s="54" t="str">
        <f t="shared" ref="E67:E68" si="29">CONCATENATE(C67,"---",D67)</f>
        <v>Conference---International Conference Proceeding Series (ICPS)</v>
      </c>
      <c r="F67" s="54"/>
      <c r="G67" s="54" t="str">
        <f>IFERROR(__xludf.DUMMYFUNCTION("IFNA(UNIQUE(FILTER(E67:E68, E67:E68&lt;&gt;""n.a"")),""n.a."")"),"Conference---International Conference Proceeding Series (ICPS)")</f>
        <v>Conference---International Conference Proceeding Series (ICPS)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IFERROR(__xludf.DUMMYFUNCTION("""COMPUTED_VALUE"""),"International Conference Proceeding Series (ICPS)")</f>
        <v>International Conference Proceeding Series (ICPS)</v>
      </c>
      <c r="K67" s="55" t="str">
        <f t="shared" si="28"/>
        <v>Conference</v>
      </c>
      <c r="L67" s="55" t="str">
        <f>IF(NOT(J67=""),J67,"n.a.")</f>
        <v>International Conference Proceeding Series (ICPS)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33</v>
      </c>
      <c r="F3" s="101" t="s">
        <v>33</v>
      </c>
      <c r="G3" s="101" t="s">
        <v>33</v>
      </c>
      <c r="H3" s="101" t="s">
        <v>33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34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>
      <c r="A10" s="117">
        <v>8.0</v>
      </c>
      <c r="B10" s="117" t="s">
        <v>15</v>
      </c>
      <c r="C10" s="119">
        <v>5.0</v>
      </c>
      <c r="D10" s="120"/>
      <c r="E10" s="120"/>
      <c r="F10" s="120"/>
      <c r="G10" s="120"/>
      <c r="H10" s="120"/>
      <c r="I10" s="107" t="s">
        <v>35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35</v>
      </c>
    </row>
    <row r="12">
      <c r="A12" s="117">
        <v>10.0</v>
      </c>
      <c r="B12" s="117" t="s">
        <v>17</v>
      </c>
      <c r="C12" s="119" t="s">
        <v>36</v>
      </c>
      <c r="D12" s="119" t="s">
        <v>37</v>
      </c>
      <c r="E12" s="119" t="s">
        <v>33</v>
      </c>
      <c r="F12" s="119" t="s">
        <v>33</v>
      </c>
      <c r="G12" s="119" t="s">
        <v>33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33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33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33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33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33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20"/>
      <c r="I18" s="107" t="s">
        <v>35</v>
      </c>
    </row>
    <row r="19">
      <c r="A19" s="132">
        <v>17.0</v>
      </c>
      <c r="B19" s="132" t="s">
        <v>24</v>
      </c>
      <c r="C19" s="133" t="s">
        <v>40</v>
      </c>
      <c r="D19" s="134" t="s">
        <v>41</v>
      </c>
      <c r="E19" s="135" t="s">
        <v>36</v>
      </c>
      <c r="F19" s="135" t="s">
        <v>42</v>
      </c>
      <c r="G19" s="135" t="s">
        <v>43</v>
      </c>
      <c r="H19" s="135" t="s">
        <v>44</v>
      </c>
      <c r="I19" s="112" t="s">
        <v>35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N</v>
      </c>
      <c r="D20" s="139"/>
      <c r="E20" s="139"/>
      <c r="F20" s="139"/>
      <c r="G20" s="139"/>
      <c r="H20" s="139"/>
      <c r="I20" s="107" t="s">
        <v>35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45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46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47</v>
      </c>
    </row>
    <row r="3">
      <c r="B3" s="100"/>
      <c r="C3" s="100"/>
      <c r="D3" s="101" t="s">
        <v>33</v>
      </c>
      <c r="E3" s="101" t="s">
        <v>33</v>
      </c>
      <c r="F3" s="101" t="s">
        <v>33</v>
      </c>
      <c r="G3" s="101" t="s">
        <v>33</v>
      </c>
      <c r="H3" s="101" t="s">
        <v>33</v>
      </c>
      <c r="I3" s="101" t="s">
        <v>33</v>
      </c>
      <c r="J3" s="101" t="s">
        <v>33</v>
      </c>
      <c r="K3" s="101" t="s">
        <v>33</v>
      </c>
      <c r="L3" s="101" t="s">
        <v>33</v>
      </c>
      <c r="M3" s="101" t="s">
        <v>33</v>
      </c>
      <c r="N3" s="101" t="s">
        <v>33</v>
      </c>
      <c r="O3" s="101" t="s">
        <v>33</v>
      </c>
      <c r="P3" s="101" t="s">
        <v>33</v>
      </c>
      <c r="Q3" s="101" t="s">
        <v>33</v>
      </c>
      <c r="R3" s="101" t="s">
        <v>33</v>
      </c>
      <c r="S3" s="101" t="s">
        <v>33</v>
      </c>
      <c r="T3" s="101" t="s">
        <v>33</v>
      </c>
      <c r="U3" s="101" t="s">
        <v>33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33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35</v>
      </c>
    </row>
    <row r="5">
      <c r="A5" s="142">
        <v>1.0</v>
      </c>
      <c r="B5" s="108">
        <v>3.0</v>
      </c>
      <c r="C5" s="109" t="s">
        <v>10</v>
      </c>
      <c r="D5" s="110" t="s">
        <v>33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35</v>
      </c>
    </row>
    <row r="6">
      <c r="A6" s="140">
        <v>1.0</v>
      </c>
      <c r="B6" s="103">
        <v>4.0</v>
      </c>
      <c r="C6" s="104" t="s">
        <v>11</v>
      </c>
      <c r="D6" s="105" t="s">
        <v>33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35</v>
      </c>
    </row>
    <row r="7">
      <c r="A7" s="142">
        <v>1.0</v>
      </c>
      <c r="B7" s="113">
        <v>5.0</v>
      </c>
      <c r="C7" s="114" t="s">
        <v>12</v>
      </c>
      <c r="D7" s="115" t="s">
        <v>33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35</v>
      </c>
    </row>
    <row r="8">
      <c r="A8" s="140">
        <v>1.0</v>
      </c>
      <c r="B8" s="117">
        <v>6.0</v>
      </c>
      <c r="C8" s="118" t="s">
        <v>13</v>
      </c>
      <c r="D8" s="119" t="s">
        <v>33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35</v>
      </c>
    </row>
    <row r="9">
      <c r="A9" s="142">
        <v>1.0</v>
      </c>
      <c r="B9" s="113">
        <v>7.0</v>
      </c>
      <c r="C9" s="114" t="s">
        <v>14</v>
      </c>
      <c r="D9" s="115" t="s">
        <v>33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35</v>
      </c>
    </row>
    <row r="10">
      <c r="A10" s="140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35</v>
      </c>
    </row>
    <row r="11">
      <c r="A11" s="142">
        <v>2.0</v>
      </c>
      <c r="B11" s="113">
        <v>9.0</v>
      </c>
      <c r="C11" s="121" t="s">
        <v>16</v>
      </c>
      <c r="D11" s="122" t="s">
        <v>33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35</v>
      </c>
    </row>
    <row r="12">
      <c r="A12" s="140" t="s">
        <v>46</v>
      </c>
      <c r="B12" s="117">
        <v>10.0</v>
      </c>
      <c r="C12" s="117" t="s">
        <v>17</v>
      </c>
      <c r="D12" s="119" t="s">
        <v>36</v>
      </c>
      <c r="E12" s="119" t="s">
        <v>37</v>
      </c>
      <c r="F12" s="119" t="s">
        <v>33</v>
      </c>
      <c r="G12" s="119" t="s">
        <v>33</v>
      </c>
      <c r="H12" s="119" t="s">
        <v>33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35</v>
      </c>
    </row>
    <row r="13">
      <c r="A13" s="142">
        <v>3.0</v>
      </c>
      <c r="B13" s="113">
        <v>11.0</v>
      </c>
      <c r="C13" s="113" t="s">
        <v>18</v>
      </c>
      <c r="D13" s="115" t="s">
        <v>33</v>
      </c>
      <c r="E13" s="123"/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35</v>
      </c>
    </row>
    <row r="14">
      <c r="A14" s="140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35</v>
      </c>
    </row>
    <row r="15">
      <c r="A15" s="142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35</v>
      </c>
    </row>
    <row r="16">
      <c r="A16" s="140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35</v>
      </c>
    </row>
    <row r="17">
      <c r="A17" s="142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35</v>
      </c>
    </row>
    <row r="18">
      <c r="A18" s="140">
        <v>3.0</v>
      </c>
      <c r="B18" s="131">
        <v>16.0</v>
      </c>
      <c r="C18" s="103" t="s">
        <v>23</v>
      </c>
      <c r="D18" s="105" t="s">
        <v>33</v>
      </c>
      <c r="E18" s="105" t="s">
        <v>33</v>
      </c>
      <c r="F18" s="105" t="s">
        <v>33</v>
      </c>
      <c r="G18" s="105" t="s">
        <v>33</v>
      </c>
      <c r="H18" s="105" t="s">
        <v>33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35</v>
      </c>
    </row>
    <row r="19">
      <c r="A19" s="142">
        <v>3.0</v>
      </c>
      <c r="B19" s="132">
        <v>17.0</v>
      </c>
      <c r="C19" s="132" t="s">
        <v>24</v>
      </c>
      <c r="D19" s="133" t="s">
        <v>48</v>
      </c>
      <c r="E19" s="133" t="s">
        <v>49</v>
      </c>
      <c r="F19" s="144"/>
      <c r="G19" s="144"/>
      <c r="H19" s="144"/>
      <c r="I19" s="144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 t="s">
        <v>35</v>
      </c>
    </row>
    <row r="20">
      <c r="A20" s="136"/>
      <c r="B20" s="136">
        <v>18.0</v>
      </c>
      <c r="C20" s="137" t="s">
        <v>25</v>
      </c>
      <c r="D20" s="147" t="str">
        <f>IF(OR(EXACT(D4,"Y"),EXACT(D5,"Y"),EXACT(D6,"Y"),EXACT(D7,"Y"),EXACT(D8,"Y"),EXACT(D9,"Y")),"Y","N")</f>
        <v>N</v>
      </c>
      <c r="E20" s="148"/>
      <c r="F20" s="148"/>
      <c r="G20" s="148"/>
      <c r="H20" s="148"/>
      <c r="I20" s="148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07" t="s">
        <v>35</v>
      </c>
    </row>
    <row r="21">
      <c r="A21" s="150">
        <v>4.0</v>
      </c>
      <c r="B21" s="151">
        <v>19.0</v>
      </c>
      <c r="C21" s="151" t="s">
        <v>50</v>
      </c>
      <c r="D21" s="152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</row>
    <row r="22">
      <c r="D22" s="152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6"/>
    </row>
    <row r="23">
      <c r="D23" s="152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4"/>
    </row>
    <row r="24">
      <c r="D24" s="152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6"/>
    </row>
    <row r="25">
      <c r="A25" s="157"/>
      <c r="B25" s="157"/>
      <c r="C25" s="158" t="s">
        <v>51</v>
      </c>
      <c r="D25" s="158" t="s">
        <v>33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59" t="s">
        <v>52</v>
      </c>
      <c r="B26" s="160"/>
      <c r="C26" s="161" t="s">
        <v>53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3"/>
    </row>
    <row r="27">
      <c r="A27" s="159" t="s">
        <v>54</v>
      </c>
      <c r="B27" s="160"/>
      <c r="C27" s="161" t="s">
        <v>53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>
      <c r="A28" s="159" t="s">
        <v>55</v>
      </c>
      <c r="B28" s="160"/>
      <c r="C28" s="161" t="s">
        <v>53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3"/>
    </row>
    <row r="29">
      <c r="A29" s="159" t="s">
        <v>56</v>
      </c>
      <c r="B29" s="160"/>
      <c r="C29" s="161" t="s">
        <v>53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>
      <c r="A30" s="166"/>
      <c r="B30" s="166"/>
      <c r="C30" s="166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7"/>
      <c r="B31" s="16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8" t="s">
        <v>57</v>
      </c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</row>
    <row r="33">
      <c r="A33" s="171" t="s">
        <v>52</v>
      </c>
      <c r="B33" s="171"/>
      <c r="C33" s="171" t="s">
        <v>58</v>
      </c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>
      <c r="A34" s="169" t="s">
        <v>54</v>
      </c>
      <c r="B34" s="169"/>
      <c r="C34" s="169" t="s">
        <v>59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</row>
    <row r="35">
      <c r="A35" s="171" t="s">
        <v>55</v>
      </c>
      <c r="B35" s="171"/>
      <c r="C35" s="171" t="s">
        <v>60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>
      <c r="A36" s="169" t="s">
        <v>56</v>
      </c>
      <c r="B36" s="169"/>
      <c r="C36" s="169" t="s">
        <v>61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</row>
    <row r="37">
      <c r="A37" s="167"/>
      <c r="B37" s="167"/>
      <c r="C37" s="167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6"/>
      <c r="B38" s="166"/>
      <c r="C38" s="16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7"/>
      <c r="B39" s="167"/>
      <c r="C39" s="167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6"/>
      <c r="B40" s="166"/>
      <c r="C40" s="16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