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<sst xmlns="http://schemas.openxmlformats.org/spreadsheetml/2006/main" count="226" uniqueCount="72">
  <si>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</si>
  <si>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</si>
  <si>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</si>
  <si>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</si>
  <si>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</si>
  <si>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</si>
  <si>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</si>
  <si>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</si>
  <si>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</si>
  <si>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</si>
  <si>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</si>
  <si>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</si>
  <si>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</si>
  <si>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</si>
  <si>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</si>
  <si>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</si>
  <si>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</si>
  <si>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</si>
  <si>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</si>
  <si>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</si>
  <si>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</si>
  <si>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</si>
  <si>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</si>
  <si>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</si>
  <si>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</si>
  <si>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</si>
  <si>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</si>
  <si>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</si>
  <si>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</si>
  <si>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</si>
  <si>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</si>
  <si>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MDE</t>
  </si>
  <si>
    <t>Process</t>
  </si>
  <si>
    <t>DevOps</t>
  </si>
  <si>
    <t>Resource</t>
  </si>
  <si>
    <t>This paper presents both the enactment of a MDE+DevOps process and a DevOps process for MDE "resources"</t>
  </si>
  <si>
    <t>Y</t>
  </si>
  <si>
    <t>A MDE process is used as backbone for a DevOps process. In particular, updates to the (meta-)models trigger corresponding co-evolution down the lane towards implementation code</t>
  </si>
  <si>
    <t>n.a.</t>
  </si>
  <si>
    <t>&lt;add your comment here if any&gt;</t>
  </si>
  <si>
    <t>A smarter DevOps process requires a more capable management of MDE artefacts. In particular, meta-model changes shall be distinguished such that co-evolution is triggered only where required.</t>
  </si>
  <si>
    <t>Sound description of a very basic example, a lot of MDE specific issues are left underspecified (e.g. how to precisely version models or recognize metamodel evolution issues)</t>
  </si>
  <si>
    <t>There is a link to a GitHub repository, at least for the MDE for DevOps part</t>
  </si>
  <si>
    <t>Modelling</t>
  </si>
  <si>
    <t>Coding</t>
  </si>
  <si>
    <t>Workshop</t>
  </si>
  <si>
    <t>Software Engineering Aspects of Continuous Development and New Paradigms of Software Production and Deployment. DEVOPS 2018</t>
  </si>
  <si>
    <t>N</t>
  </si>
  <si>
    <t>application domain independent</t>
  </si>
  <si>
    <t>Continuous Evolution</t>
  </si>
  <si>
    <t>Continuous Delivery</t>
  </si>
  <si>
    <t>Model-Driven Engineering</t>
  </si>
  <si>
    <t>RQs</t>
  </si>
  <si>
    <t>2,3</t>
  </si>
  <si>
    <t xml:space="preserve">This paper proposes the integration of CD (continuous Delivery) and MDE at two different levels. First, how to add modeling artifacts as standalone executable components in a standard CD pipeline aimed at releasing a new software version. Then, a more complex scenario where the target of the CD is a MDE artifact itself built as the result of a collaboration in a MDE ecosystem (a.k.a. megamodel in literature). </t>
  </si>
  <si>
    <t>MDE transformation chain from UML to sWML (Simple Web Modeling Language), a DSL for  CRUD-based web application</t>
  </si>
  <si>
    <t>a prototype implementation of the example has been provided</t>
  </si>
  <si>
    <t xml:space="preserve">Continuous Evolution
</t>
  </si>
  <si>
    <t>Future research directions (as stated by authors, if any)</t>
  </si>
  <si>
    <t>MDE technologies (in particular, model transformation) should be more mature and ready to use</t>
  </si>
  <si>
    <t>CI components should be model-aware, providing default support for some model management operations</t>
  </si>
  <si>
    <t>New research proposals should target some of the co-evolution scenarios and smarter dependency and impact analysis algo- rithms that have not been addressed so far and that would enable a better CSE automation for MDE projects.</t>
  </si>
  <si>
    <t xml:space="preserve">Reviewer </t>
  </si>
  <si>
    <t>Romina Eramo</t>
  </si>
  <si>
    <t>RQ1</t>
  </si>
  <si>
    <t>This paper proposes an approach for the integration of MDE artifacts as first-class citizens in continuous software engineering, ranging from a direct use of current integration platforms to advanced coevolution scenarios, depending on the needs of the project and the role MDE plays in it.</t>
  </si>
  <si>
    <t>RQ2</t>
  </si>
  <si>
    <t>In this paper the focus is on modelling, coding and related co-evolution. It consider the CD process and MDE bboth as resource and process</t>
  </si>
  <si>
    <t>RQ3</t>
  </si>
  <si>
    <t>The involved research areas are MDE. and DevOps/CSE. No specific domain.</t>
  </si>
  <si>
    <t>RQ4</t>
  </si>
  <si>
    <t>See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</si>
</sst>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bottom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2" fillId="4" fontId="5" numFmtId="1" xfId="0" applyAlignment="1" applyBorder="1" applyFont="1" applyNumberFormat="1">
      <alignment readingOrder="0" shrinkToFit="0" vertical="bottom" wrapText="1"/>
    </xf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2" fillId="4" fontId="5" numFmtId="1" xfId="0" applyAlignment="1" applyBorder="1" applyFont="1" applyNumberFormat="1">
      <alignment readingOrder="0" vertical="bottom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2" fillId="3" fontId="5" numFmtId="1" xfId="0" applyAlignment="1" applyBorder="1" applyFont="1" applyNumberFormat="1">
      <alignment readingOrder="0" vertical="bottom"/>
    </xf>
    <xf borderId="25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6" fillId="3" fontId="2" numFmtId="1" xfId="0" applyAlignment="1" applyBorder="1" applyFont="1" applyNumberFormat="1">
      <alignment horizontal="right" readingOrder="0" vertical="bottom"/>
    </xf>
    <xf borderId="27" fillId="3" fontId="2" numFmtId="1" xfId="0" applyAlignment="1" applyBorder="1" applyFont="1" applyNumberFormat="1">
      <alignment readingOrder="0" vertical="bottom"/>
    </xf>
    <xf borderId="28" fillId="7" fontId="2" numFmtId="1" xfId="0" applyAlignment="1" applyBorder="1" applyFont="1" applyNumberFormat="1">
      <alignment readingOrder="0" vertical="bottom"/>
    </xf>
    <xf borderId="26" fillId="4" fontId="2" numFmtId="1" xfId="0" applyAlignment="1" applyBorder="1" applyFont="1" applyNumberFormat="1">
      <alignment horizontal="right" readingOrder="0" vertical="bottom"/>
    </xf>
    <xf borderId="27" fillId="4" fontId="2" numFmtId="1" xfId="0" applyAlignment="1" applyBorder="1" applyFont="1" applyNumberFormat="1">
      <alignment readingOrder="0" vertical="bottom"/>
    </xf>
    <xf borderId="29" fillId="7" fontId="2" numFmtId="1" xfId="0" applyAlignment="1" applyBorder="1" applyFont="1" applyNumberFormat="1">
      <alignment readingOrder="0" vertical="bottom"/>
    </xf>
    <xf borderId="29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0" fillId="4" fontId="2" numFmtId="1" xfId="0" applyAlignment="1" applyBorder="1" applyFont="1" applyNumberFormat="1">
      <alignment readingOrder="0" vertical="bottom"/>
    </xf>
    <xf borderId="23" fillId="4" fontId="2" numFmtId="1" xfId="0" applyAlignment="1" applyBorder="1" applyFont="1" applyNumberFormat="1">
      <alignment readingOrder="0" vertical="bottom"/>
    </xf>
    <xf borderId="29" fillId="4" fontId="2" numFmtId="1" xfId="0" applyAlignment="1" applyBorder="1" applyFont="1" applyNumberFormat="1">
      <alignment readingOrder="0" vertical="bottom"/>
    </xf>
    <xf borderId="29" fillId="4" fontId="2" numFmtId="1" xfId="0" applyAlignment="1" applyBorder="1" applyFont="1" applyNumberFormat="1">
      <alignment vertical="bottom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7" fillId="3" fontId="4" numFmtId="0" xfId="0" applyAlignment="1" applyBorder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1" fillId="3" fontId="5" numFmtId="1" xfId="0" applyAlignment="1" applyBorder="1" applyFont="1" applyNumberFormat="1">
      <alignment readingOrder="0" shrinkToFit="0" vertical="top" wrapText="1"/>
    </xf>
    <xf borderId="32" fillId="4" fontId="6" numFmtId="0" xfId="0" applyBorder="1" applyFont="1"/>
    <xf borderId="26" fillId="7" fontId="2" numFmtId="1" xfId="0" applyAlignment="1" applyBorder="1" applyFont="1" applyNumberFormat="1">
      <alignment readingOrder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6" fillId="7" fontId="2" numFmtId="1" xfId="0" applyAlignment="1" applyBorder="1" applyFont="1" applyNumberFormat="1">
      <alignment vertical="bottom"/>
    </xf>
    <xf borderId="22" fillId="4" fontId="5" numFmtId="1" xfId="0" applyAlignment="1" applyBorder="1" applyFont="1" applyNumberFormat="1">
      <alignment readingOrder="0" shrinkToFit="0" vertical="top" wrapText="1"/>
    </xf>
    <xf borderId="30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31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29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/>
      </c>
      <c r="V2" s="10" t="str">
        <f>'2'!V2</f>
        <v>This paper proposes the integration of CD (continuous Delivery) and MDE at two different levels. First, how to add modeling artifacts as standalone executable components in a standard CD pipeline aimed at releasing a new software version. Then, a more complex scenario where the target of the CD is a MDE artifact itself built as the result of a collaboration in a MDE ecosystem (a.k.a. megamodel in literature). 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A MDE process is used as backbone for a DevOps process. In particular, updates to the (meta-)models trigger corresponding co-evolution down the lane towards implementation code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Y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A smarter DevOps process requires a more capable management of MDE artefacts. In particular, meta-model changes shall be distinguished such that co-evolution is triggered only where required.</v>
      </c>
      <c r="V6" s="20" t="str">
        <f>'2'!V6</f>
        <v>&lt;add your comment here if any&gt;</v>
      </c>
      <c r="W6" s="11">
        <f t="shared" si="11"/>
        <v>1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Sound description of a very basic example, a lot of MDE specific issues are left underspecified (e.g. how to precisely version models or recognize metamodel evolution issues)</v>
      </c>
      <c r="V10" s="20" t="str">
        <f>'2'!V10</f>
        <v>MDE transformation chain from UML to sWML (Simple Web Modeling Language), a DSL for  CRUD-based web application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There is a link to a GitHub repository, at least for the MDE for DevOps part</v>
      </c>
      <c r="V11" s="24" t="str">
        <f>'2'!V11</f>
        <v>a prototype implementation of the example has been provided</v>
      </c>
      <c r="W11" s="15">
        <f t="shared" si="11"/>
        <v>0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Coding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Software Engineering Aspects of Continuous Development and New Paradigms of Software Production and Deployment. DEVOPS 2018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1</v>
      </c>
      <c r="F15" s="13">
        <f t="shared" si="14"/>
        <v>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Continuous Evolution</v>
      </c>
      <c r="D19" s="29" t="str">
        <f>K58</f>
        <v>Continuous Delivery</v>
      </c>
      <c r="E19" s="29" t="str">
        <f>K59</f>
        <v>Model-Driven Engineering</v>
      </c>
      <c r="F19" s="29" t="str">
        <f>K60</f>
        <v>Continuous Evolution
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28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MDE</v>
      </c>
      <c r="D27" s="53" t="str">
        <f>'1'!H$3</f>
        <v>Resource</v>
      </c>
      <c r="E27" s="54" t="str">
        <f t="shared" si="18"/>
        <v>MDE Resource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MDE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Resource</v>
      </c>
      <c r="E29" s="54" t="str">
        <f t="shared" si="18"/>
        <v>MDE Resource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MDE</v>
      </c>
      <c r="D30" s="62" t="str">
        <f>'2'!I$3</f>
        <v>Process</v>
      </c>
      <c r="E30" s="59" t="str">
        <f t="shared" si="18"/>
        <v>MDE Process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7"/>
        <v>Coding</v>
      </c>
      <c r="J38" s="81"/>
      <c r="K38" s="60" t="str">
        <f t="shared" si="28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Coding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Continuous Evolution</v>
      </c>
      <c r="D57" s="90"/>
      <c r="E57" s="90"/>
      <c r="F57" s="90"/>
      <c r="G57" s="75" t="str">
        <f>IFERROR(__xludf.DUMMYFUNCTION("IFNA(UNIQUE(FILTER(C57:C66, C57:C66&lt;&gt;""n.a."")),""n.a."")"),"Continuous Evolution")</f>
        <v>Continuous Evolution</v>
      </c>
      <c r="H57" s="90"/>
      <c r="I57" s="76" t="str">
        <f t="shared" si="27"/>
        <v>Continuous Evolution</v>
      </c>
      <c r="J57" s="90"/>
      <c r="K57" s="77" t="str">
        <f t="shared" si="28"/>
        <v>Continuous Evolution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Continuous Delivery</v>
      </c>
      <c r="D58" s="81"/>
      <c r="E58" s="81"/>
      <c r="F58" s="81"/>
      <c r="G58" s="81" t="str">
        <f>IFERROR(__xludf.DUMMYFUNCTION("""COMPUTED_VALUE"""),"Continuous Delivery")</f>
        <v>Continuous Delivery</v>
      </c>
      <c r="H58" s="81"/>
      <c r="I58" s="59" t="str">
        <f t="shared" si="27"/>
        <v>Continuous Delivery</v>
      </c>
      <c r="J58" s="81"/>
      <c r="K58" s="60" t="str">
        <f t="shared" si="28"/>
        <v>Continuous Delivery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Model-Driven Engineering</v>
      </c>
      <c r="D59" s="83"/>
      <c r="E59" s="83"/>
      <c r="F59" s="83"/>
      <c r="G59" s="83" t="str">
        <f>IFERROR(__xludf.DUMMYFUNCTION("""COMPUTED_VALUE"""),"Model-Driven Engineering")</f>
        <v>Model-Driven Engineering</v>
      </c>
      <c r="H59" s="83"/>
      <c r="I59" s="54" t="str">
        <f t="shared" si="27"/>
        <v>Model-Driven Engineering</v>
      </c>
      <c r="J59" s="83"/>
      <c r="K59" s="55" t="str">
        <f t="shared" si="28"/>
        <v>Model-Driven Engineering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IFERROR(__xludf.DUMMYFUNCTION("""COMPUTED_VALUE"""),"Continuous Evolution
")</f>
        <v>Continuous Evolution
</v>
      </c>
      <c r="H60" s="81"/>
      <c r="I60" s="59" t="str">
        <f t="shared" si="27"/>
        <v>Continuous Evolution
</v>
      </c>
      <c r="J60" s="81"/>
      <c r="K60" s="60" t="str">
        <f t="shared" si="28"/>
        <v>Continuous Evolution
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Continuous Evolution
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Continuous Delivery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Model-Driven Engineering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Software Engineering Aspects of Continuous Development and New Paradigms of Software Production and Deployment. DEVOPS 2018</v>
      </c>
      <c r="E67" s="54" t="str">
        <f t="shared" ref="E67:E68" si="29">CONCATENATE(C67,"---",D67)</f>
        <v>Workshop---Software Engineering Aspects of Continuous Development and New Paradigms of Software Production and Deployment. DEVOPS 2018</v>
      </c>
      <c r="F67" s="54"/>
      <c r="G67" s="54" t="str">
        <f>IFERROR(__xludf.DUMMYFUNCTION("IFNA(UNIQUE(FILTER(E67:E68, E67:E68&lt;&gt;""n.a"")),""n.a."")"),"Workshop---Software Engineering Aspects of Continuous Development and New Paradigms of Software Production and Deployment. DEVOPS 2018")</f>
        <v>Workshop---Software Engineering Aspects of Continuous Development and New Paradigms of Software Production and Deployment. DEVOPS 2018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IFERROR(__xludf.DUMMYFUNCTION("""COMPUTED_VALUE"""),"Software Engineering Aspects of Continuous Development and New Paradigms of Software Production and Deployment. DEVOPS 2018")</f>
        <v>Software Engineering Aspects of Continuous Development and New Paradigms of Software Production and Deployment. DEVOPS 2018</v>
      </c>
      <c r="K67" s="55" t="str">
        <f t="shared" si="28"/>
        <v>Workshop</v>
      </c>
      <c r="L67" s="55" t="str">
        <f>IF(NOT(J67=""),J67,"n.a.")</f>
        <v>Software Engineering Aspects of Continuous Development and New Paradigms of Software Production and Deployment. DEVOPS 2018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Software Engineering Aspects of Continuous Development and New Paradigms of Software Production and Deployment. DEVOPS 2018</v>
      </c>
      <c r="E68" s="59" t="str">
        <f t="shared" si="29"/>
        <v>Workshop---Software Engineering Aspects of Continuous Development and New Paradigms of Software Production and Deployment. DEVOPS 2018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6.25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/>
    </row>
    <row r="3">
      <c r="A3" s="100"/>
      <c r="B3" s="100"/>
      <c r="C3" s="101" t="s">
        <v>31</v>
      </c>
      <c r="D3" s="101" t="s">
        <v>32</v>
      </c>
      <c r="E3" s="101" t="s">
        <v>33</v>
      </c>
      <c r="F3" s="101" t="s">
        <v>32</v>
      </c>
      <c r="G3" s="101" t="s">
        <v>31</v>
      </c>
      <c r="H3" s="101" t="s">
        <v>34</v>
      </c>
      <c r="I3" s="102" t="s">
        <v>35</v>
      </c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99" t="s">
        <v>37</v>
      </c>
    </row>
    <row r="5">
      <c r="A5" s="107">
        <v>3.0</v>
      </c>
      <c r="B5" s="108" t="s">
        <v>10</v>
      </c>
      <c r="C5" s="109" t="s">
        <v>38</v>
      </c>
      <c r="D5" s="110"/>
      <c r="E5" s="110"/>
      <c r="F5" s="110"/>
      <c r="G5" s="110"/>
      <c r="H5" s="110"/>
      <c r="I5" s="111" t="s">
        <v>39</v>
      </c>
    </row>
    <row r="6">
      <c r="A6" s="103">
        <v>4.0</v>
      </c>
      <c r="B6" s="104" t="s">
        <v>11</v>
      </c>
      <c r="C6" s="105" t="s">
        <v>36</v>
      </c>
      <c r="D6" s="110"/>
      <c r="E6" s="110"/>
      <c r="F6" s="110"/>
      <c r="G6" s="110"/>
      <c r="H6" s="110"/>
      <c r="I6" s="99" t="s">
        <v>40</v>
      </c>
    </row>
    <row r="7">
      <c r="A7" s="112">
        <v>5.0</v>
      </c>
      <c r="B7" s="113" t="s">
        <v>12</v>
      </c>
      <c r="C7" s="114" t="s">
        <v>38</v>
      </c>
      <c r="D7" s="115"/>
      <c r="E7" s="115"/>
      <c r="F7" s="115"/>
      <c r="G7" s="115"/>
      <c r="H7" s="115"/>
      <c r="I7" s="111" t="s">
        <v>39</v>
      </c>
    </row>
    <row r="8">
      <c r="A8" s="116">
        <v>6.0</v>
      </c>
      <c r="B8" s="117" t="s">
        <v>13</v>
      </c>
      <c r="C8" s="118" t="s">
        <v>38</v>
      </c>
      <c r="D8" s="115"/>
      <c r="E8" s="115"/>
      <c r="F8" s="115"/>
      <c r="G8" s="115"/>
      <c r="H8" s="115"/>
      <c r="I8" s="119" t="s">
        <v>39</v>
      </c>
    </row>
    <row r="9">
      <c r="A9" s="112">
        <v>7.0</v>
      </c>
      <c r="B9" s="113" t="s">
        <v>14</v>
      </c>
      <c r="C9" s="114" t="s">
        <v>38</v>
      </c>
      <c r="D9" s="115"/>
      <c r="E9" s="115"/>
      <c r="F9" s="115"/>
      <c r="G9" s="115"/>
      <c r="H9" s="115"/>
      <c r="I9" s="111" t="s">
        <v>39</v>
      </c>
    </row>
    <row r="10">
      <c r="A10" s="116">
        <v>8.0</v>
      </c>
      <c r="B10" s="116" t="s">
        <v>15</v>
      </c>
      <c r="C10" s="118">
        <v>1.0</v>
      </c>
      <c r="D10" s="120"/>
      <c r="E10" s="120"/>
      <c r="F10" s="120"/>
      <c r="G10" s="120"/>
      <c r="H10" s="120"/>
      <c r="I10" s="99" t="s">
        <v>41</v>
      </c>
    </row>
    <row r="11">
      <c r="A11" s="112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02" t="s">
        <v>42</v>
      </c>
    </row>
    <row r="12">
      <c r="A12" s="116">
        <v>10.0</v>
      </c>
      <c r="B12" s="116" t="s">
        <v>17</v>
      </c>
      <c r="C12" s="118" t="s">
        <v>43</v>
      </c>
      <c r="D12" s="118" t="s">
        <v>44</v>
      </c>
      <c r="E12" s="118" t="s">
        <v>38</v>
      </c>
      <c r="F12" s="118" t="s">
        <v>38</v>
      </c>
      <c r="G12" s="118" t="s">
        <v>38</v>
      </c>
      <c r="H12" s="120"/>
      <c r="I12" s="119" t="s">
        <v>39</v>
      </c>
    </row>
    <row r="13">
      <c r="A13" s="112">
        <v>11.0</v>
      </c>
      <c r="B13" s="112" t="s">
        <v>18</v>
      </c>
      <c r="C13" s="114" t="s">
        <v>45</v>
      </c>
      <c r="D13" s="123" t="s">
        <v>46</v>
      </c>
      <c r="E13" s="124"/>
      <c r="F13" s="124"/>
      <c r="G13" s="120"/>
      <c r="H13" s="120"/>
      <c r="I13" s="111" t="s">
        <v>39</v>
      </c>
    </row>
    <row r="14">
      <c r="A14" s="116">
        <v>12.0</v>
      </c>
      <c r="B14" s="116" t="s">
        <v>19</v>
      </c>
      <c r="C14" s="125" t="s">
        <v>38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19" t="s">
        <v>39</v>
      </c>
    </row>
    <row r="15">
      <c r="A15" s="112">
        <v>13.0</v>
      </c>
      <c r="B15" s="112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1</v>
      </c>
      <c r="F15" s="129">
        <f t="shared" si="1"/>
        <v>2</v>
      </c>
      <c r="G15" s="127"/>
      <c r="H15" s="120"/>
      <c r="I15" s="111" t="s">
        <v>39</v>
      </c>
    </row>
    <row r="16">
      <c r="A16" s="116">
        <v>14.0</v>
      </c>
      <c r="B16" s="116" t="s">
        <v>21</v>
      </c>
      <c r="C16" s="125" t="s">
        <v>38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19" t="s">
        <v>39</v>
      </c>
    </row>
    <row r="17">
      <c r="A17" s="112">
        <v>15.0</v>
      </c>
      <c r="B17" s="112" t="s">
        <v>22</v>
      </c>
      <c r="C17" s="128" t="s">
        <v>47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1" t="s">
        <v>39</v>
      </c>
    </row>
    <row r="18">
      <c r="A18" s="131">
        <v>16.0</v>
      </c>
      <c r="B18" s="103" t="s">
        <v>23</v>
      </c>
      <c r="C18" s="105" t="s">
        <v>48</v>
      </c>
      <c r="D18" s="105" t="s">
        <v>38</v>
      </c>
      <c r="E18" s="105" t="s">
        <v>38</v>
      </c>
      <c r="F18" s="105" t="s">
        <v>38</v>
      </c>
      <c r="G18" s="105" t="s">
        <v>38</v>
      </c>
      <c r="H18" s="120"/>
      <c r="I18" s="119" t="s">
        <v>39</v>
      </c>
    </row>
    <row r="19">
      <c r="A19" s="132">
        <v>17.0</v>
      </c>
      <c r="B19" s="132" t="s">
        <v>24</v>
      </c>
      <c r="C19" s="133" t="s">
        <v>49</v>
      </c>
      <c r="D19" s="134" t="s">
        <v>50</v>
      </c>
      <c r="E19" s="135" t="s">
        <v>51</v>
      </c>
      <c r="F19" s="136"/>
      <c r="G19" s="136"/>
      <c r="H19" s="136"/>
      <c r="I19" s="111" t="s">
        <v>39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19" t="s">
        <v>39</v>
      </c>
    </row>
  </sheetData>
  <mergeCells count="2">
    <mergeCell ref="A2:A3"/>
    <mergeCell ref="B2:B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52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1" t="s">
        <v>2</v>
      </c>
    </row>
    <row r="2">
      <c r="A2" s="142" t="s">
        <v>53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54</v>
      </c>
    </row>
    <row r="3">
      <c r="B3" s="100"/>
      <c r="C3" s="100"/>
      <c r="D3" s="101" t="s">
        <v>33</v>
      </c>
      <c r="E3" s="101" t="s">
        <v>32</v>
      </c>
      <c r="F3" s="101" t="s">
        <v>31</v>
      </c>
      <c r="G3" s="101" t="s">
        <v>34</v>
      </c>
      <c r="H3" s="101" t="s">
        <v>31</v>
      </c>
      <c r="I3" s="101" t="s">
        <v>32</v>
      </c>
      <c r="J3" s="101" t="s">
        <v>38</v>
      </c>
      <c r="K3" s="101" t="s">
        <v>38</v>
      </c>
      <c r="L3" s="101" t="s">
        <v>38</v>
      </c>
      <c r="M3" s="101" t="s">
        <v>38</v>
      </c>
      <c r="N3" s="101" t="s">
        <v>38</v>
      </c>
      <c r="O3" s="101" t="s">
        <v>38</v>
      </c>
      <c r="P3" s="101" t="s">
        <v>38</v>
      </c>
      <c r="Q3" s="101" t="s">
        <v>38</v>
      </c>
      <c r="R3" s="101" t="s">
        <v>38</v>
      </c>
      <c r="S3" s="101" t="s">
        <v>38</v>
      </c>
      <c r="T3" s="101" t="s">
        <v>38</v>
      </c>
      <c r="U3" s="101" t="s">
        <v>38</v>
      </c>
      <c r="V3" s="144"/>
    </row>
    <row r="4">
      <c r="A4" s="142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 t="s">
        <v>39</v>
      </c>
    </row>
    <row r="5">
      <c r="A5" s="147">
        <v>1.0</v>
      </c>
      <c r="B5" s="107">
        <v>3.0</v>
      </c>
      <c r="C5" s="108" t="s">
        <v>10</v>
      </c>
      <c r="D5" s="109" t="s">
        <v>38</v>
      </c>
      <c r="E5" s="110"/>
      <c r="F5" s="110"/>
      <c r="G5" s="110"/>
      <c r="H5" s="110"/>
      <c r="I5" s="110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 t="s">
        <v>39</v>
      </c>
    </row>
    <row r="6">
      <c r="A6" s="142">
        <v>1.0</v>
      </c>
      <c r="B6" s="103">
        <v>4.0</v>
      </c>
      <c r="C6" s="104" t="s">
        <v>11</v>
      </c>
      <c r="D6" s="105" t="s">
        <v>36</v>
      </c>
      <c r="E6" s="110"/>
      <c r="F6" s="110"/>
      <c r="G6" s="110"/>
      <c r="H6" s="110"/>
      <c r="I6" s="110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6" t="s">
        <v>39</v>
      </c>
    </row>
    <row r="7">
      <c r="A7" s="147">
        <v>1.0</v>
      </c>
      <c r="B7" s="112">
        <v>5.0</v>
      </c>
      <c r="C7" s="113" t="s">
        <v>12</v>
      </c>
      <c r="D7" s="114" t="s">
        <v>38</v>
      </c>
      <c r="E7" s="115"/>
      <c r="F7" s="115"/>
      <c r="G7" s="115"/>
      <c r="H7" s="115"/>
      <c r="I7" s="115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9" t="s">
        <v>39</v>
      </c>
    </row>
    <row r="8">
      <c r="A8" s="142">
        <v>1.0</v>
      </c>
      <c r="B8" s="116">
        <v>6.0</v>
      </c>
      <c r="C8" s="117" t="s">
        <v>13</v>
      </c>
      <c r="D8" s="118" t="s">
        <v>38</v>
      </c>
      <c r="E8" s="115"/>
      <c r="F8" s="115"/>
      <c r="G8" s="115"/>
      <c r="H8" s="115"/>
      <c r="I8" s="115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6" t="s">
        <v>39</v>
      </c>
    </row>
    <row r="9">
      <c r="A9" s="147">
        <v>1.0</v>
      </c>
      <c r="B9" s="112">
        <v>7.0</v>
      </c>
      <c r="C9" s="113" t="s">
        <v>14</v>
      </c>
      <c r="D9" s="114" t="s">
        <v>38</v>
      </c>
      <c r="E9" s="115"/>
      <c r="F9" s="115"/>
      <c r="G9" s="115"/>
      <c r="H9" s="115"/>
      <c r="I9" s="115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9" t="s">
        <v>39</v>
      </c>
    </row>
    <row r="10">
      <c r="A10" s="142">
        <v>2.0</v>
      </c>
      <c r="B10" s="116">
        <v>8.0</v>
      </c>
      <c r="C10" s="116" t="s">
        <v>15</v>
      </c>
      <c r="D10" s="118">
        <v>1.0</v>
      </c>
      <c r="E10" s="120"/>
      <c r="F10" s="120"/>
      <c r="G10" s="120"/>
      <c r="H10" s="120"/>
      <c r="I10" s="120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6" t="s">
        <v>55</v>
      </c>
    </row>
    <row r="11">
      <c r="A11" s="147">
        <v>2.0</v>
      </c>
      <c r="B11" s="112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9" t="s">
        <v>56</v>
      </c>
    </row>
    <row r="12">
      <c r="A12" s="142" t="s">
        <v>53</v>
      </c>
      <c r="B12" s="116">
        <v>10.0</v>
      </c>
      <c r="C12" s="116" t="s">
        <v>17</v>
      </c>
      <c r="D12" s="118" t="s">
        <v>43</v>
      </c>
      <c r="E12" s="118" t="s">
        <v>44</v>
      </c>
      <c r="F12" s="118" t="s">
        <v>38</v>
      </c>
      <c r="G12" s="118" t="s">
        <v>38</v>
      </c>
      <c r="H12" s="118" t="s">
        <v>38</v>
      </c>
      <c r="I12" s="120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 t="s">
        <v>39</v>
      </c>
    </row>
    <row r="13">
      <c r="A13" s="147">
        <v>3.0</v>
      </c>
      <c r="B13" s="112">
        <v>11.0</v>
      </c>
      <c r="C13" s="112" t="s">
        <v>18</v>
      </c>
      <c r="D13" s="114" t="s">
        <v>45</v>
      </c>
      <c r="E13" s="123" t="s">
        <v>46</v>
      </c>
      <c r="F13" s="124"/>
      <c r="G13" s="124"/>
      <c r="H13" s="120"/>
      <c r="I13" s="120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9" t="s">
        <v>39</v>
      </c>
    </row>
    <row r="14">
      <c r="A14" s="142">
        <v>1.0</v>
      </c>
      <c r="B14" s="116">
        <v>12.0</v>
      </c>
      <c r="C14" s="116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6" t="s">
        <v>39</v>
      </c>
    </row>
    <row r="15">
      <c r="A15" s="147">
        <v>1.0</v>
      </c>
      <c r="B15" s="112">
        <v>13.0</v>
      </c>
      <c r="C15" s="112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1</v>
      </c>
      <c r="G15" s="129">
        <f t="shared" si="2"/>
        <v>2</v>
      </c>
      <c r="H15" s="127"/>
      <c r="I15" s="120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9" t="s">
        <v>39</v>
      </c>
    </row>
    <row r="16">
      <c r="A16" s="142">
        <v>1.0</v>
      </c>
      <c r="B16" s="116">
        <v>14.0</v>
      </c>
      <c r="C16" s="116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 t="s">
        <v>39</v>
      </c>
    </row>
    <row r="17">
      <c r="A17" s="147">
        <v>1.0</v>
      </c>
      <c r="B17" s="112">
        <v>15.0</v>
      </c>
      <c r="C17" s="112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9" t="s">
        <v>39</v>
      </c>
    </row>
    <row r="18">
      <c r="A18" s="142">
        <v>3.0</v>
      </c>
      <c r="B18" s="131">
        <v>16.0</v>
      </c>
      <c r="C18" s="103" t="s">
        <v>23</v>
      </c>
      <c r="D18" s="105" t="s">
        <v>48</v>
      </c>
      <c r="E18" s="105" t="s">
        <v>38</v>
      </c>
      <c r="F18" s="105" t="s">
        <v>38</v>
      </c>
      <c r="G18" s="105" t="s">
        <v>38</v>
      </c>
      <c r="H18" s="105" t="s">
        <v>38</v>
      </c>
      <c r="I18" s="120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 t="s">
        <v>39</v>
      </c>
    </row>
    <row r="19">
      <c r="A19" s="147">
        <v>3.0</v>
      </c>
      <c r="B19" s="132">
        <v>17.0</v>
      </c>
      <c r="C19" s="132" t="s">
        <v>24</v>
      </c>
      <c r="D19" s="150" t="s">
        <v>57</v>
      </c>
      <c r="E19" s="150" t="s">
        <v>50</v>
      </c>
      <c r="F19" s="151" t="s">
        <v>51</v>
      </c>
      <c r="G19" s="152"/>
      <c r="H19" s="152"/>
      <c r="I19" s="152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 t="s">
        <v>39</v>
      </c>
    </row>
    <row r="20">
      <c r="A20" s="137"/>
      <c r="B20" s="137">
        <v>18.0</v>
      </c>
      <c r="C20" s="138" t="s">
        <v>25</v>
      </c>
      <c r="D20" s="155" t="str">
        <f>IF(OR(EXACT(D4,"Y"),EXACT(D5,"Y"),EXACT(D6,"Y"),EXACT(D7,"Y"),EXACT(D8,"Y"),EXACT(D9,"Y")),"Y","N")</f>
        <v>Y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46" t="s">
        <v>39</v>
      </c>
    </row>
    <row r="21">
      <c r="A21" s="158">
        <v>4.0</v>
      </c>
      <c r="B21" s="159">
        <v>18.0</v>
      </c>
      <c r="C21" s="159" t="s">
        <v>58</v>
      </c>
      <c r="D21" s="160" t="s">
        <v>59</v>
      </c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0" t="s">
        <v>60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0" t="s">
        <v>61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5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62</v>
      </c>
      <c r="D25" s="167" t="s">
        <v>63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64</v>
      </c>
      <c r="B26" s="169"/>
      <c r="C26" s="170" t="s">
        <v>65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</row>
    <row r="27">
      <c r="A27" s="168" t="s">
        <v>66</v>
      </c>
      <c r="B27" s="169"/>
      <c r="C27" s="170" t="s">
        <v>67</v>
      </c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</row>
    <row r="28">
      <c r="A28" s="168" t="s">
        <v>68</v>
      </c>
      <c r="B28" s="169"/>
      <c r="C28" s="170" t="s">
        <v>69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</row>
    <row r="29">
      <c r="A29" s="168" t="s">
        <v>70</v>
      </c>
      <c r="B29" s="169"/>
      <c r="C29" s="170" t="s">
        <v>71</v>
      </c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4"/>
    </row>
    <row r="30">
      <c r="A30" s="175"/>
      <c r="B30" s="175"/>
      <c r="C30" s="17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