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<sst xmlns="http://schemas.openxmlformats.org/spreadsheetml/2006/main" count="261" uniqueCount="51">
  <si>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</si>
  <si>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</si>
  <si>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</si>
  <si>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</si>
  <si>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</si>
  <si>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</si>
  <si>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</si>
  <si>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</si>
  <si>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</si>
  <si>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</si>
  <si>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</si>
  <si>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</si>
  <si>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</si>
  <si>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</si>
  <si>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</si>
  <si>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</si>
  <si>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</si>
  <si>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</si>
  <si>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</si>
  <si>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</si>
  <si>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</si>
  <si>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</si>
  <si>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</si>
  <si>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</si>
  <si>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</si>
  <si>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</si>
  <si>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</si>
  <si>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</si>
  <si>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</si>
  <si>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</si>
  <si>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</si>
  <si>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</si>
  <si>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</si>
  <si>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While the document does discuss concepts and techniques that are used in AI/ML, its primary focus is on software testing and evolution.</t>
  </si>
  <si>
    <t>n.a.</t>
  </si>
  <si>
    <t>N</t>
  </si>
  <si>
    <t>&lt;add your comment here if any&gt;</t>
  </si>
  <si>
    <t>Future research directions (as stated by authors, if any)</t>
  </si>
  <si>
    <t xml:space="preserve">Reviewer </t>
  </si>
  <si>
    <t>Romina Eramo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</si>
  <si>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</si>
  <si>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</si>
  <si>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</si>
  <si>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</si>
  <si>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</si>
  <si>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</si>
  <si>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</si>
  <si>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</si>
  <si>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</si>
  <si>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The paper does not directly contribute to AI/ML theory or practice, as it focuses on software testing and evolution rather than AI/ML methods or problems.</t>
  </si>
  <si>
    <t>Luca Berardinelli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</si>
</sst>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0000FF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  <font>
      <sz val="12.0"/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0" fillId="3" fontId="15" numFmtId="1" xfId="0" applyAlignment="1" applyFont="1" applyNumberFormat="1">
      <alignment readingOrder="0" shrinkToFit="0" wrapText="1"/>
    </xf>
    <xf borderId="26" fillId="4" fontId="5" numFmtId="1" xfId="0" applyAlignment="1" applyBorder="1" applyFont="1" applyNumberFormat="1">
      <alignment readingOrder="0" shrinkToFit="0" vertical="top" wrapText="1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6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The paper does not directly contribute to AI/ML theory or practice, as it focuses on software testing and evolution rather than AI/ML methods or problems.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n.a.</v>
      </c>
      <c r="D3" s="13" t="str">
        <f t="shared" si="1"/>
        <v>n.a.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IF(NOT('1'!D10='2'!D10),IF('1'!D10="n.a.",'2'!D10,IF('2'!D10="n.a.",'1'!D10,"Conflict")),'1'!D10)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n.a.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n.a.</v>
      </c>
      <c r="D19" s="29" t="str">
        <f>K58</f>
        <v>n.a.</v>
      </c>
      <c r="E19" s="29" t="str">
        <f>K59</f>
        <v>n.a.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n.a.</v>
      </c>
      <c r="D25" s="53" t="str">
        <f>'1'!E$3</f>
        <v>n.a.</v>
      </c>
      <c r="E25" s="54" t="str">
        <f t="shared" ref="E25:E36" si="18">CONCATENATE(C25," ",D25)</f>
        <v>n.a. n.a.</v>
      </c>
      <c r="F25" s="54"/>
      <c r="G25" s="54" t="str">
        <f>IFERROR(__xludf.DUMMYFUNCTION("IFNA(UNIQUE(FILTER(E25:E36, E25:E36&lt;&gt;""n.a. n.a."")),""n.a."")"),"n.a.")</f>
        <v>n.a.</v>
      </c>
      <c r="H25" s="54"/>
      <c r="I25" s="54" t="str">
        <f>IFERROR(__xludf.DUMMYFUNCTION("IFERROR(SPLIT($G25,"" ""),"""")"),"n.a.")</f>
        <v>n.a.</v>
      </c>
      <c r="J25" s="54"/>
      <c r="K25" s="55" t="str">
        <f t="shared" ref="K25:L25" si="17">IF(NOT(I25=""),I25,"n.a.")</f>
        <v>n.a.</v>
      </c>
      <c r="L25" s="55" t="str">
        <f t="shared" si="17"/>
        <v>n.a.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n.a.</v>
      </c>
      <c r="D26" s="53" t="str">
        <f>'1'!G$3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18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n.a.</v>
      </c>
      <c r="D57" s="90"/>
      <c r="E57" s="90"/>
      <c r="F57" s="90"/>
      <c r="G57" s="75" t="str">
        <f>IFERROR(__xludf.DUMMYFUNCTION("IFNA(UNIQUE(FILTER(C57:C66, C57:C66&lt;&gt;""n.a."")),""n.a."")"),"n.a.")</f>
        <v>n.a.</v>
      </c>
      <c r="H57" s="90"/>
      <c r="I57" s="76" t="str">
        <f t="shared" si="27"/>
        <v>n.a.</v>
      </c>
      <c r="J57" s="90"/>
      <c r="K57" s="77" t="str">
        <f t="shared" si="28"/>
        <v>n.a.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n.a.</v>
      </c>
      <c r="D58" s="81"/>
      <c r="E58" s="81"/>
      <c r="F58" s="81"/>
      <c r="G58" s="81"/>
      <c r="H58" s="81"/>
      <c r="I58" s="59" t="str">
        <f t="shared" si="27"/>
        <v/>
      </c>
      <c r="J58" s="81"/>
      <c r="K58" s="60" t="str">
        <f t="shared" si="28"/>
        <v>n.a.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n.a.</v>
      </c>
      <c r="D59" s="83"/>
      <c r="E59" s="83"/>
      <c r="F59" s="83"/>
      <c r="G59" s="83"/>
      <c r="H59" s="83"/>
      <c r="I59" s="54" t="str">
        <f t="shared" si="27"/>
        <v/>
      </c>
      <c r="J59" s="83"/>
      <c r="K59" s="55" t="str">
        <f t="shared" si="28"/>
        <v>n.a.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n.a.</v>
      </c>
      <c r="D67" s="13" t="str">
        <f>'1'!E13</f>
        <v/>
      </c>
      <c r="E67" s="54" t="str">
        <f t="shared" ref="E67:E68" si="29">CONCATENATE(C67,"---",D67)</f>
        <v>n.a.---</v>
      </c>
      <c r="F67" s="54"/>
      <c r="G67" s="54" t="str">
        <f>IFERROR(__xludf.DUMMYFUNCTION("IFNA(UNIQUE(FILTER(E67:E68, E67:E68&lt;&gt;""n.a"")),""n.a."")"),"n.a.---")</f>
        <v>n.a.---</v>
      </c>
      <c r="H67" s="54"/>
      <c r="I67" s="54" t="str">
        <f>IFERROR(__xludf.DUMMYFUNCTION("IFERROR(SPLIT($G67,""---""),"""")"),"n.a.")</f>
        <v>n.a.</v>
      </c>
      <c r="J67" s="54"/>
      <c r="K67" s="55" t="str">
        <f t="shared" si="28"/>
        <v>n.a.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34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35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36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35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36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35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36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35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36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35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36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35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36</v>
      </c>
      <c r="W9" s="121"/>
    </row>
    <row r="10">
      <c r="A10" s="97">
        <v>2.0</v>
      </c>
      <c r="B10" s="127">
        <v>8.0</v>
      </c>
      <c r="C10" s="127" t="s">
        <v>15</v>
      </c>
      <c r="D10" s="129" t="s">
        <v>34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36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34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36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34</v>
      </c>
      <c r="E12" s="129" t="s">
        <v>34</v>
      </c>
      <c r="F12" s="129" t="s">
        <v>34</v>
      </c>
      <c r="G12" s="129" t="s">
        <v>34</v>
      </c>
      <c r="H12" s="129" t="s">
        <v>34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36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34</v>
      </c>
      <c r="E13" s="136"/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36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36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N</v>
      </c>
      <c r="E15" s="141">
        <f t="shared" ref="E15:E16" si="3">IF(OR(EXACT(D4,"Y")),1,0)</f>
        <v>0</v>
      </c>
      <c r="F15" s="141">
        <f>IF(OR(EXACT(D6,"Y")),1,0)</f>
        <v>0</v>
      </c>
      <c r="G15" s="141">
        <f t="shared" si="2"/>
        <v>0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36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36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36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34</v>
      </c>
      <c r="E18" s="109" t="s">
        <v>34</v>
      </c>
      <c r="F18" s="109" t="s">
        <v>34</v>
      </c>
      <c r="G18" s="109" t="s">
        <v>34</v>
      </c>
      <c r="H18" s="109" t="s">
        <v>34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36</v>
      </c>
      <c r="W18" s="114"/>
    </row>
    <row r="19">
      <c r="A19" s="115">
        <v>3.0</v>
      </c>
      <c r="B19" s="145">
        <v>17.0</v>
      </c>
      <c r="C19" s="145" t="s">
        <v>24</v>
      </c>
      <c r="D19" s="146"/>
      <c r="E19" s="147"/>
      <c r="F19" s="148"/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36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N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36</v>
      </c>
      <c r="W20" s="102"/>
    </row>
    <row r="21">
      <c r="A21" s="156">
        <v>4.0</v>
      </c>
      <c r="B21" s="157">
        <v>19.0</v>
      </c>
      <c r="C21" s="157" t="s">
        <v>37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38</v>
      </c>
      <c r="D25" s="167" t="s">
        <v>39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40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41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42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43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44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40</v>
      </c>
      <c r="B32" s="186"/>
      <c r="C32" s="187" t="s">
        <v>45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41</v>
      </c>
      <c r="B33" s="183"/>
      <c r="C33" s="189" t="s">
        <v>46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42</v>
      </c>
      <c r="B34" s="186"/>
      <c r="C34" s="185" t="s">
        <v>47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43</v>
      </c>
      <c r="B35" s="183"/>
      <c r="C35" s="190" t="s">
        <v>48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92" t="s">
        <v>49</v>
      </c>
    </row>
    <row r="3">
      <c r="B3" s="103"/>
      <c r="C3" s="103"/>
      <c r="D3" s="104" t="s">
        <v>34</v>
      </c>
      <c r="E3" s="104" t="s">
        <v>34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93"/>
    </row>
    <row r="4">
      <c r="A4" s="97">
        <v>1.0</v>
      </c>
      <c r="B4" s="194">
        <v>2.0</v>
      </c>
      <c r="C4" s="195" t="s">
        <v>9</v>
      </c>
      <c r="D4" s="109" t="s">
        <v>35</v>
      </c>
      <c r="E4" s="196"/>
      <c r="F4" s="196"/>
      <c r="G4" s="196"/>
      <c r="H4" s="196"/>
      <c r="I4" s="196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8" t="s">
        <v>36</v>
      </c>
    </row>
    <row r="5">
      <c r="A5" s="115">
        <v>1.0</v>
      </c>
      <c r="B5" s="199">
        <v>3.0</v>
      </c>
      <c r="C5" s="200" t="s">
        <v>10</v>
      </c>
      <c r="D5" s="118" t="s">
        <v>35</v>
      </c>
      <c r="E5" s="201"/>
      <c r="F5" s="201"/>
      <c r="G5" s="201"/>
      <c r="H5" s="201"/>
      <c r="I5" s="201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151" t="s">
        <v>36</v>
      </c>
    </row>
    <row r="6">
      <c r="A6" s="97">
        <v>1.0</v>
      </c>
      <c r="B6" s="194">
        <v>4.0</v>
      </c>
      <c r="C6" s="195" t="s">
        <v>11</v>
      </c>
      <c r="D6" s="109" t="s">
        <v>35</v>
      </c>
      <c r="E6" s="201"/>
      <c r="F6" s="201"/>
      <c r="G6" s="201"/>
      <c r="H6" s="201"/>
      <c r="I6" s="201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3" t="s">
        <v>36</v>
      </c>
    </row>
    <row r="7">
      <c r="A7" s="115">
        <v>1.0</v>
      </c>
      <c r="B7" s="204">
        <v>5.0</v>
      </c>
      <c r="C7" s="205" t="s">
        <v>12</v>
      </c>
      <c r="D7" s="125" t="s">
        <v>35</v>
      </c>
      <c r="E7" s="206"/>
      <c r="F7" s="206"/>
      <c r="G7" s="206"/>
      <c r="H7" s="206"/>
      <c r="I7" s="206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151" t="s">
        <v>36</v>
      </c>
    </row>
    <row r="8">
      <c r="A8" s="97">
        <v>1.0</v>
      </c>
      <c r="B8" s="207">
        <v>6.0</v>
      </c>
      <c r="C8" s="208" t="s">
        <v>13</v>
      </c>
      <c r="D8" s="129" t="s">
        <v>35</v>
      </c>
      <c r="E8" s="206"/>
      <c r="F8" s="206"/>
      <c r="G8" s="206"/>
      <c r="H8" s="206"/>
      <c r="I8" s="206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3" t="s">
        <v>36</v>
      </c>
    </row>
    <row r="9">
      <c r="A9" s="115">
        <v>1.0</v>
      </c>
      <c r="B9" s="204">
        <v>7.0</v>
      </c>
      <c r="C9" s="205" t="s">
        <v>14</v>
      </c>
      <c r="D9" s="125" t="s">
        <v>35</v>
      </c>
      <c r="E9" s="206"/>
      <c r="F9" s="206"/>
      <c r="G9" s="206"/>
      <c r="H9" s="206"/>
      <c r="I9" s="206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151" t="s">
        <v>36</v>
      </c>
    </row>
    <row r="10">
      <c r="A10" s="97">
        <v>2.0</v>
      </c>
      <c r="B10" s="207">
        <v>8.0</v>
      </c>
      <c r="C10" s="207" t="s">
        <v>15</v>
      </c>
      <c r="D10" s="129" t="s">
        <v>34</v>
      </c>
      <c r="E10" s="209"/>
      <c r="F10" s="209"/>
      <c r="G10" s="209"/>
      <c r="H10" s="209"/>
      <c r="I10" s="209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203" t="s">
        <v>36</v>
      </c>
    </row>
    <row r="11">
      <c r="A11" s="115">
        <v>2.0</v>
      </c>
      <c r="B11" s="204">
        <v>9.0</v>
      </c>
      <c r="C11" s="210" t="s">
        <v>16</v>
      </c>
      <c r="D11" s="134" t="s">
        <v>34</v>
      </c>
      <c r="E11" s="209"/>
      <c r="F11" s="209"/>
      <c r="G11" s="209"/>
      <c r="H11" s="209"/>
      <c r="I11" s="209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51" t="s">
        <v>36</v>
      </c>
    </row>
    <row r="12">
      <c r="A12" s="97" t="s">
        <v>32</v>
      </c>
      <c r="B12" s="207">
        <v>10.0</v>
      </c>
      <c r="C12" s="207" t="s">
        <v>17</v>
      </c>
      <c r="D12" s="129" t="s">
        <v>34</v>
      </c>
      <c r="E12" s="211" t="s">
        <v>34</v>
      </c>
      <c r="F12" s="211" t="s">
        <v>34</v>
      </c>
      <c r="G12" s="211" t="s">
        <v>34</v>
      </c>
      <c r="H12" s="211" t="s">
        <v>34</v>
      </c>
      <c r="I12" s="209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203" t="s">
        <v>36</v>
      </c>
    </row>
    <row r="13">
      <c r="A13" s="115">
        <v>3.0</v>
      </c>
      <c r="B13" s="204">
        <v>11.0</v>
      </c>
      <c r="C13" s="204" t="s">
        <v>18</v>
      </c>
      <c r="D13" s="125" t="s">
        <v>34</v>
      </c>
      <c r="E13" s="212"/>
      <c r="F13" s="213"/>
      <c r="G13" s="213"/>
      <c r="H13" s="209"/>
      <c r="I13" s="209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51" t="s">
        <v>36</v>
      </c>
    </row>
    <row r="14">
      <c r="A14" s="97">
        <v>1.0</v>
      </c>
      <c r="B14" s="207">
        <v>12.0</v>
      </c>
      <c r="C14" s="207" t="s">
        <v>19</v>
      </c>
      <c r="D14" s="138" t="str">
        <f t="shared" ref="D14:D16" si="1">IF(G14&gt;0,"Y","N")</f>
        <v>N</v>
      </c>
      <c r="E14" s="214">
        <f>IF(OR(EXACT(D7,"Y")),1,0)</f>
        <v>0</v>
      </c>
      <c r="F14" s="215">
        <f>IF(OR(EXACT(D9,"Y")),1,0)</f>
        <v>0</v>
      </c>
      <c r="G14" s="215">
        <f t="shared" ref="G14:G16" si="2">E14+F14</f>
        <v>0</v>
      </c>
      <c r="H14" s="216"/>
      <c r="I14" s="209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203" t="s">
        <v>36</v>
      </c>
    </row>
    <row r="15">
      <c r="A15" s="115">
        <v>1.0</v>
      </c>
      <c r="B15" s="204">
        <v>13.0</v>
      </c>
      <c r="C15" s="204" t="s">
        <v>20</v>
      </c>
      <c r="D15" s="138" t="str">
        <f t="shared" si="1"/>
        <v>N</v>
      </c>
      <c r="E15" s="217">
        <f t="shared" ref="E15:E16" si="3">IF(OR(EXACT(D4,"Y")),1,0)</f>
        <v>0</v>
      </c>
      <c r="F15" s="218">
        <f>IF(OR(EXACT(D6,"Y")),1,0)</f>
        <v>0</v>
      </c>
      <c r="G15" s="218">
        <f t="shared" si="2"/>
        <v>0</v>
      </c>
      <c r="H15" s="216"/>
      <c r="I15" s="209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51" t="s">
        <v>36</v>
      </c>
    </row>
    <row r="16">
      <c r="A16" s="97">
        <v>1.0</v>
      </c>
      <c r="B16" s="207">
        <v>14.0</v>
      </c>
      <c r="C16" s="207" t="s">
        <v>21</v>
      </c>
      <c r="D16" s="138" t="str">
        <f t="shared" si="1"/>
        <v>N</v>
      </c>
      <c r="E16" s="214">
        <f t="shared" si="3"/>
        <v>0</v>
      </c>
      <c r="F16" s="215">
        <f>IF(OR(EXACT(D8,"Y")),1,0)</f>
        <v>0</v>
      </c>
      <c r="G16" s="215">
        <f t="shared" si="2"/>
        <v>0</v>
      </c>
      <c r="H16" s="216"/>
      <c r="I16" s="209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203" t="s">
        <v>36</v>
      </c>
    </row>
    <row r="17">
      <c r="A17" s="115">
        <v>1.0</v>
      </c>
      <c r="B17" s="204">
        <v>15.0</v>
      </c>
      <c r="C17" s="204" t="s">
        <v>22</v>
      </c>
      <c r="D17" s="142" t="str">
        <f>IF(E17&gt;0,"Y","N")</f>
        <v>N</v>
      </c>
      <c r="E17" s="217">
        <f>IF(OR(AND(G14,OR(G15,G16)),AND(G15,OR(G14,G16)),AND(G16,OR(G14,G15))),1,0)</f>
        <v>0</v>
      </c>
      <c r="F17" s="219"/>
      <c r="G17" s="196"/>
      <c r="H17" s="209"/>
      <c r="I17" s="209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51" t="s">
        <v>36</v>
      </c>
    </row>
    <row r="18">
      <c r="A18" s="97">
        <v>3.0</v>
      </c>
      <c r="B18" s="220">
        <v>16.0</v>
      </c>
      <c r="C18" s="194" t="s">
        <v>23</v>
      </c>
      <c r="D18" s="221" t="s">
        <v>34</v>
      </c>
      <c r="E18" s="221" t="s">
        <v>34</v>
      </c>
      <c r="F18" s="221" t="s">
        <v>34</v>
      </c>
      <c r="G18" s="221" t="s">
        <v>34</v>
      </c>
      <c r="H18" s="221" t="s">
        <v>34</v>
      </c>
      <c r="I18" s="209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203" t="s">
        <v>36</v>
      </c>
    </row>
    <row r="19">
      <c r="A19" s="115">
        <v>3.0</v>
      </c>
      <c r="B19" s="145">
        <v>17.0</v>
      </c>
      <c r="C19" s="145" t="s">
        <v>24</v>
      </c>
      <c r="D19" s="146"/>
      <c r="E19" s="146"/>
      <c r="F19" s="222"/>
      <c r="G19" s="222"/>
      <c r="H19" s="222"/>
      <c r="I19" s="223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5" t="s">
        <v>36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N</v>
      </c>
      <c r="E20" s="226"/>
      <c r="F20" s="226"/>
      <c r="G20" s="226"/>
      <c r="H20" s="226"/>
      <c r="I20" s="226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03" t="s">
        <v>36</v>
      </c>
    </row>
    <row r="21">
      <c r="A21" s="156">
        <v>4.0</v>
      </c>
      <c r="B21" s="157">
        <v>19.0</v>
      </c>
      <c r="C21" s="157" t="s">
        <v>37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38</v>
      </c>
      <c r="D25" s="167" t="s">
        <v>50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40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41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42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43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44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40</v>
      </c>
      <c r="B32" s="186"/>
      <c r="C32" s="187" t="s">
        <v>45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41</v>
      </c>
      <c r="B33" s="183"/>
      <c r="C33" s="189" t="s">
        <v>46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42</v>
      </c>
      <c r="B34" s="186"/>
      <c r="C34" s="185" t="s">
        <v>47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43</v>
      </c>
      <c r="B35" s="183"/>
      <c r="C35" s="190" t="s">
        <v>48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5"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A21:A24"/>
    <mergeCell ref="B21:B24"/>
    <mergeCell ref="C21:C24"/>
    <mergeCell ref="D21:V21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