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<sst xmlns="http://schemas.openxmlformats.org/spreadsheetml/2006/main" count="232" uniqueCount="67">
  <si>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</si>
  <si>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</si>
  <si>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</si>
  <si>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</si>
  <si>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</si>
  <si>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</si>
  <si>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</si>
  <si>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</si>
  <si>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</si>
  <si>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</si>
  <si>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</si>
  <si>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</si>
  <si>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</si>
  <si>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</si>
  <si>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</si>
  <si>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</si>
  <si>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</si>
  <si>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</si>
  <si>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</si>
  <si>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</si>
  <si>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</si>
  <si>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</si>
  <si>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</si>
  <si>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</si>
  <si>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</si>
  <si>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</si>
  <si>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</si>
  <si>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</si>
  <si>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</si>
  <si>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</si>
  <si>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</si>
  <si>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</si>
  <si>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AI/ML</t>
  </si>
  <si>
    <t>Process</t>
  </si>
  <si>
    <t>MDE</t>
  </si>
  <si>
    <t>n.a.</t>
  </si>
  <si>
    <t>Y</t>
  </si>
  <si>
    <t>partially</t>
  </si>
  <si>
    <t>N</t>
  </si>
  <si>
    <t>small running  examples inside the paper</t>
  </si>
  <si>
    <t>Testing</t>
  </si>
  <si>
    <t>Conference</t>
  </si>
  <si>
    <t>10th International Conference on Dependable Systems, Services and Technologies (DESSERT)</t>
  </si>
  <si>
    <t>application domain independent</t>
  </si>
  <si>
    <t>health/hospital management</t>
  </si>
  <si>
    <t>ROS</t>
  </si>
  <si>
    <t>Timed automata</t>
  </si>
  <si>
    <t>RQs</t>
  </si>
  <si>
    <t>2,3</t>
  </si>
  <si>
    <t>This paper presents an open-source testing toolkit TestIt that is primarily developed for model-based testing of autonomous systems to improve long-term autonomy. TestIt has integrated support for model-based testing using Uppaal TA</t>
  </si>
  <si>
    <t xml:space="preserve">to </t>
  </si>
  <si>
    <t xml:space="preserve">the approach can bbe applied to continuous integration (CI) </t>
  </si>
  <si>
    <t>Future research directions (as stated by authors, if any)</t>
  </si>
  <si>
    <t xml:space="preserve"> to improve the scenario learning capability by using active machine learning methods in simulation</t>
  </si>
  <si>
    <t xml:space="preserve">Reviewer </t>
  </si>
  <si>
    <t>Romina Eramo</t>
  </si>
  <si>
    <t>RQ1</t>
  </si>
  <si>
    <t>Model.based testing approach can be applied to continjuous integration</t>
  </si>
  <si>
    <t>RQ2</t>
  </si>
  <si>
    <t>Add a potential answer to the RQ based on the contribution of the paper, if included (see ID 17)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</si>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</sst>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36" fillId="4" fontId="6" numFmtId="0" xfId="0" applyBorder="1" applyFont="1"/>
    <xf borderId="37" fillId="4" fontId="6" numFmtId="0" xfId="0" applyBorder="1" applyFont="1"/>
    <xf borderId="2" fillId="8" fontId="2" numFmtId="1" xfId="0" applyAlignment="1" applyBorder="1" applyFont="1" applyNumberFormat="1">
      <alignment shrinkToFit="0" vertical="bottom" wrapText="1"/>
    </xf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This paper presents an open-source testing toolkit TestIt that is primarily developed for model-based testing of autonomous systems to improve long-term autonomy. TestIt has integrated support for model-based testing using Uppaal TA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Process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partially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Y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small running  examples inside the paper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10th International Conference on Dependable Systems, Services and Technologies (DESSERT)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the approach can bbe applied to continuous integration (CI) </v>
      </c>
      <c r="W15" s="15">
        <f t="shared" si="11"/>
        <v>1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Y</v>
      </c>
      <c r="D16" s="18">
        <f t="shared" si="15"/>
        <v>0</v>
      </c>
      <c r="E16" s="18">
        <f>IF(OR(EXACT(C8,"Y")),1,0)</f>
        <v>1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Y</v>
      </c>
      <c r="D17" s="13">
        <f>IF(OR(AND(F14,OR(F15,F16)),AND(F15,OR(F14,F16)),AND(F16,OR(F14,F15))),1,0)</f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health/hospital management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Testing</v>
      </c>
      <c r="D19" s="29" t="str">
        <f>K58</f>
        <v>ROS</v>
      </c>
      <c r="E19" s="29" t="str">
        <f>K59</f>
        <v>Timed automata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30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AI/ML</v>
      </c>
      <c r="D25" s="53" t="str">
        <f>'1'!D$3</f>
        <v>Process</v>
      </c>
      <c r="E25" s="54" t="str">
        <f t="shared" ref="E25:E36" si="18">CONCATENATE(C25," ",D25)</f>
        <v>AI/ML Process</v>
      </c>
      <c r="F25" s="54"/>
      <c r="G25" s="54" t="str">
        <f>IFERROR(__xludf.DUMMYFUNCTION("IFNA(UNIQUE(FILTER(E25:E36, E25:E36&lt;&gt;""n.a. n.a."")),""n.a."")"),"AI/ML Process")</f>
        <v>AI/ML Process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AI/ML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Process</v>
      </c>
      <c r="E26" s="59" t="str">
        <f t="shared" si="18"/>
        <v>MDE Process</v>
      </c>
      <c r="F26" s="59"/>
      <c r="G26" s="59" t="str">
        <f>IFERROR(__xludf.DUMMYFUNCTION("""COMPUTED_VALUE"""),"MDE Process")</f>
        <v>MDE Process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MDE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Testing</v>
      </c>
      <c r="D57" s="90"/>
      <c r="E57" s="90"/>
      <c r="F57" s="90"/>
      <c r="G57" s="75" t="str">
        <f>IFERROR(__xludf.DUMMYFUNCTION("IFNA(UNIQUE(FILTER(C57:C66, C57:C66&lt;&gt;""n.a."")),""n.a."")"),"Testing")</f>
        <v>Testing</v>
      </c>
      <c r="H57" s="90"/>
      <c r="I57" s="76" t="str">
        <f t="shared" si="27"/>
        <v>Testing</v>
      </c>
      <c r="J57" s="90"/>
      <c r="K57" s="77" t="str">
        <f t="shared" si="28"/>
        <v>Testing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ROS</v>
      </c>
      <c r="D58" s="81"/>
      <c r="E58" s="81"/>
      <c r="F58" s="81"/>
      <c r="G58" s="81" t="str">
        <f>IFERROR(__xludf.DUMMYFUNCTION("""COMPUTED_VALUE"""),"ROS")</f>
        <v>ROS</v>
      </c>
      <c r="H58" s="81"/>
      <c r="I58" s="59" t="str">
        <f t="shared" si="27"/>
        <v>ROS</v>
      </c>
      <c r="J58" s="81"/>
      <c r="K58" s="60" t="str">
        <f t="shared" si="28"/>
        <v>ROS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Timed automata</v>
      </c>
      <c r="D59" s="83"/>
      <c r="E59" s="83"/>
      <c r="F59" s="83"/>
      <c r="G59" s="83" t="str">
        <f>IFERROR(__xludf.DUMMYFUNCTION("""COMPUTED_VALUE"""),"Timed automata")</f>
        <v>Timed automata</v>
      </c>
      <c r="H59" s="83"/>
      <c r="I59" s="54" t="str">
        <f t="shared" si="27"/>
        <v>Timed automata</v>
      </c>
      <c r="J59" s="83"/>
      <c r="K59" s="55" t="str">
        <f t="shared" si="28"/>
        <v>Timed automata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10th International Conference on Dependable Systems, Services and Technologies (DESSERT)</v>
      </c>
      <c r="E67" s="54" t="str">
        <f t="shared" ref="E67:E68" si="29">CONCATENATE(C67,"---",D67)</f>
        <v>Conference---10th International Conference on Dependable Systems, Services and Technologies (DESSERT)</v>
      </c>
      <c r="F67" s="54"/>
      <c r="G67" s="54" t="str">
        <f>IFERROR(__xludf.DUMMYFUNCTION("IFNA(UNIQUE(FILTER(E67:E68, E67:E68&lt;&gt;""n.a"")),""n.a."")"),"Conference---10th International Conference on Dependable Systems, Services and Technologies (DESSERT)")</f>
        <v>Conference---10th International Conference on Dependable Systems, Services and Technologies (DESSERT)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IFERROR(__xludf.DUMMYFUNCTION("""COMPUTED_VALUE"""),"10th International Conference on Dependable Systems, Services and Technologies (DESSERT)")</f>
        <v>10th International Conference on Dependable Systems, Services and Technologies (DESSERT)</v>
      </c>
      <c r="K67" s="55" t="str">
        <f t="shared" si="28"/>
        <v>Conference</v>
      </c>
      <c r="L67" s="55" t="str">
        <f>IF(NOT(J67=""),J67,"n.a.")</f>
        <v>10th International Conference on Dependable Systems, Services and Technologies (DESSERT)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33</v>
      </c>
      <c r="G3" s="101" t="s">
        <v>35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38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38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38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38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39</v>
      </c>
    </row>
    <row r="11">
      <c r="A11" s="113">
        <v>9.0</v>
      </c>
      <c r="B11" s="121" t="s">
        <v>16</v>
      </c>
      <c r="C11" s="122" t="s">
        <v>38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40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41</v>
      </c>
      <c r="D13" s="123" t="s">
        <v>42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38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1</v>
      </c>
      <c r="E15" s="129">
        <f>IF(OR(EXACT(C6,"Y")),1,0)</f>
        <v>0</v>
      </c>
      <c r="F15" s="129">
        <f t="shared" si="1"/>
        <v>1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36</v>
      </c>
      <c r="D16" s="126">
        <f t="shared" si="2"/>
        <v>0</v>
      </c>
      <c r="E16" s="126">
        <f>IF(OR(EXACT(C8,"Y")),1,0)</f>
        <v>1</v>
      </c>
      <c r="F16" s="126">
        <f t="shared" si="1"/>
        <v>1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1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43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20"/>
      <c r="I18" s="107" t="s">
        <v>44</v>
      </c>
    </row>
    <row r="19">
      <c r="A19" s="132">
        <v>17.0</v>
      </c>
      <c r="B19" s="132" t="s">
        <v>24</v>
      </c>
      <c r="C19" s="133" t="s">
        <v>40</v>
      </c>
      <c r="D19" s="134" t="s">
        <v>45</v>
      </c>
      <c r="E19" s="135" t="s">
        <v>46</v>
      </c>
      <c r="F19" s="135"/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47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48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49</v>
      </c>
    </row>
    <row r="3">
      <c r="B3" s="100"/>
      <c r="C3" s="100"/>
      <c r="D3" s="101" t="s">
        <v>34</v>
      </c>
      <c r="E3" s="101" t="s">
        <v>33</v>
      </c>
      <c r="F3" s="101" t="s">
        <v>35</v>
      </c>
      <c r="G3" s="101" t="s">
        <v>35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31</v>
      </c>
    </row>
    <row r="5">
      <c r="A5" s="143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31</v>
      </c>
    </row>
    <row r="6">
      <c r="A6" s="141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31</v>
      </c>
    </row>
    <row r="7">
      <c r="A7" s="143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31</v>
      </c>
    </row>
    <row r="8">
      <c r="A8" s="141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31</v>
      </c>
    </row>
    <row r="9">
      <c r="A9" s="143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31</v>
      </c>
    </row>
    <row r="10">
      <c r="A10" s="141">
        <v>2.0</v>
      </c>
      <c r="B10" s="117">
        <v>8.0</v>
      </c>
      <c r="C10" s="117" t="s">
        <v>15</v>
      </c>
      <c r="D10" s="119" t="s">
        <v>35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31</v>
      </c>
    </row>
    <row r="11">
      <c r="A11" s="143">
        <v>2.0</v>
      </c>
      <c r="B11" s="113">
        <v>9.0</v>
      </c>
      <c r="C11" s="121" t="s">
        <v>16</v>
      </c>
      <c r="D11" s="122" t="s">
        <v>35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31</v>
      </c>
    </row>
    <row r="12">
      <c r="A12" s="141" t="s">
        <v>48</v>
      </c>
      <c r="B12" s="117">
        <v>10.0</v>
      </c>
      <c r="C12" s="117" t="s">
        <v>17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19" t="s">
        <v>35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31</v>
      </c>
    </row>
    <row r="13">
      <c r="A13" s="143">
        <v>3.0</v>
      </c>
      <c r="B13" s="113">
        <v>11.0</v>
      </c>
      <c r="C13" s="113" t="s">
        <v>18</v>
      </c>
      <c r="D13" s="115" t="s">
        <v>35</v>
      </c>
      <c r="E13" s="123"/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31</v>
      </c>
    </row>
    <row r="14">
      <c r="A14" s="141">
        <v>1.0</v>
      </c>
      <c r="B14" s="117">
        <v>12.0</v>
      </c>
      <c r="C14" s="117" t="s">
        <v>19</v>
      </c>
      <c r="D14" s="125" t="str">
        <f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 t="s">
        <v>50</v>
      </c>
      <c r="V14" s="107" t="s">
        <v>31</v>
      </c>
    </row>
    <row r="15">
      <c r="A15" s="143">
        <v>1.0</v>
      </c>
      <c r="B15" s="113">
        <v>13.0</v>
      </c>
      <c r="C15" s="113" t="s">
        <v>20</v>
      </c>
      <c r="D15" s="128" t="s">
        <v>36</v>
      </c>
      <c r="E15" s="129">
        <f t="shared" ref="E15:E16" si="2">IF(OR(EXACT(D4,"Y")),1,0)</f>
        <v>1</v>
      </c>
      <c r="F15" s="129">
        <f>IF(OR(EXACT(D6,"Y")),1,0)</f>
        <v>0</v>
      </c>
      <c r="G15" s="129">
        <f t="shared" si="1"/>
        <v>1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51</v>
      </c>
    </row>
    <row r="16">
      <c r="A16" s="141">
        <v>1.0</v>
      </c>
      <c r="B16" s="117">
        <v>14.0</v>
      </c>
      <c r="C16" s="117" t="s">
        <v>21</v>
      </c>
      <c r="D16" s="125" t="str">
        <f>IF(G16&gt;0,"Y","n.a.")</f>
        <v>Y</v>
      </c>
      <c r="E16" s="126">
        <f t="shared" si="2"/>
        <v>0</v>
      </c>
      <c r="F16" s="126">
        <f>IF(OR(EXACT(D8,"Y")),1,0)</f>
        <v>1</v>
      </c>
      <c r="G16" s="126">
        <f t="shared" si="1"/>
        <v>1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31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Y</v>
      </c>
      <c r="E17" s="129">
        <f>IF(OR(AND(G14,OR(G15,G16)),AND(G15,OR(G14,G16)),AND(G16,OR(G14,G15))),1,0)</f>
        <v>1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31</v>
      </c>
    </row>
    <row r="18">
      <c r="A18" s="141">
        <v>3.0</v>
      </c>
      <c r="B18" s="131">
        <v>16.0</v>
      </c>
      <c r="C18" s="103" t="s">
        <v>23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05" t="s">
        <v>35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31</v>
      </c>
    </row>
    <row r="19">
      <c r="A19" s="143">
        <v>3.0</v>
      </c>
      <c r="B19" s="132">
        <v>17.0</v>
      </c>
      <c r="C19" s="132" t="s">
        <v>24</v>
      </c>
      <c r="D19" s="133"/>
      <c r="E19" s="133"/>
      <c r="F19" s="145"/>
      <c r="G19" s="145"/>
      <c r="H19" s="145"/>
      <c r="I19" s="146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31</v>
      </c>
    </row>
    <row r="20">
      <c r="A20" s="137"/>
      <c r="B20" s="137">
        <v>18.0</v>
      </c>
      <c r="C20" s="138" t="s">
        <v>25</v>
      </c>
      <c r="D20" s="149" t="str">
        <f>IF(OR(EXACT(D4,"Y"),EXACT(D5,"Y"),EXACT(D6,"Y"),EXACT(D7,"Y"),EXACT(D8,"Y"),EXACT(D9,"Y")),"Y","N")</f>
        <v>Y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31</v>
      </c>
    </row>
    <row r="21">
      <c r="A21" s="152">
        <v>4.0</v>
      </c>
      <c r="B21" s="153">
        <v>19.0</v>
      </c>
      <c r="C21" s="153" t="s">
        <v>52</v>
      </c>
      <c r="D21" s="154" t="s">
        <v>53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7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</row>
    <row r="23">
      <c r="D23" s="157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7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</row>
    <row r="25">
      <c r="A25" s="160"/>
      <c r="B25" s="160"/>
      <c r="C25" s="161" t="s">
        <v>54</v>
      </c>
      <c r="D25" s="161" t="s">
        <v>55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2" t="s">
        <v>56</v>
      </c>
      <c r="B26" s="163"/>
      <c r="C26" s="164" t="s">
        <v>57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2" t="s">
        <v>58</v>
      </c>
      <c r="B27" s="163"/>
      <c r="C27" s="164" t="s">
        <v>59</v>
      </c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>
      <c r="A28" s="162" t="s">
        <v>60</v>
      </c>
      <c r="B28" s="163"/>
      <c r="C28" s="164" t="s">
        <v>59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2" t="s">
        <v>61</v>
      </c>
      <c r="B29" s="163"/>
      <c r="C29" s="164" t="s">
        <v>59</v>
      </c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>
      <c r="A30" s="169"/>
      <c r="B30" s="169"/>
      <c r="C30" s="16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0"/>
      <c r="B31" s="170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1" t="s">
        <v>62</v>
      </c>
      <c r="B32" s="172"/>
      <c r="C32" s="172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>
      <c r="A33" s="174" t="s">
        <v>56</v>
      </c>
      <c r="B33" s="174"/>
      <c r="C33" s="174" t="s">
        <v>63</v>
      </c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>
      <c r="A34" s="172" t="s">
        <v>58</v>
      </c>
      <c r="B34" s="172"/>
      <c r="C34" s="172" t="s">
        <v>64</v>
      </c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>
      <c r="A35" s="174" t="s">
        <v>60</v>
      </c>
      <c r="B35" s="174"/>
      <c r="C35" s="174" t="s">
        <v>65</v>
      </c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>
      <c r="A36" s="172" t="s">
        <v>61</v>
      </c>
      <c r="B36" s="172"/>
      <c r="C36" s="172" t="s">
        <v>66</v>
      </c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>
      <c r="A37" s="170"/>
      <c r="B37" s="170"/>
      <c r="C37" s="1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9"/>
      <c r="B38" s="169"/>
      <c r="C38" s="16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0"/>
      <c r="B39" s="170"/>
      <c r="C39" s="1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9"/>
      <c r="B40" s="169"/>
      <c r="C40" s="16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