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<sst xmlns="http://schemas.openxmlformats.org/spreadsheetml/2006/main" count="235" uniqueCount="65">
  <si>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</si>
  <si>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</si>
  <si>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</si>
  <si>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</si>
  <si>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</si>
  <si>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</si>
  <si>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</si>
  <si>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</si>
  <si>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</si>
  <si>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</si>
  <si>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</si>
  <si>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</si>
  <si>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</si>
  <si>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</si>
  <si>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</si>
  <si>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</si>
  <si>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</si>
  <si>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</si>
  <si>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</si>
  <si>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</si>
  <si>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</si>
  <si>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</si>
  <si>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</si>
  <si>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</si>
  <si>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</si>
  <si>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</si>
  <si>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</si>
  <si>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</si>
  <si>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</si>
  <si>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</si>
  <si>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</si>
  <si>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authors introduced a delta-oriented architecture test modeling to achieve the systematic reuse
of common component and integration test artifacts between different system variants. Moreover, they applied delta-oriented test
artifact reuse and regression test planning for a systematic evolution of variable test artifacts among incrementally tested versions
and/or variants of a software system.</t>
  </si>
  <si>
    <t>MDE</t>
  </si>
  <si>
    <t>Process</t>
  </si>
  <si>
    <t>n.a.</t>
  </si>
  <si>
    <t>N</t>
  </si>
  <si>
    <t>&lt;add your comment here if any&gt;</t>
  </si>
  <si>
    <t>Journal</t>
  </si>
  <si>
    <t>The Journal of Systems and Software</t>
  </si>
  <si>
    <t>Partially</t>
  </si>
  <si>
    <t>Automotive</t>
  </si>
  <si>
    <t>Large-scale systems</t>
  </si>
  <si>
    <t>Model-based testing</t>
  </si>
  <si>
    <t>Regression testing</t>
  </si>
  <si>
    <t>Variable software architectures</t>
  </si>
  <si>
    <t>RQs</t>
  </si>
  <si>
    <t>2,3</t>
  </si>
  <si>
    <t>The paper proposes an incremental model-based testing approach for variant-rich large-scale
software systems based on delta-oriented test model specifications. The authors approaches ensures the reusability of the testing componentes across the systems. The authors evalute its approach presenting a case study in the automotive domain.</t>
  </si>
  <si>
    <t>Testing</t>
  </si>
  <si>
    <t>Regression Testing</t>
  </si>
  <si>
    <t>Model-Based Testing</t>
  </si>
  <si>
    <t>This work do not cross the mentioned dimensions. Basically is a model-driven approach to elaborate tests. The paper mention large-scale systems, but not form a perspective of a Devops. Instead the mention large-scale systems as a class of systems that needs the testing approach they present.</t>
  </si>
  <si>
    <t>Future research directions (as stated by authors, if any)</t>
  </si>
  <si>
    <t xml:space="preserve">Reviewer </t>
  </si>
  <si>
    <t>Joan Giner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</si>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</sst>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authors introduced a delta-oriented architecture test modeling to achieve the systematic reuse
of common component and integration test artifacts between different system variants. Moreover, they applied delta-oriented test
artifact reuse and regression test planning for a systematic evolution of variable test artifacts among incrementally tested versions
and/or variants of a software system.</v>
      </c>
      <c r="V2" s="10" t="str">
        <f>'2'!V2</f>
        <v>The paper proposes an incremental model-based testing approach for variant-rich large-scale
software systems based on delta-oriented test model specifications. The authors approaches ensures the reusability of the testing componentes across the systems. The authors evalute its approach presenting a case study in the automotive domain.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The Journal of Systems and Software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Partially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Automotive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Large-scale systems</v>
      </c>
      <c r="D19" s="29" t="str">
        <f>K58</f>
        <v>Model-based testing</v>
      </c>
      <c r="E19" s="29" t="str">
        <f>K59</f>
        <v>Regression testing</v>
      </c>
      <c r="F19" s="29" t="str">
        <f>K60</f>
        <v>Variable software architectures</v>
      </c>
      <c r="G19" s="29" t="str">
        <f>K61</f>
        <v>Regression Testing</v>
      </c>
      <c r="H19" s="30" t="str">
        <f>K62</f>
        <v>Automotive</v>
      </c>
      <c r="I19" s="29" t="str">
        <f>K63</f>
        <v>Model-Based Testing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This work do not cross the mentioned dimensions. Basically is a model-driven approach to elaborate tests. The paper mention large-scale systems, but not form a perspective of a Devops. Instead the mention large-scale systems as a class of systems that needs the testing approach they present.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32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Automotive</v>
      </c>
      <c r="D47" s="75"/>
      <c r="E47" s="75"/>
      <c r="F47" s="75"/>
      <c r="G47" s="75" t="str">
        <f>IFERROR(__xludf.DUMMYFUNCTION("IFNA(UNIQUE(FILTER(C47:C56, C47:C56&lt;&gt;""n.a."")),""n.a."")"),"Automotive")</f>
        <v>Automotive</v>
      </c>
      <c r="H47" s="75"/>
      <c r="I47" s="76" t="str">
        <f t="shared" si="27"/>
        <v>Automotive</v>
      </c>
      <c r="J47" s="75"/>
      <c r="K47" s="77" t="str">
        <f t="shared" si="28"/>
        <v>Automotive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Automotive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Large-scale systems</v>
      </c>
      <c r="D57" s="90"/>
      <c r="E57" s="90"/>
      <c r="F57" s="90"/>
      <c r="G57" s="75" t="str">
        <f>IFERROR(__xludf.DUMMYFUNCTION("IFNA(UNIQUE(FILTER(C57:C66, C57:C66&lt;&gt;""n.a."")),""n.a."")"),"Large-scale systems")</f>
        <v>Large-scale systems</v>
      </c>
      <c r="H57" s="90"/>
      <c r="I57" s="76" t="str">
        <f t="shared" si="27"/>
        <v>Large-scale systems</v>
      </c>
      <c r="J57" s="90"/>
      <c r="K57" s="77" t="str">
        <f t="shared" si="28"/>
        <v>Large-scale systems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Model-based testing</v>
      </c>
      <c r="D58" s="81"/>
      <c r="E58" s="81"/>
      <c r="F58" s="81"/>
      <c r="G58" s="81" t="str">
        <f>IFERROR(__xludf.DUMMYFUNCTION("""COMPUTED_VALUE"""),"Model-based testing")</f>
        <v>Model-based testing</v>
      </c>
      <c r="H58" s="81"/>
      <c r="I58" s="59" t="str">
        <f t="shared" si="27"/>
        <v>Model-based testing</v>
      </c>
      <c r="J58" s="81"/>
      <c r="K58" s="60" t="str">
        <f t="shared" si="28"/>
        <v>Model-based testing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Regression testing</v>
      </c>
      <c r="D59" s="83"/>
      <c r="E59" s="83"/>
      <c r="F59" s="83"/>
      <c r="G59" s="83" t="str">
        <f>IFERROR(__xludf.DUMMYFUNCTION("""COMPUTED_VALUE"""),"Regression testing")</f>
        <v>Regression testing</v>
      </c>
      <c r="H59" s="83"/>
      <c r="I59" s="54" t="str">
        <f t="shared" si="27"/>
        <v>Regression testing</v>
      </c>
      <c r="J59" s="83"/>
      <c r="K59" s="55" t="str">
        <f t="shared" si="28"/>
        <v>Regression testing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Variable software architectures</v>
      </c>
      <c r="D60" s="81"/>
      <c r="E60" s="81"/>
      <c r="F60" s="81"/>
      <c r="G60" s="81" t="str">
        <f>IFERROR(__xludf.DUMMYFUNCTION("""COMPUTED_VALUE"""),"Variable software architectures")</f>
        <v>Variable software architectures</v>
      </c>
      <c r="H60" s="81"/>
      <c r="I60" s="59" t="str">
        <f t="shared" si="27"/>
        <v>Variable software architectures</v>
      </c>
      <c r="J60" s="81"/>
      <c r="K60" s="60" t="str">
        <f t="shared" si="28"/>
        <v>Variable software architectures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IFERROR(__xludf.DUMMYFUNCTION("""COMPUTED_VALUE"""),"Regression Testing")</f>
        <v>Regression Testing</v>
      </c>
      <c r="H61" s="83"/>
      <c r="I61" s="54" t="str">
        <f t="shared" si="27"/>
        <v>Regression Testing</v>
      </c>
      <c r="J61" s="83"/>
      <c r="K61" s="55" t="str">
        <f t="shared" si="28"/>
        <v>Regression Testing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Regression Testing</v>
      </c>
      <c r="D62" s="81"/>
      <c r="E62" s="81"/>
      <c r="F62" s="81"/>
      <c r="G62" s="81" t="str">
        <f>IFERROR(__xludf.DUMMYFUNCTION("""COMPUTED_VALUE"""),"Automotive")</f>
        <v>Automotive</v>
      </c>
      <c r="H62" s="81"/>
      <c r="I62" s="59" t="str">
        <f t="shared" si="27"/>
        <v>Automotive</v>
      </c>
      <c r="J62" s="81"/>
      <c r="K62" s="60" t="str">
        <f t="shared" si="28"/>
        <v>Automotive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Automotive</v>
      </c>
      <c r="D63" s="83"/>
      <c r="E63" s="83"/>
      <c r="F63" s="83"/>
      <c r="G63" s="83" t="str">
        <f>IFERROR(__xludf.DUMMYFUNCTION("""COMPUTED_VALUE"""),"Model-Based Testing")</f>
        <v>Model-Based Testing</v>
      </c>
      <c r="H63" s="83"/>
      <c r="I63" s="54" t="str">
        <f t="shared" si="27"/>
        <v>Model-Based Testing</v>
      </c>
      <c r="J63" s="83"/>
      <c r="K63" s="55" t="str">
        <f t="shared" si="28"/>
        <v>Model-Based Testing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Model-Based Testing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Variable software architectures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The Journal of Systems and Software</v>
      </c>
      <c r="E67" s="54" t="str">
        <f t="shared" ref="E67:E68" si="29">CONCATENATE(C67,"---",D67)</f>
        <v>Journal---The Journal of Systems and Software</v>
      </c>
      <c r="F67" s="54"/>
      <c r="G67" s="54" t="str">
        <f>IFERROR(__xludf.DUMMYFUNCTION("IFNA(UNIQUE(FILTER(E67:E68, E67:E68&lt;&gt;""n.a"")),""n.a."")"),"Journal---The Journal of Systems and Software")</f>
        <v>Journal---The Journal of Systems and Software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IFERROR(__xludf.DUMMYFUNCTION("""COMPUTED_VALUE"""),"The Journal of Systems and Software")</f>
        <v>The Journal of Systems and Software</v>
      </c>
      <c r="K67" s="55" t="str">
        <f t="shared" si="28"/>
        <v>Journal</v>
      </c>
      <c r="L67" s="55" t="str">
        <f>IF(NOT(J67=""),J67,"n.a.")</f>
        <v>The Journal of Systems and Software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The Journal of Systems and Software</v>
      </c>
      <c r="E68" s="59" t="str">
        <f t="shared" si="29"/>
        <v>Journal---The Journal of Systems and Software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14.25" customHeight="1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36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36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36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36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36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36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36</v>
      </c>
    </row>
    <row r="11">
      <c r="A11" s="113">
        <v>9.0</v>
      </c>
      <c r="B11" s="121" t="s">
        <v>16</v>
      </c>
      <c r="C11" s="122" t="s">
        <v>35</v>
      </c>
      <c r="D11" s="120"/>
      <c r="E11" s="120"/>
      <c r="F11" s="120"/>
      <c r="G11" s="120"/>
      <c r="H11" s="120"/>
      <c r="I11" s="112" t="s">
        <v>36</v>
      </c>
    </row>
    <row r="12">
      <c r="A12" s="117">
        <v>10.0</v>
      </c>
      <c r="B12" s="117" t="s">
        <v>17</v>
      </c>
      <c r="C12" s="119" t="s">
        <v>34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36</v>
      </c>
    </row>
    <row r="13">
      <c r="A13" s="113">
        <v>11.0</v>
      </c>
      <c r="B13" s="113" t="s">
        <v>18</v>
      </c>
      <c r="C13" s="115" t="s">
        <v>37</v>
      </c>
      <c r="D13" s="123" t="s">
        <v>38</v>
      </c>
      <c r="E13" s="124"/>
      <c r="F13" s="124"/>
      <c r="G13" s="120"/>
      <c r="H13" s="120"/>
      <c r="I13" s="112" t="s">
        <v>36</v>
      </c>
    </row>
    <row r="14">
      <c r="A14" s="117">
        <v>12.0</v>
      </c>
      <c r="B14" s="117" t="s">
        <v>19</v>
      </c>
      <c r="C14" s="125" t="s">
        <v>39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36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36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36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36</v>
      </c>
    </row>
    <row r="18">
      <c r="A18" s="131">
        <v>16.0</v>
      </c>
      <c r="B18" s="103" t="s">
        <v>23</v>
      </c>
      <c r="C18" s="105" t="s">
        <v>40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36</v>
      </c>
    </row>
    <row r="19">
      <c r="A19" s="132">
        <v>17.0</v>
      </c>
      <c r="B19" s="132" t="s">
        <v>24</v>
      </c>
      <c r="C19" s="133" t="s">
        <v>41</v>
      </c>
      <c r="D19" s="133" t="s">
        <v>42</v>
      </c>
      <c r="E19" s="133" t="s">
        <v>43</v>
      </c>
      <c r="F19" s="133" t="s">
        <v>44</v>
      </c>
      <c r="G19" s="134"/>
      <c r="H19" s="134"/>
      <c r="I19" s="112" t="s">
        <v>36</v>
      </c>
    </row>
    <row r="20">
      <c r="A20" s="135">
        <v>18.0</v>
      </c>
      <c r="B20" s="136" t="s">
        <v>25</v>
      </c>
      <c r="C20" s="137" t="str">
        <f>IF(OR(EXACT(C4,"Y"),EXACT(C5,"Y"),EXACT(C6,"Y"),EXACT(C7,"Y"),EXACT(C8,"Y"),EXACT(C9,"Y")),"Y","N")</f>
        <v>N</v>
      </c>
      <c r="D20" s="138"/>
      <c r="E20" s="138"/>
      <c r="F20" s="138"/>
      <c r="G20" s="138"/>
      <c r="H20" s="138"/>
      <c r="I20" s="107" t="s">
        <v>36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45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39" t="s">
        <v>46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47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39">
        <v>1.0</v>
      </c>
      <c r="B4" s="103">
        <v>2.0</v>
      </c>
      <c r="C4" s="104" t="s">
        <v>9</v>
      </c>
      <c r="D4" s="105" t="s">
        <v>35</v>
      </c>
      <c r="E4" s="106"/>
      <c r="F4" s="106"/>
      <c r="G4" s="106"/>
      <c r="H4" s="106"/>
      <c r="I4" s="106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07" t="s">
        <v>36</v>
      </c>
    </row>
    <row r="5">
      <c r="A5" s="141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12" t="s">
        <v>36</v>
      </c>
    </row>
    <row r="6">
      <c r="A6" s="139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07" t="s">
        <v>36</v>
      </c>
    </row>
    <row r="7">
      <c r="A7" s="141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12" t="s">
        <v>36</v>
      </c>
    </row>
    <row r="8">
      <c r="A8" s="139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07" t="s">
        <v>36</v>
      </c>
    </row>
    <row r="9">
      <c r="A9" s="141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12" t="s">
        <v>36</v>
      </c>
    </row>
    <row r="10">
      <c r="A10" s="139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07" t="s">
        <v>36</v>
      </c>
    </row>
    <row r="11">
      <c r="A11" s="141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12" t="s">
        <v>36</v>
      </c>
    </row>
    <row r="12">
      <c r="A12" s="139" t="s">
        <v>46</v>
      </c>
      <c r="B12" s="117">
        <v>10.0</v>
      </c>
      <c r="C12" s="117" t="s">
        <v>17</v>
      </c>
      <c r="D12" s="119" t="s">
        <v>48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07" t="s">
        <v>36</v>
      </c>
    </row>
    <row r="13">
      <c r="A13" s="141">
        <v>3.0</v>
      </c>
      <c r="B13" s="113">
        <v>11.0</v>
      </c>
      <c r="C13" s="113" t="s">
        <v>18</v>
      </c>
      <c r="D13" s="115" t="s">
        <v>37</v>
      </c>
      <c r="E13" s="133" t="s">
        <v>38</v>
      </c>
      <c r="F13" s="124"/>
      <c r="G13" s="124"/>
      <c r="H13" s="120"/>
      <c r="I13" s="12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12" t="s">
        <v>36</v>
      </c>
    </row>
    <row r="14">
      <c r="A14" s="139">
        <v>1.0</v>
      </c>
      <c r="B14" s="117">
        <v>12.0</v>
      </c>
      <c r="C14" s="117" t="s">
        <v>19</v>
      </c>
      <c r="D14" s="125" t="s">
        <v>34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07" t="s">
        <v>36</v>
      </c>
    </row>
    <row r="15">
      <c r="A15" s="141">
        <v>1.0</v>
      </c>
      <c r="B15" s="113">
        <v>13.0</v>
      </c>
      <c r="C15" s="113" t="s">
        <v>20</v>
      </c>
      <c r="D15" s="128" t="str">
        <f t="shared" ref="D15:D16" si="2">IF(G15&gt;0,"Y","n.a.")</f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1"/>
        <v>0</v>
      </c>
      <c r="H15" s="127"/>
      <c r="I15" s="12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12" t="s">
        <v>36</v>
      </c>
    </row>
    <row r="16">
      <c r="A16" s="139">
        <v>1.0</v>
      </c>
      <c r="B16" s="117">
        <v>14.0</v>
      </c>
      <c r="C16" s="117" t="s">
        <v>21</v>
      </c>
      <c r="D16" s="125" t="str">
        <f t="shared" si="2"/>
        <v>n.a.</v>
      </c>
      <c r="E16" s="126">
        <f t="shared" si="3"/>
        <v>0</v>
      </c>
      <c r="F16" s="126">
        <f>IF(OR(EXACT(D8,"Y")),1,0)</f>
        <v>0</v>
      </c>
      <c r="G16" s="126">
        <f t="shared" si="1"/>
        <v>0</v>
      </c>
      <c r="H16" s="127"/>
      <c r="I16" s="12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07" t="s">
        <v>36</v>
      </c>
    </row>
    <row r="17">
      <c r="A17" s="141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12" t="s">
        <v>36</v>
      </c>
    </row>
    <row r="18">
      <c r="A18" s="139">
        <v>3.0</v>
      </c>
      <c r="B18" s="131">
        <v>16.0</v>
      </c>
      <c r="C18" s="103" t="s">
        <v>23</v>
      </c>
      <c r="D18" s="105" t="s">
        <v>40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07" t="s">
        <v>36</v>
      </c>
    </row>
    <row r="19">
      <c r="A19" s="141">
        <v>3.0</v>
      </c>
      <c r="B19" s="132">
        <v>17.0</v>
      </c>
      <c r="C19" s="132" t="s">
        <v>24</v>
      </c>
      <c r="D19" s="143" t="s">
        <v>49</v>
      </c>
      <c r="E19" s="143" t="s">
        <v>40</v>
      </c>
      <c r="F19" s="144" t="s">
        <v>50</v>
      </c>
      <c r="G19" s="133" t="s">
        <v>44</v>
      </c>
      <c r="H19" s="144"/>
      <c r="I19" s="145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7" t="s">
        <v>36</v>
      </c>
    </row>
    <row r="20">
      <c r="A20" s="135"/>
      <c r="B20" s="135">
        <v>18.0</v>
      </c>
      <c r="C20" s="136" t="s">
        <v>25</v>
      </c>
      <c r="D20" s="148" t="str">
        <f>IF(OR(EXACT(D4,"Y"),EXACT(D5,"Y"),EXACT(D6,"Y"),EXACT(D7,"Y"),EXACT(D8,"Y"),EXACT(D9,"Y")),"Y","N")</f>
        <v>N</v>
      </c>
      <c r="E20" s="149"/>
      <c r="F20" s="149"/>
      <c r="G20" s="149"/>
      <c r="H20" s="149"/>
      <c r="I20" s="149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7" t="s">
        <v>51</v>
      </c>
    </row>
    <row r="21">
      <c r="A21" s="151">
        <v>4.0</v>
      </c>
      <c r="B21" s="152">
        <v>19.0</v>
      </c>
      <c r="C21" s="152" t="s">
        <v>52</v>
      </c>
      <c r="D21" s="153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5"/>
    </row>
    <row r="22">
      <c r="D22" s="153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7"/>
    </row>
    <row r="23">
      <c r="D23" s="153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5"/>
    </row>
    <row r="24">
      <c r="D24" s="153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7"/>
    </row>
    <row r="25">
      <c r="A25" s="158"/>
      <c r="B25" s="158"/>
      <c r="C25" s="159" t="s">
        <v>53</v>
      </c>
      <c r="D25" s="159" t="s">
        <v>54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0" t="s">
        <v>55</v>
      </c>
      <c r="B26" s="161"/>
      <c r="C26" s="162" t="s">
        <v>56</v>
      </c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4"/>
    </row>
    <row r="27">
      <c r="A27" s="160" t="s">
        <v>57</v>
      </c>
      <c r="B27" s="161"/>
      <c r="C27" s="162" t="s">
        <v>56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6"/>
    </row>
    <row r="28">
      <c r="A28" s="160" t="s">
        <v>58</v>
      </c>
      <c r="B28" s="161"/>
      <c r="C28" s="162" t="s">
        <v>56</v>
      </c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4"/>
    </row>
    <row r="29">
      <c r="A29" s="160" t="s">
        <v>59</v>
      </c>
      <c r="B29" s="161"/>
      <c r="C29" s="162" t="s">
        <v>56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6"/>
    </row>
    <row r="30">
      <c r="A30" s="167"/>
      <c r="B30" s="167"/>
      <c r="C30" s="16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8"/>
      <c r="B31" s="168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69" t="s">
        <v>60</v>
      </c>
      <c r="B32" s="170"/>
      <c r="C32" s="170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</row>
    <row r="33">
      <c r="A33" s="172" t="s">
        <v>55</v>
      </c>
      <c r="B33" s="172"/>
      <c r="C33" s="172" t="s">
        <v>61</v>
      </c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</row>
    <row r="34">
      <c r="A34" s="170" t="s">
        <v>57</v>
      </c>
      <c r="B34" s="170"/>
      <c r="C34" s="170" t="s">
        <v>62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</row>
    <row r="35">
      <c r="A35" s="172" t="s">
        <v>58</v>
      </c>
      <c r="B35" s="172"/>
      <c r="C35" s="172" t="s">
        <v>63</v>
      </c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</row>
    <row r="36">
      <c r="A36" s="170" t="s">
        <v>59</v>
      </c>
      <c r="B36" s="170"/>
      <c r="C36" s="170" t="s">
        <v>64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</row>
    <row r="37">
      <c r="A37" s="168"/>
      <c r="B37" s="168"/>
      <c r="C37" s="168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7"/>
      <c r="B38" s="167"/>
      <c r="C38" s="16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8"/>
      <c r="B39" s="168"/>
      <c r="C39" s="168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7"/>
      <c r="B40" s="167"/>
      <c r="C40" s="16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