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<sst xmlns="http://schemas.openxmlformats.org/spreadsheetml/2006/main" count="232" uniqueCount="70">
  <si>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</si>
  <si>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</si>
  <si>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</si>
  <si>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</si>
  <si>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</si>
  <si>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</si>
  <si>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</si>
  <si>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</si>
  <si>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</si>
  <si>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</si>
  <si>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</si>
  <si>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</si>
  <si>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</si>
  <si>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</si>
  <si>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</si>
  <si>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</si>
  <si>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</si>
  <si>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</si>
  <si>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</si>
  <si>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</si>
  <si>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</si>
  <si>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</si>
  <si>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</si>
  <si>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</si>
  <si>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</si>
  <si>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</si>
  <si>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</si>
  <si>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</si>
  <si>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</si>
  <si>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</si>
  <si>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</si>
  <si>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authors present a model-driven architecture (MDA) technique that can be used to model a Product-line architectures (PLA) configuration space, automatically derive configurations to test, and automate the packaging, deployment, and testing of configurations.</t>
  </si>
  <si>
    <t>MDE</t>
  </si>
  <si>
    <t>Process</t>
  </si>
  <si>
    <t>Product</t>
  </si>
  <si>
    <t>Resource</t>
  </si>
  <si>
    <t>n.a.</t>
  </si>
  <si>
    <t>&lt;add your comment here if any&gt;</t>
  </si>
  <si>
    <t>N</t>
  </si>
  <si>
    <t>Constraints Optimization System (CONST) to solve Constraint satisfaction problems (CSPs)</t>
  </si>
  <si>
    <t>Y</t>
  </si>
  <si>
    <t>FireAnt, an open-source Eclipse plug-in for modeling PLAs</t>
  </si>
  <si>
    <t>Testing</t>
  </si>
  <si>
    <t>Modelling</t>
  </si>
  <si>
    <t>Coding</t>
  </si>
  <si>
    <t>Book Chapter</t>
  </si>
  <si>
    <t>Model-Driven Domain Analysis and Software Development: Architectures and Functions</t>
  </si>
  <si>
    <t>application domain independent</t>
  </si>
  <si>
    <t>Model-Driven Architecture</t>
  </si>
  <si>
    <t>Product-line architecture</t>
  </si>
  <si>
    <t>Automated Testing</t>
  </si>
  <si>
    <t>Test Configuration</t>
  </si>
  <si>
    <t>Automated Deployment</t>
  </si>
  <si>
    <t>No keywords</t>
  </si>
  <si>
    <t>RQs</t>
  </si>
  <si>
    <t>2,3</t>
  </si>
  <si>
    <t>the authors present a model-driven architecture (MDA) technique that can be used to (1) model a PLA’s configuration space, (2) automatically derive configurations to test, and (3) automate the packaging, deployment, and testing of con-figurations.</t>
  </si>
  <si>
    <t>Future research directions (as stated by authors, if any)</t>
  </si>
  <si>
    <t xml:space="preserve">Reviewer </t>
  </si>
  <si>
    <t>Romina Eramo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</si>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</sst>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1" xfId="0" applyAlignment="1" applyFont="1" applyNumberForma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authors present a model-driven architecture (MDA) technique that can be used to model a Product-line architectures (PLA) configuration space, automatically derive configurations to test, and automate the packaging, deployment, and testing of configurations.</v>
      </c>
      <c r="V2" s="10" t="str">
        <f>'2'!V2</f>
        <v>the authors present a model-driven architecture (MDA) technique that can be used to (1) model a PLA’s configuration space, (2) automatically derive configurations to test, and (3) automate the packaging, deployment, and testing of con-figurations.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MDE</v>
      </c>
      <c r="H3" s="13" t="str">
        <f t="shared" si="3"/>
        <v>Resource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Constraints Optimization System (CONST) to solve Constraint satisfaction problems (CSPs)</v>
      </c>
      <c r="V8" s="20" t="str">
        <f>'2'!V8</f>
        <v>&lt;add your comment here if any&gt;</v>
      </c>
      <c r="W8" s="11">
        <f t="shared" si="11"/>
        <v>1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FireAnt, an open-source Eclipse plug-in for modeling PLAs</v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Modelling</v>
      </c>
      <c r="E12" s="18" t="str">
        <f>K39</f>
        <v>Coding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#REF!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n.a.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Model-Driven Architecture</v>
      </c>
      <c r="D19" s="29" t="str">
        <f>K58</f>
        <v>Product-line architecture</v>
      </c>
      <c r="E19" s="29" t="str">
        <f>K59</f>
        <v>Automated Testing</v>
      </c>
      <c r="F19" s="29" t="str">
        <f>K60</f>
        <v>Test Configuration</v>
      </c>
      <c r="G19" s="29" t="str">
        <f>K61</f>
        <v>Automated Deployment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No keywords</v>
      </c>
      <c r="V19" s="24" t="str">
        <f>'2'!V19</f>
        <v>&lt;add your comment here if any&gt;</v>
      </c>
      <c r="W19" s="15">
        <f t="shared" si="11"/>
        <v>1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Product</v>
      </c>
      <c r="E26" s="59" t="str">
        <f t="shared" si="18"/>
        <v>MDE Product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MDE</v>
      </c>
      <c r="D27" s="53" t="str">
        <f>'1'!H$3</f>
        <v>Resource</v>
      </c>
      <c r="E27" s="54" t="str">
        <f t="shared" si="18"/>
        <v>MDE Resource</v>
      </c>
      <c r="F27" s="54"/>
      <c r="G27" s="54" t="str">
        <f>IFERROR(__xludf.DUMMYFUNCTION("""COMPUTED_VALUE"""),"MDE Resource")</f>
        <v>MDE Resource</v>
      </c>
      <c r="H27" s="54"/>
      <c r="I27" s="54" t="str">
        <f>IFERROR(__xludf.DUMMYFUNCTION("IFERROR(SPLIT($G27,"" ""),"""")"),"MDE")</f>
        <v>MDE</v>
      </c>
      <c r="J27" s="54" t="str">
        <f>IFERROR(__xludf.DUMMYFUNCTION("""COMPUTED_VALUE"""),"Resource")</f>
        <v>Resource</v>
      </c>
      <c r="K27" s="55" t="str">
        <f t="shared" ref="K27:L27" si="20">IF(NOT(I27=""),I27,"n.a.")</f>
        <v>MDE</v>
      </c>
      <c r="L27" s="55" t="str">
        <f t="shared" si="20"/>
        <v>Resource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Modelling</v>
      </c>
      <c r="D38" s="81"/>
      <c r="E38" s="81"/>
      <c r="F38" s="81"/>
      <c r="G38" s="81" t="str">
        <f>IFERROR(__xludf.DUMMYFUNCTION("""COMPUTED_VALUE"""),"Modelling")</f>
        <v>Modelling</v>
      </c>
      <c r="H38" s="81"/>
      <c r="I38" s="59" t="str">
        <f t="shared" si="27"/>
        <v>Modelling</v>
      </c>
      <c r="J38" s="81"/>
      <c r="K38" s="60" t="str">
        <f t="shared" si="28"/>
        <v>Modelling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Coding</v>
      </c>
      <c r="D39" s="83"/>
      <c r="E39" s="83"/>
      <c r="F39" s="83"/>
      <c r="G39" s="83" t="str">
        <f>IFERROR(__xludf.DUMMYFUNCTION("""COMPUTED_VALUE"""),"Coding")</f>
        <v>Coding</v>
      </c>
      <c r="H39" s="83"/>
      <c r="I39" s="54" t="str">
        <f t="shared" si="27"/>
        <v>Coding</v>
      </c>
      <c r="J39" s="83"/>
      <c r="K39" s="55" t="str">
        <f t="shared" si="28"/>
        <v>Coding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Model-Driven Architecture</v>
      </c>
      <c r="D57" s="90"/>
      <c r="E57" s="90"/>
      <c r="F57" s="90"/>
      <c r="G57" s="75" t="str">
        <f>IFERROR(__xludf.DUMMYFUNCTION("IFNA(UNIQUE(FILTER(C57:C66, C57:C66&lt;&gt;""n.a."")),""n.a."")"),"Model-Driven Architecture")</f>
        <v>Model-Driven Architecture</v>
      </c>
      <c r="H57" s="90"/>
      <c r="I57" s="76" t="str">
        <f t="shared" si="27"/>
        <v>Model-Driven Architecture</v>
      </c>
      <c r="J57" s="90"/>
      <c r="K57" s="77" t="str">
        <f t="shared" si="28"/>
        <v>Model-Driven Architecture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Product-line architecture</v>
      </c>
      <c r="D58" s="81"/>
      <c r="E58" s="81"/>
      <c r="F58" s="81"/>
      <c r="G58" s="81" t="str">
        <f>IFERROR(__xludf.DUMMYFUNCTION("""COMPUTED_VALUE"""),"Product-line architecture")</f>
        <v>Product-line architecture</v>
      </c>
      <c r="H58" s="81"/>
      <c r="I58" s="59" t="str">
        <f t="shared" si="27"/>
        <v>Product-line architecture</v>
      </c>
      <c r="J58" s="81"/>
      <c r="K58" s="60" t="str">
        <f t="shared" si="28"/>
        <v>Product-line architecture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Automated Testing</v>
      </c>
      <c r="D59" s="83"/>
      <c r="E59" s="83"/>
      <c r="F59" s="83"/>
      <c r="G59" s="83" t="str">
        <f>IFERROR(__xludf.DUMMYFUNCTION("""COMPUTED_VALUE"""),"Automated Testing")</f>
        <v>Automated Testing</v>
      </c>
      <c r="H59" s="83"/>
      <c r="I59" s="54" t="str">
        <f t="shared" si="27"/>
        <v>Automated Testing</v>
      </c>
      <c r="J59" s="83"/>
      <c r="K59" s="55" t="str">
        <f t="shared" si="28"/>
        <v>Automated Testing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Test Configuration</v>
      </c>
      <c r="D60" s="81"/>
      <c r="E60" s="81"/>
      <c r="F60" s="81"/>
      <c r="G60" s="81" t="str">
        <f>IFERROR(__xludf.DUMMYFUNCTION("""COMPUTED_VALUE"""),"Test Configuration")</f>
        <v>Test Configuration</v>
      </c>
      <c r="H60" s="81"/>
      <c r="I60" s="59" t="str">
        <f t="shared" si="27"/>
        <v>Test Configuration</v>
      </c>
      <c r="J60" s="81"/>
      <c r="K60" s="60" t="str">
        <f t="shared" si="28"/>
        <v>Test Configuration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Automated Deployment</v>
      </c>
      <c r="D61" s="83"/>
      <c r="E61" s="83"/>
      <c r="F61" s="83"/>
      <c r="G61" s="83" t="str">
        <f>IFERROR(__xludf.DUMMYFUNCTION("""COMPUTED_VALUE"""),"Automated Deployment")</f>
        <v>Automated Deployment</v>
      </c>
      <c r="H61" s="83"/>
      <c r="I61" s="54" t="str">
        <f t="shared" si="27"/>
        <v>Automated Deployment</v>
      </c>
      <c r="J61" s="83"/>
      <c r="K61" s="55" t="str">
        <f t="shared" si="28"/>
        <v>Automated Deployment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Book Chapter</v>
      </c>
      <c r="D67" s="13" t="str">
        <f>'1'!D13</f>
        <v>Model-Driven Domain Analysis and Software Development: Architectures and Functions</v>
      </c>
      <c r="E67" s="54" t="str">
        <f t="shared" ref="E67:E68" si="29">CONCATENATE(C67,"---",D67)</f>
        <v>Book Chapter---Model-Driven Domain Analysis and Software Development: Architectures and Functions</v>
      </c>
      <c r="F67" s="54"/>
      <c r="G67" s="54" t="str">
        <f>IFERROR(__xludf.DUMMYFUNCTION("IFNA(UNIQUE(FILTER(E67:E68, E67:E68&lt;&gt;""n.a"")),""n.a."")"),"Book Chapter---Model-Driven Domain Analysis and Software Development: Architectures and Functions")</f>
        <v>Book Chapter---Model-Driven Domain Analysis and Software Development: Architectures and Functions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28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47.25" customHeight="1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32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38</v>
      </c>
      <c r="D8" s="116"/>
      <c r="E8" s="116"/>
      <c r="F8" s="116"/>
      <c r="G8" s="116"/>
      <c r="H8" s="116"/>
      <c r="I8" s="107" t="s">
        <v>39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37</v>
      </c>
    </row>
    <row r="11">
      <c r="A11" s="113">
        <v>9.0</v>
      </c>
      <c r="B11" s="121" t="s">
        <v>16</v>
      </c>
      <c r="C11" s="122" t="s">
        <v>40</v>
      </c>
      <c r="D11" s="120"/>
      <c r="E11" s="120"/>
      <c r="F11" s="120"/>
      <c r="G11" s="120"/>
      <c r="H11" s="120"/>
      <c r="I11" s="112" t="s">
        <v>41</v>
      </c>
    </row>
    <row r="12">
      <c r="A12" s="117">
        <v>10.0</v>
      </c>
      <c r="B12" s="117" t="s">
        <v>17</v>
      </c>
      <c r="C12" s="119" t="s">
        <v>42</v>
      </c>
      <c r="D12" s="119" t="s">
        <v>43</v>
      </c>
      <c r="E12" s="119" t="s">
        <v>44</v>
      </c>
      <c r="F12" s="119" t="s">
        <v>36</v>
      </c>
      <c r="G12" s="119" t="s">
        <v>36</v>
      </c>
      <c r="H12" s="120"/>
      <c r="I12" s="107" t="s">
        <v>37</v>
      </c>
    </row>
    <row r="13">
      <c r="A13" s="113">
        <v>11.0</v>
      </c>
      <c r="B13" s="113" t="s">
        <v>18</v>
      </c>
      <c r="C13" s="115" t="s">
        <v>45</v>
      </c>
      <c r="D13" s="123" t="s">
        <v>46</v>
      </c>
      <c r="E13" s="124"/>
      <c r="F13" s="124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37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37</v>
      </c>
    </row>
    <row r="16">
      <c r="A16" s="117">
        <v>14.0</v>
      </c>
      <c r="B16" s="117" t="s">
        <v>21</v>
      </c>
      <c r="C16" s="125" t="s">
        <v>38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37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37</v>
      </c>
    </row>
    <row r="18">
      <c r="A18" s="131">
        <v>16.0</v>
      </c>
      <c r="B18" s="103" t="s">
        <v>23</v>
      </c>
      <c r="C18" s="105" t="s">
        <v>47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20"/>
      <c r="I18" s="107" t="s">
        <v>37</v>
      </c>
    </row>
    <row r="19">
      <c r="A19" s="132">
        <v>17.0</v>
      </c>
      <c r="B19" s="132" t="s">
        <v>24</v>
      </c>
      <c r="C19" s="133" t="s">
        <v>48</v>
      </c>
      <c r="D19" s="134" t="s">
        <v>49</v>
      </c>
      <c r="E19" s="135" t="s">
        <v>50</v>
      </c>
      <c r="F19" s="135" t="s">
        <v>51</v>
      </c>
      <c r="G19" s="135" t="s">
        <v>52</v>
      </c>
      <c r="H19" s="136"/>
      <c r="I19" s="112" t="s">
        <v>53</v>
      </c>
    </row>
    <row r="20">
      <c r="A20" s="137">
        <v>18.0</v>
      </c>
      <c r="B20" s="138" t="s">
        <v>25</v>
      </c>
      <c r="C20" s="139" t="s">
        <v>38</v>
      </c>
      <c r="D20" s="140"/>
      <c r="E20" s="140"/>
      <c r="F20" s="140"/>
      <c r="G20" s="140"/>
      <c r="H20" s="140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54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55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56</v>
      </c>
    </row>
    <row r="3" ht="52.5" customHeight="1">
      <c r="B3" s="100"/>
      <c r="C3" s="100"/>
      <c r="D3" s="101" t="s">
        <v>32</v>
      </c>
      <c r="E3" s="101" t="s">
        <v>33</v>
      </c>
      <c r="F3" s="101" t="s">
        <v>36</v>
      </c>
      <c r="G3" s="101" t="s">
        <v>36</v>
      </c>
      <c r="H3" s="101" t="s">
        <v>36</v>
      </c>
      <c r="I3" s="101" t="s">
        <v>36</v>
      </c>
      <c r="J3" s="101" t="s">
        <v>36</v>
      </c>
      <c r="K3" s="101" t="s">
        <v>36</v>
      </c>
      <c r="L3" s="101" t="s">
        <v>36</v>
      </c>
      <c r="M3" s="101" t="s">
        <v>36</v>
      </c>
      <c r="N3" s="101" t="s">
        <v>36</v>
      </c>
      <c r="O3" s="101" t="s">
        <v>36</v>
      </c>
      <c r="P3" s="101" t="s">
        <v>36</v>
      </c>
      <c r="Q3" s="101" t="s">
        <v>36</v>
      </c>
      <c r="R3" s="101" t="s">
        <v>36</v>
      </c>
      <c r="S3" s="101" t="s">
        <v>36</v>
      </c>
      <c r="T3" s="101" t="s">
        <v>36</v>
      </c>
      <c r="U3" s="101" t="s">
        <v>36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38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37</v>
      </c>
    </row>
    <row r="5">
      <c r="A5" s="143">
        <v>1.0</v>
      </c>
      <c r="B5" s="108">
        <v>3.0</v>
      </c>
      <c r="C5" s="109" t="s">
        <v>10</v>
      </c>
      <c r="D5" s="110" t="s">
        <v>38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37</v>
      </c>
    </row>
    <row r="6">
      <c r="A6" s="141">
        <v>1.0</v>
      </c>
      <c r="B6" s="103">
        <v>4.0</v>
      </c>
      <c r="C6" s="104" t="s">
        <v>11</v>
      </c>
      <c r="D6" s="105" t="s">
        <v>38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37</v>
      </c>
    </row>
    <row r="7">
      <c r="A7" s="143">
        <v>1.0</v>
      </c>
      <c r="B7" s="113">
        <v>5.0</v>
      </c>
      <c r="C7" s="114" t="s">
        <v>12</v>
      </c>
      <c r="D7" s="110" t="s">
        <v>38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37</v>
      </c>
    </row>
    <row r="8">
      <c r="A8" s="141">
        <v>1.0</v>
      </c>
      <c r="B8" s="117">
        <v>6.0</v>
      </c>
      <c r="C8" s="118" t="s">
        <v>13</v>
      </c>
      <c r="D8" s="105" t="s">
        <v>38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37</v>
      </c>
    </row>
    <row r="9">
      <c r="A9" s="143">
        <v>1.0</v>
      </c>
      <c r="B9" s="113">
        <v>7.0</v>
      </c>
      <c r="C9" s="114" t="s">
        <v>14</v>
      </c>
      <c r="D9" s="110" t="s">
        <v>38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37</v>
      </c>
    </row>
    <row r="10">
      <c r="A10" s="141">
        <v>2.0</v>
      </c>
      <c r="B10" s="117">
        <v>8.0</v>
      </c>
      <c r="C10" s="117" t="s">
        <v>15</v>
      </c>
      <c r="D10" s="119" t="s">
        <v>36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37</v>
      </c>
    </row>
    <row r="11">
      <c r="A11" s="143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37</v>
      </c>
    </row>
    <row r="12">
      <c r="A12" s="141" t="s">
        <v>55</v>
      </c>
      <c r="B12" s="117">
        <v>10.0</v>
      </c>
      <c r="C12" s="117" t="s">
        <v>17</v>
      </c>
      <c r="D12" s="119" t="s">
        <v>36</v>
      </c>
      <c r="E12" s="119" t="s">
        <v>36</v>
      </c>
      <c r="F12" s="119" t="s">
        <v>36</v>
      </c>
      <c r="G12" s="119" t="s">
        <v>36</v>
      </c>
      <c r="H12" s="119" t="s">
        <v>36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37</v>
      </c>
    </row>
    <row r="13">
      <c r="A13" s="143">
        <v>3.0</v>
      </c>
      <c r="B13" s="113">
        <v>11.0</v>
      </c>
      <c r="C13" s="113" t="s">
        <v>18</v>
      </c>
      <c r="D13" s="115" t="s">
        <v>36</v>
      </c>
      <c r="E13" s="123"/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37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37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37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37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37</v>
      </c>
    </row>
    <row r="18">
      <c r="A18" s="141">
        <v>3.0</v>
      </c>
      <c r="B18" s="131">
        <v>16.0</v>
      </c>
      <c r="C18" s="103" t="s">
        <v>23</v>
      </c>
      <c r="D18" s="105" t="s">
        <v>36</v>
      </c>
      <c r="E18" s="105" t="s">
        <v>36</v>
      </c>
      <c r="F18" s="105" t="s">
        <v>36</v>
      </c>
      <c r="G18" s="105" t="s">
        <v>36</v>
      </c>
      <c r="H18" s="105" t="s">
        <v>36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37</v>
      </c>
    </row>
    <row r="19">
      <c r="A19" s="143">
        <v>3.0</v>
      </c>
      <c r="B19" s="132">
        <v>17.0</v>
      </c>
      <c r="C19" s="132" t="s">
        <v>24</v>
      </c>
      <c r="D19" s="145"/>
      <c r="E19" s="145"/>
      <c r="F19" s="146"/>
      <c r="G19" s="146"/>
      <c r="H19" s="146"/>
      <c r="I19" s="147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 t="s">
        <v>37</v>
      </c>
    </row>
    <row r="20">
      <c r="A20" s="137"/>
      <c r="B20" s="137">
        <v>18.0</v>
      </c>
      <c r="C20" s="138" t="s">
        <v>25</v>
      </c>
      <c r="D20" s="150" t="str">
        <f>IF(OR(EXACT(D4,"Y"),EXACT(D5,"Y"),EXACT(D6,"Y"),EXACT(D7,"Y"),EXACT(D8,"Y"),EXACT(D9,"Y")),"Y","N")</f>
        <v>N</v>
      </c>
      <c r="E20" s="151"/>
      <c r="F20" s="151"/>
      <c r="G20" s="151"/>
      <c r="H20" s="151"/>
      <c r="I20" s="151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07" t="s">
        <v>37</v>
      </c>
    </row>
    <row r="21">
      <c r="A21" s="153">
        <v>4.0</v>
      </c>
      <c r="B21" s="154">
        <v>19.0</v>
      </c>
      <c r="C21" s="154" t="s">
        <v>57</v>
      </c>
      <c r="D21" s="155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</row>
    <row r="22">
      <c r="D22" s="155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5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</row>
    <row r="24">
      <c r="D24" s="155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0"/>
      <c r="B25" s="160"/>
      <c r="C25" s="161" t="s">
        <v>58</v>
      </c>
      <c r="D25" s="161" t="s">
        <v>59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2" t="s">
        <v>60</v>
      </c>
      <c r="B26" s="163"/>
      <c r="C26" s="164" t="s">
        <v>61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2" t="s">
        <v>62</v>
      </c>
      <c r="B27" s="163"/>
      <c r="C27" s="164" t="s">
        <v>61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>
      <c r="A28" s="162" t="s">
        <v>63</v>
      </c>
      <c r="B28" s="163"/>
      <c r="C28" s="164" t="s">
        <v>61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2" t="s">
        <v>64</v>
      </c>
      <c r="B29" s="163"/>
      <c r="C29" s="164" t="s">
        <v>61</v>
      </c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>
      <c r="A30" s="169"/>
      <c r="B30" s="169"/>
      <c r="C30" s="16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0"/>
      <c r="B31" s="170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1" t="s">
        <v>65</v>
      </c>
      <c r="B32" s="172"/>
      <c r="C32" s="172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>
      <c r="A33" s="174" t="s">
        <v>60</v>
      </c>
      <c r="B33" s="174"/>
      <c r="C33" s="174" t="s">
        <v>66</v>
      </c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>
      <c r="A34" s="172" t="s">
        <v>62</v>
      </c>
      <c r="B34" s="172"/>
      <c r="C34" s="172" t="s">
        <v>67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>
      <c r="A35" s="174" t="s">
        <v>63</v>
      </c>
      <c r="B35" s="174"/>
      <c r="C35" s="174" t="s">
        <v>68</v>
      </c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>
      <c r="A36" s="172" t="s">
        <v>64</v>
      </c>
      <c r="B36" s="172"/>
      <c r="C36" s="172" t="s">
        <v>69</v>
      </c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>
      <c r="A37" s="170"/>
      <c r="B37" s="170"/>
      <c r="C37" s="1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9"/>
      <c r="B38" s="169"/>
      <c r="C38" s="16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0"/>
      <c r="B39" s="170"/>
      <c r="C39" s="1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9"/>
      <c r="B40" s="169"/>
      <c r="C40" s="16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