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<sst xmlns="http://schemas.openxmlformats.org/spreadsheetml/2006/main" count="217" uniqueCount="57">
  <si>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</si>
  <si>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</si>
  <si>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</si>
  <si>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</si>
  <si>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</si>
  <si>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</si>
  <si>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</si>
  <si>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</si>
  <si>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</si>
  <si>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</si>
  <si>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</si>
  <si>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</si>
  <si>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</si>
  <si>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</si>
  <si>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</si>
  <si>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</si>
  <si>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</si>
  <si>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</si>
  <si>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</si>
  <si>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</si>
  <si>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</si>
  <si>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</si>
  <si>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</si>
  <si>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</si>
  <si>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</si>
  <si>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</si>
  <si>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</si>
  <si>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</si>
  <si>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</si>
  <si>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</si>
  <si>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</si>
  <si>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presents a mthod to automate the incremental integration of microservices. The method allows cloud applications to be constructed as a composition of microservices without taking into consideration the specifics of any cloud environment, thus avoiding the lock-in problem.</t>
  </si>
  <si>
    <t>MDE</t>
  </si>
  <si>
    <t>Process</t>
  </si>
  <si>
    <t>DevOps</t>
  </si>
  <si>
    <t>Product</t>
  </si>
  <si>
    <t>n.a.</t>
  </si>
  <si>
    <t>Y</t>
  </si>
  <si>
    <t>The paper introduces a general process definition which follows an incremental and MDD approach that supports the incremental integration of cloud service applications and their dynamic architecture reconfiguration</t>
  </si>
  <si>
    <t>&lt;add your comment here if any&gt;</t>
  </si>
  <si>
    <t>Modelling</t>
  </si>
  <si>
    <t>Requirements</t>
  </si>
  <si>
    <t>Journal</t>
  </si>
  <si>
    <t>Complexity in Information Systems Development.</t>
  </si>
  <si>
    <t>Microservice</t>
  </si>
  <si>
    <t>Architecture</t>
  </si>
  <si>
    <t>Incremental</t>
  </si>
  <si>
    <t>Cloud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</si>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</sst>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3" fillId="3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vertical="bottom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The paper presents a mthod to automate the incremental integration of microservices. The method allows cloud applications to be constructed as a composition of microservices without taking into consideration the specifics of any cloud environment, thus avoiding the lock-in problem.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Process</v>
      </c>
      <c r="E3" s="13" t="str">
        <f t="shared" ref="E3:F3" si="3">K26</f>
        <v>DevOps</v>
      </c>
      <c r="F3" s="13" t="str">
        <f t="shared" si="3"/>
        <v>Product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The paper introduces a general process definition which follows an incremental and MDD approach that supports the incremental integration of cloud service applications and their dynamic architecture reconfiguration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0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 t="shared" si="12"/>
        <v>#REF!</v>
      </c>
      <c r="W10" s="11">
        <f t="shared" si="13"/>
        <v>1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Requirements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Journal</v>
      </c>
      <c r="D13" s="25" t="str">
        <f t="shared" si="15"/>
        <v>Complexity in Information Systems Development.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7">IF(OR(EXACT(C4,"Y")),1,0)</f>
        <v>1</v>
      </c>
      <c r="E15" s="13">
        <f>IF(OR(EXACT(C6,"Y")),1,0)</f>
        <v>0</v>
      </c>
      <c r="F15" s="13">
        <f t="shared" si="16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7"/>
        <v>1</v>
      </c>
      <c r="E16" s="18">
        <f>IF(OR(EXACT(C8,"Y")),1,0)</f>
        <v>0</v>
      </c>
      <c r="F16" s="18">
        <f t="shared" si="16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Microservice</v>
      </c>
      <c r="D19" s="29" t="str">
        <f>K58</f>
        <v>Architecture</v>
      </c>
      <c r="E19" s="29" t="str">
        <f>K59</f>
        <v>Incremental</v>
      </c>
      <c r="F19" s="29" t="str">
        <f>K60</f>
        <v>Cloud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16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20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MDE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Product</v>
      </c>
      <c r="E26" s="59" t="str">
        <f t="shared" si="20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21">IF(NOT(I26=""),I26,"n.a.")</f>
        <v>DevOps</v>
      </c>
      <c r="L26" s="60" t="str">
        <f t="shared" si="21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9">G37</f>
        <v>Modelling</v>
      </c>
      <c r="J37" s="75"/>
      <c r="K37" s="77" t="str">
        <f t="shared" ref="K37:K68" si="30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Requirements</v>
      </c>
      <c r="D38" s="81"/>
      <c r="E38" s="81"/>
      <c r="F38" s="81"/>
      <c r="G38" s="81" t="str">
        <f>IFERROR(__xludf.DUMMYFUNCTION("""COMPUTED_VALUE"""),"Requirements")</f>
        <v>Requirements</v>
      </c>
      <c r="H38" s="81"/>
      <c r="I38" s="59" t="str">
        <f t="shared" si="29"/>
        <v>Requirements</v>
      </c>
      <c r="J38" s="81"/>
      <c r="K38" s="60" t="str">
        <f t="shared" si="30"/>
        <v>Requirements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9"/>
        <v>n.a.</v>
      </c>
      <c r="J47" s="75"/>
      <c r="K47" s="77" t="str">
        <f t="shared" si="30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Microservice</v>
      </c>
      <c r="D57" s="90"/>
      <c r="E57" s="90"/>
      <c r="F57" s="90"/>
      <c r="G57" s="75" t="str">
        <f>IFERROR(__xludf.DUMMYFUNCTION("IFNA(UNIQUE(FILTER(C57:C66, C57:C66&lt;&gt;""n.a."")),""n.a."")"),"Microservice")</f>
        <v>Microservice</v>
      </c>
      <c r="H57" s="90"/>
      <c r="I57" s="76" t="str">
        <f t="shared" si="29"/>
        <v>Microservice</v>
      </c>
      <c r="J57" s="90"/>
      <c r="K57" s="77" t="str">
        <f t="shared" si="30"/>
        <v>Microservice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Architecture</v>
      </c>
      <c r="D58" s="81"/>
      <c r="E58" s="81"/>
      <c r="F58" s="81"/>
      <c r="G58" s="81" t="str">
        <f>IFERROR(__xludf.DUMMYFUNCTION("""COMPUTED_VALUE"""),"Architecture")</f>
        <v>Architecture</v>
      </c>
      <c r="H58" s="81"/>
      <c r="I58" s="59" t="str">
        <f t="shared" si="29"/>
        <v>Architecture</v>
      </c>
      <c r="J58" s="81"/>
      <c r="K58" s="60" t="str">
        <f t="shared" si="30"/>
        <v>Architecture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Incremental</v>
      </c>
      <c r="D59" s="83"/>
      <c r="E59" s="83"/>
      <c r="F59" s="83"/>
      <c r="G59" s="83" t="str">
        <f>IFERROR(__xludf.DUMMYFUNCTION("""COMPUTED_VALUE"""),"Incremental")</f>
        <v>Incremental</v>
      </c>
      <c r="H59" s="83"/>
      <c r="I59" s="54" t="str">
        <f t="shared" si="29"/>
        <v>Incremental</v>
      </c>
      <c r="J59" s="83"/>
      <c r="K59" s="55" t="str">
        <f t="shared" si="30"/>
        <v>Incremental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Cloud</v>
      </c>
      <c r="D60" s="81"/>
      <c r="E60" s="81"/>
      <c r="F60" s="81"/>
      <c r="G60" s="81" t="str">
        <f>IFERROR(__xludf.DUMMYFUNCTION("""COMPUTED_VALUE"""),"Cloud")</f>
        <v>Cloud</v>
      </c>
      <c r="H60" s="81"/>
      <c r="I60" s="59" t="str">
        <f t="shared" si="29"/>
        <v>Cloud</v>
      </c>
      <c r="J60" s="81"/>
      <c r="K60" s="60" t="str">
        <f t="shared" si="30"/>
        <v>Cloud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9"/>
        <v/>
      </c>
      <c r="J61" s="83"/>
      <c r="K61" s="55" t="str">
        <f t="shared" si="30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Complexity in Information Systems Development.</v>
      </c>
      <c r="E67" s="54" t="str">
        <f t="shared" ref="E67:E68" si="31">CONCATENATE(C67,"---",D67)</f>
        <v>Journal---Complexity in Information Systems Development.</v>
      </c>
      <c r="F67" s="54"/>
      <c r="G67" s="54" t="str">
        <f>IFERROR(__xludf.DUMMYFUNCTION("IFNA(UNIQUE(FILTER(E67:E68, E67:E68&lt;&gt;""n.a"")),""n.a."")"),"Journal---Complexity in Information Systems Development.")</f>
        <v>Journal---Complexity in Information Systems Development.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IFERROR(__xludf.DUMMYFUNCTION("""COMPUTED_VALUE"""),"Complexity in Information Systems Development.")</f>
        <v>Complexity in Information Systems Development.</v>
      </c>
      <c r="K67" s="55" t="str">
        <f t="shared" si="30"/>
        <v>Journal</v>
      </c>
      <c r="L67" s="55" t="str">
        <f>IF(NOT(J67=""),J67,"n.a.")</f>
        <v>Complexity in Information Systems Development.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38</v>
      </c>
    </row>
    <row r="5">
      <c r="A5" s="108">
        <v>3.0</v>
      </c>
      <c r="B5" s="109" t="s">
        <v>10</v>
      </c>
      <c r="C5" s="110" t="s">
        <v>37</v>
      </c>
      <c r="D5" s="111"/>
      <c r="E5" s="111"/>
      <c r="F5" s="111"/>
      <c r="G5" s="111"/>
      <c r="H5" s="111"/>
      <c r="I5" s="112" t="s">
        <v>39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39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39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39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39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39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39</v>
      </c>
    </row>
    <row r="12">
      <c r="A12" s="117">
        <v>10.0</v>
      </c>
      <c r="B12" s="117" t="s">
        <v>17</v>
      </c>
      <c r="C12" s="119" t="s">
        <v>40</v>
      </c>
      <c r="D12" s="119" t="s">
        <v>41</v>
      </c>
      <c r="E12" s="119" t="s">
        <v>36</v>
      </c>
      <c r="F12" s="119" t="s">
        <v>36</v>
      </c>
      <c r="G12" s="119" t="s">
        <v>36</v>
      </c>
      <c r="H12" s="120"/>
      <c r="I12" s="107" t="s">
        <v>39</v>
      </c>
    </row>
    <row r="13">
      <c r="A13" s="113">
        <v>11.0</v>
      </c>
      <c r="B13" s="113" t="s">
        <v>18</v>
      </c>
      <c r="C13" s="115" t="s">
        <v>42</v>
      </c>
      <c r="D13" s="123" t="s">
        <v>43</v>
      </c>
      <c r="E13" s="124"/>
      <c r="F13" s="124"/>
      <c r="G13" s="120"/>
      <c r="H13" s="120"/>
      <c r="I13" s="112" t="s">
        <v>39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39</v>
      </c>
    </row>
    <row r="15">
      <c r="A15" s="113">
        <v>13.0</v>
      </c>
      <c r="B15" s="113" t="s">
        <v>20</v>
      </c>
      <c r="C15" s="128" t="s">
        <v>37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39</v>
      </c>
    </row>
    <row r="16">
      <c r="A16" s="117">
        <v>14.0</v>
      </c>
      <c r="B16" s="117" t="s">
        <v>21</v>
      </c>
      <c r="C16" s="125" t="s">
        <v>37</v>
      </c>
      <c r="D16" s="126">
        <f t="shared" si="2"/>
        <v>1</v>
      </c>
      <c r="E16" s="126">
        <f>IF(OR(EXACT(C8,"Y")),1,0)</f>
        <v>0</v>
      </c>
      <c r="F16" s="126">
        <f t="shared" si="1"/>
        <v>1</v>
      </c>
      <c r="G16" s="127"/>
      <c r="H16" s="120"/>
      <c r="I16" s="107" t="s">
        <v>39</v>
      </c>
    </row>
    <row r="17">
      <c r="A17" s="113">
        <v>15.0</v>
      </c>
      <c r="B17" s="113" t="s">
        <v>22</v>
      </c>
      <c r="C17" s="128" t="s">
        <v>37</v>
      </c>
      <c r="D17" s="129">
        <f>IF(OR(AND(F14,OR(F15,F16)),AND(F15,OR(F14,F16)),AND(F16,OR(F14,F15))),1,0)</f>
        <v>1</v>
      </c>
      <c r="E17" s="130"/>
      <c r="F17" s="106"/>
      <c r="G17" s="120"/>
      <c r="H17" s="120"/>
      <c r="I17" s="112" t="s">
        <v>39</v>
      </c>
    </row>
    <row r="18">
      <c r="A18" s="131">
        <v>16.0</v>
      </c>
      <c r="B18" s="103" t="s">
        <v>23</v>
      </c>
      <c r="C18" s="105" t="s">
        <v>36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39</v>
      </c>
    </row>
    <row r="19">
      <c r="A19" s="132">
        <v>17.0</v>
      </c>
      <c r="B19" s="132" t="s">
        <v>24</v>
      </c>
      <c r="C19" s="133" t="s">
        <v>44</v>
      </c>
      <c r="D19" s="134" t="s">
        <v>45</v>
      </c>
      <c r="E19" s="135" t="s">
        <v>46</v>
      </c>
      <c r="F19" s="135" t="s">
        <v>47</v>
      </c>
      <c r="G19" s="136"/>
      <c r="H19" s="136"/>
      <c r="I19" s="112" t="s">
        <v>39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39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48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49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50</v>
      </c>
    </row>
    <row r="3">
      <c r="B3" s="100"/>
      <c r="C3" s="100"/>
      <c r="D3" s="101" t="s">
        <v>36</v>
      </c>
      <c r="E3" s="101" t="s">
        <v>36</v>
      </c>
      <c r="F3" s="101" t="s">
        <v>36</v>
      </c>
      <c r="G3" s="101" t="s">
        <v>36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39</v>
      </c>
    </row>
    <row r="5">
      <c r="A5" s="143">
        <v>1.0</v>
      </c>
      <c r="B5" s="108">
        <v>3.0</v>
      </c>
      <c r="C5" s="109" t="s">
        <v>10</v>
      </c>
      <c r="D5" s="110" t="s">
        <v>37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39</v>
      </c>
    </row>
    <row r="6">
      <c r="A6" s="141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39</v>
      </c>
    </row>
    <row r="7">
      <c r="A7" s="143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39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39</v>
      </c>
    </row>
    <row r="9">
      <c r="A9" s="143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39</v>
      </c>
    </row>
    <row r="10">
      <c r="A10" s="141">
        <v>2.0</v>
      </c>
      <c r="B10" s="117">
        <v>8.0</v>
      </c>
      <c r="C10" s="117" t="s">
        <v>15</v>
      </c>
      <c r="D10" s="119" t="s">
        <v>36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39</v>
      </c>
    </row>
    <row r="11">
      <c r="A11" s="143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39</v>
      </c>
    </row>
    <row r="12">
      <c r="A12" s="141" t="s">
        <v>49</v>
      </c>
      <c r="B12" s="117">
        <v>10.0</v>
      </c>
      <c r="C12" s="117" t="s">
        <v>17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39</v>
      </c>
    </row>
    <row r="13">
      <c r="A13" s="143">
        <v>3.0</v>
      </c>
      <c r="B13" s="113">
        <v>11.0</v>
      </c>
      <c r="C13" s="113" t="s">
        <v>18</v>
      </c>
      <c r="D13" s="145" t="s">
        <v>36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39</v>
      </c>
    </row>
    <row r="14">
      <c r="A14" s="141">
        <v>1.0</v>
      </c>
      <c r="B14" s="117">
        <v>12.0</v>
      </c>
      <c r="C14" s="117" t="s">
        <v>19</v>
      </c>
      <c r="D14" s="146" t="str">
        <f t="shared" ref="D14:D16" si="1">IF(G14&gt;0,"Y","n.a.")</f>
        <v>n.a.</v>
      </c>
      <c r="E14" s="147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39</v>
      </c>
    </row>
    <row r="15">
      <c r="A15" s="143">
        <v>1.0</v>
      </c>
      <c r="B15" s="113">
        <v>13.0</v>
      </c>
      <c r="C15" s="113" t="s">
        <v>20</v>
      </c>
      <c r="D15" s="146" t="str">
        <f t="shared" si="1"/>
        <v>Y</v>
      </c>
      <c r="E15" s="148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39</v>
      </c>
    </row>
    <row r="16">
      <c r="A16" s="141">
        <v>1.0</v>
      </c>
      <c r="B16" s="117">
        <v>14.0</v>
      </c>
      <c r="C16" s="117" t="s">
        <v>21</v>
      </c>
      <c r="D16" s="146" t="str">
        <f t="shared" si="1"/>
        <v>Y</v>
      </c>
      <c r="E16" s="147">
        <f t="shared" si="3"/>
        <v>1</v>
      </c>
      <c r="F16" s="126">
        <f>IF(OR(EXACT(D8,"Y")),1,0)</f>
        <v>0</v>
      </c>
      <c r="G16" s="126">
        <f t="shared" si="2"/>
        <v>1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39</v>
      </c>
    </row>
    <row r="17">
      <c r="A17" s="143">
        <v>1.0</v>
      </c>
      <c r="B17" s="113">
        <v>15.0</v>
      </c>
      <c r="C17" s="113" t="s">
        <v>22</v>
      </c>
      <c r="D17" s="146" t="str">
        <f>IF(E17&gt;0,"Y","n.a.")</f>
        <v>Y</v>
      </c>
      <c r="E17" s="148">
        <f>IF(OR(AND(G14,OR(G15,G16)),AND(G15,OR(G14,G16)),AND(G16,OR(G14,G15))),1,0)</f>
        <v>1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39</v>
      </c>
    </row>
    <row r="18">
      <c r="A18" s="141">
        <v>3.0</v>
      </c>
      <c r="B18" s="131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39</v>
      </c>
    </row>
    <row r="19">
      <c r="A19" s="143">
        <v>3.0</v>
      </c>
      <c r="B19" s="132">
        <v>17.0</v>
      </c>
      <c r="C19" s="132" t="s">
        <v>24</v>
      </c>
      <c r="D19" s="133"/>
      <c r="E19" s="133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39</v>
      </c>
    </row>
    <row r="20">
      <c r="A20" s="137"/>
      <c r="B20" s="137">
        <v>18.0</v>
      </c>
      <c r="C20" s="138" t="s">
        <v>25</v>
      </c>
      <c r="D20" s="153" t="str">
        <f>IF(OR(EQ(D14,"Y"),EQ(D15,"Y"),EQ(D16,"Y"),EQ(D17,"Y")),"Y","n.a.")</f>
        <v>Y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7" t="s">
        <v>39</v>
      </c>
    </row>
    <row r="21">
      <c r="A21" s="156">
        <v>4.0</v>
      </c>
      <c r="B21" s="157">
        <v>19.0</v>
      </c>
      <c r="C21" s="157" t="s">
        <v>51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1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4"/>
      <c r="B25" s="164"/>
      <c r="C25" s="165" t="s">
        <v>52</v>
      </c>
      <c r="D25" s="165" t="s">
        <v>36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53</v>
      </c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54</v>
      </c>
      <c r="B27" s="167"/>
      <c r="C27" s="168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55</v>
      </c>
      <c r="B28" s="167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56</v>
      </c>
      <c r="B29" s="167"/>
      <c r="C29" s="168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