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<sst xmlns="http://schemas.openxmlformats.org/spreadsheetml/2006/main" count="227" uniqueCount="57">
  <si>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</si>
  <si>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</si>
  <si>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</si>
  <si>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</si>
  <si>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</si>
  <si>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</si>
  <si>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</si>
  <si>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</si>
  <si>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</si>
  <si>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</si>
  <si>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</si>
  <si>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</si>
  <si>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</si>
  <si>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</si>
  <si>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</si>
  <si>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</si>
  <si>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</si>
  <si>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</si>
  <si>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</si>
  <si>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</si>
  <si>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</si>
  <si>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</si>
  <si>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</si>
  <si>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</si>
  <si>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</si>
  <si>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</si>
  <si>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</si>
  <si>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</si>
  <si>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</si>
  <si>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</si>
  <si>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</si>
  <si>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</si>
  <si>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</si>
  <si>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</si>
  <si>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n.a.</t>
  </si>
  <si>
    <t>This paper presents an MDE process to deal with variability in the delivered systems and their configurations. The paper does not cover neither DevOps nor AI/ML</t>
  </si>
  <si>
    <t>Name</t>
  </si>
  <si>
    <t>I believe this paper should be removed</t>
  </si>
  <si>
    <t>RQs</t>
  </si>
  <si>
    <t>2,3</t>
  </si>
  <si>
    <t>&lt;Please report the main contributions of the paper as stated by the authors. If not explicitly elicited, report the main research areas, if not clear from the keywords.&gt;</t>
  </si>
  <si>
    <t>Product</t>
  </si>
  <si>
    <t>case study at Volvo Construction Equipment</t>
  </si>
  <si>
    <t>Y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</si>
  <si>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</si>
  <si>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</si>
  <si>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</si>
  <si>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</si>
  <si>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</si>
  <si>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</si>
  <si>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Software-intensive systems, automotive domain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</si>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</sst>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textRotation="0" vertical="bottom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vertical="bottom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5" numFmtId="1" xfId="0" applyAlignment="1" applyBorder="1" applyFont="1" applyNumberFormat="1">
      <alignment readingOrder="0" shrinkToFit="0" vertical="bottom" wrapText="1"/>
    </xf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5" fillId="3" fontId="5" numFmtId="1" xfId="0" applyAlignment="1" applyBorder="1" applyFont="1" applyNumberFormat="1">
      <alignment readingOrder="0" vertical="bottom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vertical="bottom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vertical="bottom"/>
    </xf>
    <xf borderId="23" fillId="4" fontId="2" numFmtId="1" xfId="0" applyAlignment="1" applyBorder="1" applyFont="1" applyNumberFormat="1">
      <alignment vertical="bottom"/>
    </xf>
    <xf borderId="31" fillId="4" fontId="2" numFmtId="1" xfId="0" applyAlignment="1" applyBorder="1" applyFont="1" applyNumberFormat="1">
      <alignment vertical="bottom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20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8" fillId="7" fontId="2" numFmtId="1" xfId="0" applyAlignment="1" applyBorder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&lt;Please report the main contributions of the paper as stated by the authors. If not explicitly elicited, report the main research areas, if not clear from the keywords.&gt;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MDE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n.a.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case study at Volvo Construction Equipment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n.a.</v>
      </c>
      <c r="D13" s="25" t="str">
        <f t="shared" si="13"/>
        <v>Name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n.a.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I believe this paper should be removed</v>
      </c>
      <c r="V20" s="20" t="str">
        <f>'2'!V20</f>
        <v>&lt;add your comment here if any&gt;</v>
      </c>
      <c r="W20" s="11">
        <f t="shared" si="11"/>
        <v>1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32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 t="str">
        <f>IFERROR(__xludf.DUMMYFUNCTION("""COMPUTED_VALUE"""),"MDE Product")</f>
        <v>MDE Product</v>
      </c>
      <c r="H26" s="59"/>
      <c r="I26" s="59" t="str">
        <f>IFERROR(__xludf.DUMMYFUNCTION("IFERROR(SPLIT($G26,"" ""),"""")"),"MDE")</f>
        <v>MDE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MDE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MDE</v>
      </c>
      <c r="D29" s="62" t="str">
        <f>'2'!G$3</f>
        <v>Product</v>
      </c>
      <c r="E29" s="54" t="str">
        <f t="shared" si="18"/>
        <v>MDE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n.a.</v>
      </c>
      <c r="D67" s="13" t="str">
        <f>'1'!D13</f>
        <v>Name</v>
      </c>
      <c r="E67" s="54" t="str">
        <f t="shared" ref="E67:E68" si="29">CONCATENATE(C67,"---",D67)</f>
        <v>n.a.---Name</v>
      </c>
      <c r="F67" s="54"/>
      <c r="G67" s="54" t="str">
        <f>IFERROR(__xludf.DUMMYFUNCTION("IFNA(UNIQUE(FILTER(E67:E68, E67:E68&lt;&gt;""n.a"")),""n.a."")"),"n.a.---Name")</f>
        <v>n.a.---Name</v>
      </c>
      <c r="H67" s="54"/>
      <c r="I67" s="54" t="str">
        <f>IFERROR(__xludf.DUMMYFUNCTION("IFERROR(SPLIT($G67,""---""),"""")"),"n.a.")</f>
        <v>n.a.</v>
      </c>
      <c r="J67" s="54" t="str">
        <f>IFERROR(__xludf.DUMMYFUNCTION("""COMPUTED_VALUE"""),"Name")</f>
        <v>Name</v>
      </c>
      <c r="K67" s="55" t="str">
        <f t="shared" si="28"/>
        <v>n.a.</v>
      </c>
      <c r="L67" s="55" t="str">
        <f>IF(NOT(J67=""),J67,"n.a.")</f>
        <v>Name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6.25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43.63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 t="s">
        <v>35</v>
      </c>
    </row>
    <row r="4">
      <c r="A4" s="103">
        <v>2.0</v>
      </c>
      <c r="B4" s="104" t="s">
        <v>9</v>
      </c>
      <c r="C4" s="105" t="s">
        <v>34</v>
      </c>
      <c r="D4" s="106"/>
      <c r="E4" s="106"/>
      <c r="F4" s="106"/>
      <c r="G4" s="106"/>
      <c r="H4" s="106"/>
      <c r="I4" s="107" t="s">
        <v>31</v>
      </c>
    </row>
    <row r="5">
      <c r="A5" s="108">
        <v>3.0</v>
      </c>
      <c r="B5" s="109" t="s">
        <v>10</v>
      </c>
      <c r="C5" s="110" t="s">
        <v>34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34</v>
      </c>
      <c r="D6" s="111"/>
      <c r="E6" s="111"/>
      <c r="F6" s="111"/>
      <c r="G6" s="111"/>
      <c r="H6" s="111"/>
      <c r="I6" s="113" t="s">
        <v>31</v>
      </c>
    </row>
    <row r="7">
      <c r="A7" s="114">
        <v>5.0</v>
      </c>
      <c r="B7" s="115" t="s">
        <v>12</v>
      </c>
      <c r="C7" s="116" t="s">
        <v>34</v>
      </c>
      <c r="D7" s="117"/>
      <c r="E7" s="117"/>
      <c r="F7" s="117"/>
      <c r="G7" s="117"/>
      <c r="H7" s="117"/>
      <c r="I7" s="112" t="s">
        <v>31</v>
      </c>
    </row>
    <row r="8">
      <c r="A8" s="118">
        <v>6.0</v>
      </c>
      <c r="B8" s="119" t="s">
        <v>13</v>
      </c>
      <c r="C8" s="120" t="s">
        <v>34</v>
      </c>
      <c r="D8" s="117"/>
      <c r="E8" s="117"/>
      <c r="F8" s="117"/>
      <c r="G8" s="117"/>
      <c r="H8" s="117"/>
      <c r="I8" s="113" t="s">
        <v>31</v>
      </c>
    </row>
    <row r="9">
      <c r="A9" s="114">
        <v>7.0</v>
      </c>
      <c r="B9" s="115" t="s">
        <v>14</v>
      </c>
      <c r="C9" s="116" t="s">
        <v>34</v>
      </c>
      <c r="D9" s="117"/>
      <c r="E9" s="117"/>
      <c r="F9" s="117"/>
      <c r="G9" s="117"/>
      <c r="H9" s="117"/>
      <c r="I9" s="112" t="s">
        <v>31</v>
      </c>
    </row>
    <row r="10">
      <c r="A10" s="118">
        <v>8.0</v>
      </c>
      <c r="B10" s="118" t="s">
        <v>15</v>
      </c>
      <c r="C10" s="120" t="s">
        <v>34</v>
      </c>
      <c r="D10" s="121"/>
      <c r="E10" s="121"/>
      <c r="F10" s="121"/>
      <c r="G10" s="121"/>
      <c r="H10" s="121"/>
      <c r="I10" s="113" t="s">
        <v>31</v>
      </c>
    </row>
    <row r="11">
      <c r="A11" s="114">
        <v>9.0</v>
      </c>
      <c r="B11" s="122" t="s">
        <v>16</v>
      </c>
      <c r="C11" s="123" t="s">
        <v>34</v>
      </c>
      <c r="D11" s="121"/>
      <c r="E11" s="121"/>
      <c r="F11" s="121"/>
      <c r="G11" s="121"/>
      <c r="H11" s="121"/>
      <c r="I11" s="112" t="s">
        <v>31</v>
      </c>
    </row>
    <row r="12">
      <c r="A12" s="118">
        <v>10.0</v>
      </c>
      <c r="B12" s="118" t="s">
        <v>17</v>
      </c>
      <c r="C12" s="120" t="s">
        <v>34</v>
      </c>
      <c r="D12" s="120" t="s">
        <v>34</v>
      </c>
      <c r="E12" s="120" t="s">
        <v>34</v>
      </c>
      <c r="F12" s="120" t="s">
        <v>34</v>
      </c>
      <c r="G12" s="120" t="s">
        <v>34</v>
      </c>
      <c r="H12" s="121"/>
      <c r="I12" s="113" t="s">
        <v>31</v>
      </c>
    </row>
    <row r="13">
      <c r="A13" s="114">
        <v>11.0</v>
      </c>
      <c r="B13" s="114" t="s">
        <v>18</v>
      </c>
      <c r="C13" s="116" t="s">
        <v>34</v>
      </c>
      <c r="D13" s="124" t="s">
        <v>36</v>
      </c>
      <c r="E13" s="125"/>
      <c r="F13" s="125"/>
      <c r="G13" s="121"/>
      <c r="H13" s="121"/>
      <c r="I13" s="112" t="s">
        <v>31</v>
      </c>
    </row>
    <row r="14">
      <c r="A14" s="118">
        <v>12.0</v>
      </c>
      <c r="B14" s="118" t="s">
        <v>19</v>
      </c>
      <c r="C14" s="126" t="s">
        <v>34</v>
      </c>
      <c r="D14" s="127">
        <f>IF(OR(EXACT(C7,"Y")),1,0)</f>
        <v>0</v>
      </c>
      <c r="E14" s="127">
        <f>IF(OR(EXACT(C9,"Y")),1,0)</f>
        <v>0</v>
      </c>
      <c r="F14" s="127">
        <f t="shared" ref="F14:F16" si="1">D14+E14</f>
        <v>0</v>
      </c>
      <c r="G14" s="128"/>
      <c r="H14" s="121"/>
      <c r="I14" s="113" t="s">
        <v>31</v>
      </c>
    </row>
    <row r="15">
      <c r="A15" s="114">
        <v>13.0</v>
      </c>
      <c r="B15" s="114" t="s">
        <v>20</v>
      </c>
      <c r="C15" s="129" t="s">
        <v>34</v>
      </c>
      <c r="D15" s="130">
        <f t="shared" ref="D15:D16" si="2">IF(OR(EXACT(C4,"Y")),1,0)</f>
        <v>0</v>
      </c>
      <c r="E15" s="130">
        <f>IF(OR(EXACT(C6,"Y")),1,0)</f>
        <v>0</v>
      </c>
      <c r="F15" s="130">
        <f t="shared" si="1"/>
        <v>0</v>
      </c>
      <c r="G15" s="128"/>
      <c r="H15" s="121"/>
      <c r="I15" s="112" t="s">
        <v>31</v>
      </c>
    </row>
    <row r="16">
      <c r="A16" s="118">
        <v>14.0</v>
      </c>
      <c r="B16" s="118" t="s">
        <v>21</v>
      </c>
      <c r="C16" s="126" t="s">
        <v>34</v>
      </c>
      <c r="D16" s="127">
        <f t="shared" si="2"/>
        <v>0</v>
      </c>
      <c r="E16" s="127">
        <f>IF(OR(EXACT(C8,"Y")),1,0)</f>
        <v>0</v>
      </c>
      <c r="F16" s="127">
        <f t="shared" si="1"/>
        <v>0</v>
      </c>
      <c r="G16" s="128"/>
      <c r="H16" s="121"/>
      <c r="I16" s="113" t="s">
        <v>31</v>
      </c>
    </row>
    <row r="17">
      <c r="A17" s="114">
        <v>15.0</v>
      </c>
      <c r="B17" s="114" t="s">
        <v>22</v>
      </c>
      <c r="C17" s="129" t="s">
        <v>34</v>
      </c>
      <c r="D17" s="130">
        <f>IF(OR(AND(F14,OR(F15,F16)),AND(F15,OR(F14,F16)),AND(F16,OR(F14,F15))),1,0)</f>
        <v>0</v>
      </c>
      <c r="E17" s="131"/>
      <c r="F17" s="106"/>
      <c r="G17" s="121"/>
      <c r="H17" s="121"/>
      <c r="I17" s="112" t="s">
        <v>31</v>
      </c>
    </row>
    <row r="18">
      <c r="A18" s="132">
        <v>16.0</v>
      </c>
      <c r="B18" s="103" t="s">
        <v>23</v>
      </c>
      <c r="C18" s="105" t="s">
        <v>34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1"/>
      <c r="I18" s="113" t="s">
        <v>31</v>
      </c>
    </row>
    <row r="19">
      <c r="A19" s="133">
        <v>17.0</v>
      </c>
      <c r="B19" s="133" t="s">
        <v>24</v>
      </c>
      <c r="C19" s="134"/>
      <c r="D19" s="135"/>
      <c r="E19" s="136"/>
      <c r="F19" s="136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13" t="s">
        <v>37</v>
      </c>
    </row>
  </sheetData>
  <mergeCells count="2">
    <mergeCell ref="A2:A3"/>
    <mergeCell ref="B2:B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38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41" t="s">
        <v>2</v>
      </c>
    </row>
    <row r="2">
      <c r="A2" s="142" t="s">
        <v>39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3" t="s">
        <v>40</v>
      </c>
    </row>
    <row r="3">
      <c r="B3" s="100"/>
      <c r="C3" s="100"/>
      <c r="D3" s="101" t="s">
        <v>32</v>
      </c>
      <c r="E3" s="101" t="s">
        <v>33</v>
      </c>
      <c r="F3" s="101" t="s">
        <v>32</v>
      </c>
      <c r="G3" s="101" t="s">
        <v>41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44"/>
    </row>
    <row r="4">
      <c r="A4" s="142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 t="s">
        <v>31</v>
      </c>
    </row>
    <row r="5">
      <c r="A5" s="147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 t="s">
        <v>31</v>
      </c>
    </row>
    <row r="6">
      <c r="A6" s="142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6" t="s">
        <v>31</v>
      </c>
    </row>
    <row r="7">
      <c r="A7" s="147">
        <v>1.0</v>
      </c>
      <c r="B7" s="114">
        <v>5.0</v>
      </c>
      <c r="C7" s="115" t="s">
        <v>12</v>
      </c>
      <c r="D7" s="116" t="s">
        <v>34</v>
      </c>
      <c r="E7" s="117"/>
      <c r="F7" s="117"/>
      <c r="G7" s="117"/>
      <c r="H7" s="117"/>
      <c r="I7" s="117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9" t="s">
        <v>31</v>
      </c>
    </row>
    <row r="8">
      <c r="A8" s="142">
        <v>1.0</v>
      </c>
      <c r="B8" s="118">
        <v>6.0</v>
      </c>
      <c r="C8" s="119" t="s">
        <v>13</v>
      </c>
      <c r="D8" s="120" t="s">
        <v>34</v>
      </c>
      <c r="E8" s="117"/>
      <c r="F8" s="117"/>
      <c r="G8" s="117"/>
      <c r="H8" s="117"/>
      <c r="I8" s="117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6" t="s">
        <v>31</v>
      </c>
    </row>
    <row r="9">
      <c r="A9" s="147">
        <v>1.0</v>
      </c>
      <c r="B9" s="114">
        <v>7.0</v>
      </c>
      <c r="C9" s="115" t="s">
        <v>14</v>
      </c>
      <c r="D9" s="116" t="s">
        <v>34</v>
      </c>
      <c r="E9" s="117"/>
      <c r="F9" s="117"/>
      <c r="G9" s="117"/>
      <c r="H9" s="117"/>
      <c r="I9" s="117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9" t="s">
        <v>31</v>
      </c>
    </row>
    <row r="10">
      <c r="A10" s="142">
        <v>2.0</v>
      </c>
      <c r="B10" s="118">
        <v>8.0</v>
      </c>
      <c r="C10" s="118" t="s">
        <v>15</v>
      </c>
      <c r="D10" s="120">
        <v>1.0</v>
      </c>
      <c r="E10" s="121"/>
      <c r="F10" s="121"/>
      <c r="G10" s="121"/>
      <c r="H10" s="121"/>
      <c r="I10" s="121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6" t="s">
        <v>42</v>
      </c>
    </row>
    <row r="11">
      <c r="A11" s="147">
        <v>2.0</v>
      </c>
      <c r="B11" s="114">
        <v>9.0</v>
      </c>
      <c r="C11" s="122" t="s">
        <v>16</v>
      </c>
      <c r="D11" s="123" t="s">
        <v>43</v>
      </c>
      <c r="E11" s="121"/>
      <c r="F11" s="121"/>
      <c r="G11" s="121"/>
      <c r="H11" s="121"/>
      <c r="I11" s="121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9" t="s">
        <v>31</v>
      </c>
    </row>
    <row r="12">
      <c r="A12" s="142" t="s">
        <v>39</v>
      </c>
      <c r="B12" s="118">
        <v>10.0</v>
      </c>
      <c r="C12" s="118" t="s">
        <v>17</v>
      </c>
      <c r="D12" s="120" t="s">
        <v>34</v>
      </c>
      <c r="E12" s="120" t="s">
        <v>34</v>
      </c>
      <c r="F12" s="120" t="s">
        <v>34</v>
      </c>
      <c r="G12" s="120" t="s">
        <v>34</v>
      </c>
      <c r="H12" s="120" t="s">
        <v>34</v>
      </c>
      <c r="I12" s="121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6" t="s">
        <v>31</v>
      </c>
    </row>
    <row r="13">
      <c r="A13" s="147">
        <v>3.0</v>
      </c>
      <c r="B13" s="114">
        <v>11.0</v>
      </c>
      <c r="C13" s="114" t="s">
        <v>18</v>
      </c>
      <c r="D13" s="116" t="s">
        <v>34</v>
      </c>
      <c r="E13" s="124"/>
      <c r="F13" s="125"/>
      <c r="G13" s="125"/>
      <c r="H13" s="121"/>
      <c r="I13" s="121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9" t="s">
        <v>31</v>
      </c>
    </row>
    <row r="14">
      <c r="A14" s="142">
        <v>1.0</v>
      </c>
      <c r="B14" s="118">
        <v>12.0</v>
      </c>
      <c r="C14" s="118" t="s">
        <v>19</v>
      </c>
      <c r="D14" s="126" t="str">
        <f t="shared" ref="D14:D16" si="1">IF(G14&gt;0,"Y","n.a.")</f>
        <v>n.a.</v>
      </c>
      <c r="E14" s="127">
        <f>IF(OR(EXACT(D7,"Y")),1,0)</f>
        <v>0</v>
      </c>
      <c r="F14" s="127">
        <f>IF(OR(EXACT(D9,"Y")),1,0)</f>
        <v>0</v>
      </c>
      <c r="G14" s="127">
        <f t="shared" ref="G14:G16" si="2">E14+F14</f>
        <v>0</v>
      </c>
      <c r="H14" s="128"/>
      <c r="I14" s="121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6" t="s">
        <v>31</v>
      </c>
    </row>
    <row r="15">
      <c r="A15" s="147">
        <v>1.0</v>
      </c>
      <c r="B15" s="114">
        <v>13.0</v>
      </c>
      <c r="C15" s="114" t="s">
        <v>20</v>
      </c>
      <c r="D15" s="129" t="str">
        <f t="shared" si="1"/>
        <v>n.a.</v>
      </c>
      <c r="E15" s="130">
        <f t="shared" ref="E15:E16" si="3">IF(OR(EXACT(D4,"Y")),1,0)</f>
        <v>0</v>
      </c>
      <c r="F15" s="130">
        <f>IF(OR(EXACT(D6,"Y")),1,0)</f>
        <v>0</v>
      </c>
      <c r="G15" s="130">
        <f t="shared" si="2"/>
        <v>0</v>
      </c>
      <c r="H15" s="128"/>
      <c r="I15" s="121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9" t="s">
        <v>31</v>
      </c>
    </row>
    <row r="16">
      <c r="A16" s="142">
        <v>1.0</v>
      </c>
      <c r="B16" s="118">
        <v>14.0</v>
      </c>
      <c r="C16" s="118" t="s">
        <v>21</v>
      </c>
      <c r="D16" s="126" t="str">
        <f t="shared" si="1"/>
        <v>n.a.</v>
      </c>
      <c r="E16" s="127">
        <f t="shared" si="3"/>
        <v>0</v>
      </c>
      <c r="F16" s="127">
        <f>IF(OR(EXACT(D8,"Y")),1,0)</f>
        <v>0</v>
      </c>
      <c r="G16" s="127">
        <f t="shared" si="2"/>
        <v>0</v>
      </c>
      <c r="H16" s="128"/>
      <c r="I16" s="121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6" t="s">
        <v>31</v>
      </c>
    </row>
    <row r="17">
      <c r="A17" s="147">
        <v>1.0</v>
      </c>
      <c r="B17" s="114">
        <v>15.0</v>
      </c>
      <c r="C17" s="114" t="s">
        <v>22</v>
      </c>
      <c r="D17" s="129" t="str">
        <f>IF(E17&gt;0,"Y","n.a.")</f>
        <v>n.a.</v>
      </c>
      <c r="E17" s="130">
        <f>IF(OR(AND(G14,OR(G15,G16)),AND(G15,OR(G14,G16)),AND(G16,OR(G14,G15))),1,0)</f>
        <v>0</v>
      </c>
      <c r="F17" s="131"/>
      <c r="G17" s="106"/>
      <c r="H17" s="121"/>
      <c r="I17" s="121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9" t="s">
        <v>31</v>
      </c>
    </row>
    <row r="18">
      <c r="A18" s="142">
        <v>3.0</v>
      </c>
      <c r="B18" s="132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1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6" t="s">
        <v>31</v>
      </c>
    </row>
    <row r="19">
      <c r="A19" s="147">
        <v>3.0</v>
      </c>
      <c r="B19" s="133">
        <v>17.0</v>
      </c>
      <c r="C19" s="133" t="s">
        <v>24</v>
      </c>
      <c r="D19" s="150"/>
      <c r="E19" s="150"/>
      <c r="F19" s="151"/>
      <c r="G19" s="151"/>
      <c r="H19" s="151"/>
      <c r="I19" s="152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4" t="s">
        <v>31</v>
      </c>
    </row>
    <row r="20">
      <c r="A20" s="137"/>
      <c r="B20" s="137">
        <v>18.0</v>
      </c>
      <c r="C20" s="138" t="s">
        <v>25</v>
      </c>
      <c r="D20" s="155" t="str">
        <f>IF(OR(EXACT(D4,"Y"),EXACT(D5,"Y"),EXACT(D6,"Y"),EXACT(D7,"Y"),EXACT(D8,"Y"),EXACT(D9,"Y")),"Y","N")</f>
        <v>N</v>
      </c>
      <c r="E20" s="156"/>
      <c r="F20" s="156"/>
      <c r="G20" s="156"/>
      <c r="H20" s="156"/>
      <c r="I20" s="156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46" t="s">
        <v>31</v>
      </c>
    </row>
    <row r="21">
      <c r="A21" s="158">
        <v>4.0</v>
      </c>
      <c r="B21" s="159">
        <v>19.0</v>
      </c>
      <c r="C21" s="159" t="s">
        <v>44</v>
      </c>
      <c r="D21" s="160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2"/>
    </row>
    <row r="22">
      <c r="D22" s="160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4"/>
    </row>
    <row r="23">
      <c r="D23" s="160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2"/>
    </row>
    <row r="24">
      <c r="D24" s="160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4"/>
    </row>
    <row r="25">
      <c r="A25" s="165"/>
      <c r="B25" s="165"/>
      <c r="C25" s="166" t="s">
        <v>45</v>
      </c>
      <c r="D25" s="166" t="s">
        <v>34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7" t="s">
        <v>46</v>
      </c>
      <c r="B26" s="168"/>
      <c r="C26" s="169" t="s">
        <v>47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1"/>
    </row>
    <row r="27">
      <c r="A27" s="167" t="s">
        <v>48</v>
      </c>
      <c r="B27" s="168"/>
      <c r="C27" s="169" t="s">
        <v>47</v>
      </c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3"/>
    </row>
    <row r="28">
      <c r="A28" s="167" t="s">
        <v>49</v>
      </c>
      <c r="B28" s="168"/>
      <c r="C28" s="169" t="s">
        <v>50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1"/>
    </row>
    <row r="29">
      <c r="A29" s="167" t="s">
        <v>51</v>
      </c>
      <c r="B29" s="168"/>
      <c r="C29" s="169" t="s">
        <v>47</v>
      </c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3"/>
    </row>
    <row r="30">
      <c r="A30" s="174"/>
      <c r="B30" s="174"/>
      <c r="C30" s="174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5"/>
      <c r="B31" s="175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6" t="s">
        <v>52</v>
      </c>
      <c r="B32" s="177"/>
      <c r="C32" s="177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</row>
    <row r="33">
      <c r="A33" s="179" t="s">
        <v>46</v>
      </c>
      <c r="B33" s="179"/>
      <c r="C33" s="179" t="s">
        <v>53</v>
      </c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</row>
    <row r="34">
      <c r="A34" s="177" t="s">
        <v>48</v>
      </c>
      <c r="B34" s="177"/>
      <c r="C34" s="177" t="s">
        <v>54</v>
      </c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</row>
    <row r="35">
      <c r="A35" s="179" t="s">
        <v>49</v>
      </c>
      <c r="B35" s="179"/>
      <c r="C35" s="179" t="s">
        <v>55</v>
      </c>
      <c r="D35" s="180"/>
      <c r="E35" s="180"/>
      <c r="F35" s="180"/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</row>
    <row r="36">
      <c r="A36" s="177" t="s">
        <v>51</v>
      </c>
      <c r="B36" s="177"/>
      <c r="C36" s="177" t="s">
        <v>56</v>
      </c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</row>
    <row r="37">
      <c r="A37" s="175"/>
      <c r="B37" s="175"/>
      <c r="C37" s="175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74"/>
      <c r="B38" s="174"/>
      <c r="C38" s="174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5"/>
      <c r="B39" s="175"/>
      <c r="C39" s="175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74"/>
      <c r="B40" s="174"/>
      <c r="C40" s="17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