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kunisaki/Google Drive/Quinlan Lab - PhD/Projects/spermseq/twinstrand_target_gene_set/TwinStrand Duplex Information/"/>
    </mc:Choice>
  </mc:AlternateContent>
  <xr:revisionPtr revIDLastSave="0" documentId="13_ncr:1_{C885ED0B-8C68-6944-B1F9-CD272B981FCB}" xr6:coauthVersionLast="46" xr6:coauthVersionMax="46" xr10:uidLastSave="{00000000-0000-0000-0000-000000000000}"/>
  <bookViews>
    <workbookView xWindow="0" yWindow="500" windowWidth="40960" windowHeight="22540" xr2:uid="{FA19687E-C1AC-C34A-8558-FCB59742B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P15" i="1"/>
  <c r="P14" i="1"/>
  <c r="H16" i="1"/>
  <c r="E16" i="1" s="1"/>
  <c r="H15" i="1"/>
  <c r="E15" i="1" s="1"/>
  <c r="H14" i="1"/>
  <c r="E14" i="1" s="1"/>
  <c r="B22" i="1"/>
  <c r="N16" i="1" s="1"/>
  <c r="N14" i="1" l="1"/>
  <c r="N15" i="1"/>
</calcChain>
</file>

<file path=xl/sharedStrings.xml><?xml version="1.0" encoding="utf-8"?>
<sst xmlns="http://schemas.openxmlformats.org/spreadsheetml/2006/main" count="17" uniqueCount="17">
  <si>
    <t>TwinStrand Panel Design</t>
  </si>
  <si>
    <t>Number of samples</t>
  </si>
  <si>
    <t>Oligozoospermic</t>
  </si>
  <si>
    <t xml:space="preserve">Normozoospermic </t>
  </si>
  <si>
    <t xml:space="preserve">Hyperzoospermic </t>
  </si>
  <si>
    <t>Total</t>
  </si>
  <si>
    <t xml:space="preserve">TwinStrand Mean Duplex Depth </t>
  </si>
  <si>
    <t>WGS Blood Sequencing per Sample</t>
  </si>
  <si>
    <t>Spermseq panel difference</t>
  </si>
  <si>
    <t>Spermseq Mean Duplex Depth</t>
  </si>
  <si>
    <t>TwinStrand Panel Size (reference, nucleotides)</t>
  </si>
  <si>
    <t>TwinStrand Panel Size (spermseq, nucleotides)</t>
  </si>
  <si>
    <t>TwinStrand Illumina Sequencing Cost per Sample (spermseq)</t>
  </si>
  <si>
    <t>TwinStrand Illumina Sequencing Cost per Sample (reference)</t>
  </si>
  <si>
    <t>Type</t>
  </si>
  <si>
    <t>Spermseq panel cost</t>
  </si>
  <si>
    <t>Spermseq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</si>
</sst>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6" fontId="0" fillId="0" borderId="5" xfId="0" applyNumberFormat="1" applyBorder="1" applyAlignment="1">
      <alignment horizontal="center"/>
    </xf>
    <xf numFmtId="6" fontId="0" fillId="0" borderId="6" xfId="0" applyNumberFormat="1" applyBorder="1" applyAlignment="1">
      <alignment horizontal="center"/>
    </xf>
    <xf numFmtId="6" fontId="0" fillId="0" borderId="7" xfId="0" applyNumberFormat="1" applyBorder="1" applyAlignment="1">
      <alignment horizontal="center"/>
    </xf>
    <xf numFmtId="6" fontId="0" fillId="0" borderId="8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6" fontId="0" fillId="2" borderId="0" xfId="0" applyNumberFormat="1" applyFill="1" applyBorder="1" applyAlignment="1">
      <alignment horizontal="center"/>
    </xf>
    <xf numFmtId="6" fontId="0" fillId="2" borderId="6" xfId="0" applyNumberFormat="1" applyFill="1" applyBorder="1" applyAlignment="1">
      <alignment horizontal="center"/>
    </xf>
    <xf numFmtId="6" fontId="0" fillId="2" borderId="1" xfId="0" applyNumberFormat="1" applyFill="1" applyBorder="1" applyAlignment="1">
      <alignment horizontal="center"/>
    </xf>
    <xf numFmtId="6" fontId="0" fillId="2" borderId="8" xfId="0" applyNumberForma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FF71-470C-DB44-A66B-7E3EC57695BA}">
  <dimension ref="A1:Q22"/>
  <sheetViews>
    <sheetView tabSelected="1" workbookViewId="0">
      <selection activeCell="D24" sqref="D24"/>
    </sheetView>
  </sheetViews>
  <sheetFormatPr baseColWidth="10" defaultRowHeight="16" x14ac:dyDescent="0.2"/>
  <cols>
    <col min="1" max="1" width="18" customWidth="1"/>
    <col min="2" max="2" width="17.5" bestFit="1" customWidth="1"/>
    <col min="4" max="4" width="19.6640625" customWidth="1"/>
    <col min="10" max="10" width="19.83203125" customWidth="1"/>
    <col min="13" max="13" width="19" customWidth="1"/>
  </cols>
  <sheetData>
    <row r="1" spans="1:17" x14ac:dyDescent="0.2">
      <c r="A1" s="1"/>
    </row>
    <row r="2" spans="1:17" x14ac:dyDescent="0.2">
      <c r="A2" s="7" t="s">
        <v>7</v>
      </c>
      <c r="B2" s="25"/>
      <c r="C2" s="8"/>
    </row>
    <row r="3" spans="1:17" x14ac:dyDescent="0.2">
      <c r="A3" s="11">
        <v>1000</v>
      </c>
      <c r="B3" s="32"/>
      <c r="C3" s="12"/>
    </row>
    <row r="5" spans="1:17" x14ac:dyDescent="0.2">
      <c r="A5" s="7" t="s">
        <v>0</v>
      </c>
      <c r="B5" s="25"/>
      <c r="C5" s="8"/>
    </row>
    <row r="6" spans="1:17" x14ac:dyDescent="0.2">
      <c r="A6" s="11">
        <v>25000</v>
      </c>
      <c r="B6" s="32"/>
      <c r="C6" s="12"/>
    </row>
    <row r="8" spans="1:17" x14ac:dyDescent="0.2">
      <c r="A8" s="7" t="s">
        <v>13</v>
      </c>
      <c r="B8" s="25"/>
      <c r="C8" s="25"/>
      <c r="D8" s="8"/>
      <c r="E8" s="7" t="s">
        <v>6</v>
      </c>
      <c r="F8" s="25"/>
      <c r="G8" s="8"/>
      <c r="H8" s="7" t="s">
        <v>10</v>
      </c>
      <c r="I8" s="25"/>
      <c r="J8" s="25"/>
      <c r="K8" s="25" t="s">
        <v>11</v>
      </c>
      <c r="L8" s="25"/>
      <c r="M8" s="8"/>
    </row>
    <row r="9" spans="1:17" x14ac:dyDescent="0.2">
      <c r="A9" s="19">
        <v>288</v>
      </c>
      <c r="B9" s="20"/>
      <c r="C9" s="20"/>
      <c r="D9" s="21"/>
      <c r="E9" s="33">
        <v>22000</v>
      </c>
      <c r="F9" s="34"/>
      <c r="G9" s="35"/>
      <c r="H9" s="26">
        <v>48000</v>
      </c>
      <c r="I9" s="27"/>
      <c r="J9" s="27"/>
      <c r="K9" s="27">
        <v>110000</v>
      </c>
      <c r="L9" s="27"/>
      <c r="M9" s="28"/>
    </row>
    <row r="10" spans="1:17" x14ac:dyDescent="0.2">
      <c r="A10" s="19">
        <v>144</v>
      </c>
      <c r="B10" s="20"/>
      <c r="C10" s="20"/>
      <c r="D10" s="21"/>
      <c r="E10" s="33">
        <v>11000</v>
      </c>
      <c r="F10" s="34"/>
      <c r="G10" s="35"/>
      <c r="H10" s="26">
        <v>48000</v>
      </c>
      <c r="I10" s="27"/>
      <c r="J10" s="27"/>
      <c r="K10" s="27">
        <v>110000</v>
      </c>
      <c r="L10" s="27"/>
      <c r="M10" s="28"/>
    </row>
    <row r="11" spans="1:17" x14ac:dyDescent="0.2">
      <c r="A11" s="22">
        <v>72</v>
      </c>
      <c r="B11" s="23"/>
      <c r="C11" s="23"/>
      <c r="D11" s="24"/>
      <c r="E11" s="36">
        <v>5500</v>
      </c>
      <c r="F11" s="37"/>
      <c r="G11" s="38"/>
      <c r="H11" s="29">
        <v>48000</v>
      </c>
      <c r="I11" s="30"/>
      <c r="J11" s="30"/>
      <c r="K11" s="30">
        <v>110000</v>
      </c>
      <c r="L11" s="30"/>
      <c r="M11" s="31"/>
    </row>
    <row r="12" spans="1:17" x14ac:dyDescent="0.2">
      <c r="H12" s="4"/>
      <c r="I12" s="5"/>
      <c r="J12" s="5"/>
      <c r="K12" s="5"/>
      <c r="L12" s="5"/>
      <c r="M12" s="6"/>
    </row>
    <row r="13" spans="1:17" x14ac:dyDescent="0.2">
      <c r="A13" s="7" t="s">
        <v>12</v>
      </c>
      <c r="B13" s="25"/>
      <c r="C13" s="25"/>
      <c r="D13" s="8"/>
      <c r="E13" s="7" t="s">
        <v>9</v>
      </c>
      <c r="F13" s="25"/>
      <c r="G13" s="8"/>
      <c r="H13" s="7" t="s">
        <v>8</v>
      </c>
      <c r="I13" s="25"/>
      <c r="J13" s="25"/>
      <c r="K13" s="25"/>
      <c r="L13" s="25"/>
      <c r="M13" s="8"/>
      <c r="N13" s="7" t="s">
        <v>15</v>
      </c>
      <c r="O13" s="8"/>
      <c r="P13" s="13" t="s">
        <v>16</v>
      </c>
      <c r="Q13" s="14"/>
    </row>
    <row r="14" spans="1:17" x14ac:dyDescent="0.2">
      <c r="A14" s="19">
        <v>288</v>
      </c>
      <c r="B14" s="20"/>
      <c r="C14" s="20"/>
      <c r="D14" s="21"/>
      <c r="E14" s="26">
        <f>E9/H14</f>
        <v>9600</v>
      </c>
      <c r="F14" s="27"/>
      <c r="G14" s="28"/>
      <c r="H14" s="26">
        <f>K9/H9</f>
        <v>2.2916666666666665</v>
      </c>
      <c r="I14" s="27"/>
      <c r="J14" s="27"/>
      <c r="K14" s="27"/>
      <c r="L14" s="27"/>
      <c r="M14" s="28"/>
      <c r="N14" s="9">
        <f>B22*A14</f>
        <v>8640</v>
      </c>
      <c r="O14" s="10"/>
      <c r="P14" s="15">
        <f>N14+A6+(A3*B22)</f>
        <v>63640</v>
      </c>
      <c r="Q14" s="16"/>
    </row>
    <row r="15" spans="1:17" x14ac:dyDescent="0.2">
      <c r="A15" s="19">
        <v>144</v>
      </c>
      <c r="B15" s="20"/>
      <c r="C15" s="20"/>
      <c r="D15" s="21"/>
      <c r="E15" s="26">
        <f>E10/H15</f>
        <v>4800</v>
      </c>
      <c r="F15" s="27"/>
      <c r="G15" s="28"/>
      <c r="H15" s="26">
        <f>K10/H10</f>
        <v>2.2916666666666665</v>
      </c>
      <c r="I15" s="27"/>
      <c r="J15" s="27"/>
      <c r="K15" s="27"/>
      <c r="L15" s="27"/>
      <c r="M15" s="28"/>
      <c r="N15" s="9">
        <f>B22*A15</f>
        <v>4320</v>
      </c>
      <c r="O15" s="10"/>
      <c r="P15" s="15">
        <f>N15+A6+(A3*B22)</f>
        <v>59320</v>
      </c>
      <c r="Q15" s="16"/>
    </row>
    <row r="16" spans="1:17" x14ac:dyDescent="0.2">
      <c r="A16" s="22">
        <v>72</v>
      </c>
      <c r="B16" s="23"/>
      <c r="C16" s="23"/>
      <c r="D16" s="24"/>
      <c r="E16" s="29">
        <f>E11/H16</f>
        <v>2400</v>
      </c>
      <c r="F16" s="30"/>
      <c r="G16" s="31"/>
      <c r="H16" s="29">
        <f>K11/H11</f>
        <v>2.2916666666666665</v>
      </c>
      <c r="I16" s="30"/>
      <c r="J16" s="30"/>
      <c r="K16" s="30"/>
      <c r="L16" s="30"/>
      <c r="M16" s="31"/>
      <c r="N16" s="11">
        <f>B22*A16</f>
        <v>2160</v>
      </c>
      <c r="O16" s="12"/>
      <c r="P16" s="17">
        <f>N16+A6+(A3*B22)</f>
        <v>57160</v>
      </c>
      <c r="Q16" s="18"/>
    </row>
    <row r="18" spans="1:2" x14ac:dyDescent="0.2">
      <c r="A18" s="2" t="s">
        <v>14</v>
      </c>
      <c r="B18" s="2" t="s">
        <v>1</v>
      </c>
    </row>
    <row r="19" spans="1:2" x14ac:dyDescent="0.2">
      <c r="A19" s="3" t="s">
        <v>2</v>
      </c>
      <c r="B19">
        <v>10</v>
      </c>
    </row>
    <row r="20" spans="1:2" x14ac:dyDescent="0.2">
      <c r="A20" t="s">
        <v>3</v>
      </c>
      <c r="B20">
        <v>10</v>
      </c>
    </row>
    <row r="21" spans="1:2" x14ac:dyDescent="0.2">
      <c r="A21" t="s">
        <v>4</v>
      </c>
      <c r="B21">
        <v>10</v>
      </c>
    </row>
    <row r="22" spans="1:2" x14ac:dyDescent="0.2">
      <c r="A22" t="s">
        <v>5</v>
      </c>
      <c r="B22">
        <f>SUM(B19:B21)</f>
        <v>30</v>
      </c>
    </row>
  </sheetData>
  <mergeCells count="40">
    <mergeCell ref="K9:M9"/>
    <mergeCell ref="K10:M10"/>
    <mergeCell ref="K11:M11"/>
    <mergeCell ref="E8:G8"/>
    <mergeCell ref="E13:G13"/>
    <mergeCell ref="H8:J8"/>
    <mergeCell ref="K8:M8"/>
    <mergeCell ref="E9:G9"/>
    <mergeCell ref="E10:G10"/>
    <mergeCell ref="E11:G11"/>
    <mergeCell ref="A9:D9"/>
    <mergeCell ref="E14:G14"/>
    <mergeCell ref="E15:G15"/>
    <mergeCell ref="E16:G16"/>
    <mergeCell ref="H9:J9"/>
    <mergeCell ref="H10:J10"/>
    <mergeCell ref="H11:J11"/>
    <mergeCell ref="A2:C2"/>
    <mergeCell ref="A3:C3"/>
    <mergeCell ref="A5:C5"/>
    <mergeCell ref="A6:C6"/>
    <mergeCell ref="A8:D8"/>
    <mergeCell ref="A16:D16"/>
    <mergeCell ref="H13:M13"/>
    <mergeCell ref="H14:M14"/>
    <mergeCell ref="H15:M15"/>
    <mergeCell ref="H16:M16"/>
    <mergeCell ref="A10:D10"/>
    <mergeCell ref="A11:D11"/>
    <mergeCell ref="A13:D13"/>
    <mergeCell ref="A14:D14"/>
    <mergeCell ref="A15:D15"/>
    <mergeCell ref="N13:O13"/>
    <mergeCell ref="N14:O14"/>
    <mergeCell ref="N15:O15"/>
    <mergeCell ref="N16:O16"/>
    <mergeCell ref="P13:Q13"/>
    <mergeCell ref="P14:Q14"/>
    <mergeCell ref="P15:Q15"/>
    <mergeCell ref="P16:Q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2021-03-02T21:04:47Z</dcterms:created>
  <dcterms:modified xsi:type="dcterms:W3CDTF">2021-03-02T22:12:37Z</dcterms:modified>
</cp:coreProperties>
</file>