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440110A1-29A9-6D41-B90D-900AD88B42AD}" xr6:coauthVersionLast="47" xr6:coauthVersionMax="47" xr10:uidLastSave="{00000000-0000-0000-0000-000000000000}"/>
  <bookViews>
    <workbookView xWindow="1440" yWindow="760" windowWidth="3312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1" l="1"/>
  <c r="J11" i="11"/>
  <c r="G15" i="11" l="1"/>
  <c r="E15" i="11" l="1"/>
  <c r="F14" i="11"/>
  <c r="F11"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<sst xmlns="http://schemas.openxmlformats.org/spreadsheetml/2006/main" count="613" uniqueCount="200">
  <si>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</si>
  <si>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</si>
  <si>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</si>
  <si>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</si>
  <si>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</si>
  <si>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</si>
  <si>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</si>
  <si>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</si>
  <si>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</si>
  <si>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</si>
  <si>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</si>
  <si>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</si>
  <si>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</si>
  <si>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</si>
  <si>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</si>
  <si>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</si>
  <si>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</si>
  <si>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</si>
  <si>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</si>
  <si>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</si>
  <si>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</si>
  <si>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</si>
  <si>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</si>
  <si>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</si>
  <si>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</si>
  <si>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</si>
  <si>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</si>
  <si>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</si>
  <si>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</si>
  <si>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</si>
  <si>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</si>
  <si>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</si>
  <si>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</si>
  <si>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</si>
  <si>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</si>
  <si>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</si>
  <si>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</si>
  <si>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</si>
  <si>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</si>
  <si>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</si>
  <si>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</si>
  <si>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</si>
  <si>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</si>
  <si>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</si>
  <si>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</si>
  <si>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</si>
  <si>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</si>
  <si>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</si>
  <si>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</si>
  <si>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</si>
  <si>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</si>
  <si>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</si>
  <si>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</si>
  <si>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</si>
  <si>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</si>
  <si>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</si>
  <si>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</si>
  <si>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</si>
  <si>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</si>
  <si>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</si>
  <si>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</si>
  <si>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</si>
  <si>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</si>
  <si>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</si>
  <si>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</si>
  <si>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</si>
  <si>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</si>
  <si>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</si>
  <si>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</si>
  <si>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</si>
  <si>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</si>
  <si>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</si>
  <si>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</si>
  <si>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</si>
  <si>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</si>
  <si>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</si>
  <si>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</si>
  <si>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</si>
  <si>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</si>
  <si>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</si>
  <si>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</si>
  <si>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</si>
  <si>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</si>
  <si>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</si>
  <si>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</si>
  <si>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</si>
  <si>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</si>
  <si>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</si>
  <si>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</si>
  <si>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</si>
  <si>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</si>
  <si>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</si>
  <si>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</si>
  <si>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</si>
  <si>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</si>
  <si>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</si>
  <si>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</si>
  <si>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</si>
  <si>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</si>
  <si>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</si>
  <si>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</si>
  <si>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</si>
  <si>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</si>
  <si>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</si>
  <si>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</si>
  <si>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</si>
  <si>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</si>
  <si>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</si>
  <si>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</si>
  <si>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</si>
  <si>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</si>
  <si>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</si>
  <si>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</si>
  <si>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</si>
  <si>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</si>
  <si>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</si>
  <si>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</si>
  <si>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</si>
  <si>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</si>
  <si>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</si>
  <si>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</si>
  <si>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</si>
  <si>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</si>
  <si>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</si>
  <si>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</si>
  <si>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</si>
  <si>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</si>
  <si>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</si>
  <si>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</si>
  <si>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</si>
  <si>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</si>
  <si>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</si>
  <si>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</si>
  <si>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</si>
  <si>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</si>
  <si>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</si>
  <si>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</si>
  <si>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</si>
  <si>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</si>
  <si>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</si>
  <si>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</si>
  <si>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</si>
  <si>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</si>
  <si>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</si>
  <si>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</si>
  <si>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</si>
  <si>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</si>
  <si>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</si>
  <si>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</si>
  <si>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</si>
  <si>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1" type="noConversion"/>
  </si>
  <si>
    <t>Product size:</t>
  </si>
  <si>
    <t>Carton size:</t>
  </si>
  <si>
    <t>RM203,2F,No.214 Kuachun Road, Suzhou industrial park, Jiangsu, 215121 China</t>
    <phoneticPr fontId="31" type="noConversion"/>
  </si>
  <si>
    <t xml:space="preserve">Optional features: </t>
    <phoneticPr fontId="31" type="noConversion"/>
  </si>
  <si>
    <t>40GP :</t>
    <phoneticPr fontId="31" type="noConversion"/>
  </si>
  <si>
    <t>20GP :</t>
    <phoneticPr fontId="31" type="noConversion"/>
  </si>
  <si>
    <t>40HQ:</t>
    <phoneticPr fontId="31" type="noConversion"/>
  </si>
  <si>
    <t>1. Spray color</t>
    <phoneticPr fontId="31" type="noConversion"/>
  </si>
  <si>
    <t xml:space="preserve">2. Giftbox </t>
    <phoneticPr fontId="31" type="noConversion"/>
  </si>
  <si>
    <t>Product net weight:</t>
    <phoneticPr fontId="31" type="noConversion"/>
  </si>
  <si>
    <t>for sample: 10 days</t>
    <phoneticPr fontId="31" type="noConversion"/>
  </si>
  <si>
    <t>Remarks:</t>
    <phoneticPr fontId="31" type="noConversion"/>
  </si>
  <si>
    <t>Gross weight:</t>
    <phoneticPr fontId="31" type="noConversion"/>
  </si>
  <si>
    <t>1. Sample order payment term: 100% upon order confirmation</t>
  </si>
  <si>
    <t xml:space="preserve">Production lead time: </t>
    <phoneticPr fontId="31" type="noConversion"/>
  </si>
  <si>
    <t>6kg</t>
    <phoneticPr fontId="31" type="noConversion"/>
  </si>
  <si>
    <t>Suzhou Compass Machinery &amp; Electric Co., Ltd</t>
    <phoneticPr fontId="31" type="noConversion"/>
  </si>
  <si>
    <t>1. Sucking, mopping and washing together</t>
    <phoneticPr fontId="31" type="noConversion"/>
  </si>
  <si>
    <t>2. 180° flat working</t>
    <phoneticPr fontId="31" type="noConversion"/>
  </si>
  <si>
    <t>3. Solid sewage separated from liquid</t>
    <phoneticPr fontId="31" type="noConversion"/>
  </si>
  <si>
    <t>5. Water electrolysis function</t>
    <phoneticPr fontId="31" type="noConversion"/>
  </si>
  <si>
    <t>6. Anti-mite mattress brush with UV beads</t>
    <phoneticPr fontId="31" type="noConversion"/>
  </si>
  <si>
    <t>8. Outstanding appearance design</t>
    <phoneticPr fontId="31" type="noConversion"/>
  </si>
  <si>
    <t>7. Hot air drying function</t>
    <phoneticPr fontId="31" type="noConversion"/>
  </si>
  <si>
    <t xml:space="preserve">4. Multi-functional standard and optional accessories </t>
    <phoneticPr fontId="31" type="noConversion"/>
  </si>
  <si>
    <t>260*210*1050mm</t>
    <phoneticPr fontId="31" type="noConversion"/>
  </si>
  <si>
    <t>722*357*280mm</t>
    <phoneticPr fontId="31" type="noConversion"/>
  </si>
  <si>
    <t>4kg</t>
    <phoneticPr fontId="31" type="noConversion"/>
  </si>
  <si>
    <t>Optional functions and extra cost</t>
    <phoneticPr fontId="31" type="noConversion"/>
  </si>
  <si>
    <r>
      <t>Product packing:</t>
    </r>
    <r>
      <rPr>
        <sz val="11"/>
        <color theme="1"/>
        <rFont val="Calibri"/>
        <family val="2"/>
      </rPr>
      <t xml:space="preserve"> 1pc packed into 1carton box</t>
    </r>
    <phoneticPr fontId="31" type="noConversion"/>
  </si>
  <si>
    <t>Quotation</t>
  </si>
  <si>
    <t>9. OEM for Haier</t>
    <phoneticPr fontId="31" type="noConversion"/>
  </si>
  <si>
    <t>384pcs</t>
    <phoneticPr fontId="31" type="noConversion"/>
  </si>
  <si>
    <t>792pcs</t>
    <phoneticPr fontId="31" type="noConversion"/>
  </si>
  <si>
    <t>891pcs</t>
    <phoneticPr fontId="31" type="noConversion"/>
  </si>
  <si>
    <t>2. Bulk order payment term: 30% upon order confirmation,70% before shipping</t>
  </si>
  <si>
    <t>MOQ
(pcs)</t>
    <phoneticPr fontId="31" type="noConversion"/>
  </si>
  <si>
    <t>Certificates:</t>
    <phoneticPr fontId="31" type="noConversion"/>
  </si>
  <si>
    <t>CE, CB, RoHs, CCC</t>
    <phoneticPr fontId="31" type="noConversion"/>
  </si>
  <si>
    <t>for first order: 50 days</t>
    <phoneticPr fontId="31" type="noConversion"/>
  </si>
  <si>
    <t>Quotation No.:</t>
    <phoneticPr fontId="31" type="noConversion"/>
  </si>
  <si>
    <t>Unit Price
(USD)</t>
    <phoneticPr fontId="31" type="noConversion"/>
  </si>
  <si>
    <t>Total Amount
(USD)</t>
    <phoneticPr fontId="31" type="noConversion"/>
  </si>
  <si>
    <t>Total Amount(USD)</t>
    <phoneticPr fontId="31" type="noConversion"/>
  </si>
  <si>
    <t>for repeat order: 35 days</t>
    <phoneticPr fontId="31" type="noConversion"/>
  </si>
  <si>
    <r>
      <t xml:space="preserve">Whats App: </t>
    </r>
    <r>
      <rPr>
        <sz val="11"/>
        <color theme="1"/>
        <rFont val="Calibri"/>
        <family val="2"/>
      </rPr>
      <t>07850197748</t>
    </r>
    <phoneticPr fontId="31" type="noConversion"/>
  </si>
  <si>
    <r>
      <rPr>
        <b/>
        <sz val="11"/>
        <color theme="1"/>
        <rFont val="Calibri"/>
        <family val="2"/>
      </rPr>
      <t>Contact:</t>
    </r>
    <r>
      <rPr>
        <sz val="11"/>
        <color theme="1"/>
        <rFont val="Calibri"/>
        <family val="2"/>
      </rPr>
      <t xml:space="preserve"> Kilian Stenner</t>
    </r>
    <phoneticPr fontId="31" type="noConversion"/>
  </si>
  <si>
    <r>
      <t xml:space="preserve">Address: </t>
    </r>
    <r>
      <rPr>
        <sz val="11"/>
        <color theme="1"/>
        <rFont val="Calibri"/>
        <family val="2"/>
      </rPr>
      <t>17 rennie crescent melksham, SN12 6GL, UK</t>
    </r>
    <phoneticPr fontId="31" type="noConversion"/>
  </si>
  <si>
    <r>
      <t xml:space="preserve">Company: </t>
    </r>
    <r>
      <rPr>
        <sz val="11"/>
        <rFont val="Calibri"/>
        <family val="2"/>
      </rPr>
      <t>VMop</t>
    </r>
    <phoneticPr fontId="3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</si>
</sst>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US$&quot;#,##0.00_);[Red]\(&quot;US$&quot;#,##0.00\)"/>
  </numFmts>
  <fonts count="43">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sz val="18"/>
      <color theme="1"/>
      <name val="Calibri"/>
      <family val="3"/>
      <charset val="134"/>
      <scheme val="minor"/>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theme="1"/>
      <name val="Calibri"/>
      <family val="3"/>
      <charset val="134"/>
      <scheme val="minor"/>
    </font>
    <font>
      <sz val="14"/>
      <name val="Calibri"/>
      <family val="2"/>
    </font>
    <font>
      <sz val="14"/>
      <name val="宋体"/>
      <family val="2"/>
      <charset val="134"/>
    </font>
    <font>
      <sz val="14"/>
      <color theme="1"/>
      <name val="Calibri"/>
      <family val="2"/>
    </font>
    <font>
      <b/>
      <sz val="14"/>
      <color rgb="FFFF0000"/>
      <name val="Calibri"/>
      <family val="3"/>
      <charset val="134"/>
      <scheme val="minor"/>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4"/>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4" fillId="0" borderId="0"/>
    <xf numFmtId="0" fontId="13" fillId="0" borderId="0">
      <alignment vertical="center"/>
    </xf>
    <xf numFmtId="0" fontId="12" fillId="0" borderId="0">
      <alignment vertical="center"/>
    </xf>
  </cellStyleXfs>
  <cellXfs count="153">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0" fontId="12" fillId="0" borderId="0" xfId="0" applyFont="1" applyAlignment="1">
      <alignment horizontal="left" vertical="top"/>
    </xf>
    <xf numFmtId="0" fontId="22" fillId="0" borderId="0" xfId="0" applyFont="1" applyAlignment="1">
      <alignment horizontal="left" vertical="top"/>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2" fillId="0" borderId="0" xfId="0" applyFont="1" applyAlignment="1">
      <alignment horizontal="left" vertical="center"/>
    </xf>
    <xf numFmtId="0" fontId="22" fillId="4" borderId="0" xfId="0" applyFont="1" applyFill="1" applyAlignment="1">
      <alignment horizontal="left" vertical="top"/>
    </xf>
    <xf numFmtId="0" fontId="22" fillId="0" borderId="0" xfId="0" applyFont="1" applyAlignment="1">
      <alignment horizontal="left"/>
    </xf>
    <xf numFmtId="0" fontId="15" fillId="0" borderId="9" xfId="0" applyFont="1" applyBorder="1">
      <alignment vertical="center"/>
    </xf>
    <xf numFmtId="0" fontId="15" fillId="0" borderId="10" xfId="0" applyFont="1" applyBorder="1" applyAlignment="1">
      <alignment vertical="center" wrapText="1"/>
    </xf>
    <xf numFmtId="0" fontId="2" fillId="0" borderId="0" xfId="0" applyFont="1" applyAlignment="1">
      <alignment vertical="top" wrapText="1"/>
    </xf>
    <xf numFmtId="0" fontId="2" fillId="5" borderId="0" xfId="0" applyFont="1" applyFill="1" applyAlignment="1">
      <alignment vertical="top" wrapText="1"/>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6" borderId="3" xfId="0" applyFont="1" applyFill="1" applyBorder="1">
      <alignment vertical="center"/>
    </xf>
    <xf numFmtId="0" fontId="15" fillId="6"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0" fontId="29" fillId="0" borderId="9" xfId="0" applyFont="1" applyBorder="1" applyAlignment="1">
      <alignment horizontal="left" vertical="center"/>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40" fillId="0" borderId="1" xfId="0" applyNumberFormat="1" applyFont="1" applyBorder="1" applyAlignment="1">
      <alignment horizontal="center" vertical="center" shrinkToFit="1"/>
    </xf>
    <xf numFmtId="0" fontId="33" fillId="0" borderId="0" xfId="0" applyFont="1" applyAlignment="1">
      <alignment vertical="center" wrapText="1"/>
    </xf>
    <xf numFmtId="0" fontId="33" fillId="0" borderId="0" xfId="0" applyFont="1" applyAlignment="1">
      <alignment horizontal="left" vertical="center"/>
    </xf>
    <xf numFmtId="0" fontId="33" fillId="0" borderId="0" xfId="0" applyFont="1">
      <alignment vertical="center"/>
    </xf>
    <xf numFmtId="0" fontId="34" fillId="0" borderId="0" xfId="0" applyFont="1" applyAlignment="1">
      <alignment vertical="center" wrapText="1"/>
    </xf>
    <xf numFmtId="0" fontId="35" fillId="0" borderId="0" xfId="0" applyFont="1" applyAlignment="1">
      <alignment horizontal="left" vertical="center" wrapText="1"/>
    </xf>
    <xf numFmtId="0" fontId="36" fillId="0" borderId="0" xfId="0" applyFont="1" applyAlignment="1">
      <alignment horizontal="left" vertical="center"/>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9" fillId="6" borderId="3" xfId="0" applyFont="1" applyFill="1" applyBorder="1">
      <alignment vertical="center"/>
    </xf>
    <xf numFmtId="164" fontId="38" fillId="0" borderId="13" xfId="0" applyNumberFormat="1" applyFont="1" applyBorder="1" applyAlignment="1">
      <alignment horizontal="center" vertical="center" shrinkToFit="1"/>
    </xf>
    <xf numFmtId="0" fontId="17" fillId="6" borderId="3" xfId="0" applyFont="1" applyFill="1" applyBorder="1">
      <alignment vertical="center"/>
    </xf>
    <xf numFmtId="0" fontId="19" fillId="0" borderId="9" xfId="0" applyFont="1" applyBorder="1" applyAlignment="1">
      <alignment vertical="center" wrapText="1"/>
    </xf>
    <xf numFmtId="0" fontId="29" fillId="6" borderId="14" xfId="0" applyFont="1" applyFill="1" applyBorder="1" applyAlignment="1">
      <alignment horizontal="left" vertical="center"/>
    </xf>
    <xf numFmtId="0" fontId="29" fillId="6" borderId="16" xfId="0" applyFont="1" applyFill="1" applyBorder="1" applyAlignment="1">
      <alignment horizontal="center" vertical="center"/>
    </xf>
    <xf numFmtId="0" fontId="29" fillId="6"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2" fillId="0" borderId="0" xfId="0" applyFont="1">
      <alignment vertical="center"/>
    </xf>
    <xf numFmtId="0" fontId="19" fillId="0" borderId="0" xfId="3" applyFont="1" applyAlignment="1">
      <alignment horizontal="center" vertical="top"/>
    </xf>
    <xf numFmtId="0" fontId="4" fillId="7" borderId="1" xfId="3" applyFont="1" applyFill="1" applyBorder="1" applyAlignment="1">
      <alignment vertical="center" wrapText="1"/>
    </xf>
    <xf numFmtId="0" fontId="21" fillId="7" borderId="1" xfId="3" applyFont="1" applyFill="1" applyBorder="1" applyAlignment="1">
      <alignment vertical="center" wrapText="1"/>
    </xf>
    <xf numFmtId="0" fontId="19" fillId="0" borderId="0" xfId="3" applyFont="1" applyAlignment="1">
      <alignment horizontal="left" vertical="center"/>
    </xf>
    <xf numFmtId="0" fontId="39" fillId="0" borderId="0" xfId="3" applyFont="1" applyAlignment="1">
      <alignment horizontal="left"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7" fillId="3" borderId="0" xfId="0" applyFont="1" applyFill="1" applyAlignment="1">
      <alignment horizontal="center" vertical="center" wrapText="1"/>
    </xf>
    <xf numFmtId="0" fontId="34" fillId="0" borderId="0" xfId="0" applyFont="1" applyAlignment="1">
      <alignment horizontal="center" vertical="center" wrapText="1"/>
    </xf>
    <xf numFmtId="0" fontId="29" fillId="0" borderId="0" xfId="0" applyFont="1" applyAlignment="1">
      <alignment vertical="top"/>
    </xf>
    <xf numFmtId="0" fontId="29"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29" fillId="0" borderId="0" xfId="3" applyFont="1" applyAlignment="1">
      <alignment vertical="top"/>
    </xf>
    <xf numFmtId="0" fontId="19" fillId="0" borderId="0" xfId="3" applyFont="1" applyAlignment="1">
      <alignment vertical="top" wrapText="1"/>
    </xf>
    <xf numFmtId="0" fontId="29" fillId="0" borderId="0" xfId="3" applyFont="1" applyAlignment="1">
      <alignment vertical="top" wrapText="1"/>
    </xf>
    <xf numFmtId="0" fontId="19" fillId="0" borderId="0" xfId="3" applyFont="1" applyAlignment="1">
      <alignment horizontal="left" vertical="top"/>
    </xf>
    <xf numFmtId="0" fontId="21" fillId="6" borderId="1" xfId="3" applyFont="1" applyFill="1" applyBorder="1" applyAlignment="1">
      <alignment vertical="center" wrapText="1"/>
    </xf>
    <xf numFmtId="0" fontId="15" fillId="0" borderId="0" xfId="3" applyFont="1" applyAlignment="1">
      <alignment horizontal="left" vertical="top"/>
    </xf>
    <xf numFmtId="0" fontId="18" fillId="0" borderId="0" xfId="3" applyFont="1" applyAlignment="1">
      <alignment vertical="top"/>
    </xf>
    <xf numFmtId="0" fontId="15" fillId="0" borderId="0" xfId="3" applyFont="1" applyAlignment="1">
      <alignment horizontal="left" vertical="top" wrapText="1"/>
    </xf>
    <xf numFmtId="164" fontId="40" fillId="0" borderId="1" xfId="0" applyNumberFormat="1" applyFont="1" applyBorder="1" applyAlignment="1">
      <alignment horizontal="center" vertical="center" shrinkToFit="1"/>
    </xf>
    <xf numFmtId="164" fontId="42" fillId="0" borderId="13" xfId="0" applyNumberFormat="1" applyFont="1" applyBorder="1" applyAlignment="1">
      <alignment horizontal="center" vertical="center" shrinkToFit="1"/>
    </xf>
    <xf numFmtId="164" fontId="41" fillId="8" borderId="8" xfId="0" applyNumberFormat="1" applyFont="1" applyFill="1" applyBorder="1" applyAlignment="1">
      <alignment vertical="center" shrinkToFit="1"/>
    </xf>
    <xf numFmtId="164" fontId="41" fillId="8" borderId="4" xfId="0" applyNumberFormat="1" applyFont="1" applyFill="1" applyBorder="1" applyAlignment="1">
      <alignment vertical="center" shrinkToFit="1"/>
    </xf>
    <xf numFmtId="0" fontId="15" fillId="0" borderId="17" xfId="0" applyFont="1" applyBorder="1" applyAlignment="1">
      <alignment vertical="center" wrapText="1"/>
    </xf>
    <xf numFmtId="0" fontId="29" fillId="0" borderId="0" xfId="0" applyFont="1" applyAlignment="1">
      <alignment horizontal="left" vertical="center"/>
    </xf>
    <xf numFmtId="0" fontId="29" fillId="6" borderId="14" xfId="0" applyFont="1" applyFill="1" applyBorder="1">
      <alignment vertical="center"/>
    </xf>
    <xf numFmtId="0" fontId="32" fillId="0" borderId="13" xfId="0" applyFont="1" applyBorder="1">
      <alignment vertical="center"/>
    </xf>
    <xf numFmtId="0" fontId="32"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164" fontId="40" fillId="0" borderId="1" xfId="0" applyNumberFormat="1" applyFont="1" applyBorder="1" applyAlignment="1">
      <alignment horizontal="center" vertical="center" shrinkToFit="1"/>
    </xf>
    <xf numFmtId="1" fontId="42" fillId="0" borderId="13" xfId="0" applyNumberFormat="1" applyFont="1" applyBorder="1" applyAlignment="1">
      <alignment horizontal="center" vertical="center" shrinkToFit="1"/>
    </xf>
    <xf numFmtId="0" fontId="29" fillId="0" borderId="14" xfId="0" applyFont="1" applyBorder="1" applyAlignment="1">
      <alignment horizontal="left" vertical="center" wrapText="1"/>
    </xf>
    <xf numFmtId="0" fontId="29" fillId="0" borderId="16" xfId="0" applyFont="1" applyBorder="1" applyAlignment="1">
      <alignment horizontal="left" vertical="center" wrapText="1"/>
    </xf>
    <xf numFmtId="0" fontId="29"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3"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40" fillId="0" borderId="1" xfId="0" applyNumberFormat="1" applyFont="1" applyBorder="1" applyAlignment="1">
      <alignment horizontal="center" vertical="center" shrinkToFit="1"/>
    </xf>
    <xf numFmtId="1" fontId="41" fillId="8" borderId="3" xfId="0" applyNumberFormat="1" applyFont="1" applyFill="1" applyBorder="1" applyAlignment="1">
      <alignment horizontal="center" vertical="center" shrinkToFit="1"/>
    </xf>
    <xf numFmtId="1" fontId="41" fillId="8" borderId="8" xfId="0" applyNumberFormat="1" applyFont="1" applyFill="1" applyBorder="1" applyAlignment="1">
      <alignment horizontal="center" vertical="center" shrinkToFit="1"/>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340075</xdr:colOff>
      <xdr:row>26</xdr:row>
      <xdr:rowOff>128837</xdr:rowOff>
    </xdr:from>
    <xdr:to>
      <xdr:col>4</xdr:col>
      <xdr:colOff>495854</xdr:colOff>
      <xdr:row>32</xdr:row>
      <xdr:rowOff>149578</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06932" y="17230294"/>
          <a:ext cx="1418522" cy="139234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A5" sqref="A5"/>
    </sheetView>
  </sheetViews>
  <sheetFormatPr baseColWidth="10" defaultColWidth="7.5" defaultRowHeight="19"/>
  <cols>
    <col min="1" max="1" width="5.1640625" style="50" customWidth="1"/>
    <col min="2" max="2" width="38.83203125" style="50" customWidth="1"/>
    <col min="3" max="3" width="39.1640625" style="50" customWidth="1"/>
    <col min="4" max="6" width="15" style="69" customWidth="1"/>
    <col min="7" max="7" width="15.5" style="105" customWidth="1"/>
    <col min="8" max="8" width="11.6640625" style="80" customWidth="1"/>
    <col min="9" max="9" width="12.33203125" style="80" customWidth="1"/>
    <col min="10" max="10" width="11.1640625" style="80" customWidth="1"/>
    <col min="11" max="11" width="11.1640625" style="50" customWidth="1"/>
    <col min="12" max="12" width="7.5" style="50"/>
    <col min="13" max="13" width="8.83203125" style="50" bestFit="1" customWidth="1"/>
    <col min="14" max="16384" width="7.5" style="50"/>
  </cols>
  <sheetData>
    <row r="1" spans="1:11" ht="42" customHeight="1">
      <c r="A1" s="132" t="s">
        <v>167</v>
      </c>
      <c r="B1" s="132"/>
      <c r="C1" s="132"/>
      <c r="D1" s="132"/>
      <c r="E1" s="132"/>
      <c r="F1" s="132"/>
      <c r="G1" s="104"/>
      <c r="H1" s="79"/>
    </row>
    <row r="2" spans="1:11" ht="14" customHeight="1">
      <c r="A2" s="133" t="s">
        <v>153</v>
      </c>
      <c r="B2" s="133"/>
      <c r="C2" s="133"/>
      <c r="D2" s="133"/>
      <c r="E2" s="133"/>
      <c r="F2" s="133"/>
      <c r="G2" s="104"/>
      <c r="H2" s="79"/>
    </row>
    <row r="3" spans="1:11" ht="14" customHeight="1">
      <c r="A3" s="134" t="s">
        <v>0</v>
      </c>
      <c r="B3" s="134"/>
      <c r="C3" s="134"/>
      <c r="D3" s="134"/>
      <c r="E3" s="134"/>
      <c r="F3" s="134"/>
      <c r="G3" s="104"/>
      <c r="H3" s="79"/>
    </row>
    <row r="4" spans="1:11" ht="30.5" customHeight="1">
      <c r="A4" s="135" t="s">
        <v>181</v>
      </c>
      <c r="B4" s="135"/>
      <c r="C4" s="135"/>
      <c r="D4" s="135"/>
      <c r="E4" s="135"/>
      <c r="F4" s="135"/>
      <c r="G4" s="104"/>
      <c r="H4" s="79"/>
    </row>
    <row r="5" spans="1:11" ht="16.25" customHeight="1">
      <c r="A5" s="119" t="s">
        <v>199</v>
      </c>
      <c r="B5" s="115"/>
      <c r="C5" s="114"/>
      <c r="D5" s="112" t="s">
        <v>191</v>
      </c>
      <c r="E5" s="118"/>
      <c r="F5" s="111"/>
    </row>
    <row r="6" spans="1:11" ht="17.75" customHeight="1">
      <c r="A6" s="113" t="s">
        <v>198</v>
      </c>
      <c r="B6" s="114"/>
      <c r="C6" s="114"/>
      <c r="D6" s="112" t="s">
        <v>1</v>
      </c>
      <c r="E6" s="118"/>
      <c r="F6" s="111"/>
    </row>
    <row r="7" spans="1:11" ht="17.75" customHeight="1">
      <c r="A7" s="116" t="s">
        <v>197</v>
      </c>
      <c r="B7" s="114"/>
      <c r="C7" s="114"/>
      <c r="D7" s="112" t="s">
        <v>2</v>
      </c>
      <c r="E7" s="120"/>
      <c r="F7" s="111"/>
    </row>
    <row r="8" spans="1:11" ht="16.25" customHeight="1">
      <c r="A8" s="113" t="s">
        <v>196</v>
      </c>
      <c r="B8" s="115"/>
      <c r="C8" s="116"/>
      <c r="D8" s="99"/>
      <c r="E8" s="99"/>
      <c r="F8" s="99"/>
    </row>
    <row r="9" spans="1:11" ht="16.25" customHeight="1">
      <c r="A9" s="108"/>
      <c r="B9" s="109"/>
      <c r="C9" s="110"/>
      <c r="D9" s="68"/>
      <c r="E9" s="68"/>
      <c r="F9" s="68"/>
    </row>
    <row r="10" spans="1:11" s="48" customFormat="1" ht="66.5" customHeight="1">
      <c r="A10" s="100" t="s">
        <v>3</v>
      </c>
      <c r="B10" s="100" t="s">
        <v>4</v>
      </c>
      <c r="C10" s="100" t="s">
        <v>5</v>
      </c>
      <c r="D10" s="117" t="s">
        <v>187</v>
      </c>
      <c r="E10" s="101" t="s">
        <v>192</v>
      </c>
      <c r="F10" s="101" t="s">
        <v>193</v>
      </c>
      <c r="G10" s="105"/>
      <c r="H10" s="81"/>
      <c r="I10" s="80"/>
      <c r="J10" s="80"/>
      <c r="K10" s="56"/>
    </row>
    <row r="11" spans="1:11" s="49" customFormat="1" ht="409" customHeight="1">
      <c r="A11" s="142">
        <v>1</v>
      </c>
      <c r="B11" s="143"/>
      <c r="C11" s="144"/>
      <c r="D11" s="145"/>
      <c r="E11" s="136"/>
      <c r="F11" s="136">
        <f>D11*E11</f>
        <v>0</v>
      </c>
      <c r="G11" s="104">
        <v>760</v>
      </c>
      <c r="H11" s="80">
        <v>0.87</v>
      </c>
      <c r="I11" s="80">
        <v>7</v>
      </c>
      <c r="J11" s="80">
        <f>G11/H11/I11</f>
        <v>124.79474548440066</v>
      </c>
      <c r="K11" s="58"/>
    </row>
    <row r="12" spans="1:11" s="49" customFormat="1" ht="52" customHeight="1">
      <c r="A12" s="142"/>
      <c r="B12" s="143"/>
      <c r="C12" s="144"/>
      <c r="D12" s="145"/>
      <c r="E12" s="136"/>
      <c r="F12" s="136"/>
      <c r="G12" s="104"/>
      <c r="H12" s="80"/>
      <c r="I12" s="80"/>
      <c r="J12" s="80"/>
      <c r="K12" s="58"/>
    </row>
    <row r="13" spans="1:11" s="49" customFormat="1" ht="38.5" customHeight="1">
      <c r="A13" s="146" t="s">
        <v>179</v>
      </c>
      <c r="B13" s="147"/>
      <c r="C13" s="147"/>
      <c r="D13" s="147"/>
      <c r="E13" s="123"/>
      <c r="F13" s="124"/>
      <c r="G13" s="104"/>
      <c r="H13" s="80"/>
      <c r="I13" s="80"/>
      <c r="J13" s="80"/>
      <c r="K13" s="58"/>
    </row>
    <row r="14" spans="1:11" s="49" customFormat="1" ht="84" customHeight="1">
      <c r="A14" s="51"/>
      <c r="B14" s="54"/>
      <c r="C14" s="55"/>
      <c r="D14" s="78"/>
      <c r="E14" s="121"/>
      <c r="F14" s="121">
        <f t="shared" ref="F14" si="0">D14*E14</f>
        <v>0</v>
      </c>
      <c r="G14" s="104">
        <v>72</v>
      </c>
      <c r="H14" s="80">
        <v>0.96</v>
      </c>
      <c r="I14" s="80">
        <v>7</v>
      </c>
      <c r="J14" s="80">
        <f t="shared" ref="J14" si="1">G14/H14/I14</f>
        <v>10.714285714285714</v>
      </c>
      <c r="K14" s="53"/>
    </row>
    <row r="15" spans="1:11" s="49" customFormat="1" ht="35" customHeight="1">
      <c r="A15" s="137" t="s">
        <v>194</v>
      </c>
      <c r="B15" s="137"/>
      <c r="C15" s="137"/>
      <c r="D15" s="90"/>
      <c r="E15" s="122">
        <f>SUM(E11:E14)</f>
        <v>0</v>
      </c>
      <c r="F15" s="122">
        <f>SUM(F11:F14)</f>
        <v>0</v>
      </c>
      <c r="G15" s="106">
        <f>SUM(G11:G14)</f>
        <v>832</v>
      </c>
      <c r="H15" s="80"/>
      <c r="I15" s="80"/>
      <c r="J15" s="80"/>
      <c r="K15" s="57"/>
    </row>
    <row r="16" spans="1:11" ht="18" customHeight="1">
      <c r="A16" s="66" t="s">
        <v>6</v>
      </c>
      <c r="B16" s="67"/>
      <c r="C16" s="89" t="s">
        <v>188</v>
      </c>
      <c r="D16" s="93" t="s">
        <v>150</v>
      </c>
      <c r="E16" s="94"/>
      <c r="F16" s="95"/>
      <c r="G16" s="107"/>
      <c r="H16" s="82"/>
      <c r="I16" s="82"/>
    </row>
    <row r="17" spans="1:12" ht="22.75" customHeight="1">
      <c r="A17" s="59" t="s">
        <v>168</v>
      </c>
      <c r="B17" s="60"/>
      <c r="C17" s="59" t="s">
        <v>189</v>
      </c>
      <c r="D17" s="138" t="s">
        <v>180</v>
      </c>
      <c r="E17" s="139"/>
      <c r="F17" s="140"/>
      <c r="G17" s="107"/>
      <c r="H17" s="82"/>
      <c r="I17" s="82"/>
    </row>
    <row r="18" spans="1:12" ht="18" customHeight="1">
      <c r="A18" s="59" t="s">
        <v>169</v>
      </c>
      <c r="B18" s="60"/>
      <c r="C18" s="91" t="s">
        <v>154</v>
      </c>
      <c r="D18" s="70" t="s">
        <v>156</v>
      </c>
      <c r="E18" s="75" t="s">
        <v>183</v>
      </c>
      <c r="F18" s="73"/>
      <c r="G18" s="107"/>
      <c r="H18" s="82"/>
      <c r="I18" s="82"/>
    </row>
    <row r="19" spans="1:12" ht="20.5" customHeight="1">
      <c r="A19" s="59" t="s">
        <v>170</v>
      </c>
      <c r="B19" s="60"/>
      <c r="C19" s="92" t="s">
        <v>158</v>
      </c>
      <c r="D19" s="70" t="s">
        <v>155</v>
      </c>
      <c r="E19" s="75" t="s">
        <v>184</v>
      </c>
      <c r="F19" s="73"/>
      <c r="G19" s="107"/>
      <c r="H19" s="82"/>
      <c r="I19" s="82"/>
    </row>
    <row r="20" spans="1:12" ht="18" customHeight="1">
      <c r="A20" s="59" t="s">
        <v>175</v>
      </c>
      <c r="B20" s="60"/>
      <c r="C20" s="92" t="s">
        <v>159</v>
      </c>
      <c r="D20" s="70" t="s">
        <v>157</v>
      </c>
      <c r="E20" s="75" t="s">
        <v>185</v>
      </c>
      <c r="F20" s="73"/>
      <c r="I20" s="82"/>
      <c r="K20" s="52"/>
    </row>
    <row r="21" spans="1:12" ht="18" customHeight="1">
      <c r="A21" s="59" t="s">
        <v>171</v>
      </c>
      <c r="B21" s="60"/>
      <c r="C21" s="127" t="s">
        <v>165</v>
      </c>
      <c r="D21" s="70" t="s">
        <v>151</v>
      </c>
      <c r="E21" s="75" t="s">
        <v>176</v>
      </c>
      <c r="F21" s="73"/>
      <c r="G21" s="107"/>
      <c r="H21" s="83"/>
      <c r="I21" s="84"/>
      <c r="K21" s="52"/>
    </row>
    <row r="22" spans="1:12" ht="18" customHeight="1">
      <c r="A22" s="59" t="s">
        <v>172</v>
      </c>
      <c r="B22" s="97"/>
      <c r="C22" s="128" t="s">
        <v>190</v>
      </c>
      <c r="D22" s="126" t="s">
        <v>152</v>
      </c>
      <c r="E22" s="75" t="s">
        <v>177</v>
      </c>
      <c r="F22" s="73"/>
      <c r="G22" s="107"/>
      <c r="H22" s="82"/>
      <c r="I22" s="82"/>
      <c r="J22" s="82"/>
      <c r="K22" s="62"/>
    </row>
    <row r="23" spans="1:12" ht="20.5" customHeight="1">
      <c r="A23" s="59" t="s">
        <v>174</v>
      </c>
      <c r="B23" s="74"/>
      <c r="C23" s="129" t="s">
        <v>195</v>
      </c>
      <c r="D23" s="126" t="s">
        <v>160</v>
      </c>
      <c r="E23" s="75" t="s">
        <v>178</v>
      </c>
      <c r="F23" s="73"/>
      <c r="G23" s="107"/>
      <c r="H23" s="82"/>
      <c r="I23" s="82"/>
      <c r="J23" s="82"/>
      <c r="K23" s="62"/>
    </row>
    <row r="24" spans="1:12" ht="18" customHeight="1">
      <c r="A24" s="59" t="s">
        <v>173</v>
      </c>
      <c r="B24" s="74"/>
      <c r="C24" s="129" t="s">
        <v>161</v>
      </c>
      <c r="D24" s="126" t="s">
        <v>163</v>
      </c>
      <c r="E24" s="75" t="s">
        <v>166</v>
      </c>
      <c r="F24" s="73"/>
      <c r="G24" s="107"/>
      <c r="H24" s="82"/>
      <c r="I24" s="82"/>
      <c r="J24" s="82"/>
      <c r="K24" s="62"/>
    </row>
    <row r="25" spans="1:12" ht="18" customHeight="1">
      <c r="A25" s="59" t="s">
        <v>182</v>
      </c>
      <c r="B25" s="97"/>
      <c r="C25" s="130"/>
      <c r="D25" s="88"/>
      <c r="E25" s="88"/>
      <c r="F25" s="71"/>
      <c r="G25" s="107"/>
      <c r="H25" s="82"/>
      <c r="I25" s="82"/>
      <c r="J25" s="82"/>
      <c r="K25" s="61"/>
    </row>
    <row r="26" spans="1:12" ht="18" customHeight="1">
      <c r="A26" s="65"/>
      <c r="B26" s="125"/>
      <c r="C26" s="131"/>
      <c r="D26" s="96"/>
      <c r="E26" s="96"/>
      <c r="F26" s="72"/>
      <c r="H26" s="83"/>
      <c r="I26" s="84"/>
      <c r="J26" s="82"/>
      <c r="K26" s="62"/>
      <c r="L26" s="64"/>
    </row>
    <row r="27" spans="1:12" ht="18" customHeight="1">
      <c r="A27"/>
      <c r="B27" s="97"/>
      <c r="C27" s="98"/>
      <c r="D27" s="47"/>
      <c r="E27" s="47"/>
      <c r="F27" s="47"/>
      <c r="H27" s="83"/>
      <c r="I27" s="84"/>
      <c r="J27" s="82"/>
      <c r="K27" s="62"/>
      <c r="L27" s="64"/>
    </row>
    <row r="28" spans="1:12" ht="18" customHeight="1">
      <c r="A28" s="77" t="s">
        <v>162</v>
      </c>
      <c r="B28" s="74"/>
      <c r="C28" s="75"/>
      <c r="D28" s="76"/>
      <c r="G28" s="107"/>
      <c r="H28" s="82"/>
      <c r="I28" s="82"/>
      <c r="J28" s="82"/>
      <c r="K28" s="62"/>
      <c r="L28" s="63"/>
    </row>
    <row r="29" spans="1:12" ht="18" customHeight="1">
      <c r="A29" s="87" t="s">
        <v>164</v>
      </c>
      <c r="B29" s="87"/>
      <c r="C29" s="75"/>
      <c r="D29" s="76"/>
      <c r="H29" s="82"/>
      <c r="I29" s="82"/>
      <c r="J29" s="82"/>
      <c r="K29" s="62"/>
      <c r="L29" s="63"/>
    </row>
    <row r="30" spans="1:12" ht="18" customHeight="1">
      <c r="A30" s="87" t="s">
        <v>186</v>
      </c>
      <c r="B30" s="87"/>
      <c r="C30" s="75"/>
      <c r="D30" s="76"/>
      <c r="H30" s="82"/>
      <c r="I30" s="82"/>
      <c r="J30" s="82"/>
      <c r="K30" s="62"/>
      <c r="L30" s="63"/>
    </row>
    <row r="31" spans="1:12" ht="18" customHeight="1">
      <c r="A31" s="102"/>
      <c r="B31" s="86"/>
      <c r="C31" s="75"/>
      <c r="D31" s="76"/>
      <c r="H31" s="82"/>
      <c r="I31" s="82"/>
      <c r="J31" s="82"/>
      <c r="K31" s="62"/>
      <c r="L31" s="63"/>
    </row>
    <row r="32" spans="1:12" ht="18" customHeight="1">
      <c r="B32" s="103"/>
      <c r="C32" s="75"/>
      <c r="D32" s="76"/>
      <c r="H32" s="82"/>
      <c r="I32" s="82"/>
      <c r="J32" s="82"/>
      <c r="K32" s="62"/>
      <c r="L32" s="63"/>
    </row>
    <row r="33" spans="1:6" ht="18" customHeight="1">
      <c r="A33" s="141" t="s">
        <v>167</v>
      </c>
      <c r="B33" s="141"/>
      <c r="C33" s="141"/>
      <c r="D33" s="141"/>
      <c r="E33" s="141"/>
      <c r="F33" s="85"/>
    </row>
    <row r="34" spans="1:6" ht="18" customHeight="1">
      <c r="A34" s="49"/>
      <c r="B34" s="49"/>
      <c r="C34" s="49"/>
      <c r="D34" s="68"/>
      <c r="E34" s="68"/>
      <c r="F34" s="68"/>
    </row>
    <row r="35" spans="1:6" ht="18" customHeight="1">
      <c r="A35" s="49"/>
      <c r="B35" s="49"/>
      <c r="C35" s="49"/>
      <c r="D35" s="68"/>
      <c r="E35" s="68"/>
      <c r="F35" s="68"/>
    </row>
    <row r="36" spans="1:6" ht="18" customHeight="1">
      <c r="A36" s="49"/>
      <c r="B36" s="49"/>
      <c r="C36" s="49"/>
      <c r="D36" s="68"/>
      <c r="E36" s="68"/>
      <c r="F36" s="68"/>
    </row>
    <row r="37" spans="1:6" ht="18" customHeight="1">
      <c r="A37" s="49"/>
      <c r="B37" s="49"/>
      <c r="C37" s="49"/>
      <c r="D37" s="68"/>
      <c r="E37" s="68"/>
      <c r="F37" s="68"/>
    </row>
  </sheetData>
  <mergeCells count="14">
    <mergeCell ref="A15:C15"/>
    <mergeCell ref="D17:F17"/>
    <mergeCell ref="A33:E33"/>
    <mergeCell ref="A11:A12"/>
    <mergeCell ref="B11:B12"/>
    <mergeCell ref="C11:C12"/>
    <mergeCell ref="D11:D12"/>
    <mergeCell ref="E11:E12"/>
    <mergeCell ref="A13:D13"/>
    <mergeCell ref="A1:F1"/>
    <mergeCell ref="A2:F2"/>
    <mergeCell ref="A3:F3"/>
    <mergeCell ref="A4:F4"/>
    <mergeCell ref="F11:F12"/>
  </mergeCells>
  <phoneticPr fontId="31"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48">
        <v>345</v>
      </c>
      <c r="C27" s="149"/>
      <c r="D27" s="149"/>
      <c r="E27" s="149"/>
      <c r="F27" s="149"/>
      <c r="G27" s="150"/>
    </row>
    <row r="28" spans="1:7" ht="25.25" hidden="1" customHeight="1">
      <c r="A28" s="43" t="s">
        <v>93</v>
      </c>
      <c r="B28" s="148">
        <f>SUMPRODUCT(B25:G25,B26:G26)+B27</f>
        <v>9815</v>
      </c>
      <c r="C28" s="149"/>
      <c r="D28" s="149"/>
      <c r="E28" s="149"/>
      <c r="F28" s="149"/>
      <c r="G28" s="150"/>
    </row>
    <row r="29" spans="1:7" ht="25.25" customHeight="1">
      <c r="A29" s="46"/>
      <c r="B29" s="47"/>
      <c r="C29" s="47"/>
      <c r="D29" s="47"/>
      <c r="E29" s="47"/>
      <c r="F29" s="47"/>
      <c r="G29" s="47"/>
    </row>
    <row r="30" spans="1:7" hidden="1">
      <c r="A30" s="26" t="s">
        <v>94</v>
      </c>
    </row>
    <row r="31" spans="1:7" ht="43.25" hidden="1" customHeight="1">
      <c r="A31" s="151" t="s">
        <v>95</v>
      </c>
      <c r="B31" s="151"/>
      <c r="C31" s="151"/>
      <c r="D31" s="151"/>
      <c r="E31" s="151"/>
      <c r="F31" s="151"/>
      <c r="G31" s="151"/>
    </row>
    <row r="32" spans="1:7" hidden="1">
      <c r="A32" s="26" t="s">
        <v>96</v>
      </c>
    </row>
    <row r="33" spans="1:7" hidden="1">
      <c r="A33" s="26" t="s">
        <v>97</v>
      </c>
    </row>
    <row r="34" spans="1:7" ht="52.25" hidden="1" customHeight="1">
      <c r="A34" s="152" t="s">
        <v>98</v>
      </c>
      <c r="B34" s="152"/>
      <c r="C34" s="152"/>
      <c r="D34" s="152"/>
      <c r="E34" s="152"/>
      <c r="F34" s="152"/>
      <c r="G34" s="152"/>
    </row>
    <row r="35" spans="1:7" hidden="1"/>
  </sheetData>
  <mergeCells count="4">
    <mergeCell ref="B27:G27"/>
    <mergeCell ref="B28:G28"/>
    <mergeCell ref="A31:G31"/>
    <mergeCell ref="A34:G34"/>
  </mergeCells>
  <phoneticPr fontId="31"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1"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2024-09-13T06:22:15Z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