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ckielarios/Desktop/"/>
    </mc:Choice>
  </mc:AlternateContent>
  <xr:revisionPtr revIDLastSave="0" documentId="13_ncr:1_{38225454-B8CE-C045-B116-4B1D68C76CE1}" xr6:coauthVersionLast="47" xr6:coauthVersionMax="47" xr10:uidLastSave="{00000000-0000-0000-0000-000000000000}"/>
  <bookViews>
    <workbookView xWindow="3820" yWindow="3000" windowWidth="26440" windowHeight="14480" activeTab="5" xr2:uid="{00000000-000D-0000-FFFF-FFFF00000000}"/>
  </bookViews>
  <sheets>
    <sheet name="Crowdfunding" sheetId="1" r:id="rId1"/>
    <sheet name="Pivot1" sheetId="4" r:id="rId2"/>
    <sheet name="Pivot2" sheetId="5" r:id="rId3"/>
    <sheet name="Pivot 3" sheetId="13" r:id="rId4"/>
    <sheet name="Outcomes based on Goals" sheetId="14" r:id="rId5"/>
    <sheet name="Successful Failed" sheetId="15" r:id="rId6"/>
  </sheets>
  <definedNames>
    <definedName name="_xlnm._FilterDatabase" localSheetId="0" hidden="1">Crowdfunding!$A$1:$T$1001</definedName>
    <definedName name="_xlnm._FilterDatabase" localSheetId="5" hidden="1">'Successful Failed'!$A$1:$E$1</definedName>
  </definedNames>
  <calcPr calcId="191029"/>
  <pivotCaches>
    <pivotCache cacheId="7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5" l="1"/>
  <c r="I6" i="15"/>
  <c r="K7" i="15"/>
  <c r="K6" i="15"/>
  <c r="K5" i="15"/>
  <c r="I5" i="15"/>
  <c r="K4" i="15"/>
  <c r="I4" i="15"/>
  <c r="K3" i="15"/>
  <c r="I3" i="15"/>
  <c r="K2" i="15"/>
  <c r="I2" i="15"/>
  <c r="F5" i="1"/>
  <c r="C13" i="14"/>
  <c r="D2" i="14"/>
  <c r="C2" i="14"/>
  <c r="D3" i="14"/>
  <c r="C3" i="14"/>
  <c r="D4" i="14"/>
  <c r="C4" i="14"/>
  <c r="D5" i="14"/>
  <c r="C5" i="14"/>
  <c r="D6" i="14"/>
  <c r="C6" i="14"/>
  <c r="D7" i="14"/>
  <c r="C7" i="14"/>
  <c r="D8" i="14"/>
  <c r="C8" i="14"/>
  <c r="D9" i="14"/>
  <c r="C9" i="14"/>
  <c r="D10" i="14"/>
  <c r="C10" i="14"/>
  <c r="D11" i="14"/>
  <c r="C11" i="14"/>
  <c r="C12" i="14"/>
  <c r="D12" i="14"/>
  <c r="D13" i="14"/>
  <c r="B13" i="14"/>
  <c r="B12" i="14"/>
  <c r="B11" i="14"/>
  <c r="B10" i="14"/>
  <c r="E10" i="14" s="1"/>
  <c r="B9" i="14"/>
  <c r="B8" i="14"/>
  <c r="B7" i="14"/>
  <c r="B6" i="14"/>
  <c r="B5" i="14"/>
  <c r="B4" i="14"/>
  <c r="B3" i="14"/>
  <c r="B2" i="1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14" l="1"/>
  <c r="E7" i="14"/>
  <c r="E6" i="14"/>
  <c r="H6" i="14" s="1"/>
  <c r="E8" i="14"/>
  <c r="F8" i="14" s="1"/>
  <c r="G7" i="14"/>
  <c r="H7" i="14"/>
  <c r="G10" i="14"/>
  <c r="G6" i="14"/>
  <c r="H10" i="14"/>
  <c r="G9" i="14"/>
  <c r="E11" i="14"/>
  <c r="F11" i="14" s="1"/>
  <c r="E3" i="14"/>
  <c r="H3" i="14" s="1"/>
  <c r="H8" i="14"/>
  <c r="H9" i="14"/>
  <c r="E2" i="14"/>
  <c r="F2" i="14" s="1"/>
  <c r="E5" i="14"/>
  <c r="G5" i="14" s="1"/>
  <c r="F10" i="14"/>
  <c r="E12" i="14"/>
  <c r="G12" i="14" s="1"/>
  <c r="E4" i="14"/>
  <c r="H4" i="14" s="1"/>
  <c r="F9" i="14"/>
  <c r="E13" i="14"/>
  <c r="F13" i="14" s="1"/>
  <c r="F7" i="14"/>
  <c r="F6" i="14"/>
  <c r="F5" i="14" l="1"/>
  <c r="H2" i="14"/>
  <c r="G8" i="14"/>
  <c r="H5" i="14"/>
  <c r="G3" i="14"/>
  <c r="G2" i="14"/>
  <c r="F3" i="14"/>
  <c r="G11" i="14"/>
  <c r="H11" i="14"/>
  <c r="F12" i="14"/>
  <c r="G4" i="14"/>
  <c r="H12" i="14"/>
  <c r="F4" i="14"/>
  <c r="H13" i="14"/>
  <c r="G13" i="14"/>
</calcChain>
</file>

<file path=xl/sharedStrings.xml><?xml version="1.0" encoding="utf-8"?>
<sst xmlns="http://schemas.openxmlformats.org/spreadsheetml/2006/main" count="9070" uniqueCount="2114">
  <si>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</si>
  <si>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</si>
  <si>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</si>
  <si>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</si>
  <si>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</si>
  <si>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</si>
  <si>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</si>
  <si>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</si>
  <si>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</si>
  <si>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</si>
  <si>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</si>
  <si>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</si>
  <si>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</si>
  <si>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</si>
  <si>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</si>
  <si>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</si>
  <si>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</si>
  <si>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</si>
  <si>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</si>
  <si>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</si>
  <si>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</si>
  <si>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</si>
  <si>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</si>
  <si>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</si>
  <si>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</si>
  <si>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</si>
  <si>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</si>
  <si>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</si>
  <si>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</si>
  <si>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</si>
  <si>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</si>
  <si>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</si>
  <si>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</si>
  <si>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</si>
  <si>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</si>
  <si>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</si>
  <si>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</si>
  <si>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</si>
  <si>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</si>
  <si>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</si>
  <si>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</si>
  <si>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</si>
  <si>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</si>
  <si>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</si>
  <si>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</si>
  <si>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</si>
  <si>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</si>
  <si>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</si>
  <si>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</si>
  <si>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</si>
  <si>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</si>
  <si>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</si>
  <si>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</si>
  <si>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</si>
  <si>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</si>
  <si>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</si>
  <si>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</si>
  <si>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</si>
  <si>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</si>
  <si>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</si>
  <si>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</si>
  <si>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</si>
  <si>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</si>
  <si>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</si>
  <si>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</si>
  <si>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</si>
  <si>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</si>
  <si>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</si>
  <si>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</si>
  <si>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</si>
  <si>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</si>
  <si>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</si>
  <si>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</si>
  <si>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</si>
  <si>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</si>
  <si>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</si>
  <si>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</si>
  <si>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</si>
  <si>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</si>
  <si>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</si>
  <si>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</si>
  <si>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</si>
  <si>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</si>
  <si>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</si>
  <si>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</si>
  <si>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</si>
  <si>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</si>
  <si>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</si>
  <si>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</si>
  <si>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</si>
  <si>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</si>
  <si>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</si>
  <si>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</si>
  <si>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</si>
  <si>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</si>
  <si>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</si>
  <si>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</si>
  <si>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</si>
  <si>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</si>
  <si>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</si>
  <si>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</si>
  <si>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</si>
  <si>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</si>
  <si>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</si>
  <si>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</si>
  <si>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</si>
  <si>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</si>
  <si>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</si>
  <si>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</si>
  <si>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</si>
  <si>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</si>
  <si>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</si>
  <si>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</si>
  <si>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</si>
  <si>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</si>
  <si>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</si>
  <si>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</si>
  <si>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</si>
  <si>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</si>
  <si>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</si>
  <si>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</si>
  <si>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</si>
  <si>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</si>
  <si>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</si>
  <si>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</si>
  <si>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</si>
  <si>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</si>
  <si>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</si>
  <si>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</si>
  <si>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</si>
  <si>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</si>
  <si>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</si>
  <si>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</si>
  <si>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</si>
  <si>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</si>
  <si>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</si>
  <si>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</si>
  <si>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</si>
  <si>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</si>
  <si>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</si>
  <si>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</si>
  <si>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</si>
  <si>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</si>
  <si>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</si>
  <si>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</si>
  <si>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</si>
  <si>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</si>
  <si>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</si>
  <si>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</si>
  <si>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</si>
  <si>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</si>
  <si>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</si>
  <si>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</si>
  <si>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</si>
  <si>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</si>
  <si>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</si>
  <si>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</si>
  <si>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</si>
  <si>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</si>
  <si>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</si>
  <si>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</si>
  <si>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</si>
  <si>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</si>
  <si>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</si>
  <si>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</si>
  <si>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</si>
  <si>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</si>
  <si>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</si>
  <si>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</si>
  <si>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</si>
  <si>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</si>
  <si>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</si>
  <si>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</si>
  <si>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</si>
  <si>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</si>
  <si>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</si>
  <si>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</si>
  <si>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</si>
  <si>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</si>
  <si>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</si>
  <si>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</si>
  <si>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</si>
  <si>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</si>
  <si>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</si>
  <si>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</si>
  <si>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</si>
  <si>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</si>
  <si>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</si>
  <si>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</si>
  <si>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</si>
  <si>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</si>
  <si>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</si>
  <si>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</si>
  <si>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</si>
  <si>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</si>
  <si>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</si>
  <si>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</si>
  <si>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</si>
  <si>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</si>
  <si>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</si>
  <si>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</si>
  <si>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</si>
  <si>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</si>
  <si>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</si>
  <si>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</si>
  <si>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</si>
  <si>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</si>
  <si>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</si>
  <si>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</si>
  <si>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</si>
  <si>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</si>
  <si>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</si>
  <si>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</si>
  <si>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</si>
  <si>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</si>
  <si>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</si>
  <si>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</si>
  <si>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</si>
  <si>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</si>
  <si>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</si>
  <si>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</si>
  <si>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</si>
  <si>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</si>
  <si>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</si>
  <si>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</si>
  <si>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</si>
  <si>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</si>
  <si>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</si>
  <si>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</si>
  <si>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</si>
  <si>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</si>
  <si>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</si>
  <si>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</si>
  <si>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</si>
  <si>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</si>
  <si>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</si>
  <si>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</si>
  <si>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</si>
  <si>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</si>
  <si>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</si>
  <si>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</si>
  <si>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</si>
  <si>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</si>
  <si>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</si>
  <si>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</si>
  <si>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</si>
  <si>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</si>
  <si>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</si>
  <si>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</si>
  <si>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</si>
  <si>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</si>
  <si>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</si>
  <si>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</si>
  <si>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</si>
  <si>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</si>
  <si>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</si>
  <si>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</si>
  <si>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</si>
  <si>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</si>
  <si>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</si>
  <si>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</si>
  <si>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</si>
  <si>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</si>
  <si>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</si>
  <si>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</si>
  <si>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</si>
  <si>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</si>
  <si>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</si>
  <si>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</si>
  <si>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</si>
  <si>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</si>
  <si>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</si>
  <si>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</si>
  <si>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</si>
  <si>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</si>
  <si>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</si>
  <si>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</si>
  <si>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</si>
  <si>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</si>
  <si>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</si>
  <si>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</si>
  <si>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</si>
  <si>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</si>
  <si>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</si>
  <si>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</si>
  <si>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</si>
  <si>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</si>
  <si>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</si>
  <si>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</si>
  <si>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</si>
  <si>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</si>
  <si>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</si>
  <si>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</si>
  <si>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</si>
  <si>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</si>
  <si>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</si>
  <si>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</si>
  <si>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</si>
  <si>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</si>
  <si>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</si>
  <si>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</si>
  <si>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</si>
  <si>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</si>
  <si>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</si>
  <si>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</si>
  <si>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</si>
  <si>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</si>
  <si>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</si>
  <si>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</si>
  <si>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</si>
  <si>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</si>
  <si>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</si>
  <si>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</si>
  <si>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</si>
  <si>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</si>
  <si>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</si>
  <si>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</si>
  <si>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</si>
  <si>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</si>
  <si>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</si>
  <si>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</si>
  <si>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</si>
  <si>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</si>
  <si>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</si>
  <si>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</si>
  <si>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</si>
  <si>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</si>
  <si>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</si>
  <si>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</si>
  <si>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</si>
  <si>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</si>
  <si>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</si>
  <si>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</si>
  <si>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</si>
  <si>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</si>
  <si>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</si>
  <si>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</si>
  <si>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</si>
  <si>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</si>
  <si>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</si>
  <si>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</si>
  <si>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</si>
  <si>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</si>
  <si>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</si>
  <si>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</si>
  <si>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</si>
  <si>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</si>
  <si>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</si>
  <si>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</si>
  <si>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</si>
  <si>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</si>
  <si>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</si>
  <si>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</si>
  <si>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</si>
  <si>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</si>
  <si>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</si>
  <si>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</si>
  <si>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</si>
  <si>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</si>
  <si>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</si>
  <si>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</si>
  <si>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</si>
  <si>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</si>
  <si>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</si>
  <si>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</si>
  <si>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</si>
  <si>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</si>
  <si>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</si>
  <si>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</si>
  <si>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</si>
  <si>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</si>
  <si>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</si>
  <si>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</si>
  <si>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</si>
  <si>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</si>
  <si>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</si>
  <si>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</si>
  <si>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</si>
  <si>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</si>
  <si>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</si>
  <si>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</si>
  <si>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</si>
  <si>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</si>
  <si>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</si>
  <si>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</si>
  <si>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</si>
  <si>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</si>
  <si>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</si>
  <si>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</si>
  <si>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</si>
  <si>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</si>
  <si>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</si>
  <si>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</si>
  <si>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</si>
  <si>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</si>
  <si>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</si>
  <si>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</si>
  <si>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</si>
  <si>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</si>
  <si>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</si>
  <si>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</si>
  <si>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</si>
  <si>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</si>
  <si>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</si>
  <si>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</si>
  <si>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</si>
  <si>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</si>
  <si>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</si>
  <si>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</si>
  <si>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</si>
  <si>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</si>
  <si>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</si>
  <si>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</si>
  <si>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</si>
  <si>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</si>
  <si>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</si>
  <si>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</si>
  <si>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</si>
  <si>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</si>
  <si>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</si>
  <si>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</si>
  <si>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</si>
  <si>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</si>
  <si>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</si>
  <si>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</si>
  <si>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</si>
  <si>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</si>
  <si>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</si>
  <si>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</si>
  <si>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</si>
  <si>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</si>
  <si>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</si>
  <si>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</si>
  <si>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</si>
  <si>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</si>
  <si>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</si>
  <si>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</si>
  <si>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</si>
  <si>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</si>
  <si>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</si>
  <si>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</si>
  <si>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</si>
  <si>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</si>
  <si>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</si>
  <si>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</si>
  <si>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</si>
  <si>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</si>
  <si>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</si>
  <si>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</si>
  <si>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</si>
  <si>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</si>
  <si>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</si>
  <si>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</si>
  <si>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</si>
  <si>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</si>
  <si>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</si>
  <si>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</si>
  <si>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</si>
  <si>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</si>
  <si>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</si>
  <si>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</si>
  <si>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</si>
  <si>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</si>
  <si>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</si>
  <si>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</si>
  <si>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</si>
  <si>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</si>
  <si>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</si>
  <si>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</si>
  <si>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</si>
  <si>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</si>
  <si>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</si>
  <si>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</si>
  <si>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</si>
  <si>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</si>
  <si>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</si>
  <si>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</si>
  <si>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</si>
  <si>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</si>
  <si>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</si>
  <si>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</si>
  <si>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</si>
  <si>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</si>
  <si>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</si>
  <si>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</si>
  <si>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</si>
  <si>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</si>
  <si>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</si>
  <si>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</si>
  <si>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</si>
  <si>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</si>
  <si>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</si>
  <si>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</si>
  <si>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</si>
  <si>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</si>
  <si>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</si>
  <si>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</si>
  <si>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</si>
  <si>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</si>
  <si>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</si>
  <si>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</si>
  <si>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</si>
  <si>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</si>
  <si>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</si>
  <si>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</si>
  <si>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</si>
  <si>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</si>
  <si>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</si>
  <si>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</si>
  <si>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</si>
  <si>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</si>
  <si>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</si>
  <si>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</si>
  <si>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</si>
  <si>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</si>
  <si>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</si>
  <si>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</si>
  <si>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</si>
  <si>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</si>
  <si>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</si>
  <si>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</si>
  <si>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</si>
  <si>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</si>
  <si>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</si>
  <si>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</si>
  <si>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</si>
  <si>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</si>
  <si>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</si>
  <si>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</si>
  <si>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</si>
  <si>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</si>
  <si>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</si>
  <si>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</si>
  <si>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</si>
  <si>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</si>
  <si>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</si>
  <si>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</si>
  <si>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</si>
  <si>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</si>
  <si>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</si>
  <si>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</si>
  <si>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</si>
  <si>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</si>
  <si>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</si>
  <si>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</si>
  <si>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</si>
  <si>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</si>
  <si>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</si>
  <si>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</si>
  <si>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</si>
  <si>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</si>
  <si>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</si>
  <si>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</si>
  <si>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</si>
  <si>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</si>
  <si>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</si>
  <si>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</si>
  <si>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</si>
  <si>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</si>
  <si>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</si>
  <si>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</si>
  <si>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</si>
  <si>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</si>
  <si>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</si>
  <si>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</si>
  <si>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</si>
  <si>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</si>
  <si>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</si>
  <si>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</si>
  <si>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</si>
  <si>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</si>
  <si>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</si>
  <si>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</si>
  <si>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</si>
  <si>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</si>
  <si>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</si>
  <si>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</si>
  <si>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</si>
  <si>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</si>
  <si>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</si>
  <si>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</si>
  <si>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</si>
  <si>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</si>
  <si>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</si>
  <si>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</si>
  <si>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</si>
  <si>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</si>
  <si>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</si>
  <si>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</si>
  <si>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</si>
  <si>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</si>
  <si>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</si>
  <si>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</si>
  <si>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</si>
  <si>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</si>
  <si>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</si>
  <si>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</si>
  <si>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</si>
  <si>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</si>
  <si>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</si>
  <si>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</si>
  <si>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</si>
  <si>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</si>
  <si>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</si>
  <si>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</si>
  <si>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</si>
  <si>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</si>
  <si>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</si>
  <si>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</si>
  <si>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</si>
  <si>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</si>
  <si>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</si>
  <si>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</si>
  <si>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</si>
  <si>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</si>
  <si>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</si>
  <si>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</si>
  <si>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</si>
  <si>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</si>
  <si>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</si>
  <si>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</si>
  <si>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</si>
  <si>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</si>
  <si>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</si>
  <si>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</si>
  <si>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</si>
  <si>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</si>
  <si>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</si>
  <si>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</si>
  <si>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</si>
  <si>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</si>
  <si>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</si>
  <si>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</si>
  <si>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</si>
  <si>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</si>
  <si>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</si>
  <si>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</si>
  <si>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</si>
  <si>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</si>
  <si>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</si>
  <si>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</si>
  <si>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</si>
  <si>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</si>
  <si>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</si>
  <si>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</si>
  <si>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</si>
  <si>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</si>
  <si>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</si>
  <si>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</si>
  <si>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</si>
  <si>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</si>
  <si>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</si>
  <si>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</si>
  <si>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</si>
  <si>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</si>
  <si>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</si>
  <si>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</si>
  <si>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</si>
  <si>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</si>
  <si>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</si>
  <si>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</si>
  <si>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</si>
  <si>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</si>
  <si>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</si>
  <si>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</si>
  <si>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</si>
  <si>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</si>
  <si>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</si>
  <si>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</si>
  <si>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</si>
  <si>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</si>
  <si>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</si>
  <si>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</si>
  <si>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</si>
  <si>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</si>
  <si>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</si>
  <si>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</si>
  <si>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</si>
  <si>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</si>
  <si>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</si>
  <si>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</si>
  <si>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</si>
  <si>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</si>
  <si>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</si>
  <si>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</si>
  <si>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</si>
  <si>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</si>
  <si>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</si>
  <si>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</si>
  <si>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</si>
  <si>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</si>
  <si>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</si>
  <si>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</si>
  <si>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</si>
  <si>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</si>
  <si>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</si>
  <si>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</si>
  <si>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</si>
  <si>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</si>
  <si>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</si>
  <si>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</si>
  <si>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</si>
  <si>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</si>
  <si>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</si>
  <si>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</si>
  <si>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</si>
  <si>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</si>
  <si>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</si>
  <si>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</si>
  <si>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</si>
  <si>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</si>
  <si>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</si>
  <si>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</si>
  <si>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</si>
  <si>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</si>
  <si>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</si>
  <si>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</si>
  <si>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</si>
  <si>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</si>
  <si>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</si>
  <si>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</si>
  <si>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</si>
  <si>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</si>
  <si>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</si>
  <si>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</si>
  <si>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</si>
  <si>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</si>
  <si>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</si>
  <si>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</si>
  <si>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</si>
  <si>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</si>
  <si>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</si>
  <si>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</si>
  <si>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</si>
  <si>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</si>
  <si>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</si>
  <si>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</si>
  <si>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</si>
  <si>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</si>
  <si>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</si>
  <si>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</si>
  <si>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</si>
  <si>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</si>
  <si>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</si>
  <si>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</si>
  <si>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</si>
  <si>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</si>
  <si>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</si>
  <si>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</si>
  <si>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</si>
  <si>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</si>
  <si>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</si>
  <si>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</si>
  <si>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</si>
  <si>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</si>
  <si>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</si>
  <si>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</si>
  <si>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</si>
  <si>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</si>
  <si>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</si>
  <si>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</si>
  <si>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</si>
  <si>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</si>
  <si>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</si>
  <si>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</si>
  <si>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</si>
  <si>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</si>
  <si>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</si>
  <si>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</si>
  <si>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</si>
  <si>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</si>
  <si>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</si>
  <si>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</si>
  <si>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</si>
  <si>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</si>
  <si>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</si>
  <si>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</si>
  <si>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</si>
  <si>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</si>
  <si>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</si>
  <si>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</si>
  <si>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</si>
  <si>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</si>
  <si>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</si>
  <si>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</si>
  <si>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</si>
  <si>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</si>
  <si>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</si>
  <si>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</si>
  <si>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</si>
  <si>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</si>
  <si>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</si>
  <si>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</si>
  <si>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</si>
  <si>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</si>
  <si>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</si>
  <si>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</si>
  <si>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</si>
  <si>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</si>
  <si>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</si>
  <si>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</si>
  <si>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</si>
  <si>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</si>
  <si>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</si>
  <si>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</si>
  <si>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</si>
  <si>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</si>
  <si>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</si>
  <si>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</si>
  <si>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</si>
  <si>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</si>
  <si>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</si>
  <si>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</si>
  <si>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</si>
  <si>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</si>
  <si>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</si>
  <si>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</si>
  <si>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</si>
  <si>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</si>
  <si>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</si>
  <si>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</si>
  <si>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</si>
  <si>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</si>
  <si>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</si>
  <si>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</si>
  <si>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</si>
  <si>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</si>
  <si>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</si>
  <si>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</si>
  <si>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</si>
  <si>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</si>
  <si>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</si>
  <si>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</si>
  <si>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</si>
  <si>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</si>
  <si>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</si>
  <si>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</si>
  <si>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</si>
  <si>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</si>
  <si>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</si>
  <si>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</si>
  <si>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</si>
  <si>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</si>
  <si>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</si>
  <si>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</si>
  <si>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</si>
  <si>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</si>
  <si>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</si>
  <si>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</si>
  <si>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</si>
  <si>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</si>
  <si>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</si>
  <si>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</si>
  <si>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</si>
  <si>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</si>
  <si>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</si>
  <si>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</si>
  <si>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</si>
  <si>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</si>
  <si>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</si>
  <si>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</si>
  <si>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</si>
  <si>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</si>
  <si>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</si>
  <si>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</si>
  <si>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</si>
  <si>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</si>
  <si>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</si>
  <si>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</si>
  <si>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</si>
  <si>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</si>
  <si>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</si>
  <si>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</si>
  <si>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</si>
  <si>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</si>
  <si>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</si>
  <si>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</si>
  <si>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</si>
  <si>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</si>
  <si>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</si>
  <si>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</si>
  <si>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</si>
  <si>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</si>
  <si>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</si>
  <si>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</si>
  <si>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</si>
  <si>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</si>
  <si>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</si>
  <si>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</si>
  <si>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</si>
  <si>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</si>
  <si>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</si>
  <si>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</si>
  <si>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</si>
  <si>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</si>
  <si>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</si>
  <si>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</si>
  <si>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</si>
  <si>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</si>
  <si>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</si>
  <si>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</si>
  <si>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</si>
  <si>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</si>
  <si>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</si>
  <si>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</si>
  <si>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</si>
  <si>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</si>
  <si>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</si>
  <si>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</si>
  <si>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</si>
  <si>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</si>
  <si>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</si>
  <si>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</si>
  <si>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</si>
  <si>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</si>
  <si>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</si>
  <si>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</si>
  <si>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</si>
  <si>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</si>
  <si>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</si>
  <si>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</si>
  <si>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</si>
  <si>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</si>
  <si>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</si>
  <si>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</si>
  <si>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</si>
  <si>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</si>
  <si>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</si>
  <si>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</si>
  <si>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</si>
  <si>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</si>
  <si>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</si>
  <si>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</si>
  <si>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</si>
  <si>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</si>
  <si>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</si>
  <si>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</si>
  <si>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</si>
  <si>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</si>
  <si>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</si>
  <si>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</si>
  <si>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</si>
  <si>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</si>
  <si>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</si>
  <si>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</si>
  <si>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</si>
  <si>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</si>
  <si>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</si>
  <si>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</si>
  <si>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</si>
  <si>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</si>
  <si>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</si>
  <si>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</si>
  <si>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</si>
  <si>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</si>
  <si>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</si>
  <si>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</si>
  <si>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</si>
  <si>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</si>
  <si>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</si>
  <si>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</si>
  <si>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</si>
  <si>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</si>
  <si>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</si>
  <si>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</si>
  <si>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</si>
  <si>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</si>
  <si>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</si>
  <si>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</si>
  <si>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</si>
  <si>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</si>
  <si>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</si>
  <si>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</si>
  <si>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</si>
  <si>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</si>
  <si>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</si>
  <si>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</si>
  <si>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</si>
  <si>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</si>
  <si>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</si>
  <si>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</si>
  <si>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</si>
  <si>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</si>
  <si>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</si>
  <si>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</si>
  <si>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</si>
  <si>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</si>
  <si>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</si>
  <si>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</si>
  <si>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</si>
  <si>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</si>
  <si>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</si>
  <si>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</si>
  <si>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</si>
  <si>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</si>
  <si>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</si>
  <si>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</si>
  <si>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</si>
  <si>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</si>
  <si>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</si>
  <si>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</si>
  <si>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</si>
  <si>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</si>
  <si>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</si>
  <si>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</si>
  <si>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</si>
  <si>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</si>
  <si>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</si>
  <si>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</si>
  <si>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</si>
  <si>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</si>
  <si>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</si>
  <si>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</si>
  <si>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</si>
  <si>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</si>
  <si>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</si>
  <si>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</si>
  <si>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</si>
  <si>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</si>
  <si>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</si>
  <si>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</si>
  <si>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</si>
  <si>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</si>
  <si>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</si>
  <si>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</si>
  <si>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</si>
  <si>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</si>
  <si>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</si>
  <si>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</si>
  <si>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</si>
  <si>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</si>
  <si>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</si>
  <si>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</si>
  <si>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</si>
  <si>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</si>
  <si>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</si>
  <si>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</si>
  <si>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</si>
  <si>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</si>
  <si>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</si>
  <si>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</si>
  <si>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</si>
  <si>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</si>
  <si>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</si>
  <si>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</si>
  <si>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</si>
  <si>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</si>
  <si>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</si>
  <si>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</si>
  <si>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</si>
  <si>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</si>
  <si>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</si>
  <si>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</si>
  <si>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</si>
  <si>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</si>
  <si>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</si>
  <si>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</si>
  <si>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</si>
  <si>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</si>
  <si>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</si>
  <si>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</si>
  <si>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</si>
  <si>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</si>
  <si>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</si>
  <si>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</si>
  <si>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</si>
  <si>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</si>
  <si>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</si>
  <si>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</si>
  <si>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</si>
  <si>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</si>
  <si>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</si>
  <si>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</si>
  <si>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</si>
  <si>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</si>
  <si>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</si>
  <si>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</si>
  <si>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</si>
  <si>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</si>
  <si>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</si>
  <si>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</si>
  <si>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</si>
  <si>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</si>
  <si>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</si>
  <si>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</si>
  <si>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</si>
  <si>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</si>
  <si>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</si>
  <si>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</si>
  <si>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</si>
  <si>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</si>
  <si>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</si>
  <si>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</si>
  <si>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</si>
  <si>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</si>
  <si>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</si>
  <si>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</si>
  <si>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</si>
  <si>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</si>
  <si>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</si>
  <si>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</si>
  <si>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</si>
  <si>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</si>
  <si>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</si>
  <si>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</si>
  <si>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</si>
  <si>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</si>
  <si>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</si>
  <si>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</si>
  <si>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</si>
  <si>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</si>
  <si>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</si>
  <si>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</si>
  <si>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</si>
  <si>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</si>
  <si>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</si>
  <si>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</si>
  <si>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</si>
  <si>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</si>
  <si>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</si>
  <si>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</si>
  <si>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</si>
  <si>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</si>
  <si>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</si>
  <si>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</si>
  <si>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</si>
  <si>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</si>
  <si>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</si>
  <si>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</si>
  <si>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</si>
  <si>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</si>
  <si>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</si>
  <si>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</si>
  <si>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</si>
  <si>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</si>
  <si>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</si>
  <si>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</si>
  <si>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</si>
  <si>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</si>
  <si>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</si>
  <si>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</si>
  <si>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</si>
  <si>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</si>
  <si>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</si>
  <si>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</si>
  <si>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</si>
  <si>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</si>
  <si>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</si>
  <si>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</si>
  <si>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</si>
  <si>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</si>
  <si>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</si>
  <si>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</si>
  <si>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</si>
  <si>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</si>
  <si>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</si>
  <si>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</si>
  <si>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</si>
  <si>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</si>
  <si>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</si>
  <si>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</si>
  <si>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</si>
  <si>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</si>
  <si>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</si>
  <si>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</si>
  <si>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</si>
  <si>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</si>
  <si>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</si>
  <si>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</si>
  <si>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</si>
  <si>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</si>
  <si>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</si>
  <si>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</si>
  <si>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</si>
  <si>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</si>
  <si>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</si>
  <si>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</si>
  <si>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</si>
  <si>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</si>
  <si>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</si>
  <si>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</si>
  <si>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</si>
  <si>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</si>
  <si>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</si>
  <si>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</si>
  <si>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</si>
  <si>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</si>
  <si>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</si>
  <si>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</si>
  <si>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</si>
  <si>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</si>
  <si>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</si>
  <si>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</si>
  <si>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</si>
  <si>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</si>
  <si>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</si>
  <si>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</si>
  <si>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</si>
  <si>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</si>
  <si>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</si>
  <si>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</si>
  <si>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</si>
  <si>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</si>
  <si>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</si>
  <si>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</si>
  <si>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</si>
  <si>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</si>
  <si>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</si>
  <si>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</si>
  <si>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</si>
  <si>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</si>
  <si>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</si>
  <si>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</si>
  <si>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</si>
  <si>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</si>
  <si>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</si>
  <si>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</si>
  <si>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</si>
  <si>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</si>
  <si>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</si>
  <si>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</si>
  <si>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</si>
  <si>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</si>
  <si>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</si>
  <si>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</si>
  <si>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</si>
  <si>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</si>
  <si>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</si>
  <si>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</si>
  <si>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</si>
  <si>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</si>
  <si>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</si>
  <si>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</si>
  <si>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</si>
  <si>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</si>
  <si>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</si>
  <si>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</si>
  <si>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</si>
  <si>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</si>
  <si>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</si>
  <si>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</si>
  <si>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</si>
  <si>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</si>
  <si>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</si>
  <si>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</si>
  <si>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</si>
  <si>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</si>
  <si>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</si>
  <si>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</si>
  <si>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</si>
  <si>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</si>
  <si>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</si>
  <si>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</si>
  <si>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</si>
  <si>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</si>
  <si>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</si>
  <si>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</si>
  <si>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</si>
  <si>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</si>
  <si>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</si>
  <si>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</si>
  <si>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</si>
  <si>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</si>
  <si>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</si>
  <si>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</si>
  <si>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</si>
  <si>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</si>
  <si>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</si>
  <si>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</si>
  <si>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</si>
  <si>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</si>
  <si>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</si>
  <si>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</si>
  <si>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</si>
  <si>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</si>
  <si>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</si>
  <si>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</si>
  <si>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</si>
  <si>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</si>
  <si>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</si>
  <si>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</si>
  <si>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</si>
  <si>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</si>
  <si>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</si>
  <si>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</si>
  <si>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</si>
  <si>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</si>
  <si>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</si>
  <si>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</si>
  <si>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</si>
  <si>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</si>
  <si>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</si>
  <si>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</si>
  <si>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</si>
  <si>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</si>
  <si>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</si>
  <si>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</si>
  <si>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</si>
  <si>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</si>
  <si>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</si>
  <si>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</si>
  <si>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</si>
  <si>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</si>
  <si>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</si>
  <si>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</si>
  <si>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</si>
  <si>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</si>
  <si>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</si>
  <si>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</si>
  <si>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</si>
  <si>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</si>
  <si>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</si>
  <si>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</si>
  <si>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</si>
  <si>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</si>
  <si>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</si>
  <si>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</si>
  <si>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</si>
  <si>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</si>
  <si>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</si>
  <si>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</si>
  <si>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</si>
  <si>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</si>
  <si>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</si>
  <si>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</si>
  <si>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</si>
  <si>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</si>
  <si>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</si>
  <si>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</si>
  <si>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</si>
  <si>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</si>
  <si>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</si>
  <si>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</si>
  <si>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</si>
  <si>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</si>
  <si>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</si>
  <si>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</si>
  <si>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</si>
  <si>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</si>
  <si>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</si>
  <si>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</si>
  <si>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</si>
  <si>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</si>
  <si>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</si>
  <si>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</si>
  <si>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</si>
  <si>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</si>
  <si>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</si>
  <si>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</si>
  <si>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</si>
  <si>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</si>
  <si>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</si>
  <si>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</si>
  <si>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</si>
  <si>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</si>
  <si>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</si>
  <si>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</si>
  <si>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</si>
  <si>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</si>
  <si>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</si>
  <si>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</si>
  <si>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</si>
  <si>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</si>
  <si>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</si>
  <si>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</si>
  <si>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</si>
  <si>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</si>
  <si>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</si>
  <si>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</si>
  <si>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</si>
  <si>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</si>
  <si>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</si>
  <si>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</si>
  <si>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</si>
  <si>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</si>
  <si>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</si>
  <si>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</si>
  <si>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</si>
  <si>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</si>
  <si>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</si>
  <si>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</si>
  <si>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</si>
  <si>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</si>
  <si>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</si>
  <si>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</si>
  <si>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</si>
  <si>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</si>
  <si>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</si>
  <si>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</si>
  <si>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</si>
  <si>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</si>
  <si>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</si>
  <si>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</si>
  <si>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</si>
  <si>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</si>
  <si>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</si>
  <si>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</si>
  <si>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</si>
  <si>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</si>
  <si>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</si>
  <si>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</si>
  <si>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</si>
  <si>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</si>
  <si>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</si>
  <si>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</si>
  <si>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</si>
  <si>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</si>
  <si>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</si>
  <si>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</si>
  <si>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</si>
  <si>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</si>
  <si>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</si>
  <si>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</si>
  <si>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</si>
  <si>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</si>
  <si>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</si>
  <si>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</si>
  <si>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</si>
  <si>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</si>
  <si>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</si>
  <si>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</si>
  <si>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</si>
  <si>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</si>
  <si>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</si>
  <si>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</si>
  <si>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</si>
  <si>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</si>
  <si>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</si>
  <si>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</si>
  <si>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</si>
  <si>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</si>
  <si>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</si>
  <si>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</si>
  <si>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</si>
  <si>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</si>
  <si>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</si>
  <si>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</si>
  <si>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</si>
  <si>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</si>
  <si>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</si>
  <si>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</si>
  <si>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</si>
  <si>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</si>
  <si>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</si>
  <si>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</si>
  <si>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</si>
  <si>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</si>
  <si>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</si>
  <si>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</si>
  <si>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</si>
  <si>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</si>
  <si>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</si>
  <si>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</si>
  <si>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</si>
  <si>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</si>
  <si>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</si>
  <si>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</si>
  <si>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</si>
  <si>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</si>
  <si>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</si>
  <si>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</si>
  <si>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</si>
  <si>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</si>
  <si>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</si>
  <si>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</si>
  <si>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</si>
  <si>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</si>
  <si>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</si>
  <si>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</si>
  <si>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</si>
  <si>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</si>
  <si>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</si>
  <si>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</si>
  <si>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</si>
  <si>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</si>
  <si>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</si>
  <si>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</si>
  <si>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</si>
  <si>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</si>
  <si>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</si>
  <si>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</si>
  <si>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</si>
  <si>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</si>
  <si>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</si>
  <si>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</si>
  <si>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</si>
  <si>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</si>
  <si>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</si>
  <si>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</si>
  <si>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</si>
  <si>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</si>
  <si>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</si>
  <si>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</si>
  <si>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</si>
  <si>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</si>
  <si>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</si>
  <si>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</si>
  <si>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</si>
  <si>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</si>
  <si>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</si>
  <si>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</si>
  <si>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</si>
  <si>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</si>
  <si>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</si>
  <si>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</si>
  <si>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</si>
  <si>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</si>
  <si>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</si>
  <si>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</si>
  <si>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</si>
  <si>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</si>
  <si>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</si>
  <si>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</si>
  <si>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</si>
  <si>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</si>
  <si>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</si>
  <si>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</si>
  <si>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</si>
  <si>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</si>
  <si>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</si>
  <si>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</si>
  <si>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</si>
  <si>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</si>
  <si>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</si>
  <si>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</si>
  <si>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</si>
  <si>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</si>
  <si>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</si>
  <si>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</si>
  <si>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</si>
  <si>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</si>
  <si>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</si>
  <si>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</si>
  <si>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</si>
  <si>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</si>
  <si>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</si>
  <si>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</si>
  <si>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</si>
  <si>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</si>
  <si>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</si>
  <si>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</si>
  <si>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</si>
  <si>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</si>
  <si>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</si>
  <si>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</si>
  <si>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</si>
  <si>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</si>
  <si>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</si>
  <si>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</si>
  <si>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</si>
  <si>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</si>
  <si>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</si>
  <si>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</si>
  <si>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</si>
  <si>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</si>
  <si>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</si>
  <si>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</si>
  <si>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</si>
  <si>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</si>
  <si>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</si>
  <si>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</si>
  <si>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</si>
  <si>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</si>
  <si>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</si>
  <si>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</si>
  <si>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</si>
  <si>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</si>
  <si>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</si>
  <si>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</si>
  <si>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</si>
  <si>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</si>
  <si>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</si>
  <si>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</si>
  <si>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</si>
  <si>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</si>
  <si>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</si>
  <si>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</si>
  <si>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</si>
  <si>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</si>
  <si>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</si>
  <si>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</si>
  <si>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</si>
  <si>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</si>
  <si>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</si>
  <si>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</si>
  <si>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</si>
  <si>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</si>
  <si>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</si>
  <si>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</si>
  <si>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</si>
  <si>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</si>
  <si>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</si>
  <si>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</si>
  <si>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</si>
  <si>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</si>
  <si>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</si>
  <si>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</si>
  <si>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</si>
  <si>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</si>
  <si>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</si>
  <si>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</si>
  <si>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</si>
  <si>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</si>
  <si>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</si>
  <si>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</si>
  <si>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</si>
  <si>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</si>
  <si>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</si>
  <si>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</si>
  <si>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</si>
  <si>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</si>
  <si>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</si>
  <si>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</si>
  <si>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</si>
  <si>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</si>
  <si>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</si>
  <si>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</si>
  <si>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</si>
  <si>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</si>
  <si>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</si>
  <si>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</si>
  <si>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</si>
  <si>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</si>
  <si>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</si>
  <si>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</si>
  <si>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</si>
  <si>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</si>
  <si>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</si>
  <si>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</si>
  <si>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</si>
  <si>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</si>
  <si>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</si>
  <si>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</si>
  <si>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</si>
  <si>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</si>
  <si>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</si>
  <si>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</si>
  <si>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</si>
  <si>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</si>
  <si>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</si>
  <si>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</si>
  <si>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</si>
  <si>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</si>
  <si>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</si>
  <si>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</si>
  <si>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</si>
  <si>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</si>
  <si>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</si>
  <si>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</si>
  <si>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</si>
  <si>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</si>
  <si>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</si>
  <si>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</si>
  <si>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</si>
  <si>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</si>
  <si>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</si>
  <si>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</si>
  <si>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</si>
  <si>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</si>
  <si>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</si>
  <si>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</si>
  <si>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</si>
  <si>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</si>
  <si>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</si>
  <si>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</si>
  <si>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</si>
  <si>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</si>
  <si>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</si>
  <si>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</si>
  <si>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</si>
  <si>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</si>
  <si>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</si>
  <si>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</si>
  <si>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</si>
  <si>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</si>
  <si>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</si>
  <si>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</si>
  <si>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</si>
  <si>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</si>
  <si>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</si>
  <si>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</si>
  <si>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</si>
  <si>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</si>
  <si>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</si>
  <si>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</si>
  <si>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</si>
  <si>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</si>
  <si>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</si>
  <si>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</si>
  <si>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</si>
  <si>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</si>
  <si>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</si>
  <si>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</si>
  <si>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</si>
  <si>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</si>
  <si>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</si>
  <si>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</si>
  <si>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</si>
  <si>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</si>
  <si>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</si>
  <si>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</si>
  <si>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</si>
  <si>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</si>
  <si>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</si>
  <si>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</si>
  <si>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</si>
  <si>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</si>
  <si>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</si>
  <si>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</si>
  <si>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</si>
  <si>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</si>
  <si>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</si>
  <si>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</si>
  <si>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</si>
  <si>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</si>
  <si>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</si>
  <si>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</si>
  <si>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</si>
  <si>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</si>
  <si>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</si>
  <si>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</si>
  <si>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</si>
  <si>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</si>
  <si>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</si>
  <si>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</si>
  <si>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</si>
  <si>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</si>
  <si>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</si>
  <si>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</si>
  <si>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</si>
  <si>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</si>
  <si>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</si>
  <si>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</si>
  <si>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</si>
  <si>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</si>
  <si>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</si>
  <si>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</si>
  <si>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</si>
  <si>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</si>
  <si>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</si>
  <si>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</si>
  <si>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</si>
  <si>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</si>
  <si>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</si>
  <si>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</si>
  <si>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</si>
  <si>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</si>
  <si>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</si>
  <si>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</si>
  <si>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</si>
  <si>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</si>
  <si>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</si>
  <si>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</si>
  <si>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</si>
  <si>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</si>
  <si>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</si>
  <si>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</si>
  <si>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</si>
  <si>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</si>
  <si>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</si>
  <si>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</si>
  <si>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</si>
  <si>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</si>
  <si>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</si>
  <si>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</si>
  <si>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</si>
  <si>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</si>
  <si>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</si>
  <si>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</si>
  <si>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</si>
  <si>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</si>
  <si>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</si>
  <si>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</si>
  <si>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</si>
  <si>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</si>
  <si>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</si>
  <si>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</si>
  <si>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</si>
  <si>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</si>
  <si>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</si>
  <si>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</si>
  <si>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</si>
  <si>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</si>
  <si>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</si>
  <si>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</si>
  <si>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</si>
  <si>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</si>
  <si>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</si>
  <si>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</si>
  <si>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</si>
  <si>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</si>
  <si>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</si>
  <si>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</si>
  <si>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</si>
  <si>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</si>
  <si>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</si>
  <si>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</si>
  <si>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</si>
  <si>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</si>
  <si>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</si>
  <si>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</si>
  <si>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</si>
  <si>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</si>
  <si>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</si>
  <si>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</si>
  <si>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</si>
  <si>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</si>
  <si>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</si>
  <si>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</si>
  <si>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</si>
  <si>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</si>
  <si>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</si>
  <si>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</si>
  <si>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</si>
  <si>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</si>
  <si>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</si>
  <si>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</si>
  <si>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</si>
  <si>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</si>
  <si>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</si>
  <si>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</si>
  <si>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</si>
  <si>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</si>
  <si>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</si>
  <si>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</si>
  <si>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</si>
  <si>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</si>
  <si>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</si>
  <si>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</si>
  <si>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</si>
  <si>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</si>
  <si>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</si>
  <si>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</si>
  <si>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</si>
  <si>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</si>
  <si>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</si>
  <si>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</si>
  <si>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</si>
  <si>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</si>
  <si>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</si>
  <si>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</si>
  <si>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</si>
  <si>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</si>
  <si>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</si>
  <si>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</si>
  <si>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</si>
  <si>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</si>
  <si>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</si>
  <si>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</si>
  <si>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</si>
  <si>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</si>
  <si>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</si>
  <si>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</si>
  <si>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</si>
  <si>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</si>
  <si>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</si>
  <si>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</si>
  <si>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</si>
  <si>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</si>
  <si>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</si>
  <si>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</si>
  <si>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</si>
  <si>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</si>
  <si>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</si>
  <si>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</si>
  <si>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</si>
  <si>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</si>
  <si>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</si>
  <si>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</si>
  <si>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</si>
  <si>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</si>
  <si>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</si>
  <si>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</si>
  <si>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</si>
  <si>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</si>
  <si>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</si>
  <si>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</si>
  <si>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</si>
  <si>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</si>
  <si>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</si>
  <si>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</si>
  <si>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</si>
  <si>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</si>
  <si>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</si>
  <si>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</si>
  <si>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</si>
  <si>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</si>
  <si>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</si>
  <si>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</si>
  <si>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</si>
  <si>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</si>
  <si>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</si>
  <si>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</si>
  <si>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</si>
  <si>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</si>
  <si>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</si>
  <si>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</si>
  <si>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</si>
  <si>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</si>
  <si>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</si>
  <si>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</si>
  <si>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</si>
  <si>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</si>
  <si>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</si>
  <si>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</si>
  <si>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</si>
  <si>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</si>
  <si>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</si>
  <si>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</si>
  <si>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</si>
  <si>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</si>
  <si>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</si>
  <si>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</si>
  <si>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</si>
  <si>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</si>
  <si>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</si>
  <si>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</si>
  <si>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</si>
  <si>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</si>
  <si>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</si>
  <si>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</si>
  <si>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</si>
  <si>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</si>
  <si>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</si>
  <si>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</si>
  <si>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</si>
  <si>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</si>
  <si>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</si>
  <si>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</si>
  <si>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</si>
  <si>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</si>
  <si>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</si>
  <si>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</si>
  <si>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</si>
  <si>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</si>
  <si>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</si>
  <si>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</si>
  <si>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</si>
  <si>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</si>
  <si>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</si>
  <si>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</si>
  <si>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</si>
  <si>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</si>
  <si>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</si>
  <si>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</si>
  <si>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</si>
  <si>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</si>
  <si>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</si>
  <si>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</si>
  <si>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</si>
  <si>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</si>
  <si>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</si>
  <si>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</si>
  <si>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</si>
  <si>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</si>
  <si>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</si>
  <si>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</si>
  <si>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</si>
  <si>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</si>
  <si>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</si>
  <si>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</si>
  <si>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</si>
  <si>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</si>
  <si>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</si>
  <si>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</si>
  <si>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</si>
  <si>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</si>
  <si>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</si>
  <si>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</si>
  <si>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</si>
  <si>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</si>
  <si>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</si>
  <si>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</si>
  <si>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</si>
  <si>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</si>
  <si>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</si>
  <si>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</si>
  <si>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</si>
  <si>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</si>
  <si>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</si>
  <si>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</si>
  <si>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</si>
  <si>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</si>
  <si>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</si>
  <si>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</si>
  <si>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</si>
  <si>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</si>
  <si>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</si>
  <si>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</si>
  <si>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</si>
  <si>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</si>
  <si>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</si>
  <si>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</si>
  <si>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</si>
  <si>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</si>
  <si>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</si>
  <si>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</si>
  <si>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</si>
  <si>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</si>
  <si>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</si>
  <si>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</si>
  <si>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</si>
  <si>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</si>
  <si>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</si>
  <si>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</si>
  <si>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</si>
  <si>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</si>
  <si>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</si>
  <si>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</si>
  <si>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</si>
  <si>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</si>
  <si>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</si>
  <si>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</si>
  <si>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</si>
  <si>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</si>
  <si>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</si>
  <si>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</si>
  <si>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</si>
  <si>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</si>
  <si>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</si>
  <si>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</si>
  <si>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</si>
  <si>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</si>
  <si>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</si>
  <si>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</si>
  <si>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</si>
  <si>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</si>
  <si>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</si>
  <si>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</si>
  <si>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</si>
  <si>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</si>
  <si>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</si>
  <si>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</si>
  <si>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</si>
  <si>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</si>
  <si>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</si>
  <si>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</si>
  <si>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</si>
  <si>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</si>
  <si>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</si>
  <si>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</si>
  <si>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</si>
  <si>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</si>
  <si>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</si>
  <si>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</si>
  <si>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</si>
  <si>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</si>
  <si>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</si>
  <si>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</si>
  <si>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</si>
  <si>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</si>
  <si>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</si>
  <si>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</si>
  <si>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</si>
  <si>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</si>
  <si>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</si>
  <si>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</si>
  <si>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</si>
  <si>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</si>
  <si>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</si>
  <si>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</si>
  <si>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</si>
  <si>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</si>
  <si>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</si>
  <si>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</si>
  <si>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</si>
  <si>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</si>
  <si>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</si>
  <si>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</si>
  <si>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</si>
  <si>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</si>
  <si>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</si>
  <si>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</si>
  <si>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</si>
  <si>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</si>
  <si>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</si>
  <si>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</si>
  <si>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</si>
  <si>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</si>
  <si>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</si>
  <si>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</si>
  <si>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</si>
  <si>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</si>
  <si>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</si>
  <si>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</si>
  <si>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</si>
  <si>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</si>
  <si>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</si>
  <si>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</si>
  <si>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</si>
  <si>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</si>
  <si>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</si>
  <si>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</si>
  <si>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</si>
  <si>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</si>
  <si>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</si>
  <si>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</si>
  <si>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</si>
  <si>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</si>
  <si>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</si>
  <si>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</si>
  <si>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</si>
  <si>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</si>
  <si>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</si>
  <si>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</si>
  <si>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</si>
  <si>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</si>
  <si>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</si>
  <si>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</si>
  <si>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</si>
  <si>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</si>
  <si>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SD</t>
  </si>
  <si>
    <t xml:space="preserve">Failed has a lower variablility, meaning the statistics are more consistent. </t>
  </si>
  <si>
    <t>Median is better because the data ranges from very low to very high. There are outliers in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</si>
</sst>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16" fillId="0" borderId="0" xfId="0" applyNumberFormat="1" applyFont="1" applyAlignment="1">
      <alignment horizontal="center"/>
    </xf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fgColor rgb="FFFF0000"/>
        </patternFill>
      </fill>
    </dxf>
    <dxf>
      <fill>
        <patternFill>
          <fgColor rgb="FF00B050"/>
        </patternFill>
      </fill>
    </dxf>
    <dxf>
      <fill>
        <patternFill>
          <fgColor theme="4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[CrowdfundingBookLarios.xlsx]Pivot1!PivotTable7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C-3241-B4CB-BC98FD9B5E5E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EC-3241-B4CB-BC98FD9B5E5E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EC-3241-B4CB-BC98FD9B5E5E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EC-3241-B4CB-BC98FD9B5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5974015"/>
        <c:axId val="1345533615"/>
      </c:barChart>
      <c:catAx>
        <c:axId val="134597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533615"/>
        <c:crosses val="autoZero"/>
        <c:auto val="1"/>
        <c:lblAlgn val="ctr"/>
        <c:lblOffset val="100"/>
        <c:noMultiLvlLbl val="0"/>
      </c:catAx>
      <c:valAx>
        <c:axId val="13455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7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[CrowdfundingBookLarios.xlsx]Pivot2!PivotTable8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335520559930023E-2"/>
          <c:y val="2.5416666666666667E-2"/>
          <c:w val="0.71035651793525811"/>
          <c:h val="0.624008821813939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B-7544-9ED8-5B37B255A562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9B-7544-9ED8-5B37B255A562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9B-7544-9ED8-5B37B255A562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9B-7544-9ED8-5B37B255A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0625136"/>
        <c:axId val="1041121856"/>
      </c:barChart>
      <c:catAx>
        <c:axId val="104062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121856"/>
        <c:crosses val="autoZero"/>
        <c:auto val="1"/>
        <c:lblAlgn val="ctr"/>
        <c:lblOffset val="100"/>
        <c:noMultiLvlLbl val="0"/>
      </c:catAx>
      <c:valAx>
        <c:axId val="10411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[CrowdfundingBookLarios.xlsx]Pivot 3!PivotTable15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3-424B-A69D-3FF3ACF298EF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3-424B-A69D-3FF3ACF298EF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3-424B-A69D-3FF3ACF29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848816"/>
        <c:axId val="2062334704"/>
      </c:lineChart>
      <c:catAx>
        <c:axId val="206184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34704"/>
        <c:crosses val="autoZero"/>
        <c:auto val="1"/>
        <c:lblAlgn val="ctr"/>
        <c:lblOffset val="100"/>
        <c:noMultiLvlLbl val="0"/>
      </c:catAx>
      <c:valAx>
        <c:axId val="2062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1-9448-9D86-442EF6BF9890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1-9448-9D86-442EF6BF9890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1-9448-9D86-442EF6BF9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512928"/>
        <c:axId val="2041163488"/>
      </c:lineChart>
      <c:catAx>
        <c:axId val="20415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63488"/>
        <c:crosses val="autoZero"/>
        <c:auto val="1"/>
        <c:lblAlgn val="ctr"/>
        <c:lblOffset val="100"/>
        <c:noMultiLvlLbl val="0"/>
      </c:catAx>
      <c:valAx>
        <c:axId val="20411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1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1</xdr:row>
      <xdr:rowOff>120650</xdr:rowOff>
    </xdr:from>
    <xdr:to>
      <xdr:col>12</xdr:col>
      <xdr:colOff>215900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A2910-4BD8-CA7A-5984-1DD2C8BC9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5</xdr:row>
      <xdr:rowOff>95250</xdr:rowOff>
    </xdr:from>
    <xdr:to>
      <xdr:col>12</xdr:col>
      <xdr:colOff>241300</xdr:colOff>
      <xdr:row>18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29CFF-C182-75B4-E021-B31DEAFB5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4</xdr:row>
      <xdr:rowOff>107950</xdr:rowOff>
    </xdr:from>
    <xdr:to>
      <xdr:col>12</xdr:col>
      <xdr:colOff>393700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91985-CBB7-CF5A-2093-454E18B5B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946150</xdr:colOff>
      <xdr:row>13</xdr:row>
      <xdr:rowOff>171450</xdr:rowOff>
    </xdr:from>
    <xdr:to>
      <xdr:col>8</xdr:col>
      <xdr:colOff>101600</xdr:colOff>
      <xdr:row>27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331A9B-2DEB-35E1-FE22-4E85DFCF2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ie Larios" refreshedDate="45050.525111111114" createdVersion="8" refreshedVersion="8" minRefreshableVersion="3" recordCount="1001" xr:uid="{3A0900D7-A87B-E04D-AB0F-0064A74FD14C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1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2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6ADC7-A4B2-2E4A-9ED9-2149D7CFA184}" name="PivotTable7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CE573-933D-F644-8523-495A17695912}" name="PivotTable8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C61D4-F99D-D340-BD82-02ED3ED796DA}" name="PivotTable15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A989" workbookViewId="0">
      <selection activeCell="C1011" sqref="C1011"/>
    </sheetView>
  </sheetViews>
  <sheetFormatPr baseColWidth="10" defaultRowHeight="16" x14ac:dyDescent="0.2"/>
  <cols>
    <col min="1" max="1" width="12.1640625" customWidth="1"/>
    <col min="2" max="2" width="30.6640625" bestFit="1" customWidth="1"/>
    <col min="3" max="3" width="33.5" style="3" customWidth="1"/>
    <col min="4" max="4" width="19.6640625" customWidth="1"/>
    <col min="5" max="5" width="22.1640625" customWidth="1"/>
    <col min="6" max="6" width="14.83203125" bestFit="1" customWidth="1"/>
    <col min="8" max="8" width="13" bestFit="1" customWidth="1"/>
    <col min="9" max="9" width="13" customWidth="1"/>
    <col min="12" max="12" width="16.1640625" style="6" bestFit="1" customWidth="1"/>
    <col min="13" max="13" width="26.83203125" style="5" bestFit="1" customWidth="1"/>
    <col min="14" max="14" width="15.33203125" style="5" customWidth="1"/>
    <col min="15" max="15" width="25.33203125" style="6" customWidth="1"/>
    <col min="18" max="18" width="28" bestFit="1" customWidth="1"/>
    <col min="19" max="19" width="30.33203125" customWidth="1"/>
    <col min="20" max="20" width="16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2" t="s">
        <v>8</v>
      </c>
      <c r="M1" s="7" t="s">
        <v>2071</v>
      </c>
      <c r="N1" s="7" t="s">
        <v>9</v>
      </c>
      <c r="O1" s="12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9">
        <f>E2/D2</f>
        <v>0</v>
      </c>
      <c r="G2" t="s">
        <v>14</v>
      </c>
      <c r="H2">
        <v>0</v>
      </c>
      <c r="I2">
        <f>AVERAGE(H2,E2)</f>
        <v>0</v>
      </c>
      <c r="J2" t="s">
        <v>15</v>
      </c>
      <c r="K2" t="s">
        <v>16</v>
      </c>
      <c r="L2" s="6">
        <v>1448690400</v>
      </c>
      <c r="M2" s="13">
        <f>(((L2/60)/60)/24)+DATE(1970,1,1)</f>
        <v>42336.25</v>
      </c>
      <c r="N2" s="5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9">
        <f t="shared" ref="F3:F66" si="0">E3/D3</f>
        <v>10.4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 s="6">
        <v>1408424400</v>
      </c>
      <c r="M3" s="13">
        <f t="shared" ref="M3:M66" si="1">(((L3/60)/60)/24)+DATE(1970,1,1)</f>
        <v>41870.208333333336</v>
      </c>
      <c r="N3" s="5">
        <v>1408597200</v>
      </c>
      <c r="O3" s="13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9">
        <f t="shared" si="0"/>
        <v>1.3147878228782288</v>
      </c>
      <c r="G4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 s="6">
        <v>1384668000</v>
      </c>
      <c r="M4" s="13">
        <f t="shared" si="1"/>
        <v>41595.25</v>
      </c>
      <c r="N4" s="5">
        <v>1384840800</v>
      </c>
      <c r="O4" s="13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9">
        <f>E5/D5</f>
        <v>0.58976190476190471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 s="6">
        <v>1565499600</v>
      </c>
      <c r="M5" s="13">
        <f t="shared" si="1"/>
        <v>43688.208333333328</v>
      </c>
      <c r="N5" s="5">
        <v>1568955600</v>
      </c>
      <c r="O5" s="13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9">
        <f t="shared" si="0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 s="6">
        <v>1547964000</v>
      </c>
      <c r="M6" s="13">
        <f t="shared" si="1"/>
        <v>43485.25</v>
      </c>
      <c r="N6" s="5">
        <v>1548309600</v>
      </c>
      <c r="O6" s="13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9">
        <f t="shared" si="0"/>
        <v>1.7361842105263159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 s="6">
        <v>1346130000</v>
      </c>
      <c r="M7" s="13">
        <f t="shared" si="1"/>
        <v>41149.208333333336</v>
      </c>
      <c r="N7" s="5">
        <v>1347080400</v>
      </c>
      <c r="O7" s="13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9">
        <f t="shared" si="0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 s="6">
        <v>1505278800</v>
      </c>
      <c r="M8" s="13">
        <f t="shared" si="1"/>
        <v>42991.208333333328</v>
      </c>
      <c r="N8" s="5">
        <v>1505365200</v>
      </c>
      <c r="O8" s="13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9">
        <f t="shared" si="0"/>
        <v>3.2757777777777779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 s="6">
        <v>1439442000</v>
      </c>
      <c r="M9" s="13">
        <f t="shared" si="1"/>
        <v>42229.208333333328</v>
      </c>
      <c r="N9" s="5">
        <v>1439614800</v>
      </c>
      <c r="O9" s="13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9">
        <f t="shared" si="0"/>
        <v>0.19932788374205268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 s="6">
        <v>1281330000</v>
      </c>
      <c r="M10" s="13">
        <f t="shared" si="1"/>
        <v>40399.208333333336</v>
      </c>
      <c r="N10" s="5">
        <v>1281502800</v>
      </c>
      <c r="O10" s="13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9">
        <f t="shared" si="0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 s="6">
        <v>1379566800</v>
      </c>
      <c r="M11" s="13">
        <f t="shared" si="1"/>
        <v>41536.208333333336</v>
      </c>
      <c r="N11" s="5">
        <v>1383804000</v>
      </c>
      <c r="O11" s="13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9">
        <f t="shared" si="0"/>
        <v>2.6611538461538462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 s="6">
        <v>1281762000</v>
      </c>
      <c r="M12" s="13">
        <f t="shared" si="1"/>
        <v>40404.208333333336</v>
      </c>
      <c r="N12" s="5">
        <v>1285909200</v>
      </c>
      <c r="O12" s="13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9">
        <f t="shared" si="0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 s="6">
        <v>1285045200</v>
      </c>
      <c r="M13" s="13">
        <f t="shared" si="1"/>
        <v>40442.208333333336</v>
      </c>
      <c r="N13" s="5">
        <v>1285563600</v>
      </c>
      <c r="O13" s="13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9">
        <f t="shared" si="0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 s="6">
        <v>1571720400</v>
      </c>
      <c r="M14" s="13">
        <f t="shared" si="1"/>
        <v>43760.208333333328</v>
      </c>
      <c r="N14" s="5">
        <v>1572411600</v>
      </c>
      <c r="O14" s="13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9">
        <f t="shared" si="0"/>
        <v>2.4511904761904764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 s="6">
        <v>1465621200</v>
      </c>
      <c r="M15" s="13">
        <f t="shared" si="1"/>
        <v>42532.208333333328</v>
      </c>
      <c r="N15" s="5">
        <v>1466658000</v>
      </c>
      <c r="O15" s="13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9">
        <f t="shared" si="0"/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 s="6">
        <v>1331013600</v>
      </c>
      <c r="M16" s="13">
        <f t="shared" si="1"/>
        <v>40974.25</v>
      </c>
      <c r="N16" s="5">
        <v>1333342800</v>
      </c>
      <c r="O16" s="13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9">
        <f t="shared" si="0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 s="6">
        <v>1575957600</v>
      </c>
      <c r="M17" s="13">
        <f t="shared" si="1"/>
        <v>43809.25</v>
      </c>
      <c r="N17" s="5">
        <v>1576303200</v>
      </c>
      <c r="O17" s="13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9">
        <f t="shared" si="0"/>
        <v>6.4947058823529416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 s="6">
        <v>1390370400</v>
      </c>
      <c r="M18" s="13">
        <f t="shared" si="1"/>
        <v>41661.25</v>
      </c>
      <c r="N18" s="5">
        <v>1392271200</v>
      </c>
      <c r="O18" s="13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9">
        <f t="shared" si="0"/>
        <v>1.5939125295508274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 s="6">
        <v>1294812000</v>
      </c>
      <c r="M19" s="13">
        <f t="shared" si="1"/>
        <v>40555.25</v>
      </c>
      <c r="N19" s="5">
        <v>1294898400</v>
      </c>
      <c r="O19" s="13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9">
        <f t="shared" si="0"/>
        <v>0.66912087912087914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 s="6">
        <v>1536382800</v>
      </c>
      <c r="M20" s="13">
        <f t="shared" si="1"/>
        <v>43351.208333333328</v>
      </c>
      <c r="N20" s="5">
        <v>1537074000</v>
      </c>
      <c r="O20" s="13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9">
        <f t="shared" si="0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 s="6">
        <v>1551679200</v>
      </c>
      <c r="M21" s="13">
        <f t="shared" si="1"/>
        <v>43528.25</v>
      </c>
      <c r="N21" s="5">
        <v>1553490000</v>
      </c>
      <c r="O21" s="13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9">
        <f t="shared" si="0"/>
        <v>1.1224279210925645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 s="6">
        <v>1406523600</v>
      </c>
      <c r="M22" s="13">
        <f t="shared" si="1"/>
        <v>41848.208333333336</v>
      </c>
      <c r="N22" s="5">
        <v>1406523600</v>
      </c>
      <c r="O22" s="13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9">
        <f t="shared" si="0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 s="6">
        <v>1313384400</v>
      </c>
      <c r="M23" s="13">
        <f t="shared" si="1"/>
        <v>40770.208333333336</v>
      </c>
      <c r="N23" s="5">
        <v>1316322000</v>
      </c>
      <c r="O23" s="13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9">
        <f t="shared" si="0"/>
        <v>1.2807106598984772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 s="6">
        <v>1522731600</v>
      </c>
      <c r="M24" s="13">
        <f t="shared" si="1"/>
        <v>43193.208333333328</v>
      </c>
      <c r="N24" s="5">
        <v>1524027600</v>
      </c>
      <c r="O24" s="13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9">
        <f t="shared" si="0"/>
        <v>3.3204444444444445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 s="6">
        <v>1550124000</v>
      </c>
      <c r="M25" s="13">
        <f t="shared" si="1"/>
        <v>43510.25</v>
      </c>
      <c r="N25" s="5">
        <v>1554699600</v>
      </c>
      <c r="O25" s="13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9">
        <f t="shared" si="0"/>
        <v>1.1283225108225108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 s="6">
        <v>1403326800</v>
      </c>
      <c r="M26" s="13">
        <f t="shared" si="1"/>
        <v>41811.208333333336</v>
      </c>
      <c r="N26" s="5">
        <v>1403499600</v>
      </c>
      <c r="O26" s="13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9">
        <f t="shared" si="0"/>
        <v>2.1643636363636363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 s="6">
        <v>1305694800</v>
      </c>
      <c r="M27" s="13">
        <f t="shared" si="1"/>
        <v>40681.208333333336</v>
      </c>
      <c r="N27" s="5">
        <v>1307422800</v>
      </c>
      <c r="O27" s="13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9">
        <f t="shared" si="0"/>
        <v>0.4819906976744186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 s="6">
        <v>1533013200</v>
      </c>
      <c r="M28" s="13">
        <f t="shared" si="1"/>
        <v>43312.208333333328</v>
      </c>
      <c r="N28" s="5">
        <v>1535346000</v>
      </c>
      <c r="O28" s="13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9">
        <f t="shared" si="0"/>
        <v>0.79949999999999999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 s="6">
        <v>1443848400</v>
      </c>
      <c r="M29" s="13">
        <f t="shared" si="1"/>
        <v>42280.208333333328</v>
      </c>
      <c r="N29" s="5">
        <v>1444539600</v>
      </c>
      <c r="O29" s="13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9">
        <f t="shared" si="0"/>
        <v>1.0522553516819573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 s="6">
        <v>1265695200</v>
      </c>
      <c r="M30" s="13">
        <f t="shared" si="1"/>
        <v>40218.25</v>
      </c>
      <c r="N30" s="5">
        <v>1267682400</v>
      </c>
      <c r="O30" s="13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9">
        <f t="shared" si="0"/>
        <v>3.2889978213507627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 s="6">
        <v>1532062800</v>
      </c>
      <c r="M31" s="13">
        <f t="shared" si="1"/>
        <v>43301.208333333328</v>
      </c>
      <c r="N31" s="5">
        <v>1535518800</v>
      </c>
      <c r="O31" s="13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9">
        <f t="shared" si="0"/>
        <v>1.606111111111111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 s="6">
        <v>1558674000</v>
      </c>
      <c r="M32" s="13">
        <f t="shared" si="1"/>
        <v>43609.208333333328</v>
      </c>
      <c r="N32" s="5">
        <v>1559106000</v>
      </c>
      <c r="O32" s="13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9">
        <f t="shared" si="0"/>
        <v>3.1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 s="6">
        <v>1451973600</v>
      </c>
      <c r="M33" s="13">
        <f t="shared" si="1"/>
        <v>42374.25</v>
      </c>
      <c r="N33" s="5">
        <v>1454392800</v>
      </c>
      <c r="O33" s="13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9">
        <f t="shared" si="0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 s="6">
        <v>1515564000</v>
      </c>
      <c r="M34" s="13">
        <f t="shared" si="1"/>
        <v>43110.25</v>
      </c>
      <c r="N34" s="5">
        <v>1517896800</v>
      </c>
      <c r="O34" s="13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9">
        <f t="shared" si="0"/>
        <v>3.7782071713147412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 s="6">
        <v>1412485200</v>
      </c>
      <c r="M35" s="13">
        <f t="shared" si="1"/>
        <v>41917.208333333336</v>
      </c>
      <c r="N35" s="5">
        <v>1415685600</v>
      </c>
      <c r="O35" s="13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9">
        <f t="shared" si="0"/>
        <v>1.5080645161290323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 s="6">
        <v>1490245200</v>
      </c>
      <c r="M36" s="13">
        <f t="shared" si="1"/>
        <v>42817.208333333328</v>
      </c>
      <c r="N36" s="5">
        <v>1490677200</v>
      </c>
      <c r="O36" s="13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9">
        <f t="shared" si="0"/>
        <v>1.5030119521912351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 s="6">
        <v>1547877600</v>
      </c>
      <c r="M37" s="13">
        <f t="shared" si="1"/>
        <v>43484.25</v>
      </c>
      <c r="N37" s="5">
        <v>1551506400</v>
      </c>
      <c r="O37" s="13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9">
        <f t="shared" si="0"/>
        <v>1.572857142857143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 s="6">
        <v>1298700000</v>
      </c>
      <c r="M38" s="13">
        <f t="shared" si="1"/>
        <v>40600.25</v>
      </c>
      <c r="N38" s="5">
        <v>1300856400</v>
      </c>
      <c r="O38" s="13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9">
        <f t="shared" si="0"/>
        <v>1.3998765432098765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 s="6">
        <v>1570338000</v>
      </c>
      <c r="M39" s="13">
        <f t="shared" si="1"/>
        <v>43744.208333333328</v>
      </c>
      <c r="N39" s="5">
        <v>1573192800</v>
      </c>
      <c r="O39" s="13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9">
        <f t="shared" si="0"/>
        <v>3.2532258064516131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 s="6">
        <v>1287378000</v>
      </c>
      <c r="M40" s="13">
        <f t="shared" si="1"/>
        <v>40469.208333333336</v>
      </c>
      <c r="N40" s="5">
        <v>1287810000</v>
      </c>
      <c r="O40" s="13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9">
        <f t="shared" si="0"/>
        <v>0.50777777777777777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 s="6">
        <v>1361772000</v>
      </c>
      <c r="M41" s="13">
        <f t="shared" si="1"/>
        <v>41330.25</v>
      </c>
      <c r="N41" s="5">
        <v>1362978000</v>
      </c>
      <c r="O41" s="13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9">
        <f t="shared" si="0"/>
        <v>1.6906818181818182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 s="6">
        <v>1275714000</v>
      </c>
      <c r="M42" s="13">
        <f t="shared" si="1"/>
        <v>40334.208333333336</v>
      </c>
      <c r="N42" s="5">
        <v>1277355600</v>
      </c>
      <c r="O42" s="13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9">
        <f t="shared" si="0"/>
        <v>2.1292857142857144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 s="6">
        <v>1346734800</v>
      </c>
      <c r="M43" s="13">
        <f t="shared" si="1"/>
        <v>41156.208333333336</v>
      </c>
      <c r="N43" s="5">
        <v>1348981200</v>
      </c>
      <c r="O43" s="13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9">
        <f t="shared" si="0"/>
        <v>4.4394444444444447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 s="6">
        <v>1309755600</v>
      </c>
      <c r="M44" s="13">
        <f t="shared" si="1"/>
        <v>40728.208333333336</v>
      </c>
      <c r="N44" s="5">
        <v>1310533200</v>
      </c>
      <c r="O44" s="13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9">
        <f t="shared" si="0"/>
        <v>1.859390243902439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 s="6">
        <v>1406178000</v>
      </c>
      <c r="M45" s="13">
        <f t="shared" si="1"/>
        <v>41844.208333333336</v>
      </c>
      <c r="N45" s="5">
        <v>1407560400</v>
      </c>
      <c r="O45" s="13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9">
        <f t="shared" si="0"/>
        <v>6.5881249999999998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 s="6">
        <v>1552798800</v>
      </c>
      <c r="M46" s="13">
        <f t="shared" si="1"/>
        <v>43541.208333333328</v>
      </c>
      <c r="N46" s="5">
        <v>1552885200</v>
      </c>
      <c r="O46" s="13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9">
        <f t="shared" si="0"/>
        <v>0.4768421052631579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 s="6">
        <v>1478062800</v>
      </c>
      <c r="M47" s="13">
        <f t="shared" si="1"/>
        <v>42676.208333333328</v>
      </c>
      <c r="N47" s="5">
        <v>1479362400</v>
      </c>
      <c r="O47" s="13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9">
        <f t="shared" si="0"/>
        <v>1.1478378378378378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 s="6">
        <v>1278565200</v>
      </c>
      <c r="M48" s="13">
        <f t="shared" si="1"/>
        <v>40367.208333333336</v>
      </c>
      <c r="N48" s="5">
        <v>1280552400</v>
      </c>
      <c r="O48" s="13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9">
        <f t="shared" si="0"/>
        <v>4.7526666666666664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 s="6">
        <v>1396069200</v>
      </c>
      <c r="M49" s="13">
        <f t="shared" si="1"/>
        <v>41727.208333333336</v>
      </c>
      <c r="N49" s="5">
        <v>1398661200</v>
      </c>
      <c r="O49" s="13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9">
        <f t="shared" si="0"/>
        <v>3.86972972972973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 s="6">
        <v>1435208400</v>
      </c>
      <c r="M50" s="13">
        <f t="shared" si="1"/>
        <v>42180.208333333328</v>
      </c>
      <c r="N50" s="5">
        <v>1436245200</v>
      </c>
      <c r="O50" s="13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9">
        <f t="shared" si="0"/>
        <v>1.89625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 s="6">
        <v>1571547600</v>
      </c>
      <c r="M51" s="13">
        <f t="shared" si="1"/>
        <v>43758.208333333328</v>
      </c>
      <c r="N51" s="5">
        <v>1575439200</v>
      </c>
      <c r="O51" s="13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9">
        <f t="shared" si="0"/>
        <v>0.02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 s="6">
        <v>1375333200</v>
      </c>
      <c r="M52" s="13">
        <f t="shared" si="1"/>
        <v>41487.208333333336</v>
      </c>
      <c r="N52" s="5">
        <v>1377752400</v>
      </c>
      <c r="O52" s="13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9">
        <f t="shared" si="0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 s="6">
        <v>1332824400</v>
      </c>
      <c r="M53" s="13">
        <f t="shared" si="1"/>
        <v>40995.208333333336</v>
      </c>
      <c r="N53" s="5">
        <v>1334206800</v>
      </c>
      <c r="O53" s="13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9">
        <f t="shared" si="0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 s="6">
        <v>1284526800</v>
      </c>
      <c r="M54" s="13">
        <f t="shared" si="1"/>
        <v>40436.208333333336</v>
      </c>
      <c r="N54" s="5">
        <v>1284872400</v>
      </c>
      <c r="O54" s="13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9">
        <f t="shared" si="0"/>
        <v>1.4040909090909091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 s="6">
        <v>1400562000</v>
      </c>
      <c r="M55" s="13">
        <f t="shared" si="1"/>
        <v>41779.208333333336</v>
      </c>
      <c r="N55" s="5">
        <v>1403931600</v>
      </c>
      <c r="O55" s="13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9">
        <f t="shared" si="0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 s="6">
        <v>1520748000</v>
      </c>
      <c r="M56" s="13">
        <f t="shared" si="1"/>
        <v>43170.25</v>
      </c>
      <c r="N56" s="5">
        <v>1521262800</v>
      </c>
      <c r="O56" s="13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9">
        <f t="shared" si="0"/>
        <v>1.7796969696969698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 s="6">
        <v>1532926800</v>
      </c>
      <c r="M57" s="13">
        <f t="shared" si="1"/>
        <v>43311.208333333328</v>
      </c>
      <c r="N57" s="5">
        <v>1533358800</v>
      </c>
      <c r="O57" s="13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9">
        <f t="shared" si="0"/>
        <v>1.436625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 s="6">
        <v>1420869600</v>
      </c>
      <c r="M58" s="13">
        <f t="shared" si="1"/>
        <v>42014.25</v>
      </c>
      <c r="N58" s="5">
        <v>1421474400</v>
      </c>
      <c r="O58" s="13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9">
        <f t="shared" si="0"/>
        <v>2.1527586206896552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 s="6">
        <v>1504242000</v>
      </c>
      <c r="M59" s="13">
        <f t="shared" si="1"/>
        <v>42979.208333333328</v>
      </c>
      <c r="N59" s="5">
        <v>1505278800</v>
      </c>
      <c r="O59" s="13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9">
        <f t="shared" si="0"/>
        <v>2.2711111111111113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 s="6">
        <v>1442811600</v>
      </c>
      <c r="M60" s="13">
        <f t="shared" si="1"/>
        <v>42268.208333333328</v>
      </c>
      <c r="N60" s="5">
        <v>1443934800</v>
      </c>
      <c r="O60" s="13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9">
        <f t="shared" si="0"/>
        <v>2.7507142857142859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 s="6">
        <v>1497243600</v>
      </c>
      <c r="M61" s="13">
        <f t="shared" si="1"/>
        <v>42898.208333333328</v>
      </c>
      <c r="N61" s="5">
        <v>1498539600</v>
      </c>
      <c r="O61" s="13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9">
        <f t="shared" si="0"/>
        <v>1.4437048832271762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 s="6">
        <v>1342501200</v>
      </c>
      <c r="M62" s="13">
        <f t="shared" si="1"/>
        <v>41107.208333333336</v>
      </c>
      <c r="N62" s="5">
        <v>1342760400</v>
      </c>
      <c r="O62" s="13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9">
        <f t="shared" si="0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 s="6">
        <v>1298268000</v>
      </c>
      <c r="M63" s="13">
        <f t="shared" si="1"/>
        <v>40595.25</v>
      </c>
      <c r="N63" s="5">
        <v>1301720400</v>
      </c>
      <c r="O63" s="13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9">
        <f t="shared" si="0"/>
        <v>7.226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 s="6">
        <v>1433480400</v>
      </c>
      <c r="M64" s="13">
        <f t="shared" si="1"/>
        <v>42160.208333333328</v>
      </c>
      <c r="N64" s="5">
        <v>1433566800</v>
      </c>
      <c r="O64" s="13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9">
        <f t="shared" si="0"/>
        <v>0.11851063829787234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 s="6">
        <v>1493355600</v>
      </c>
      <c r="M65" s="13">
        <f t="shared" si="1"/>
        <v>42853.208333333328</v>
      </c>
      <c r="N65" s="5">
        <v>1493874000</v>
      </c>
      <c r="O65" s="13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9">
        <f t="shared" si="0"/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 s="6">
        <v>1530507600</v>
      </c>
      <c r="M66" s="13">
        <f t="shared" si="1"/>
        <v>43283.208333333328</v>
      </c>
      <c r="N66" s="5">
        <v>1531803600</v>
      </c>
      <c r="O66" s="13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9">
        <f t="shared" ref="F67:F130" si="4">E67/D67</f>
        <v>2.3614754098360655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 s="6">
        <v>1296108000</v>
      </c>
      <c r="M67" s="13">
        <f t="shared" ref="M67:M130" si="5">(((L67/60)/60)/24)+DATE(1970,1,1)</f>
        <v>40570.25</v>
      </c>
      <c r="N67" s="5">
        <v>1296712800</v>
      </c>
      <c r="O67" s="13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9">
        <f t="shared" si="4"/>
        <v>0.45068965517241377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 s="6">
        <v>1428469200</v>
      </c>
      <c r="M68" s="13">
        <f t="shared" si="5"/>
        <v>42102.208333333328</v>
      </c>
      <c r="N68" s="5">
        <v>1428901200</v>
      </c>
      <c r="O68" s="13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9">
        <f t="shared" si="4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 s="6">
        <v>1264399200</v>
      </c>
      <c r="M69" s="13">
        <f t="shared" si="5"/>
        <v>40203.25</v>
      </c>
      <c r="N69" s="5">
        <v>1264831200</v>
      </c>
      <c r="O69" s="13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9">
        <f t="shared" si="4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 s="6">
        <v>1501131600</v>
      </c>
      <c r="M70" s="13">
        <f t="shared" si="5"/>
        <v>42943.208333333328</v>
      </c>
      <c r="N70" s="5">
        <v>1505192400</v>
      </c>
      <c r="O70" s="13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9">
        <f t="shared" si="4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 s="6">
        <v>1292738400</v>
      </c>
      <c r="M71" s="13">
        <f t="shared" si="5"/>
        <v>40531.25</v>
      </c>
      <c r="N71" s="5">
        <v>1295676000</v>
      </c>
      <c r="O71" s="13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9">
        <f t="shared" si="4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 s="6">
        <v>1288674000</v>
      </c>
      <c r="M72" s="13">
        <f t="shared" si="5"/>
        <v>40484.208333333336</v>
      </c>
      <c r="N72" s="5">
        <v>1292911200</v>
      </c>
      <c r="O72" s="13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9">
        <f t="shared" si="4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 s="6">
        <v>1575093600</v>
      </c>
      <c r="M73" s="13">
        <f t="shared" si="5"/>
        <v>43799.25</v>
      </c>
      <c r="N73" s="5">
        <v>1575439200</v>
      </c>
      <c r="O73" s="13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9">
        <f t="shared" si="4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 s="6">
        <v>1435726800</v>
      </c>
      <c r="M74" s="13">
        <f t="shared" si="5"/>
        <v>42186.208333333328</v>
      </c>
      <c r="N74" s="5">
        <v>1438837200</v>
      </c>
      <c r="O74" s="13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9">
        <f t="shared" si="4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 s="6">
        <v>1480226400</v>
      </c>
      <c r="M75" s="13">
        <f t="shared" si="5"/>
        <v>42701.25</v>
      </c>
      <c r="N75" s="5">
        <v>1480485600</v>
      </c>
      <c r="O75" s="13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9">
        <f t="shared" si="4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 s="6">
        <v>1459054800</v>
      </c>
      <c r="M76" s="13">
        <f t="shared" si="5"/>
        <v>42456.208333333328</v>
      </c>
      <c r="N76" s="5">
        <v>1459141200</v>
      </c>
      <c r="O76" s="13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9">
        <f t="shared" si="4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 s="6">
        <v>1531630800</v>
      </c>
      <c r="M77" s="13">
        <f t="shared" si="5"/>
        <v>43296.208333333328</v>
      </c>
      <c r="N77" s="5">
        <v>1532322000</v>
      </c>
      <c r="O77" s="13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9">
        <f t="shared" si="4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 s="6">
        <v>1421992800</v>
      </c>
      <c r="M78" s="13">
        <f t="shared" si="5"/>
        <v>42027.25</v>
      </c>
      <c r="N78" s="5">
        <v>1426222800</v>
      </c>
      <c r="O78" s="13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9">
        <f t="shared" si="4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 s="6">
        <v>1285563600</v>
      </c>
      <c r="M79" s="13">
        <f t="shared" si="5"/>
        <v>40448.208333333336</v>
      </c>
      <c r="N79" s="5">
        <v>1286773200</v>
      </c>
      <c r="O79" s="13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9">
        <f t="shared" si="4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 s="6">
        <v>1523854800</v>
      </c>
      <c r="M80" s="13">
        <f t="shared" si="5"/>
        <v>43206.208333333328</v>
      </c>
      <c r="N80" s="5">
        <v>1523941200</v>
      </c>
      <c r="O80" s="13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9">
        <f t="shared" si="4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 s="6">
        <v>1529125200</v>
      </c>
      <c r="M81" s="13">
        <f t="shared" si="5"/>
        <v>43267.208333333328</v>
      </c>
      <c r="N81" s="5">
        <v>1529557200</v>
      </c>
      <c r="O81" s="13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9">
        <f t="shared" si="4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 s="6">
        <v>1503982800</v>
      </c>
      <c r="M82" s="13">
        <f t="shared" si="5"/>
        <v>42976.208333333328</v>
      </c>
      <c r="N82" s="5">
        <v>1506574800</v>
      </c>
      <c r="O82" s="13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9">
        <f t="shared" si="4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 s="6">
        <v>1511416800</v>
      </c>
      <c r="M83" s="13">
        <f t="shared" si="5"/>
        <v>43062.25</v>
      </c>
      <c r="N83" s="5">
        <v>1513576800</v>
      </c>
      <c r="O83" s="13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9">
        <f t="shared" si="4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 s="6">
        <v>1547704800</v>
      </c>
      <c r="M84" s="13">
        <f t="shared" si="5"/>
        <v>43482.25</v>
      </c>
      <c r="N84" s="5">
        <v>1548309600</v>
      </c>
      <c r="O84" s="13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9">
        <f t="shared" si="4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 s="6">
        <v>1469682000</v>
      </c>
      <c r="M85" s="13">
        <f t="shared" si="5"/>
        <v>42579.208333333328</v>
      </c>
      <c r="N85" s="5">
        <v>1471582800</v>
      </c>
      <c r="O85" s="13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9">
        <f t="shared" si="4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 s="6">
        <v>1343451600</v>
      </c>
      <c r="M86" s="13">
        <f t="shared" si="5"/>
        <v>41118.208333333336</v>
      </c>
      <c r="N86" s="5">
        <v>1344315600</v>
      </c>
      <c r="O86" s="13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9">
        <f t="shared" si="4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 s="6">
        <v>1315717200</v>
      </c>
      <c r="M87" s="13">
        <f t="shared" si="5"/>
        <v>40797.208333333336</v>
      </c>
      <c r="N87" s="5">
        <v>1316408400</v>
      </c>
      <c r="O87" s="13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9">
        <f t="shared" si="4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 s="6">
        <v>1430715600</v>
      </c>
      <c r="M88" s="13">
        <f t="shared" si="5"/>
        <v>42128.208333333328</v>
      </c>
      <c r="N88" s="5">
        <v>1431838800</v>
      </c>
      <c r="O88" s="13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9">
        <f t="shared" si="4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 s="6">
        <v>1299564000</v>
      </c>
      <c r="M89" s="13">
        <f t="shared" si="5"/>
        <v>40610.25</v>
      </c>
      <c r="N89" s="5">
        <v>1300510800</v>
      </c>
      <c r="O89" s="13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9">
        <f t="shared" si="4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 s="6">
        <v>1429160400</v>
      </c>
      <c r="M90" s="13">
        <f t="shared" si="5"/>
        <v>42110.208333333328</v>
      </c>
      <c r="N90" s="5">
        <v>1431061200</v>
      </c>
      <c r="O90" s="13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9">
        <f t="shared" si="4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 s="6">
        <v>1271307600</v>
      </c>
      <c r="M91" s="13">
        <f t="shared" si="5"/>
        <v>40283.208333333336</v>
      </c>
      <c r="N91" s="5">
        <v>1271480400</v>
      </c>
      <c r="O91" s="13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9">
        <f t="shared" si="4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 s="6">
        <v>1456380000</v>
      </c>
      <c r="M92" s="13">
        <f t="shared" si="5"/>
        <v>42425.25</v>
      </c>
      <c r="N92" s="5">
        <v>1456380000</v>
      </c>
      <c r="O92" s="13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9">
        <f t="shared" si="4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 s="6">
        <v>1470459600</v>
      </c>
      <c r="M93" s="13">
        <f t="shared" si="5"/>
        <v>42588.208333333328</v>
      </c>
      <c r="N93" s="5">
        <v>1472878800</v>
      </c>
      <c r="O93" s="13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9">
        <f t="shared" si="4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 s="6">
        <v>1277269200</v>
      </c>
      <c r="M94" s="13">
        <f t="shared" si="5"/>
        <v>40352.208333333336</v>
      </c>
      <c r="N94" s="5">
        <v>1277355600</v>
      </c>
      <c r="O94" s="13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9">
        <f t="shared" si="4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 s="6">
        <v>1350709200</v>
      </c>
      <c r="M95" s="13">
        <f t="shared" si="5"/>
        <v>41202.208333333336</v>
      </c>
      <c r="N95" s="5">
        <v>1351054800</v>
      </c>
      <c r="O95" s="13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9">
        <f t="shared" si="4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 s="6">
        <v>1554613200</v>
      </c>
      <c r="M96" s="13">
        <f t="shared" si="5"/>
        <v>43562.208333333328</v>
      </c>
      <c r="N96" s="5">
        <v>1555563600</v>
      </c>
      <c r="O96" s="13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9">
        <f t="shared" si="4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 s="6">
        <v>1571029200</v>
      </c>
      <c r="M97" s="13">
        <f t="shared" si="5"/>
        <v>43752.208333333328</v>
      </c>
      <c r="N97" s="5">
        <v>1571634000</v>
      </c>
      <c r="O97" s="13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9">
        <f t="shared" si="4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 s="6">
        <v>1299736800</v>
      </c>
      <c r="M98" s="13">
        <f t="shared" si="5"/>
        <v>40612.25</v>
      </c>
      <c r="N98" s="5">
        <v>1300856400</v>
      </c>
      <c r="O98" s="13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9">
        <f t="shared" si="4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 s="6">
        <v>1435208400</v>
      </c>
      <c r="M99" s="13">
        <f t="shared" si="5"/>
        <v>42180.208333333328</v>
      </c>
      <c r="N99" s="5">
        <v>1439874000</v>
      </c>
      <c r="O99" s="13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9">
        <f t="shared" si="4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 s="6">
        <v>1437973200</v>
      </c>
      <c r="M100" s="13">
        <f t="shared" si="5"/>
        <v>42212.208333333328</v>
      </c>
      <c r="N100" s="5">
        <v>1438318800</v>
      </c>
      <c r="O100" s="13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9">
        <f t="shared" si="4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 s="6">
        <v>1416895200</v>
      </c>
      <c r="M101" s="13">
        <f t="shared" si="5"/>
        <v>41968.25</v>
      </c>
      <c r="N101" s="5">
        <v>1419400800</v>
      </c>
      <c r="O101" s="13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9">
        <f t="shared" si="4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 s="6">
        <v>1319000400</v>
      </c>
      <c r="M102" s="13">
        <f t="shared" si="5"/>
        <v>40835.208333333336</v>
      </c>
      <c r="N102" s="5">
        <v>1320555600</v>
      </c>
      <c r="O102" s="13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9">
        <f t="shared" si="4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 s="6">
        <v>1424498400</v>
      </c>
      <c r="M103" s="13">
        <f t="shared" si="5"/>
        <v>42056.25</v>
      </c>
      <c r="N103" s="5">
        <v>1425103200</v>
      </c>
      <c r="O103" s="13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9">
        <f t="shared" si="4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 s="6">
        <v>1526274000</v>
      </c>
      <c r="M104" s="13">
        <f t="shared" si="5"/>
        <v>43234.208333333328</v>
      </c>
      <c r="N104" s="5">
        <v>1526878800</v>
      </c>
      <c r="O104" s="13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9">
        <f t="shared" si="4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 s="6">
        <v>1287896400</v>
      </c>
      <c r="M105" s="13">
        <f t="shared" si="5"/>
        <v>40475.208333333336</v>
      </c>
      <c r="N105" s="5">
        <v>1288674000</v>
      </c>
      <c r="O105" s="13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9">
        <f t="shared" si="4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 s="6">
        <v>1495515600</v>
      </c>
      <c r="M106" s="13">
        <f t="shared" si="5"/>
        <v>42878.208333333328</v>
      </c>
      <c r="N106" s="5">
        <v>1495602000</v>
      </c>
      <c r="O106" s="13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9">
        <f t="shared" si="4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 s="6">
        <v>1364878800</v>
      </c>
      <c r="M107" s="13">
        <f t="shared" si="5"/>
        <v>41366.208333333336</v>
      </c>
      <c r="N107" s="5">
        <v>1366434000</v>
      </c>
      <c r="O107" s="13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9">
        <f t="shared" si="4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 s="6">
        <v>1567918800</v>
      </c>
      <c r="M108" s="13">
        <f t="shared" si="5"/>
        <v>43716.208333333328</v>
      </c>
      <c r="N108" s="5">
        <v>1568350800</v>
      </c>
      <c r="O108" s="13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9">
        <f t="shared" si="4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 s="6">
        <v>1524459600</v>
      </c>
      <c r="M109" s="13">
        <f t="shared" si="5"/>
        <v>43213.208333333328</v>
      </c>
      <c r="N109" s="5">
        <v>1525928400</v>
      </c>
      <c r="O109" s="13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9">
        <f t="shared" si="4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 s="6">
        <v>1333688400</v>
      </c>
      <c r="M110" s="13">
        <f t="shared" si="5"/>
        <v>41005.208333333336</v>
      </c>
      <c r="N110" s="5">
        <v>1336885200</v>
      </c>
      <c r="O110" s="13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9">
        <f t="shared" si="4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 s="6">
        <v>1389506400</v>
      </c>
      <c r="M111" s="13">
        <f t="shared" si="5"/>
        <v>41651.25</v>
      </c>
      <c r="N111" s="5">
        <v>1389679200</v>
      </c>
      <c r="O111" s="13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9">
        <f t="shared" si="4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 s="6">
        <v>1536642000</v>
      </c>
      <c r="M112" s="13">
        <f t="shared" si="5"/>
        <v>43354.208333333328</v>
      </c>
      <c r="N112" s="5">
        <v>1538283600</v>
      </c>
      <c r="O112" s="13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9">
        <f t="shared" si="4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 s="6">
        <v>1348290000</v>
      </c>
      <c r="M113" s="13">
        <f t="shared" si="5"/>
        <v>41174.208333333336</v>
      </c>
      <c r="N113" s="5">
        <v>1348808400</v>
      </c>
      <c r="O113" s="13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9">
        <f t="shared" si="4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 s="6">
        <v>1408856400</v>
      </c>
      <c r="M114" s="13">
        <f t="shared" si="5"/>
        <v>41875.208333333336</v>
      </c>
      <c r="N114" s="5">
        <v>1410152400</v>
      </c>
      <c r="O114" s="13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9">
        <f t="shared" si="4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 s="6">
        <v>1505192400</v>
      </c>
      <c r="M115" s="13">
        <f t="shared" si="5"/>
        <v>42990.208333333328</v>
      </c>
      <c r="N115" s="5">
        <v>1505797200</v>
      </c>
      <c r="O115" s="13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9">
        <f t="shared" si="4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 s="6">
        <v>1554786000</v>
      </c>
      <c r="M116" s="13">
        <f t="shared" si="5"/>
        <v>43564.208333333328</v>
      </c>
      <c r="N116" s="5">
        <v>1554872400</v>
      </c>
      <c r="O116" s="13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9">
        <f t="shared" si="4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 s="6">
        <v>1510898400</v>
      </c>
      <c r="M117" s="13">
        <f t="shared" si="5"/>
        <v>43056.25</v>
      </c>
      <c r="N117" s="5">
        <v>1513922400</v>
      </c>
      <c r="O117" s="13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9">
        <f t="shared" si="4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 s="6">
        <v>1442552400</v>
      </c>
      <c r="M118" s="13">
        <f t="shared" si="5"/>
        <v>42265.208333333328</v>
      </c>
      <c r="N118" s="5">
        <v>1442638800</v>
      </c>
      <c r="O118" s="13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9">
        <f t="shared" si="4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 s="6">
        <v>1316667600</v>
      </c>
      <c r="M119" s="13">
        <f t="shared" si="5"/>
        <v>40808.208333333336</v>
      </c>
      <c r="N119" s="5">
        <v>1317186000</v>
      </c>
      <c r="O119" s="13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9">
        <f t="shared" si="4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 s="6">
        <v>1390716000</v>
      </c>
      <c r="M120" s="13">
        <f t="shared" si="5"/>
        <v>41665.25</v>
      </c>
      <c r="N120" s="5">
        <v>1391234400</v>
      </c>
      <c r="O120" s="13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9">
        <f t="shared" si="4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 s="6">
        <v>1402894800</v>
      </c>
      <c r="M121" s="13">
        <f t="shared" si="5"/>
        <v>41806.208333333336</v>
      </c>
      <c r="N121" s="5">
        <v>1404363600</v>
      </c>
      <c r="O121" s="13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9">
        <f t="shared" si="4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 s="6">
        <v>1429246800</v>
      </c>
      <c r="M122" s="13">
        <f t="shared" si="5"/>
        <v>42111.208333333328</v>
      </c>
      <c r="N122" s="5">
        <v>1429592400</v>
      </c>
      <c r="O122" s="13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9">
        <f t="shared" si="4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 s="6">
        <v>1412485200</v>
      </c>
      <c r="M123" s="13">
        <f t="shared" si="5"/>
        <v>41917.208333333336</v>
      </c>
      <c r="N123" s="5">
        <v>1413608400</v>
      </c>
      <c r="O123" s="13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9">
        <f t="shared" si="4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 s="6">
        <v>1417068000</v>
      </c>
      <c r="M124" s="13">
        <f t="shared" si="5"/>
        <v>41970.25</v>
      </c>
      <c r="N124" s="5">
        <v>1419400800</v>
      </c>
      <c r="O124" s="13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9">
        <f t="shared" si="4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 s="6">
        <v>1448344800</v>
      </c>
      <c r="M125" s="13">
        <f t="shared" si="5"/>
        <v>42332.25</v>
      </c>
      <c r="N125" s="5">
        <v>1448604000</v>
      </c>
      <c r="O125" s="13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9">
        <f t="shared" si="4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 s="6">
        <v>1557723600</v>
      </c>
      <c r="M126" s="13">
        <f t="shared" si="5"/>
        <v>43598.208333333328</v>
      </c>
      <c r="N126" s="5">
        <v>1562302800</v>
      </c>
      <c r="O126" s="13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9">
        <f t="shared" si="4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 s="6">
        <v>1537333200</v>
      </c>
      <c r="M127" s="13">
        <f t="shared" si="5"/>
        <v>43362.208333333328</v>
      </c>
      <c r="N127" s="5">
        <v>1537678800</v>
      </c>
      <c r="O127" s="13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9">
        <f t="shared" si="4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 s="6">
        <v>1471150800</v>
      </c>
      <c r="M128" s="13">
        <f t="shared" si="5"/>
        <v>42596.208333333328</v>
      </c>
      <c r="N128" s="5">
        <v>1473570000</v>
      </c>
      <c r="O128" s="13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9">
        <f t="shared" si="4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 s="6">
        <v>1273640400</v>
      </c>
      <c r="M129" s="13">
        <f t="shared" si="5"/>
        <v>40310.208333333336</v>
      </c>
      <c r="N129" s="5">
        <v>1273899600</v>
      </c>
      <c r="O129" s="13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9">
        <f t="shared" si="4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 s="6">
        <v>1282885200</v>
      </c>
      <c r="M130" s="13">
        <f t="shared" si="5"/>
        <v>40417.208333333336</v>
      </c>
      <c r="N130" s="5">
        <v>1284008400</v>
      </c>
      <c r="O130" s="13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9">
        <f t="shared" ref="F131:F194" si="8">E131/D131</f>
        <v>3.2026936026936029E-2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 s="6">
        <v>1422943200</v>
      </c>
      <c r="M131" s="13">
        <f t="shared" ref="M131:M194" si="9">(((L131/60)/60)/24)+DATE(1970,1,1)</f>
        <v>42038.25</v>
      </c>
      <c r="N131" s="5">
        <v>1425103200</v>
      </c>
      <c r="O131" s="13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9">
        <f t="shared" si="8"/>
        <v>1.5546875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 s="6">
        <v>1319605200</v>
      </c>
      <c r="M132" s="13">
        <f t="shared" si="9"/>
        <v>40842.208333333336</v>
      </c>
      <c r="N132" s="5">
        <v>1320991200</v>
      </c>
      <c r="O132" s="13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9">
        <f t="shared" si="8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 s="6">
        <v>1385704800</v>
      </c>
      <c r="M133" s="13">
        <f t="shared" si="9"/>
        <v>41607.25</v>
      </c>
      <c r="N133" s="5">
        <v>1386828000</v>
      </c>
      <c r="O133" s="13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9">
        <f t="shared" si="8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 s="6">
        <v>1515736800</v>
      </c>
      <c r="M134" s="13">
        <f t="shared" si="9"/>
        <v>43112.25</v>
      </c>
      <c r="N134" s="5">
        <v>1517119200</v>
      </c>
      <c r="O134" s="13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9">
        <f t="shared" si="8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 s="6">
        <v>1313125200</v>
      </c>
      <c r="M135" s="13">
        <f t="shared" si="9"/>
        <v>40767.208333333336</v>
      </c>
      <c r="N135" s="5">
        <v>1315026000</v>
      </c>
      <c r="O135" s="13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9">
        <f t="shared" si="8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 s="6">
        <v>1308459600</v>
      </c>
      <c r="M136" s="13">
        <f t="shared" si="9"/>
        <v>40713.208333333336</v>
      </c>
      <c r="N136" s="5">
        <v>1312693200</v>
      </c>
      <c r="O136" s="13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9">
        <f t="shared" si="8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 s="6">
        <v>1362636000</v>
      </c>
      <c r="M137" s="13">
        <f t="shared" si="9"/>
        <v>41340.25</v>
      </c>
      <c r="N137" s="5">
        <v>1363064400</v>
      </c>
      <c r="O137" s="13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9">
        <f t="shared" si="8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 s="6">
        <v>1402117200</v>
      </c>
      <c r="M138" s="13">
        <f t="shared" si="9"/>
        <v>41797.208333333336</v>
      </c>
      <c r="N138" s="5">
        <v>1403154000</v>
      </c>
      <c r="O138" s="13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9">
        <f t="shared" si="8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 s="6">
        <v>1286341200</v>
      </c>
      <c r="M139" s="13">
        <f t="shared" si="9"/>
        <v>40457.208333333336</v>
      </c>
      <c r="N139" s="5">
        <v>1286859600</v>
      </c>
      <c r="O139" s="13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9">
        <f t="shared" si="8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 s="6">
        <v>1348808400</v>
      </c>
      <c r="M140" s="13">
        <f t="shared" si="9"/>
        <v>41180.208333333336</v>
      </c>
      <c r="N140" s="5">
        <v>1349326800</v>
      </c>
      <c r="O140" s="13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9">
        <f t="shared" si="8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 s="6">
        <v>1429592400</v>
      </c>
      <c r="M141" s="13">
        <f t="shared" si="9"/>
        <v>42115.208333333328</v>
      </c>
      <c r="N141" s="5">
        <v>1430974800</v>
      </c>
      <c r="O141" s="13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9">
        <f t="shared" si="8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 s="6">
        <v>1519538400</v>
      </c>
      <c r="M142" s="13">
        <f t="shared" si="9"/>
        <v>43156.25</v>
      </c>
      <c r="N142" s="5">
        <v>1519970400</v>
      </c>
      <c r="O142" s="13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9">
        <f t="shared" si="8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 s="6">
        <v>1434085200</v>
      </c>
      <c r="M143" s="13">
        <f t="shared" si="9"/>
        <v>42167.208333333328</v>
      </c>
      <c r="N143" s="5">
        <v>1434603600</v>
      </c>
      <c r="O143" s="13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9">
        <f t="shared" si="8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 s="6">
        <v>1333688400</v>
      </c>
      <c r="M144" s="13">
        <f t="shared" si="9"/>
        <v>41005.208333333336</v>
      </c>
      <c r="N144" s="5">
        <v>1337230800</v>
      </c>
      <c r="O144" s="13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9">
        <f t="shared" si="8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 s="6">
        <v>1277701200</v>
      </c>
      <c r="M145" s="13">
        <f t="shared" si="9"/>
        <v>40357.208333333336</v>
      </c>
      <c r="N145" s="5">
        <v>1279429200</v>
      </c>
      <c r="O145" s="13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9">
        <f t="shared" si="8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 s="6">
        <v>1560747600</v>
      </c>
      <c r="M146" s="13">
        <f t="shared" si="9"/>
        <v>43633.208333333328</v>
      </c>
      <c r="N146" s="5">
        <v>1561438800</v>
      </c>
      <c r="O146" s="13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9">
        <f t="shared" si="8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 s="6">
        <v>1410066000</v>
      </c>
      <c r="M147" s="13">
        <f t="shared" si="9"/>
        <v>41889.208333333336</v>
      </c>
      <c r="N147" s="5">
        <v>1410498000</v>
      </c>
      <c r="O147" s="13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9">
        <f t="shared" si="8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 s="6">
        <v>1320732000</v>
      </c>
      <c r="M148" s="13">
        <f t="shared" si="9"/>
        <v>40855.25</v>
      </c>
      <c r="N148" s="5">
        <v>1322460000</v>
      </c>
      <c r="O148" s="13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9">
        <f t="shared" si="8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 s="6">
        <v>1465794000</v>
      </c>
      <c r="M149" s="13">
        <f t="shared" si="9"/>
        <v>42534.208333333328</v>
      </c>
      <c r="N149" s="5">
        <v>1466312400</v>
      </c>
      <c r="O149" s="13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9">
        <f t="shared" si="8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 s="6">
        <v>1500958800</v>
      </c>
      <c r="M150" s="13">
        <f t="shared" si="9"/>
        <v>42941.208333333328</v>
      </c>
      <c r="N150" s="5">
        <v>1501736400</v>
      </c>
      <c r="O150" s="13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9">
        <f t="shared" si="8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 s="6">
        <v>1357020000</v>
      </c>
      <c r="M151" s="13">
        <f t="shared" si="9"/>
        <v>41275.25</v>
      </c>
      <c r="N151" s="5">
        <v>1361512800</v>
      </c>
      <c r="O151" s="13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9">
        <f t="shared" si="8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 s="6">
        <v>1544940000</v>
      </c>
      <c r="M152" s="13">
        <f t="shared" si="9"/>
        <v>43450.25</v>
      </c>
      <c r="N152" s="5">
        <v>1545026400</v>
      </c>
      <c r="O152" s="13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9">
        <f t="shared" si="8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 s="6">
        <v>1402290000</v>
      </c>
      <c r="M153" s="13">
        <f t="shared" si="9"/>
        <v>41799.208333333336</v>
      </c>
      <c r="N153" s="5">
        <v>1406696400</v>
      </c>
      <c r="O153" s="13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9">
        <f t="shared" si="8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 s="6">
        <v>1487311200</v>
      </c>
      <c r="M154" s="13">
        <f t="shared" si="9"/>
        <v>42783.25</v>
      </c>
      <c r="N154" s="5">
        <v>1487916000</v>
      </c>
      <c r="O154" s="13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9">
        <f t="shared" si="8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 s="6">
        <v>1350622800</v>
      </c>
      <c r="M155" s="13">
        <f t="shared" si="9"/>
        <v>41201.208333333336</v>
      </c>
      <c r="N155" s="5">
        <v>1351141200</v>
      </c>
      <c r="O155" s="13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9">
        <f t="shared" si="8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 s="6">
        <v>1463029200</v>
      </c>
      <c r="M156" s="13">
        <f t="shared" si="9"/>
        <v>42502.208333333328</v>
      </c>
      <c r="N156" s="5">
        <v>1465016400</v>
      </c>
      <c r="O156" s="13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9">
        <f t="shared" si="8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 s="6">
        <v>1269493200</v>
      </c>
      <c r="M157" s="13">
        <f t="shared" si="9"/>
        <v>40262.208333333336</v>
      </c>
      <c r="N157" s="5">
        <v>1270789200</v>
      </c>
      <c r="O157" s="13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9">
        <f t="shared" si="8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 s="6">
        <v>1570251600</v>
      </c>
      <c r="M158" s="13">
        <f t="shared" si="9"/>
        <v>43743.208333333328</v>
      </c>
      <c r="N158" s="5">
        <v>1572325200</v>
      </c>
      <c r="O158" s="13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9">
        <f t="shared" si="8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 s="6">
        <v>1388383200</v>
      </c>
      <c r="M159" s="13">
        <f t="shared" si="9"/>
        <v>41638.25</v>
      </c>
      <c r="N159" s="5">
        <v>1389420000</v>
      </c>
      <c r="O159" s="13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9">
        <f t="shared" si="8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 s="6">
        <v>1449554400</v>
      </c>
      <c r="M160" s="13">
        <f t="shared" si="9"/>
        <v>42346.25</v>
      </c>
      <c r="N160" s="5">
        <v>1449640800</v>
      </c>
      <c r="O160" s="13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9">
        <f t="shared" si="8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 s="6">
        <v>1553662800</v>
      </c>
      <c r="M161" s="13">
        <f t="shared" si="9"/>
        <v>43551.208333333328</v>
      </c>
      <c r="N161" s="5">
        <v>1555218000</v>
      </c>
      <c r="O161" s="13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9">
        <f t="shared" si="8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 s="6">
        <v>1556341200</v>
      </c>
      <c r="M162" s="13">
        <f t="shared" si="9"/>
        <v>43582.208333333328</v>
      </c>
      <c r="N162" s="5">
        <v>1557723600</v>
      </c>
      <c r="O162" s="13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9">
        <f t="shared" si="8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 s="6">
        <v>1442984400</v>
      </c>
      <c r="M163" s="13">
        <f t="shared" si="9"/>
        <v>42270.208333333328</v>
      </c>
      <c r="N163" s="5">
        <v>1443502800</v>
      </c>
      <c r="O163" s="13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9">
        <f t="shared" si="8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 s="6">
        <v>1544248800</v>
      </c>
      <c r="M164" s="13">
        <f t="shared" si="9"/>
        <v>43442.25</v>
      </c>
      <c r="N164" s="5">
        <v>1546840800</v>
      </c>
      <c r="O164" s="13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9">
        <f t="shared" si="8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 s="6">
        <v>1508475600</v>
      </c>
      <c r="M165" s="13">
        <f t="shared" si="9"/>
        <v>43028.208333333328</v>
      </c>
      <c r="N165" s="5">
        <v>1512712800</v>
      </c>
      <c r="O165" s="13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9">
        <f t="shared" si="8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 s="6">
        <v>1507438800</v>
      </c>
      <c r="M166" s="13">
        <f t="shared" si="9"/>
        <v>43016.208333333328</v>
      </c>
      <c r="N166" s="5">
        <v>1507525200</v>
      </c>
      <c r="O166" s="13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9">
        <f t="shared" si="8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 s="6">
        <v>1501563600</v>
      </c>
      <c r="M167" s="13">
        <f t="shared" si="9"/>
        <v>42948.208333333328</v>
      </c>
      <c r="N167" s="5">
        <v>1504328400</v>
      </c>
      <c r="O167" s="13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9">
        <f t="shared" si="8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 s="6">
        <v>1292997600</v>
      </c>
      <c r="M168" s="13">
        <f t="shared" si="9"/>
        <v>40534.25</v>
      </c>
      <c r="N168" s="5">
        <v>1293343200</v>
      </c>
      <c r="O168" s="13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9">
        <f t="shared" si="8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 s="6">
        <v>1370840400</v>
      </c>
      <c r="M169" s="13">
        <f t="shared" si="9"/>
        <v>41435.208333333336</v>
      </c>
      <c r="N169" s="5">
        <v>1371704400</v>
      </c>
      <c r="O169" s="13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9">
        <f t="shared" si="8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 s="6">
        <v>1550815200</v>
      </c>
      <c r="M170" s="13">
        <f t="shared" si="9"/>
        <v>43518.25</v>
      </c>
      <c r="N170" s="5">
        <v>1552798800</v>
      </c>
      <c r="O170" s="13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9">
        <f t="shared" si="8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 s="6">
        <v>1339909200</v>
      </c>
      <c r="M171" s="13">
        <f t="shared" si="9"/>
        <v>41077.208333333336</v>
      </c>
      <c r="N171" s="5">
        <v>1342328400</v>
      </c>
      <c r="O171" s="13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9">
        <f t="shared" si="8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 s="6">
        <v>1501736400</v>
      </c>
      <c r="M172" s="13">
        <f t="shared" si="9"/>
        <v>42950.208333333328</v>
      </c>
      <c r="N172" s="5">
        <v>1502341200</v>
      </c>
      <c r="O172" s="13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9">
        <f t="shared" si="8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 s="6">
        <v>1395291600</v>
      </c>
      <c r="M173" s="13">
        <f t="shared" si="9"/>
        <v>41718.208333333336</v>
      </c>
      <c r="N173" s="5">
        <v>1397192400</v>
      </c>
      <c r="O173" s="13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9">
        <f t="shared" si="8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 s="6">
        <v>1405746000</v>
      </c>
      <c r="M174" s="13">
        <f t="shared" si="9"/>
        <v>41839.208333333336</v>
      </c>
      <c r="N174" s="5">
        <v>1407042000</v>
      </c>
      <c r="O174" s="13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9">
        <f t="shared" si="8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 s="6">
        <v>1368853200</v>
      </c>
      <c r="M175" s="13">
        <f t="shared" si="9"/>
        <v>41412.208333333336</v>
      </c>
      <c r="N175" s="5">
        <v>1369371600</v>
      </c>
      <c r="O175" s="13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9">
        <f t="shared" si="8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 s="6">
        <v>1444021200</v>
      </c>
      <c r="M176" s="13">
        <f t="shared" si="9"/>
        <v>42282.208333333328</v>
      </c>
      <c r="N176" s="5">
        <v>1444107600</v>
      </c>
      <c r="O176" s="13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9">
        <f t="shared" si="8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 s="6">
        <v>1472619600</v>
      </c>
      <c r="M177" s="13">
        <f t="shared" si="9"/>
        <v>42613.208333333328</v>
      </c>
      <c r="N177" s="5">
        <v>1474261200</v>
      </c>
      <c r="O177" s="13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9">
        <f t="shared" si="8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 s="6">
        <v>1472878800</v>
      </c>
      <c r="M178" s="13">
        <f t="shared" si="9"/>
        <v>42616.208333333328</v>
      </c>
      <c r="N178" s="5">
        <v>1473656400</v>
      </c>
      <c r="O178" s="13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9">
        <f t="shared" si="8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 s="6">
        <v>1289800800</v>
      </c>
      <c r="M179" s="13">
        <f t="shared" si="9"/>
        <v>40497.25</v>
      </c>
      <c r="N179" s="5">
        <v>1291960800</v>
      </c>
      <c r="O179" s="13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9">
        <f t="shared" si="8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 s="6">
        <v>1505970000</v>
      </c>
      <c r="M180" s="13">
        <f t="shared" si="9"/>
        <v>42999.208333333328</v>
      </c>
      <c r="N180" s="5">
        <v>1506747600</v>
      </c>
      <c r="O180" s="13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9">
        <f t="shared" si="8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 s="6">
        <v>1363496400</v>
      </c>
      <c r="M181" s="13">
        <f t="shared" si="9"/>
        <v>41350.208333333336</v>
      </c>
      <c r="N181" s="5">
        <v>1363582800</v>
      </c>
      <c r="O181" s="13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9">
        <f t="shared" si="8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 s="6">
        <v>1269234000</v>
      </c>
      <c r="M182" s="13">
        <f t="shared" si="9"/>
        <v>40259.208333333336</v>
      </c>
      <c r="N182" s="5">
        <v>1269666000</v>
      </c>
      <c r="O182" s="13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9">
        <f t="shared" si="8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 s="6">
        <v>1507093200</v>
      </c>
      <c r="M183" s="13">
        <f t="shared" si="9"/>
        <v>43012.208333333328</v>
      </c>
      <c r="N183" s="5">
        <v>1508648400</v>
      </c>
      <c r="O183" s="13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9">
        <f t="shared" si="8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 s="6">
        <v>1560574800</v>
      </c>
      <c r="M184" s="13">
        <f t="shared" si="9"/>
        <v>43631.208333333328</v>
      </c>
      <c r="N184" s="5">
        <v>1561957200</v>
      </c>
      <c r="O184" s="13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9">
        <f t="shared" si="8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 s="6">
        <v>1284008400</v>
      </c>
      <c r="M185" s="13">
        <f t="shared" si="9"/>
        <v>40430.208333333336</v>
      </c>
      <c r="N185" s="5">
        <v>1285131600</v>
      </c>
      <c r="O185" s="13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9">
        <f t="shared" si="8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 s="6">
        <v>1556859600</v>
      </c>
      <c r="M186" s="13">
        <f t="shared" si="9"/>
        <v>43588.208333333328</v>
      </c>
      <c r="N186" s="5">
        <v>1556946000</v>
      </c>
      <c r="O186" s="13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9">
        <f t="shared" si="8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 s="6">
        <v>1526187600</v>
      </c>
      <c r="M187" s="13">
        <f t="shared" si="9"/>
        <v>43233.208333333328</v>
      </c>
      <c r="N187" s="5">
        <v>1527138000</v>
      </c>
      <c r="O187" s="13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9">
        <f t="shared" si="8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 s="6">
        <v>1400821200</v>
      </c>
      <c r="M188" s="13">
        <f t="shared" si="9"/>
        <v>41782.208333333336</v>
      </c>
      <c r="N188" s="5">
        <v>1402117200</v>
      </c>
      <c r="O188" s="13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9">
        <f t="shared" si="8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 s="6">
        <v>1361599200</v>
      </c>
      <c r="M189" s="13">
        <f t="shared" si="9"/>
        <v>41328.25</v>
      </c>
      <c r="N189" s="5">
        <v>1364014800</v>
      </c>
      <c r="O189" s="13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9">
        <f t="shared" si="8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 s="6">
        <v>1417500000</v>
      </c>
      <c r="M190" s="13">
        <f t="shared" si="9"/>
        <v>41975.25</v>
      </c>
      <c r="N190" s="5">
        <v>1417586400</v>
      </c>
      <c r="O190" s="13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9">
        <f t="shared" si="8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 s="6">
        <v>1457071200</v>
      </c>
      <c r="M191" s="13">
        <f t="shared" si="9"/>
        <v>42433.25</v>
      </c>
      <c r="N191" s="5">
        <v>1457071200</v>
      </c>
      <c r="O191" s="13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9">
        <f t="shared" si="8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 s="6">
        <v>1370322000</v>
      </c>
      <c r="M192" s="13">
        <f t="shared" si="9"/>
        <v>41429.208333333336</v>
      </c>
      <c r="N192" s="5">
        <v>1370408400</v>
      </c>
      <c r="O192" s="13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9">
        <f t="shared" si="8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 s="6">
        <v>1552366800</v>
      </c>
      <c r="M193" s="13">
        <f t="shared" si="9"/>
        <v>43536.208333333328</v>
      </c>
      <c r="N193" s="5">
        <v>1552626000</v>
      </c>
      <c r="O193" s="13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9">
        <f t="shared" si="8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 s="6">
        <v>1403845200</v>
      </c>
      <c r="M194" s="13">
        <f t="shared" si="9"/>
        <v>41817.208333333336</v>
      </c>
      <c r="N194" s="5">
        <v>1404190800</v>
      </c>
      <c r="O194" s="13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9">
        <f t="shared" ref="F195:F258" si="12">E195/D195</f>
        <v>0.45636363636363636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 s="6">
        <v>1523163600</v>
      </c>
      <c r="M195" s="13">
        <f t="shared" ref="M195:M258" si="13">(((L195/60)/60)/24)+DATE(1970,1,1)</f>
        <v>43198.208333333328</v>
      </c>
      <c r="N195" s="5">
        <v>1523509200</v>
      </c>
      <c r="O195" s="13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9">
        <f t="shared" si="12"/>
        <v>1.227605633802817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 s="6">
        <v>1442206800</v>
      </c>
      <c r="M196" s="13">
        <f t="shared" si="13"/>
        <v>42261.208333333328</v>
      </c>
      <c r="N196" s="5">
        <v>1443589200</v>
      </c>
      <c r="O196" s="13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9">
        <f t="shared" si="12"/>
        <v>3.61753164556962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 s="6">
        <v>1532840400</v>
      </c>
      <c r="M197" s="13">
        <f t="shared" si="13"/>
        <v>43310.208333333328</v>
      </c>
      <c r="N197" s="5">
        <v>1533445200</v>
      </c>
      <c r="O197" s="13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9">
        <f t="shared" si="12"/>
        <v>0.63146341463414635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 s="6">
        <v>1472878800</v>
      </c>
      <c r="M198" s="13">
        <f t="shared" si="13"/>
        <v>42616.208333333328</v>
      </c>
      <c r="N198" s="5">
        <v>1474520400</v>
      </c>
      <c r="O198" s="13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9">
        <f t="shared" si="12"/>
        <v>2.9820475319926874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 s="6">
        <v>1498194000</v>
      </c>
      <c r="M199" s="13">
        <f t="shared" si="13"/>
        <v>42909.208333333328</v>
      </c>
      <c r="N199" s="5">
        <v>1499403600</v>
      </c>
      <c r="O199" s="13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9">
        <f t="shared" si="12"/>
        <v>9.5585443037974685E-2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 s="6">
        <v>1281070800</v>
      </c>
      <c r="M200" s="13">
        <f t="shared" si="13"/>
        <v>40396.208333333336</v>
      </c>
      <c r="N200" s="5">
        <v>1283576400</v>
      </c>
      <c r="O200" s="13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9">
        <f t="shared" si="12"/>
        <v>0.5377777777777778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 s="6">
        <v>1436245200</v>
      </c>
      <c r="M201" s="13">
        <f t="shared" si="13"/>
        <v>42192.208333333328</v>
      </c>
      <c r="N201" s="5">
        <v>1436590800</v>
      </c>
      <c r="O201" s="13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9">
        <f t="shared" si="12"/>
        <v>0.02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 s="6">
        <v>1269493200</v>
      </c>
      <c r="M202" s="13">
        <f t="shared" si="13"/>
        <v>40262.208333333336</v>
      </c>
      <c r="N202" s="5">
        <v>1270443600</v>
      </c>
      <c r="O202" s="13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9">
        <f t="shared" si="12"/>
        <v>6.8119047619047617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 s="6">
        <v>1406264400</v>
      </c>
      <c r="M203" s="13">
        <f t="shared" si="13"/>
        <v>41845.208333333336</v>
      </c>
      <c r="N203" s="5">
        <v>1407819600</v>
      </c>
      <c r="O203" s="13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9">
        <f t="shared" si="12"/>
        <v>0.78831325301204824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 s="6">
        <v>1317531600</v>
      </c>
      <c r="M204" s="13">
        <f t="shared" si="13"/>
        <v>40818.208333333336</v>
      </c>
      <c r="N204" s="5">
        <v>1317877200</v>
      </c>
      <c r="O204" s="13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9">
        <f t="shared" si="12"/>
        <v>1.3440792216817234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 s="6">
        <v>1484632800</v>
      </c>
      <c r="M205" s="13">
        <f t="shared" si="13"/>
        <v>42752.25</v>
      </c>
      <c r="N205" s="5">
        <v>1484805600</v>
      </c>
      <c r="O205" s="13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9">
        <f t="shared" si="12"/>
        <v>3.372E-2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 s="6">
        <v>1301806800</v>
      </c>
      <c r="M206" s="13">
        <f t="shared" si="13"/>
        <v>40636.208333333336</v>
      </c>
      <c r="N206" s="5">
        <v>1302670800</v>
      </c>
      <c r="O206" s="13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9">
        <f t="shared" si="12"/>
        <v>4.3184615384615386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 s="6">
        <v>1539752400</v>
      </c>
      <c r="M207" s="13">
        <f t="shared" si="13"/>
        <v>43390.208333333328</v>
      </c>
      <c r="N207" s="5">
        <v>1540789200</v>
      </c>
      <c r="O207" s="13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9">
        <f t="shared" si="12"/>
        <v>0.38844444444444443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 s="6">
        <v>1267250400</v>
      </c>
      <c r="M208" s="13">
        <f t="shared" si="13"/>
        <v>40236.25</v>
      </c>
      <c r="N208" s="5">
        <v>1268028000</v>
      </c>
      <c r="O208" s="13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9">
        <f t="shared" si="12"/>
        <v>4.2569999999999997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 s="6">
        <v>1535432400</v>
      </c>
      <c r="M209" s="13">
        <f t="shared" si="13"/>
        <v>43340.208333333328</v>
      </c>
      <c r="N209" s="5">
        <v>1537160400</v>
      </c>
      <c r="O209" s="13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9">
        <f t="shared" si="12"/>
        <v>1.0112239715591671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 s="6">
        <v>1510207200</v>
      </c>
      <c r="M210" s="13">
        <f t="shared" si="13"/>
        <v>43048.25</v>
      </c>
      <c r="N210" s="5">
        <v>1512280800</v>
      </c>
      <c r="O210" s="13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9">
        <f t="shared" si="12"/>
        <v>0.21188688946015424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 s="6">
        <v>1462510800</v>
      </c>
      <c r="M211" s="13">
        <f t="shared" si="13"/>
        <v>42496.208333333328</v>
      </c>
      <c r="N211" s="5">
        <v>1463115600</v>
      </c>
      <c r="O211" s="13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9">
        <f t="shared" si="12"/>
        <v>0.67425531914893622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 s="6">
        <v>1488520800</v>
      </c>
      <c r="M212" s="13">
        <f t="shared" si="13"/>
        <v>42797.25</v>
      </c>
      <c r="N212" s="5">
        <v>1490850000</v>
      </c>
      <c r="O212" s="13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9">
        <f t="shared" si="12"/>
        <v>0.9492337164750958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 s="6">
        <v>1377579600</v>
      </c>
      <c r="M213" s="13">
        <f t="shared" si="13"/>
        <v>41513.208333333336</v>
      </c>
      <c r="N213" s="5">
        <v>1379653200</v>
      </c>
      <c r="O213" s="13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9">
        <f t="shared" si="12"/>
        <v>1.5185185185185186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 s="6">
        <v>1576389600</v>
      </c>
      <c r="M214" s="13">
        <f t="shared" si="13"/>
        <v>43814.25</v>
      </c>
      <c r="N214" s="5">
        <v>1580364000</v>
      </c>
      <c r="O214" s="13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9">
        <f t="shared" si="12"/>
        <v>1.9516382252559727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 s="6">
        <v>1289019600</v>
      </c>
      <c r="M215" s="13">
        <f t="shared" si="13"/>
        <v>40488.208333333336</v>
      </c>
      <c r="N215" s="5">
        <v>1289714400</v>
      </c>
      <c r="O215" s="13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9">
        <f t="shared" si="12"/>
        <v>10.231428571428571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 s="6">
        <v>1282194000</v>
      </c>
      <c r="M216" s="13">
        <f t="shared" si="13"/>
        <v>40409.208333333336</v>
      </c>
      <c r="N216" s="5">
        <v>1282712400</v>
      </c>
      <c r="O216" s="13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9">
        <f t="shared" si="12"/>
        <v>3.8418367346938778E-2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 s="6">
        <v>1550037600</v>
      </c>
      <c r="M217" s="13">
        <f t="shared" si="13"/>
        <v>43509.25</v>
      </c>
      <c r="N217" s="5">
        <v>1550210400</v>
      </c>
      <c r="O217" s="13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9">
        <f t="shared" si="12"/>
        <v>1.5507066557107643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 s="6">
        <v>1321941600</v>
      </c>
      <c r="M218" s="13">
        <f t="shared" si="13"/>
        <v>40869.25</v>
      </c>
      <c r="N218" s="5">
        <v>1322114400</v>
      </c>
      <c r="O218" s="13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9">
        <f t="shared" si="12"/>
        <v>0.44753477588871715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 s="6">
        <v>1556427600</v>
      </c>
      <c r="M219" s="13">
        <f t="shared" si="13"/>
        <v>43583.208333333328</v>
      </c>
      <c r="N219" s="5">
        <v>1557205200</v>
      </c>
      <c r="O219" s="13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9">
        <f t="shared" si="12"/>
        <v>2.1594736842105262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 s="6">
        <v>1320991200</v>
      </c>
      <c r="M220" s="13">
        <f t="shared" si="13"/>
        <v>40858.25</v>
      </c>
      <c r="N220" s="5">
        <v>1323928800</v>
      </c>
      <c r="O220" s="13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9">
        <f t="shared" si="12"/>
        <v>3.3212709832134291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 s="6">
        <v>1345093200</v>
      </c>
      <c r="M221" s="13">
        <f t="shared" si="13"/>
        <v>41137.208333333336</v>
      </c>
      <c r="N221" s="5">
        <v>1346130000</v>
      </c>
      <c r="O221" s="13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9">
        <f t="shared" si="12"/>
        <v>8.4430379746835441E-2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 s="6">
        <v>1309496400</v>
      </c>
      <c r="M222" s="13">
        <f t="shared" si="13"/>
        <v>40725.208333333336</v>
      </c>
      <c r="N222" s="5">
        <v>1311051600</v>
      </c>
      <c r="O222" s="13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9">
        <f t="shared" si="12"/>
        <v>0.9862551440329218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 s="6">
        <v>1340254800</v>
      </c>
      <c r="M223" s="13">
        <f t="shared" si="13"/>
        <v>41081.208333333336</v>
      </c>
      <c r="N223" s="5">
        <v>1340427600</v>
      </c>
      <c r="O223" s="13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9">
        <f t="shared" si="12"/>
        <v>1.3797916666666667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 s="6">
        <v>1412226000</v>
      </c>
      <c r="M224" s="13">
        <f t="shared" si="13"/>
        <v>41914.208333333336</v>
      </c>
      <c r="N224" s="5">
        <v>1412312400</v>
      </c>
      <c r="O224" s="13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9">
        <f t="shared" si="12"/>
        <v>0.93810996563573879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 s="6">
        <v>1458104400</v>
      </c>
      <c r="M225" s="13">
        <f t="shared" si="13"/>
        <v>42445.208333333328</v>
      </c>
      <c r="N225" s="5">
        <v>1459314000</v>
      </c>
      <c r="O225" s="13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9">
        <f t="shared" si="12"/>
        <v>4.0363930885529156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 s="6">
        <v>1411534800</v>
      </c>
      <c r="M226" s="13">
        <f t="shared" si="13"/>
        <v>41906.208333333336</v>
      </c>
      <c r="N226" s="5">
        <v>1415426400</v>
      </c>
      <c r="O226" s="13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9">
        <f t="shared" si="12"/>
        <v>2.6017404129793511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 s="6">
        <v>1399093200</v>
      </c>
      <c r="M227" s="13">
        <f t="shared" si="13"/>
        <v>41762.208333333336</v>
      </c>
      <c r="N227" s="5">
        <v>1399093200</v>
      </c>
      <c r="O227" s="13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9">
        <f t="shared" si="12"/>
        <v>3.6663333333333332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 s="6">
        <v>1270702800</v>
      </c>
      <c r="M228" s="13">
        <f t="shared" si="13"/>
        <v>40276.208333333336</v>
      </c>
      <c r="N228" s="5">
        <v>1273899600</v>
      </c>
      <c r="O228" s="13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9">
        <f t="shared" si="12"/>
        <v>1.687208538587849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 s="6">
        <v>1431666000</v>
      </c>
      <c r="M229" s="13">
        <f t="shared" si="13"/>
        <v>42139.208333333328</v>
      </c>
      <c r="N229" s="5">
        <v>1432184400</v>
      </c>
      <c r="O229" s="13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9">
        <f t="shared" si="12"/>
        <v>1.1990717911530093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 s="6">
        <v>1472619600</v>
      </c>
      <c r="M230" s="13">
        <f t="shared" si="13"/>
        <v>42613.208333333328</v>
      </c>
      <c r="N230" s="5">
        <v>1474779600</v>
      </c>
      <c r="O230" s="13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9">
        <f t="shared" si="12"/>
        <v>1.936892523364486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 s="6">
        <v>1496293200</v>
      </c>
      <c r="M231" s="13">
        <f t="shared" si="13"/>
        <v>42887.208333333328</v>
      </c>
      <c r="N231" s="5">
        <v>1500440400</v>
      </c>
      <c r="O231" s="13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9">
        <f t="shared" si="12"/>
        <v>4.2016666666666671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 s="6">
        <v>1575612000</v>
      </c>
      <c r="M232" s="13">
        <f t="shared" si="13"/>
        <v>43805.25</v>
      </c>
      <c r="N232" s="5">
        <v>1575612000</v>
      </c>
      <c r="O232" s="13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9">
        <f t="shared" si="12"/>
        <v>0.76708333333333334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 s="6">
        <v>1369112400</v>
      </c>
      <c r="M233" s="13">
        <f t="shared" si="13"/>
        <v>41415.208333333336</v>
      </c>
      <c r="N233" s="5">
        <v>1374123600</v>
      </c>
      <c r="O233" s="13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9">
        <f t="shared" si="12"/>
        <v>1.7126470588235294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 s="6">
        <v>1469422800</v>
      </c>
      <c r="M234" s="13">
        <f t="shared" si="13"/>
        <v>42576.208333333328</v>
      </c>
      <c r="N234" s="5">
        <v>1469509200</v>
      </c>
      <c r="O234" s="13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9">
        <f t="shared" si="12"/>
        <v>1.5789473684210527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 s="6">
        <v>1307854800</v>
      </c>
      <c r="M235" s="13">
        <f t="shared" si="13"/>
        <v>40706.208333333336</v>
      </c>
      <c r="N235" s="5">
        <v>1309237200</v>
      </c>
      <c r="O235" s="13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9">
        <f t="shared" si="12"/>
        <v>1.0908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 s="6">
        <v>1503378000</v>
      </c>
      <c r="M236" s="13">
        <f t="shared" si="13"/>
        <v>42969.208333333328</v>
      </c>
      <c r="N236" s="5">
        <v>1503982800</v>
      </c>
      <c r="O236" s="13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9">
        <f t="shared" si="12"/>
        <v>0.41732558139534881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 s="6">
        <v>1486965600</v>
      </c>
      <c r="M237" s="13">
        <f t="shared" si="13"/>
        <v>42779.25</v>
      </c>
      <c r="N237" s="5">
        <v>1487397600</v>
      </c>
      <c r="O237" s="13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9">
        <f t="shared" si="12"/>
        <v>0.10944303797468355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 s="6">
        <v>1561438800</v>
      </c>
      <c r="M238" s="13">
        <f t="shared" si="13"/>
        <v>43641.208333333328</v>
      </c>
      <c r="N238" s="5">
        <v>1562043600</v>
      </c>
      <c r="O238" s="13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9">
        <f t="shared" si="12"/>
        <v>1.593763440860215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 s="6">
        <v>1398402000</v>
      </c>
      <c r="M239" s="13">
        <f t="shared" si="13"/>
        <v>41754.208333333336</v>
      </c>
      <c r="N239" s="5">
        <v>1398574800</v>
      </c>
      <c r="O239" s="13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9">
        <f t="shared" si="12"/>
        <v>4.2241666666666671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 s="6">
        <v>1513231200</v>
      </c>
      <c r="M240" s="13">
        <f t="shared" si="13"/>
        <v>43083.25</v>
      </c>
      <c r="N240" s="5">
        <v>1515391200</v>
      </c>
      <c r="O240" s="13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9">
        <f t="shared" si="12"/>
        <v>0.97718749999999999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 s="6">
        <v>1440824400</v>
      </c>
      <c r="M241" s="13">
        <f t="shared" si="13"/>
        <v>42245.208333333328</v>
      </c>
      <c r="N241" s="5">
        <v>1441170000</v>
      </c>
      <c r="O241" s="13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9">
        <f t="shared" si="12"/>
        <v>4.1878911564625847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 s="6">
        <v>1281070800</v>
      </c>
      <c r="M242" s="13">
        <f t="shared" si="13"/>
        <v>40396.208333333336</v>
      </c>
      <c r="N242" s="5">
        <v>1281157200</v>
      </c>
      <c r="O242" s="13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9">
        <f t="shared" si="12"/>
        <v>1.0191632047477746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 s="6">
        <v>1397365200</v>
      </c>
      <c r="M243" s="13">
        <f t="shared" si="13"/>
        <v>41742.208333333336</v>
      </c>
      <c r="N243" s="5">
        <v>1398229200</v>
      </c>
      <c r="O243" s="13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9">
        <f t="shared" si="12"/>
        <v>1.2772619047619047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 s="6">
        <v>1494392400</v>
      </c>
      <c r="M244" s="13">
        <f t="shared" si="13"/>
        <v>42865.208333333328</v>
      </c>
      <c r="N244" s="5">
        <v>1495256400</v>
      </c>
      <c r="O244" s="13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9">
        <f t="shared" si="12"/>
        <v>4.4521739130434783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 s="6">
        <v>1520143200</v>
      </c>
      <c r="M245" s="13">
        <f t="shared" si="13"/>
        <v>43163.25</v>
      </c>
      <c r="N245" s="5">
        <v>1520402400</v>
      </c>
      <c r="O245" s="13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9">
        <f t="shared" si="12"/>
        <v>5.6971428571428575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 s="6">
        <v>1405314000</v>
      </c>
      <c r="M246" s="13">
        <f t="shared" si="13"/>
        <v>41834.208333333336</v>
      </c>
      <c r="N246" s="5">
        <v>1409806800</v>
      </c>
      <c r="O246" s="13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9">
        <f t="shared" si="12"/>
        <v>5.0934482758620687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 s="6">
        <v>1396846800</v>
      </c>
      <c r="M247" s="13">
        <f t="shared" si="13"/>
        <v>41736.208333333336</v>
      </c>
      <c r="N247" s="5">
        <v>1396933200</v>
      </c>
      <c r="O247" s="13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9">
        <f t="shared" si="12"/>
        <v>3.2553333333333332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 s="6">
        <v>1375678800</v>
      </c>
      <c r="M248" s="13">
        <f t="shared" si="13"/>
        <v>41491.208333333336</v>
      </c>
      <c r="N248" s="5">
        <v>1376024400</v>
      </c>
      <c r="O248" s="13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9">
        <f t="shared" si="12"/>
        <v>9.3261616161616168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 s="6">
        <v>1482386400</v>
      </c>
      <c r="M249" s="13">
        <f t="shared" si="13"/>
        <v>42726.25</v>
      </c>
      <c r="N249" s="5">
        <v>1483682400</v>
      </c>
      <c r="O249" s="13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9">
        <f t="shared" si="12"/>
        <v>2.1133870967741935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 s="6">
        <v>1420005600</v>
      </c>
      <c r="M250" s="13">
        <f t="shared" si="13"/>
        <v>42004.25</v>
      </c>
      <c r="N250" s="5">
        <v>1420437600</v>
      </c>
      <c r="O250" s="13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9">
        <f t="shared" si="12"/>
        <v>2.7332520325203253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 s="6">
        <v>1420178400</v>
      </c>
      <c r="M251" s="13">
        <f t="shared" si="13"/>
        <v>42006.25</v>
      </c>
      <c r="N251" s="5">
        <v>1420783200</v>
      </c>
      <c r="O251" s="13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9">
        <f t="shared" si="12"/>
        <v>0.03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 s="6">
        <v>1264399200</v>
      </c>
      <c r="M252" s="13">
        <f t="shared" si="13"/>
        <v>40203.25</v>
      </c>
      <c r="N252" s="5">
        <v>1267423200</v>
      </c>
      <c r="O252" s="13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9">
        <f t="shared" si="12"/>
        <v>0.54084507042253516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 s="6">
        <v>1355032800</v>
      </c>
      <c r="M253" s="13">
        <f t="shared" si="13"/>
        <v>41252.25</v>
      </c>
      <c r="N253" s="5">
        <v>1355205600</v>
      </c>
      <c r="O253" s="13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9">
        <f t="shared" si="12"/>
        <v>6.2629999999999999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 s="6">
        <v>1382677200</v>
      </c>
      <c r="M254" s="13">
        <f t="shared" si="13"/>
        <v>41572.208333333336</v>
      </c>
      <c r="N254" s="5">
        <v>1383109200</v>
      </c>
      <c r="O254" s="13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9">
        <f t="shared" si="12"/>
        <v>0.8902139917695473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 s="6">
        <v>1302238800</v>
      </c>
      <c r="M255" s="13">
        <f t="shared" si="13"/>
        <v>40641.208333333336</v>
      </c>
      <c r="N255" s="5">
        <v>1303275600</v>
      </c>
      <c r="O255" s="13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9">
        <f t="shared" si="12"/>
        <v>1.8489130434782608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 s="6">
        <v>1487656800</v>
      </c>
      <c r="M256" s="13">
        <f t="shared" si="13"/>
        <v>42787.25</v>
      </c>
      <c r="N256" s="5">
        <v>1487829600</v>
      </c>
      <c r="O256" s="13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9">
        <f t="shared" si="12"/>
        <v>1.2016770186335404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 s="6">
        <v>1297836000</v>
      </c>
      <c r="M257" s="13">
        <f t="shared" si="13"/>
        <v>40590.25</v>
      </c>
      <c r="N257" s="5">
        <v>1298268000</v>
      </c>
      <c r="O257" s="13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9">
        <f t="shared" si="12"/>
        <v>0.23390243902439026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 s="6">
        <v>1453615200</v>
      </c>
      <c r="M258" s="13">
        <f t="shared" si="13"/>
        <v>42393.25</v>
      </c>
      <c r="N258" s="5">
        <v>1456812000</v>
      </c>
      <c r="O258" s="13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9">
        <f t="shared" ref="F259:F322" si="16">E259/D259</f>
        <v>1.46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 s="6">
        <v>1362463200</v>
      </c>
      <c r="M259" s="13">
        <f t="shared" ref="M259:M322" si="17">(((L259/60)/60)/24)+DATE(1970,1,1)</f>
        <v>41338.25</v>
      </c>
      <c r="N259" s="5">
        <v>1363669200</v>
      </c>
      <c r="O259" s="13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9">
        <f t="shared" si="16"/>
        <v>2.6848000000000001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 s="6">
        <v>1481176800</v>
      </c>
      <c r="M260" s="13">
        <f t="shared" si="17"/>
        <v>42712.25</v>
      </c>
      <c r="N260" s="5">
        <v>1482904800</v>
      </c>
      <c r="O260" s="13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9">
        <f t="shared" si="16"/>
        <v>5.9749999999999996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 s="6">
        <v>1354946400</v>
      </c>
      <c r="M261" s="13">
        <f t="shared" si="17"/>
        <v>41251.25</v>
      </c>
      <c r="N261" s="5">
        <v>1356588000</v>
      </c>
      <c r="O261" s="13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9">
        <f t="shared" si="16"/>
        <v>1.5769841269841269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 s="6">
        <v>1348808400</v>
      </c>
      <c r="M262" s="13">
        <f t="shared" si="17"/>
        <v>41180.208333333336</v>
      </c>
      <c r="N262" s="5">
        <v>1349845200</v>
      </c>
      <c r="O262" s="13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9">
        <f t="shared" si="16"/>
        <v>0.31201660735468567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 s="6">
        <v>1282712400</v>
      </c>
      <c r="M263" s="13">
        <f t="shared" si="17"/>
        <v>40415.208333333336</v>
      </c>
      <c r="N263" s="5">
        <v>1283058000</v>
      </c>
      <c r="O263" s="13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9">
        <f t="shared" si="16"/>
        <v>3.1341176470588237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 s="6">
        <v>1301979600</v>
      </c>
      <c r="M264" s="13">
        <f t="shared" si="17"/>
        <v>40638.208333333336</v>
      </c>
      <c r="N264" s="5">
        <v>1304226000</v>
      </c>
      <c r="O264" s="13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9">
        <f t="shared" si="16"/>
        <v>3.7089655172413791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 s="6">
        <v>1263016800</v>
      </c>
      <c r="M265" s="13">
        <f t="shared" si="17"/>
        <v>40187.25</v>
      </c>
      <c r="N265" s="5">
        <v>1263016800</v>
      </c>
      <c r="O265" s="13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9">
        <f t="shared" si="16"/>
        <v>3.6266447368421053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 s="6">
        <v>1360648800</v>
      </c>
      <c r="M266" s="13">
        <f t="shared" si="17"/>
        <v>41317.25</v>
      </c>
      <c r="N266" s="5">
        <v>1362031200</v>
      </c>
      <c r="O266" s="13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9">
        <f t="shared" si="16"/>
        <v>1.2308163265306122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 s="6">
        <v>1451800800</v>
      </c>
      <c r="M267" s="13">
        <f t="shared" si="17"/>
        <v>42372.25</v>
      </c>
      <c r="N267" s="5">
        <v>1455602400</v>
      </c>
      <c r="O267" s="13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9">
        <f t="shared" si="16"/>
        <v>0.76766756032171579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 s="6">
        <v>1415340000</v>
      </c>
      <c r="M268" s="13">
        <f t="shared" si="17"/>
        <v>41950.25</v>
      </c>
      <c r="N268" s="5">
        <v>1418191200</v>
      </c>
      <c r="O268" s="13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9">
        <f t="shared" si="16"/>
        <v>2.3362012987012988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 s="6">
        <v>1351054800</v>
      </c>
      <c r="M269" s="13">
        <f t="shared" si="17"/>
        <v>41206.208333333336</v>
      </c>
      <c r="N269" s="5">
        <v>1352440800</v>
      </c>
      <c r="O269" s="13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9">
        <f t="shared" si="16"/>
        <v>1.8053333333333332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 s="6">
        <v>1349326800</v>
      </c>
      <c r="M270" s="13">
        <f t="shared" si="17"/>
        <v>41186.208333333336</v>
      </c>
      <c r="N270" s="5">
        <v>1353304800</v>
      </c>
      <c r="O270" s="13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9">
        <f t="shared" si="16"/>
        <v>2.5262857142857142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 s="6">
        <v>1548914400</v>
      </c>
      <c r="M271" s="13">
        <f t="shared" si="17"/>
        <v>43496.25</v>
      </c>
      <c r="N271" s="5">
        <v>1550728800</v>
      </c>
      <c r="O271" s="13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9">
        <f t="shared" si="16"/>
        <v>0.27176538240368026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 s="6">
        <v>1291269600</v>
      </c>
      <c r="M272" s="13">
        <f t="shared" si="17"/>
        <v>40514.25</v>
      </c>
      <c r="N272" s="5">
        <v>1291442400</v>
      </c>
      <c r="O272" s="13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9">
        <f t="shared" si="16"/>
        <v>1.2706571242680547E-2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 s="6">
        <v>1449468000</v>
      </c>
      <c r="M273" s="13">
        <f t="shared" si="17"/>
        <v>42345.25</v>
      </c>
      <c r="N273" s="5">
        <v>1452146400</v>
      </c>
      <c r="O273" s="13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9">
        <f t="shared" si="16"/>
        <v>3.0400978473581213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 s="6">
        <v>1562734800</v>
      </c>
      <c r="M274" s="13">
        <f t="shared" si="17"/>
        <v>43656.208333333328</v>
      </c>
      <c r="N274" s="5">
        <v>1564894800</v>
      </c>
      <c r="O274" s="13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9">
        <f t="shared" si="16"/>
        <v>1.3723076923076922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 s="6">
        <v>1505624400</v>
      </c>
      <c r="M275" s="13">
        <f t="shared" si="17"/>
        <v>42995.208333333328</v>
      </c>
      <c r="N275" s="5">
        <v>1505883600</v>
      </c>
      <c r="O275" s="13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9">
        <f t="shared" si="16"/>
        <v>0.32208333333333333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 s="6">
        <v>1509948000</v>
      </c>
      <c r="M276" s="13">
        <f t="shared" si="17"/>
        <v>43045.25</v>
      </c>
      <c r="N276" s="5">
        <v>1510380000</v>
      </c>
      <c r="O276" s="13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9">
        <f t="shared" si="16"/>
        <v>2.4151282051282053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 s="6">
        <v>1554526800</v>
      </c>
      <c r="M277" s="13">
        <f t="shared" si="17"/>
        <v>43561.208333333328</v>
      </c>
      <c r="N277" s="5">
        <v>1555218000</v>
      </c>
      <c r="O277" s="13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9">
        <f t="shared" si="16"/>
        <v>0.96799999999999997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 s="6">
        <v>1334811600</v>
      </c>
      <c r="M278" s="13">
        <f t="shared" si="17"/>
        <v>41018.208333333336</v>
      </c>
      <c r="N278" s="5">
        <v>1335243600</v>
      </c>
      <c r="O278" s="13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9">
        <f t="shared" si="16"/>
        <v>10.664285714285715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 s="6">
        <v>1279515600</v>
      </c>
      <c r="M279" s="13">
        <f t="shared" si="17"/>
        <v>40378.208333333336</v>
      </c>
      <c r="N279" s="5">
        <v>1279688400</v>
      </c>
      <c r="O279" s="13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9">
        <f t="shared" si="16"/>
        <v>3.2588888888888889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 s="6">
        <v>1353909600</v>
      </c>
      <c r="M280" s="13">
        <f t="shared" si="17"/>
        <v>41239.25</v>
      </c>
      <c r="N280" s="5">
        <v>1356069600</v>
      </c>
      <c r="O280" s="13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9">
        <f t="shared" si="16"/>
        <v>1.7070000000000001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 s="6">
        <v>1535950800</v>
      </c>
      <c r="M281" s="13">
        <f t="shared" si="17"/>
        <v>43346.208333333328</v>
      </c>
      <c r="N281" s="5">
        <v>1536210000</v>
      </c>
      <c r="O281" s="13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9">
        <f t="shared" si="16"/>
        <v>5.8144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 s="6">
        <v>1511244000</v>
      </c>
      <c r="M282" s="13">
        <f t="shared" si="17"/>
        <v>43060.25</v>
      </c>
      <c r="N282" s="5">
        <v>1511762400</v>
      </c>
      <c r="O282" s="13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9">
        <f t="shared" si="16"/>
        <v>0.91520972644376897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 s="6">
        <v>1331445600</v>
      </c>
      <c r="M283" s="13">
        <f t="shared" si="17"/>
        <v>40979.25</v>
      </c>
      <c r="N283" s="5">
        <v>1333256400</v>
      </c>
      <c r="O283" s="13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9">
        <f t="shared" si="16"/>
        <v>1.0804761904761904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 s="6">
        <v>1480226400</v>
      </c>
      <c r="M284" s="13">
        <f t="shared" si="17"/>
        <v>42701.25</v>
      </c>
      <c r="N284" s="5">
        <v>1480744800</v>
      </c>
      <c r="O284" s="13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9">
        <f t="shared" si="16"/>
        <v>0.18728395061728395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 s="6">
        <v>1464584400</v>
      </c>
      <c r="M285" s="13">
        <f t="shared" si="17"/>
        <v>42520.208333333328</v>
      </c>
      <c r="N285" s="5">
        <v>1465016400</v>
      </c>
      <c r="O285" s="13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9">
        <f t="shared" si="16"/>
        <v>0.83193877551020412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 s="6">
        <v>1335848400</v>
      </c>
      <c r="M286" s="13">
        <f t="shared" si="17"/>
        <v>41030.208333333336</v>
      </c>
      <c r="N286" s="5">
        <v>1336280400</v>
      </c>
      <c r="O286" s="13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9">
        <f t="shared" si="16"/>
        <v>7.0633333333333335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 s="6">
        <v>1473483600</v>
      </c>
      <c r="M287" s="13">
        <f t="shared" si="17"/>
        <v>42623.208333333328</v>
      </c>
      <c r="N287" s="5">
        <v>1476766800</v>
      </c>
      <c r="O287" s="13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9">
        <f t="shared" si="16"/>
        <v>0.17446030330062445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 s="6">
        <v>1479880800</v>
      </c>
      <c r="M288" s="13">
        <f t="shared" si="17"/>
        <v>42697.25</v>
      </c>
      <c r="N288" s="5">
        <v>1480485600</v>
      </c>
      <c r="O288" s="13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9">
        <f t="shared" si="16"/>
        <v>2.0973015873015872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 s="6">
        <v>1430197200</v>
      </c>
      <c r="M289" s="13">
        <f t="shared" si="17"/>
        <v>42122.208333333328</v>
      </c>
      <c r="N289" s="5">
        <v>1430197200</v>
      </c>
      <c r="O289" s="13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9">
        <f t="shared" si="16"/>
        <v>0.97785714285714287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 s="6">
        <v>1331701200</v>
      </c>
      <c r="M290" s="13">
        <f t="shared" si="17"/>
        <v>40982.208333333336</v>
      </c>
      <c r="N290" s="5">
        <v>1331787600</v>
      </c>
      <c r="O290" s="13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9">
        <f t="shared" si="16"/>
        <v>16.842500000000001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 s="6">
        <v>1438578000</v>
      </c>
      <c r="M291" s="13">
        <f t="shared" si="17"/>
        <v>42219.208333333328</v>
      </c>
      <c r="N291" s="5">
        <v>1438837200</v>
      </c>
      <c r="O291" s="13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9">
        <f t="shared" si="16"/>
        <v>0.54402135231316728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 s="6">
        <v>1368162000</v>
      </c>
      <c r="M292" s="13">
        <f t="shared" si="17"/>
        <v>41404.208333333336</v>
      </c>
      <c r="N292" s="5">
        <v>1370926800</v>
      </c>
      <c r="O292" s="13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9">
        <f t="shared" si="16"/>
        <v>4.5661111111111108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 s="6">
        <v>1318654800</v>
      </c>
      <c r="M293" s="13">
        <f t="shared" si="17"/>
        <v>40831.208333333336</v>
      </c>
      <c r="N293" s="5">
        <v>1319000400</v>
      </c>
      <c r="O293" s="13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9">
        <f t="shared" si="16"/>
        <v>9.8219178082191785E-2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 s="6">
        <v>1331874000</v>
      </c>
      <c r="M294" s="13">
        <f t="shared" si="17"/>
        <v>40984.208333333336</v>
      </c>
      <c r="N294" s="5">
        <v>1333429200</v>
      </c>
      <c r="O294" s="13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9">
        <f t="shared" si="16"/>
        <v>0.16384615384615384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 s="6">
        <v>1286254800</v>
      </c>
      <c r="M295" s="13">
        <f t="shared" si="17"/>
        <v>40456.208333333336</v>
      </c>
      <c r="N295" s="5">
        <v>1287032400</v>
      </c>
      <c r="O295" s="13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9">
        <f t="shared" si="16"/>
        <v>13.396666666666667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 s="6">
        <v>1540530000</v>
      </c>
      <c r="M296" s="13">
        <f t="shared" si="17"/>
        <v>43399.208333333328</v>
      </c>
      <c r="N296" s="5">
        <v>1541570400</v>
      </c>
      <c r="O296" s="13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9">
        <f t="shared" si="16"/>
        <v>0.35650077760497667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 s="6">
        <v>1381813200</v>
      </c>
      <c r="M297" s="13">
        <f t="shared" si="17"/>
        <v>41562.208333333336</v>
      </c>
      <c r="N297" s="5">
        <v>1383976800</v>
      </c>
      <c r="O297" s="13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9">
        <f t="shared" si="16"/>
        <v>0.54950819672131146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 s="6">
        <v>1548655200</v>
      </c>
      <c r="M298" s="13">
        <f t="shared" si="17"/>
        <v>43493.25</v>
      </c>
      <c r="N298" s="5">
        <v>1550556000</v>
      </c>
      <c r="O298" s="13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9">
        <f t="shared" si="16"/>
        <v>0.94236111111111109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 s="6">
        <v>1389679200</v>
      </c>
      <c r="M299" s="13">
        <f t="shared" si="17"/>
        <v>41653.25</v>
      </c>
      <c r="N299" s="5">
        <v>1390456800</v>
      </c>
      <c r="O299" s="13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9">
        <f t="shared" si="16"/>
        <v>1.4391428571428571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 s="6">
        <v>1456466400</v>
      </c>
      <c r="M300" s="13">
        <f t="shared" si="17"/>
        <v>42426.25</v>
      </c>
      <c r="N300" s="5">
        <v>1458018000</v>
      </c>
      <c r="O300" s="13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9">
        <f t="shared" si="16"/>
        <v>0.51421052631578945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 s="6">
        <v>1456984800</v>
      </c>
      <c r="M301" s="13">
        <f t="shared" si="17"/>
        <v>42432.25</v>
      </c>
      <c r="N301" s="5">
        <v>1461819600</v>
      </c>
      <c r="O301" s="13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9">
        <f t="shared" si="16"/>
        <v>0.05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 s="6">
        <v>1504069200</v>
      </c>
      <c r="M302" s="13">
        <f t="shared" si="17"/>
        <v>42977.208333333328</v>
      </c>
      <c r="N302" s="5">
        <v>1504155600</v>
      </c>
      <c r="O302" s="13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9">
        <f t="shared" si="16"/>
        <v>13.446666666666667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 s="6">
        <v>1424930400</v>
      </c>
      <c r="M303" s="13">
        <f t="shared" si="17"/>
        <v>42061.25</v>
      </c>
      <c r="N303" s="5">
        <v>1426395600</v>
      </c>
      <c r="O303" s="13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9">
        <f t="shared" si="16"/>
        <v>0.31844940867279897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 s="6">
        <v>1535864400</v>
      </c>
      <c r="M304" s="13">
        <f t="shared" si="17"/>
        <v>43345.208333333328</v>
      </c>
      <c r="N304" s="5">
        <v>1537074000</v>
      </c>
      <c r="O304" s="13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9">
        <f t="shared" si="16"/>
        <v>0.82617647058823529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 s="6">
        <v>1452146400</v>
      </c>
      <c r="M305" s="13">
        <f t="shared" si="17"/>
        <v>42376.25</v>
      </c>
      <c r="N305" s="5">
        <v>1452578400</v>
      </c>
      <c r="O305" s="13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9">
        <f t="shared" si="16"/>
        <v>5.4614285714285717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 s="6">
        <v>1470546000</v>
      </c>
      <c r="M306" s="13">
        <f t="shared" si="17"/>
        <v>42589.208333333328</v>
      </c>
      <c r="N306" s="5">
        <v>1474088400</v>
      </c>
      <c r="O306" s="13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9">
        <f t="shared" si="16"/>
        <v>2.8621428571428571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 s="6">
        <v>1458363600</v>
      </c>
      <c r="M307" s="13">
        <f t="shared" si="17"/>
        <v>42448.208333333328</v>
      </c>
      <c r="N307" s="5">
        <v>1461906000</v>
      </c>
      <c r="O307" s="13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9">
        <f t="shared" si="16"/>
        <v>7.9076923076923072E-2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 s="6">
        <v>1500008400</v>
      </c>
      <c r="M308" s="13">
        <f t="shared" si="17"/>
        <v>42930.208333333328</v>
      </c>
      <c r="N308" s="5">
        <v>1500267600</v>
      </c>
      <c r="O308" s="13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9">
        <f t="shared" si="16"/>
        <v>1.3213677811550153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 s="6">
        <v>1338958800</v>
      </c>
      <c r="M309" s="13">
        <f t="shared" si="17"/>
        <v>41066.208333333336</v>
      </c>
      <c r="N309" s="5">
        <v>1340686800</v>
      </c>
      <c r="O309" s="13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9">
        <f t="shared" si="16"/>
        <v>0.74077834179357027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 s="6">
        <v>1303102800</v>
      </c>
      <c r="M310" s="13">
        <f t="shared" si="17"/>
        <v>40651.208333333336</v>
      </c>
      <c r="N310" s="5">
        <v>1303189200</v>
      </c>
      <c r="O310" s="13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9">
        <f t="shared" si="16"/>
        <v>0.75292682926829269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 s="6">
        <v>1316581200</v>
      </c>
      <c r="M311" s="13">
        <f t="shared" si="17"/>
        <v>40807.208333333336</v>
      </c>
      <c r="N311" s="5">
        <v>1318309200</v>
      </c>
      <c r="O311" s="13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9">
        <f t="shared" si="16"/>
        <v>0.20333333333333334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 s="6">
        <v>1270789200</v>
      </c>
      <c r="M312" s="13">
        <f t="shared" si="17"/>
        <v>40277.208333333336</v>
      </c>
      <c r="N312" s="5">
        <v>1272171600</v>
      </c>
      <c r="O312" s="13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9">
        <f t="shared" si="16"/>
        <v>2.0336507936507937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 s="6">
        <v>1297836000</v>
      </c>
      <c r="M313" s="13">
        <f t="shared" si="17"/>
        <v>40590.25</v>
      </c>
      <c r="N313" s="5">
        <v>1298872800</v>
      </c>
      <c r="O313" s="13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9">
        <f t="shared" si="16"/>
        <v>3.1022842639593908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 s="6">
        <v>1382677200</v>
      </c>
      <c r="M314" s="13">
        <f t="shared" si="17"/>
        <v>41572.208333333336</v>
      </c>
      <c r="N314" s="5">
        <v>1383282000</v>
      </c>
      <c r="O314" s="13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9">
        <f t="shared" si="16"/>
        <v>3.9531818181818181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 s="6">
        <v>1330322400</v>
      </c>
      <c r="M315" s="13">
        <f t="shared" si="17"/>
        <v>40966.25</v>
      </c>
      <c r="N315" s="5">
        <v>1330495200</v>
      </c>
      <c r="O315" s="13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9">
        <f t="shared" si="16"/>
        <v>2.9471428571428571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 s="6">
        <v>1552366800</v>
      </c>
      <c r="M316" s="13">
        <f t="shared" si="17"/>
        <v>43536.208333333328</v>
      </c>
      <c r="N316" s="5">
        <v>1552798800</v>
      </c>
      <c r="O316" s="13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9">
        <f t="shared" si="16"/>
        <v>0.33894736842105261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 s="6">
        <v>1400907600</v>
      </c>
      <c r="M317" s="13">
        <f t="shared" si="17"/>
        <v>41783.208333333336</v>
      </c>
      <c r="N317" s="5">
        <v>1403413200</v>
      </c>
      <c r="O317" s="13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9">
        <f t="shared" si="16"/>
        <v>0.66677083333333331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 s="6">
        <v>1574143200</v>
      </c>
      <c r="M318" s="13">
        <f t="shared" si="17"/>
        <v>43788.25</v>
      </c>
      <c r="N318" s="5">
        <v>1574229600</v>
      </c>
      <c r="O318" s="13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9">
        <f t="shared" si="16"/>
        <v>0.19227272727272726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 s="6">
        <v>1494738000</v>
      </c>
      <c r="M319" s="13">
        <f t="shared" si="17"/>
        <v>42869.208333333328</v>
      </c>
      <c r="N319" s="5">
        <v>1495861200</v>
      </c>
      <c r="O319" s="13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9">
        <f t="shared" si="16"/>
        <v>0.15842105263157893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 s="6">
        <v>1392357600</v>
      </c>
      <c r="M320" s="13">
        <f t="shared" si="17"/>
        <v>41684.25</v>
      </c>
      <c r="N320" s="5">
        <v>1392530400</v>
      </c>
      <c r="O320" s="13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9">
        <f t="shared" si="16"/>
        <v>0.38702380952380955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 s="6">
        <v>1281589200</v>
      </c>
      <c r="M321" s="13">
        <f t="shared" si="17"/>
        <v>40402.208333333336</v>
      </c>
      <c r="N321" s="5">
        <v>1283662800</v>
      </c>
      <c r="O321" s="13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9">
        <f t="shared" si="16"/>
        <v>9.5876777251184833E-2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 s="6">
        <v>1305003600</v>
      </c>
      <c r="M322" s="13">
        <f t="shared" si="17"/>
        <v>40673.208333333336</v>
      </c>
      <c r="N322" s="5">
        <v>1305781200</v>
      </c>
      <c r="O322" s="13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9">
        <f t="shared" ref="F323:F386" si="20">E323/D323</f>
        <v>0.94144366197183094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 s="6">
        <v>1301634000</v>
      </c>
      <c r="M323" s="13">
        <f t="shared" ref="M323:M386" si="21">(((L323/60)/60)/24)+DATE(1970,1,1)</f>
        <v>40634.208333333336</v>
      </c>
      <c r="N323" s="5">
        <v>1302325200</v>
      </c>
      <c r="O323" s="13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9">
        <f t="shared" si="20"/>
        <v>1.6656234096692113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 s="6">
        <v>1290664800</v>
      </c>
      <c r="M324" s="13">
        <f t="shared" si="21"/>
        <v>40507.25</v>
      </c>
      <c r="N324" s="5">
        <v>1291788000</v>
      </c>
      <c r="O324" s="13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9">
        <f t="shared" si="20"/>
        <v>0.24134831460674158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 s="6">
        <v>1395896400</v>
      </c>
      <c r="M325" s="13">
        <f t="shared" si="21"/>
        <v>41725.208333333336</v>
      </c>
      <c r="N325" s="5">
        <v>1396069200</v>
      </c>
      <c r="O325" s="13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9">
        <f t="shared" si="20"/>
        <v>1.6405633802816901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 s="6">
        <v>1434862800</v>
      </c>
      <c r="M326" s="13">
        <f t="shared" si="21"/>
        <v>42176.208333333328</v>
      </c>
      <c r="N326" s="5">
        <v>1435899600</v>
      </c>
      <c r="O326" s="13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9">
        <f t="shared" si="20"/>
        <v>0.90723076923076929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 s="6">
        <v>1529125200</v>
      </c>
      <c r="M327" s="13">
        <f t="shared" si="21"/>
        <v>43267.208333333328</v>
      </c>
      <c r="N327" s="5">
        <v>1531112400</v>
      </c>
      <c r="O327" s="13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9">
        <f t="shared" si="20"/>
        <v>0.46194444444444444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 s="6">
        <v>1451109600</v>
      </c>
      <c r="M328" s="13">
        <f t="shared" si="21"/>
        <v>42364.25</v>
      </c>
      <c r="N328" s="5">
        <v>1451628000</v>
      </c>
      <c r="O328" s="13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9">
        <f t="shared" si="20"/>
        <v>0.38538461538461538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 s="6">
        <v>1566968400</v>
      </c>
      <c r="M329" s="13">
        <f t="shared" si="21"/>
        <v>43705.208333333328</v>
      </c>
      <c r="N329" s="5">
        <v>1567314000</v>
      </c>
      <c r="O329" s="13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9">
        <f t="shared" si="20"/>
        <v>1.3356231003039514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 s="6">
        <v>1543557600</v>
      </c>
      <c r="M330" s="13">
        <f t="shared" si="21"/>
        <v>43434.25</v>
      </c>
      <c r="N330" s="5">
        <v>1544508000</v>
      </c>
      <c r="O330" s="13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9">
        <f t="shared" si="20"/>
        <v>0.22896588486140726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 s="6">
        <v>1481522400</v>
      </c>
      <c r="M331" s="13">
        <f t="shared" si="21"/>
        <v>42716.25</v>
      </c>
      <c r="N331" s="5">
        <v>1482472800</v>
      </c>
      <c r="O331" s="13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9">
        <f t="shared" si="20"/>
        <v>1.8495548961424333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 s="6">
        <v>1512712800</v>
      </c>
      <c r="M332" s="13">
        <f t="shared" si="21"/>
        <v>43077.25</v>
      </c>
      <c r="N332" s="5">
        <v>1512799200</v>
      </c>
      <c r="O332" s="13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9">
        <f t="shared" si="20"/>
        <v>4.4372727272727275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 s="6">
        <v>1324274400</v>
      </c>
      <c r="M333" s="13">
        <f t="shared" si="21"/>
        <v>40896.25</v>
      </c>
      <c r="N333" s="5">
        <v>1324360800</v>
      </c>
      <c r="O333" s="13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9">
        <f t="shared" si="20"/>
        <v>1.999806763285024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 s="6">
        <v>1364446800</v>
      </c>
      <c r="M334" s="13">
        <f t="shared" si="21"/>
        <v>41361.208333333336</v>
      </c>
      <c r="N334" s="5">
        <v>1364533200</v>
      </c>
      <c r="O334" s="13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9">
        <f t="shared" si="20"/>
        <v>1.2395833333333333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 s="6">
        <v>1542693600</v>
      </c>
      <c r="M335" s="13">
        <f t="shared" si="21"/>
        <v>43424.25</v>
      </c>
      <c r="N335" s="5">
        <v>1545112800</v>
      </c>
      <c r="O335" s="13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9">
        <f t="shared" si="20"/>
        <v>1.8661329305135952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 s="6">
        <v>1515564000</v>
      </c>
      <c r="M336" s="13">
        <f t="shared" si="21"/>
        <v>43110.25</v>
      </c>
      <c r="N336" s="5">
        <v>1516168800</v>
      </c>
      <c r="O336" s="13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9">
        <f t="shared" si="20"/>
        <v>1.1428538550057536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 s="6">
        <v>1573797600</v>
      </c>
      <c r="M337" s="13">
        <f t="shared" si="21"/>
        <v>43784.25</v>
      </c>
      <c r="N337" s="5">
        <v>1574920800</v>
      </c>
      <c r="O337" s="13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9">
        <f t="shared" si="20"/>
        <v>0.97032531824611035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 s="6">
        <v>1292392800</v>
      </c>
      <c r="M338" s="13">
        <f t="shared" si="21"/>
        <v>40527.25</v>
      </c>
      <c r="N338" s="5">
        <v>1292479200</v>
      </c>
      <c r="O338" s="13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9">
        <f t="shared" si="20"/>
        <v>1.2281904761904763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 s="6">
        <v>1573452000</v>
      </c>
      <c r="M339" s="13">
        <f t="shared" si="21"/>
        <v>43780.25</v>
      </c>
      <c r="N339" s="5">
        <v>1573538400</v>
      </c>
      <c r="O339" s="13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9">
        <f t="shared" si="20"/>
        <v>1.7914326647564469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 s="6">
        <v>1317790800</v>
      </c>
      <c r="M340" s="13">
        <f t="shared" si="21"/>
        <v>40821.208333333336</v>
      </c>
      <c r="N340" s="5">
        <v>1320382800</v>
      </c>
      <c r="O340" s="13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9">
        <f t="shared" si="20"/>
        <v>0.79951577402787966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 s="6">
        <v>1501650000</v>
      </c>
      <c r="M341" s="13">
        <f t="shared" si="21"/>
        <v>42949.208333333328</v>
      </c>
      <c r="N341" s="5">
        <v>1502859600</v>
      </c>
      <c r="O341" s="13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9">
        <f t="shared" si="20"/>
        <v>0.94242587601078165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 s="6">
        <v>1323669600</v>
      </c>
      <c r="M342" s="13">
        <f t="shared" si="21"/>
        <v>40889.25</v>
      </c>
      <c r="N342" s="5">
        <v>1323756000</v>
      </c>
      <c r="O342" s="13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9">
        <f t="shared" si="20"/>
        <v>0.84669291338582675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 s="6">
        <v>1440738000</v>
      </c>
      <c r="M343" s="13">
        <f t="shared" si="21"/>
        <v>42244.208333333328</v>
      </c>
      <c r="N343" s="5">
        <v>1441342800</v>
      </c>
      <c r="O343" s="13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9">
        <f t="shared" si="20"/>
        <v>0.66521920668058454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 s="6">
        <v>1374296400</v>
      </c>
      <c r="M344" s="13">
        <f t="shared" si="21"/>
        <v>41475.208333333336</v>
      </c>
      <c r="N344" s="5">
        <v>1375333200</v>
      </c>
      <c r="O344" s="13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9">
        <f t="shared" si="20"/>
        <v>0.53922222222222227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 s="6">
        <v>1384840800</v>
      </c>
      <c r="M345" s="13">
        <f t="shared" si="21"/>
        <v>41597.25</v>
      </c>
      <c r="N345" s="5">
        <v>1389420000</v>
      </c>
      <c r="O345" s="13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9">
        <f t="shared" si="20"/>
        <v>0.41983299595141699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 s="6">
        <v>1516600800</v>
      </c>
      <c r="M346" s="13">
        <f t="shared" si="21"/>
        <v>43122.25</v>
      </c>
      <c r="N346" s="5">
        <v>1520056800</v>
      </c>
      <c r="O346" s="13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9">
        <f t="shared" si="20"/>
        <v>0.14694796954314721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 s="6">
        <v>1436418000</v>
      </c>
      <c r="M347" s="13">
        <f t="shared" si="21"/>
        <v>42194.208333333328</v>
      </c>
      <c r="N347" s="5">
        <v>1436504400</v>
      </c>
      <c r="O347" s="13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9">
        <f t="shared" si="20"/>
        <v>0.34475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 s="6">
        <v>1503550800</v>
      </c>
      <c r="M348" s="13">
        <f t="shared" si="21"/>
        <v>42971.208333333328</v>
      </c>
      <c r="N348" s="5">
        <v>1508302800</v>
      </c>
      <c r="O348" s="13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9">
        <f t="shared" si="20"/>
        <v>14.007777777777777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 s="6">
        <v>1423634400</v>
      </c>
      <c r="M349" s="13">
        <f t="shared" si="21"/>
        <v>42046.25</v>
      </c>
      <c r="N349" s="5">
        <v>1425708000</v>
      </c>
      <c r="O349" s="13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9">
        <f t="shared" si="20"/>
        <v>0.71770351758793971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 s="6">
        <v>1487224800</v>
      </c>
      <c r="M350" s="13">
        <f t="shared" si="21"/>
        <v>42782.25</v>
      </c>
      <c r="N350" s="5">
        <v>1488348000</v>
      </c>
      <c r="O350" s="13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9">
        <f t="shared" si="20"/>
        <v>0.53074115044247783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 s="6">
        <v>1500008400</v>
      </c>
      <c r="M351" s="13">
        <f t="shared" si="21"/>
        <v>42930.208333333328</v>
      </c>
      <c r="N351" s="5">
        <v>1502600400</v>
      </c>
      <c r="O351" s="13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9">
        <f t="shared" si="20"/>
        <v>0.05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 s="6">
        <v>1432098000</v>
      </c>
      <c r="M352" s="13">
        <f t="shared" si="21"/>
        <v>42144.208333333328</v>
      </c>
      <c r="N352" s="5">
        <v>1433653200</v>
      </c>
      <c r="O352" s="13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9">
        <f t="shared" si="20"/>
        <v>1.2770715249662619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 s="6">
        <v>1440392400</v>
      </c>
      <c r="M353" s="13">
        <f t="shared" si="21"/>
        <v>42240.208333333328</v>
      </c>
      <c r="N353" s="5">
        <v>1441602000</v>
      </c>
      <c r="O353" s="13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9">
        <f t="shared" si="20"/>
        <v>0.34892857142857142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 s="6">
        <v>1446876000</v>
      </c>
      <c r="M354" s="13">
        <f t="shared" si="21"/>
        <v>42315.25</v>
      </c>
      <c r="N354" s="5">
        <v>1447567200</v>
      </c>
      <c r="O354" s="13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9">
        <f t="shared" si="20"/>
        <v>4.105982142857143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 s="6">
        <v>1562302800</v>
      </c>
      <c r="M355" s="13">
        <f t="shared" si="21"/>
        <v>43651.208333333328</v>
      </c>
      <c r="N355" s="5">
        <v>1562389200</v>
      </c>
      <c r="O355" s="13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9">
        <f t="shared" si="20"/>
        <v>1.2373770491803278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 s="6">
        <v>1378184400</v>
      </c>
      <c r="M356" s="13">
        <f t="shared" si="21"/>
        <v>41520.208333333336</v>
      </c>
      <c r="N356" s="5">
        <v>1378789200</v>
      </c>
      <c r="O356" s="13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9">
        <f t="shared" si="20"/>
        <v>0.58973684210526311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 s="6">
        <v>1485064800</v>
      </c>
      <c r="M357" s="13">
        <f t="shared" si="21"/>
        <v>42757.25</v>
      </c>
      <c r="N357" s="5">
        <v>1488520800</v>
      </c>
      <c r="O357" s="13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9">
        <f t="shared" si="20"/>
        <v>0.36892473118279567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 s="6">
        <v>1326520800</v>
      </c>
      <c r="M358" s="13">
        <f t="shared" si="21"/>
        <v>40922.25</v>
      </c>
      <c r="N358" s="5">
        <v>1327298400</v>
      </c>
      <c r="O358" s="13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9">
        <f t="shared" si="20"/>
        <v>1.8491304347826087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 s="6">
        <v>1441256400</v>
      </c>
      <c r="M359" s="13">
        <f t="shared" si="21"/>
        <v>42250.208333333328</v>
      </c>
      <c r="N359" s="5">
        <v>1443416400</v>
      </c>
      <c r="O359" s="13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9">
        <f t="shared" si="20"/>
        <v>0.11814432989690722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 s="6">
        <v>1533877200</v>
      </c>
      <c r="M360" s="13">
        <f t="shared" si="21"/>
        <v>43322.208333333328</v>
      </c>
      <c r="N360" s="5">
        <v>1534136400</v>
      </c>
      <c r="O360" s="13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9">
        <f t="shared" si="20"/>
        <v>2.9870000000000001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 s="6">
        <v>1314421200</v>
      </c>
      <c r="M361" s="13">
        <f t="shared" si="21"/>
        <v>40782.208333333336</v>
      </c>
      <c r="N361" s="5">
        <v>1315026000</v>
      </c>
      <c r="O361" s="13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9">
        <f t="shared" si="20"/>
        <v>2.2635175879396985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 s="6">
        <v>1293861600</v>
      </c>
      <c r="M362" s="13">
        <f t="shared" si="21"/>
        <v>40544.25</v>
      </c>
      <c r="N362" s="5">
        <v>1295071200</v>
      </c>
      <c r="O362" s="13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9">
        <f t="shared" si="20"/>
        <v>1.7356363636363636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 s="6">
        <v>1507352400</v>
      </c>
      <c r="M363" s="13">
        <f t="shared" si="21"/>
        <v>43015.208333333328</v>
      </c>
      <c r="N363" s="5">
        <v>1509426000</v>
      </c>
      <c r="O363" s="13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9">
        <f t="shared" si="20"/>
        <v>3.7175675675675675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 s="6">
        <v>1296108000</v>
      </c>
      <c r="M364" s="13">
        <f t="shared" si="21"/>
        <v>40570.25</v>
      </c>
      <c r="N364" s="5">
        <v>1299391200</v>
      </c>
      <c r="O364" s="13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9">
        <f t="shared" si="20"/>
        <v>1.601923076923077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 s="6">
        <v>1324965600</v>
      </c>
      <c r="M365" s="13">
        <f t="shared" si="21"/>
        <v>40904.25</v>
      </c>
      <c r="N365" s="5">
        <v>1325052000</v>
      </c>
      <c r="O365" s="13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9">
        <f t="shared" si="20"/>
        <v>16.163333333333334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 s="6">
        <v>1520229600</v>
      </c>
      <c r="M366" s="13">
        <f t="shared" si="21"/>
        <v>43164.25</v>
      </c>
      <c r="N366" s="5">
        <v>1522818000</v>
      </c>
      <c r="O366" s="13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9">
        <f t="shared" si="20"/>
        <v>7.3343749999999996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 s="6">
        <v>1482991200</v>
      </c>
      <c r="M367" s="13">
        <f t="shared" si="21"/>
        <v>42733.25</v>
      </c>
      <c r="N367" s="5">
        <v>1485324000</v>
      </c>
      <c r="O367" s="13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9">
        <f t="shared" si="20"/>
        <v>5.9211111111111112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 s="6">
        <v>1294034400</v>
      </c>
      <c r="M368" s="13">
        <f t="shared" si="21"/>
        <v>40546.25</v>
      </c>
      <c r="N368" s="5">
        <v>1294120800</v>
      </c>
      <c r="O368" s="13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9">
        <f t="shared" si="20"/>
        <v>0.18888888888888888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 s="6">
        <v>1413608400</v>
      </c>
      <c r="M369" s="13">
        <f t="shared" si="21"/>
        <v>41930.208333333336</v>
      </c>
      <c r="N369" s="5">
        <v>1415685600</v>
      </c>
      <c r="O369" s="13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9">
        <f t="shared" si="20"/>
        <v>2.7680769230769231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 s="6">
        <v>1286946000</v>
      </c>
      <c r="M370" s="13">
        <f t="shared" si="21"/>
        <v>40464.208333333336</v>
      </c>
      <c r="N370" s="5">
        <v>1288933200</v>
      </c>
      <c r="O370" s="13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9">
        <f t="shared" si="20"/>
        <v>2.730185185185185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 s="6">
        <v>1359871200</v>
      </c>
      <c r="M371" s="13">
        <f t="shared" si="21"/>
        <v>41308.25</v>
      </c>
      <c r="N371" s="5">
        <v>1363237200</v>
      </c>
      <c r="O371" s="13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9">
        <f t="shared" si="20"/>
        <v>1.593633125556545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 s="6">
        <v>1555304400</v>
      </c>
      <c r="M372" s="13">
        <f t="shared" si="21"/>
        <v>43570.208333333328</v>
      </c>
      <c r="N372" s="5">
        <v>1555822800</v>
      </c>
      <c r="O372" s="13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9">
        <f t="shared" si="20"/>
        <v>0.67869978858350954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 s="6">
        <v>1423375200</v>
      </c>
      <c r="M373" s="13">
        <f t="shared" si="21"/>
        <v>42043.25</v>
      </c>
      <c r="N373" s="5">
        <v>1427778000</v>
      </c>
      <c r="O373" s="13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9">
        <f t="shared" si="20"/>
        <v>15.915555555555555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 s="6">
        <v>1420696800</v>
      </c>
      <c r="M374" s="13">
        <f t="shared" si="21"/>
        <v>42012.25</v>
      </c>
      <c r="N374" s="5">
        <v>1422424800</v>
      </c>
      <c r="O374" s="13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9">
        <f t="shared" si="20"/>
        <v>7.3018222222222224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 s="6">
        <v>1502946000</v>
      </c>
      <c r="M375" s="13">
        <f t="shared" si="21"/>
        <v>42964.208333333328</v>
      </c>
      <c r="N375" s="5">
        <v>1503637200</v>
      </c>
      <c r="O375" s="13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9">
        <f t="shared" si="20"/>
        <v>0.13185782556750297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 s="6">
        <v>1547186400</v>
      </c>
      <c r="M376" s="13">
        <f t="shared" si="21"/>
        <v>43476.25</v>
      </c>
      <c r="N376" s="5">
        <v>1547618400</v>
      </c>
      <c r="O376" s="13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9">
        <f t="shared" si="20"/>
        <v>0.54777777777777781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 s="6">
        <v>1444971600</v>
      </c>
      <c r="M377" s="13">
        <f t="shared" si="21"/>
        <v>42293.208333333328</v>
      </c>
      <c r="N377" s="5">
        <v>1449900000</v>
      </c>
      <c r="O377" s="13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9">
        <f t="shared" si="20"/>
        <v>3.6102941176470589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 s="6">
        <v>1404622800</v>
      </c>
      <c r="M378" s="13">
        <f t="shared" si="21"/>
        <v>41826.208333333336</v>
      </c>
      <c r="N378" s="5">
        <v>1405141200</v>
      </c>
      <c r="O378" s="13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9">
        <f t="shared" si="20"/>
        <v>0.10257545271629778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 s="6">
        <v>1571720400</v>
      </c>
      <c r="M379" s="13">
        <f t="shared" si="21"/>
        <v>43760.208333333328</v>
      </c>
      <c r="N379" s="5">
        <v>1572933600</v>
      </c>
      <c r="O379" s="13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9">
        <f t="shared" si="20"/>
        <v>0.13962962962962963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 s="6">
        <v>1526878800</v>
      </c>
      <c r="M380" s="13">
        <f t="shared" si="21"/>
        <v>43241.208333333328</v>
      </c>
      <c r="N380" s="5">
        <v>1530162000</v>
      </c>
      <c r="O380" s="13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9">
        <f t="shared" si="20"/>
        <v>0.40444444444444444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 s="6">
        <v>1319691600</v>
      </c>
      <c r="M381" s="13">
        <f t="shared" si="21"/>
        <v>40843.208333333336</v>
      </c>
      <c r="N381" s="5">
        <v>1320904800</v>
      </c>
      <c r="O381" s="13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9">
        <f t="shared" si="20"/>
        <v>1.6032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 s="6">
        <v>1371963600</v>
      </c>
      <c r="M382" s="13">
        <f t="shared" si="21"/>
        <v>41448.208333333336</v>
      </c>
      <c r="N382" s="5">
        <v>1372395600</v>
      </c>
      <c r="O382" s="13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9">
        <f t="shared" si="20"/>
        <v>1.8394339622641509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 s="6">
        <v>1433739600</v>
      </c>
      <c r="M383" s="13">
        <f t="shared" si="21"/>
        <v>42163.208333333328</v>
      </c>
      <c r="N383" s="5">
        <v>1437714000</v>
      </c>
      <c r="O383" s="13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9">
        <f t="shared" si="20"/>
        <v>0.63769230769230767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 s="6">
        <v>1508130000</v>
      </c>
      <c r="M384" s="13">
        <f t="shared" si="21"/>
        <v>43024.208333333328</v>
      </c>
      <c r="N384" s="5">
        <v>1509771600</v>
      </c>
      <c r="O384" s="13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9">
        <f t="shared" si="20"/>
        <v>2.2538095238095237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 s="6">
        <v>1550037600</v>
      </c>
      <c r="M385" s="13">
        <f t="shared" si="21"/>
        <v>43509.25</v>
      </c>
      <c r="N385" s="5">
        <v>1550556000</v>
      </c>
      <c r="O385" s="13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9">
        <f t="shared" si="20"/>
        <v>1.7200961538461539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 s="6">
        <v>1486706400</v>
      </c>
      <c r="M386" s="13">
        <f t="shared" si="21"/>
        <v>42776.25</v>
      </c>
      <c r="N386" s="5">
        <v>1489039200</v>
      </c>
      <c r="O386" s="13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9">
        <f t="shared" ref="F387:F450" si="24">E387/D387</f>
        <v>1.4616709511568124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 s="6">
        <v>1553835600</v>
      </c>
      <c r="M387" s="13">
        <f t="shared" ref="M387:M450" si="25">(((L387/60)/60)/24)+DATE(1970,1,1)</f>
        <v>43553.208333333328</v>
      </c>
      <c r="N387" s="5">
        <v>1556600400</v>
      </c>
      <c r="O387" s="13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9">
        <f t="shared" si="24"/>
        <v>0.76423616236162362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 s="6">
        <v>1277528400</v>
      </c>
      <c r="M388" s="13">
        <f t="shared" si="25"/>
        <v>40355.208333333336</v>
      </c>
      <c r="N388" s="5">
        <v>1278565200</v>
      </c>
      <c r="O388" s="13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9">
        <f t="shared" si="24"/>
        <v>0.39261467889908258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 s="6">
        <v>1339477200</v>
      </c>
      <c r="M389" s="13">
        <f t="shared" si="25"/>
        <v>41072.208333333336</v>
      </c>
      <c r="N389" s="5">
        <v>1339909200</v>
      </c>
      <c r="O389" s="13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9">
        <f t="shared" si="24"/>
        <v>0.11270034843205574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 s="6">
        <v>1325656800</v>
      </c>
      <c r="M390" s="13">
        <f t="shared" si="25"/>
        <v>40912.25</v>
      </c>
      <c r="N390" s="5">
        <v>1325829600</v>
      </c>
      <c r="O390" s="13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9">
        <f t="shared" si="24"/>
        <v>1.2211084337349398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 s="6">
        <v>1288242000</v>
      </c>
      <c r="M391" s="13">
        <f t="shared" si="25"/>
        <v>40479.208333333336</v>
      </c>
      <c r="N391" s="5">
        <v>1290578400</v>
      </c>
      <c r="O391" s="13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9">
        <f t="shared" si="24"/>
        <v>1.8654166666666667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 s="6">
        <v>1379048400</v>
      </c>
      <c r="M392" s="13">
        <f t="shared" si="25"/>
        <v>41530.208333333336</v>
      </c>
      <c r="N392" s="5">
        <v>1380344400</v>
      </c>
      <c r="O392" s="13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9">
        <f t="shared" si="24"/>
        <v>7.27317880794702E-2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 s="6">
        <v>1389679200</v>
      </c>
      <c r="M393" s="13">
        <f t="shared" si="25"/>
        <v>41653.25</v>
      </c>
      <c r="N393" s="5">
        <v>1389852000</v>
      </c>
      <c r="O393" s="13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9">
        <f t="shared" si="24"/>
        <v>0.65642371234207963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 s="6">
        <v>1294293600</v>
      </c>
      <c r="M394" s="13">
        <f t="shared" si="25"/>
        <v>40549.25</v>
      </c>
      <c r="N394" s="5">
        <v>1294466400</v>
      </c>
      <c r="O394" s="13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9">
        <f t="shared" si="24"/>
        <v>2.2896178343949045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 s="6">
        <v>1500267600</v>
      </c>
      <c r="M395" s="13">
        <f t="shared" si="25"/>
        <v>42933.208333333328</v>
      </c>
      <c r="N395" s="5">
        <v>1500354000</v>
      </c>
      <c r="O395" s="13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9">
        <f t="shared" si="24"/>
        <v>4.6937499999999996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 s="6">
        <v>1375074000</v>
      </c>
      <c r="M396" s="13">
        <f t="shared" si="25"/>
        <v>41484.208333333336</v>
      </c>
      <c r="N396" s="5">
        <v>1375938000</v>
      </c>
      <c r="O396" s="13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9">
        <f t="shared" si="24"/>
        <v>1.3011267605633803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 s="6">
        <v>1323324000</v>
      </c>
      <c r="M397" s="13">
        <f t="shared" si="25"/>
        <v>40885.25</v>
      </c>
      <c r="N397" s="5">
        <v>1323410400</v>
      </c>
      <c r="O397" s="13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9">
        <f t="shared" si="24"/>
        <v>1.6705422993492407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 s="6">
        <v>1538715600</v>
      </c>
      <c r="M398" s="13">
        <f t="shared" si="25"/>
        <v>43378.208333333328</v>
      </c>
      <c r="N398" s="5">
        <v>1539406800</v>
      </c>
      <c r="O398" s="13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9">
        <f t="shared" si="24"/>
        <v>1.738641975308642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 s="6">
        <v>1369285200</v>
      </c>
      <c r="M399" s="13">
        <f t="shared" si="25"/>
        <v>41417.208333333336</v>
      </c>
      <c r="N399" s="5">
        <v>1369803600</v>
      </c>
      <c r="O399" s="13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9">
        <f t="shared" si="24"/>
        <v>7.1776470588235295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 s="6">
        <v>1525755600</v>
      </c>
      <c r="M400" s="13">
        <f t="shared" si="25"/>
        <v>43228.208333333328</v>
      </c>
      <c r="N400" s="5">
        <v>1525928400</v>
      </c>
      <c r="O400" s="13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9">
        <f t="shared" si="24"/>
        <v>0.63850976361767731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 s="6">
        <v>1296626400</v>
      </c>
      <c r="M401" s="13">
        <f t="shared" si="25"/>
        <v>40576.25</v>
      </c>
      <c r="N401" s="5">
        <v>1297231200</v>
      </c>
      <c r="O401" s="13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9">
        <f t="shared" si="24"/>
        <v>0.02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 s="6">
        <v>1376629200</v>
      </c>
      <c r="M402" s="13">
        <f t="shared" si="25"/>
        <v>41502.208333333336</v>
      </c>
      <c r="N402" s="5">
        <v>1378530000</v>
      </c>
      <c r="O402" s="13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9">
        <f t="shared" si="24"/>
        <v>15.302222222222222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 s="6">
        <v>1572152400</v>
      </c>
      <c r="M403" s="13">
        <f t="shared" si="25"/>
        <v>43765.208333333328</v>
      </c>
      <c r="N403" s="5">
        <v>1572152400</v>
      </c>
      <c r="O403" s="13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9">
        <f t="shared" si="24"/>
        <v>0.40356164383561643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 s="6">
        <v>1325829600</v>
      </c>
      <c r="M404" s="13">
        <f t="shared" si="25"/>
        <v>40914.25</v>
      </c>
      <c r="N404" s="5">
        <v>1329890400</v>
      </c>
      <c r="O404" s="13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9">
        <f t="shared" si="24"/>
        <v>0.86220633299284988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 s="6">
        <v>1273640400</v>
      </c>
      <c r="M405" s="13">
        <f t="shared" si="25"/>
        <v>40310.208333333336</v>
      </c>
      <c r="N405" s="5">
        <v>1276750800</v>
      </c>
      <c r="O405" s="13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9">
        <f t="shared" si="24"/>
        <v>3.1558486707566464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 s="6">
        <v>1510639200</v>
      </c>
      <c r="M406" s="13">
        <f t="shared" si="25"/>
        <v>43053.25</v>
      </c>
      <c r="N406" s="5">
        <v>1510898400</v>
      </c>
      <c r="O406" s="13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9">
        <f t="shared" si="24"/>
        <v>0.89618243243243245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 s="6">
        <v>1528088400</v>
      </c>
      <c r="M407" s="13">
        <f t="shared" si="25"/>
        <v>43255.208333333328</v>
      </c>
      <c r="N407" s="5">
        <v>1532408400</v>
      </c>
      <c r="O407" s="13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9">
        <f t="shared" si="24"/>
        <v>1.8214503816793892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 s="6">
        <v>1359525600</v>
      </c>
      <c r="M408" s="13">
        <f t="shared" si="25"/>
        <v>41304.25</v>
      </c>
      <c r="N408" s="5">
        <v>1360562400</v>
      </c>
      <c r="O408" s="13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9">
        <f t="shared" si="24"/>
        <v>3.5588235294117645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 s="6">
        <v>1570942800</v>
      </c>
      <c r="M409" s="13">
        <f t="shared" si="25"/>
        <v>43751.208333333328</v>
      </c>
      <c r="N409" s="5">
        <v>1571547600</v>
      </c>
      <c r="O409" s="13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9">
        <f t="shared" si="24"/>
        <v>1.3183695652173912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 s="6">
        <v>1466398800</v>
      </c>
      <c r="M410" s="13">
        <f t="shared" si="25"/>
        <v>42541.208333333328</v>
      </c>
      <c r="N410" s="5">
        <v>1468126800</v>
      </c>
      <c r="O410" s="13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9">
        <f t="shared" si="24"/>
        <v>0.46315634218289087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 s="6">
        <v>1492491600</v>
      </c>
      <c r="M411" s="13">
        <f t="shared" si="25"/>
        <v>42843.208333333328</v>
      </c>
      <c r="N411" s="5">
        <v>1492837200</v>
      </c>
      <c r="O411" s="13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9">
        <f t="shared" si="24"/>
        <v>0.36132726089785294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 s="6">
        <v>1430197200</v>
      </c>
      <c r="M412" s="13">
        <f t="shared" si="25"/>
        <v>42122.208333333328</v>
      </c>
      <c r="N412" s="5">
        <v>1430197200</v>
      </c>
      <c r="O412" s="13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9">
        <f t="shared" si="24"/>
        <v>1.0462820512820512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 s="6">
        <v>1496034000</v>
      </c>
      <c r="M413" s="13">
        <f t="shared" si="25"/>
        <v>42884.208333333328</v>
      </c>
      <c r="N413" s="5">
        <v>1496206800</v>
      </c>
      <c r="O413" s="13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9">
        <f t="shared" si="24"/>
        <v>6.6885714285714286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 s="6">
        <v>1388728800</v>
      </c>
      <c r="M414" s="13">
        <f t="shared" si="25"/>
        <v>41642.25</v>
      </c>
      <c r="N414" s="5">
        <v>1389592800</v>
      </c>
      <c r="O414" s="13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9">
        <f t="shared" si="24"/>
        <v>0.62072823218997364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 s="6">
        <v>1543298400</v>
      </c>
      <c r="M415" s="13">
        <f t="shared" si="25"/>
        <v>43431.25</v>
      </c>
      <c r="N415" s="5">
        <v>1545631200</v>
      </c>
      <c r="O415" s="13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9">
        <f t="shared" si="24"/>
        <v>0.84699787460148779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 s="6">
        <v>1271739600</v>
      </c>
      <c r="M416" s="13">
        <f t="shared" si="25"/>
        <v>40288.208333333336</v>
      </c>
      <c r="N416" s="5">
        <v>1272430800</v>
      </c>
      <c r="O416" s="13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9">
        <f t="shared" si="24"/>
        <v>0.11059030837004405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 s="6">
        <v>1326434400</v>
      </c>
      <c r="M417" s="13">
        <f t="shared" si="25"/>
        <v>40921.25</v>
      </c>
      <c r="N417" s="5">
        <v>1327903200</v>
      </c>
      <c r="O417" s="13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9">
        <f t="shared" si="24"/>
        <v>0.43838781575037145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 s="6">
        <v>1295244000</v>
      </c>
      <c r="M418" s="13">
        <f t="shared" si="25"/>
        <v>40560.25</v>
      </c>
      <c r="N418" s="5">
        <v>1296021600</v>
      </c>
      <c r="O418" s="13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9">
        <f t="shared" si="24"/>
        <v>0.55470588235294116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 s="6">
        <v>1541221200</v>
      </c>
      <c r="M419" s="13">
        <f t="shared" si="25"/>
        <v>43407.208333333328</v>
      </c>
      <c r="N419" s="5">
        <v>1543298400</v>
      </c>
      <c r="O419" s="13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9">
        <f t="shared" si="24"/>
        <v>0.57399511301160655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 s="6">
        <v>1336280400</v>
      </c>
      <c r="M420" s="13">
        <f t="shared" si="25"/>
        <v>41035.208333333336</v>
      </c>
      <c r="N420" s="5">
        <v>1336366800</v>
      </c>
      <c r="O420" s="13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9">
        <f t="shared" si="24"/>
        <v>1.2343497363796134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 s="6">
        <v>1324533600</v>
      </c>
      <c r="M421" s="13">
        <f t="shared" si="25"/>
        <v>40899.25</v>
      </c>
      <c r="N421" s="5">
        <v>1325052000</v>
      </c>
      <c r="O421" s="13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9">
        <f t="shared" si="24"/>
        <v>1.2846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 s="6">
        <v>1498366800</v>
      </c>
      <c r="M422" s="13">
        <f t="shared" si="25"/>
        <v>42911.208333333328</v>
      </c>
      <c r="N422" s="5">
        <v>1499576400</v>
      </c>
      <c r="O422" s="13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9">
        <f t="shared" si="24"/>
        <v>0.63989361702127656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 s="6">
        <v>1498712400</v>
      </c>
      <c r="M423" s="13">
        <f t="shared" si="25"/>
        <v>42915.208333333328</v>
      </c>
      <c r="N423" s="5">
        <v>1501304400</v>
      </c>
      <c r="O423" s="13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9">
        <f t="shared" si="24"/>
        <v>1.2729885057471264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 s="6">
        <v>1271480400</v>
      </c>
      <c r="M424" s="13">
        <f t="shared" si="25"/>
        <v>40285.208333333336</v>
      </c>
      <c r="N424" s="5">
        <v>1273208400</v>
      </c>
      <c r="O424" s="13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9">
        <f t="shared" si="24"/>
        <v>0.10638024357239513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 s="6">
        <v>1316667600</v>
      </c>
      <c r="M425" s="13">
        <f t="shared" si="25"/>
        <v>40808.208333333336</v>
      </c>
      <c r="N425" s="5">
        <v>1316840400</v>
      </c>
      <c r="O425" s="13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9">
        <f t="shared" si="24"/>
        <v>0.40470588235294119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 s="6">
        <v>1524027600</v>
      </c>
      <c r="M426" s="13">
        <f t="shared" si="25"/>
        <v>43208.208333333328</v>
      </c>
      <c r="N426" s="5">
        <v>1524546000</v>
      </c>
      <c r="O426" s="13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9">
        <f t="shared" si="24"/>
        <v>2.8766666666666665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 s="6">
        <v>1438059600</v>
      </c>
      <c r="M427" s="13">
        <f t="shared" si="25"/>
        <v>42213.208333333328</v>
      </c>
      <c r="N427" s="5">
        <v>1438578000</v>
      </c>
      <c r="O427" s="13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9">
        <f t="shared" si="24"/>
        <v>5.7294444444444448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 s="6">
        <v>1361944800</v>
      </c>
      <c r="M428" s="13">
        <f t="shared" si="25"/>
        <v>41332.25</v>
      </c>
      <c r="N428" s="5">
        <v>1362549600</v>
      </c>
      <c r="O428" s="13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9">
        <f t="shared" si="24"/>
        <v>1.1290429799426933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 s="6">
        <v>1410584400</v>
      </c>
      <c r="M429" s="13">
        <f t="shared" si="25"/>
        <v>41895.208333333336</v>
      </c>
      <c r="N429" s="5">
        <v>1413349200</v>
      </c>
      <c r="O429" s="13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9">
        <f t="shared" si="24"/>
        <v>0.46387573964497042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 s="6">
        <v>1297404000</v>
      </c>
      <c r="M430" s="13">
        <f t="shared" si="25"/>
        <v>40585.25</v>
      </c>
      <c r="N430" s="5">
        <v>1298008800</v>
      </c>
      <c r="O430" s="13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9">
        <f t="shared" si="24"/>
        <v>0.90675916230366493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 s="6">
        <v>1392012000</v>
      </c>
      <c r="M431" s="13">
        <f t="shared" si="25"/>
        <v>41680.25</v>
      </c>
      <c r="N431" s="5">
        <v>1394427600</v>
      </c>
      <c r="O431" s="13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9">
        <f t="shared" si="24"/>
        <v>0.67740740740740746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 s="6">
        <v>1569733200</v>
      </c>
      <c r="M432" s="13">
        <f t="shared" si="25"/>
        <v>43737.208333333328</v>
      </c>
      <c r="N432" s="5">
        <v>1572670800</v>
      </c>
      <c r="O432" s="13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9">
        <f t="shared" si="24"/>
        <v>1.9249019607843136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 s="6">
        <v>1529643600</v>
      </c>
      <c r="M433" s="13">
        <f t="shared" si="25"/>
        <v>43273.208333333328</v>
      </c>
      <c r="N433" s="5">
        <v>1531112400</v>
      </c>
      <c r="O433" s="13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9">
        <f t="shared" si="24"/>
        <v>0.82714285714285718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 s="6">
        <v>1399006800</v>
      </c>
      <c r="M434" s="13">
        <f t="shared" si="25"/>
        <v>41761.208333333336</v>
      </c>
      <c r="N434" s="5">
        <v>1400734800</v>
      </c>
      <c r="O434" s="13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9">
        <f t="shared" si="24"/>
        <v>0.54163920922570019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 s="6">
        <v>1385359200</v>
      </c>
      <c r="M435" s="13">
        <f t="shared" si="25"/>
        <v>41603.25</v>
      </c>
      <c r="N435" s="5">
        <v>1386741600</v>
      </c>
      <c r="O435" s="13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9">
        <f t="shared" si="24"/>
        <v>0.16722222222222222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 s="6">
        <v>1480572000</v>
      </c>
      <c r="M436" s="13">
        <f t="shared" si="25"/>
        <v>42705.25</v>
      </c>
      <c r="N436" s="5">
        <v>1481781600</v>
      </c>
      <c r="O436" s="13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9">
        <f t="shared" si="24"/>
        <v>1.168766404199475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 s="6">
        <v>1418623200</v>
      </c>
      <c r="M437" s="13">
        <f t="shared" si="25"/>
        <v>41988.25</v>
      </c>
      <c r="N437" s="5">
        <v>1419660000</v>
      </c>
      <c r="O437" s="13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9">
        <f t="shared" si="24"/>
        <v>10.521538461538462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 s="6">
        <v>1555736400</v>
      </c>
      <c r="M438" s="13">
        <f t="shared" si="25"/>
        <v>43575.208333333328</v>
      </c>
      <c r="N438" s="5">
        <v>1555822800</v>
      </c>
      <c r="O438" s="13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9">
        <f t="shared" si="24"/>
        <v>1.2307407407407407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 s="6">
        <v>1442120400</v>
      </c>
      <c r="M439" s="13">
        <f t="shared" si="25"/>
        <v>42260.208333333328</v>
      </c>
      <c r="N439" s="5">
        <v>1442379600</v>
      </c>
      <c r="O439" s="13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9">
        <f t="shared" si="24"/>
        <v>1.7863855421686747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 s="6">
        <v>1362376800</v>
      </c>
      <c r="M440" s="13">
        <f t="shared" si="25"/>
        <v>41337.25</v>
      </c>
      <c r="N440" s="5">
        <v>1364965200</v>
      </c>
      <c r="O440" s="13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9">
        <f t="shared" si="24"/>
        <v>3.5528169014084505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 s="6">
        <v>1478408400</v>
      </c>
      <c r="M441" s="13">
        <f t="shared" si="25"/>
        <v>42680.208333333328</v>
      </c>
      <c r="N441" s="5">
        <v>1479016800</v>
      </c>
      <c r="O441" s="13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9">
        <f t="shared" si="24"/>
        <v>1.6190634146341463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 s="6">
        <v>1498798800</v>
      </c>
      <c r="M442" s="13">
        <f t="shared" si="25"/>
        <v>42916.208333333328</v>
      </c>
      <c r="N442" s="5">
        <v>1499662800</v>
      </c>
      <c r="O442" s="13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9">
        <f t="shared" si="24"/>
        <v>0.24914285714285714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 s="6">
        <v>1335416400</v>
      </c>
      <c r="M443" s="13">
        <f t="shared" si="25"/>
        <v>41025.208333333336</v>
      </c>
      <c r="N443" s="5">
        <v>1337835600</v>
      </c>
      <c r="O443" s="13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9">
        <f t="shared" si="24"/>
        <v>1.9872222222222222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 s="6">
        <v>1504328400</v>
      </c>
      <c r="M444" s="13">
        <f t="shared" si="25"/>
        <v>42980.208333333328</v>
      </c>
      <c r="N444" s="5">
        <v>1505710800</v>
      </c>
      <c r="O444" s="13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9">
        <f t="shared" si="24"/>
        <v>0.34752688172043011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 s="6">
        <v>1285822800</v>
      </c>
      <c r="M445" s="13">
        <f t="shared" si="25"/>
        <v>40451.208333333336</v>
      </c>
      <c r="N445" s="5">
        <v>1287464400</v>
      </c>
      <c r="O445" s="13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9">
        <f t="shared" si="24"/>
        <v>1.7641935483870967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 s="6">
        <v>1311483600</v>
      </c>
      <c r="M446" s="13">
        <f t="shared" si="25"/>
        <v>40748.208333333336</v>
      </c>
      <c r="N446" s="5">
        <v>1311656400</v>
      </c>
      <c r="O446" s="13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9">
        <f t="shared" si="24"/>
        <v>5.1138095238095236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 s="6">
        <v>1291356000</v>
      </c>
      <c r="M447" s="13">
        <f t="shared" si="25"/>
        <v>40515.25</v>
      </c>
      <c r="N447" s="5">
        <v>1293170400</v>
      </c>
      <c r="O447" s="13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9">
        <f t="shared" si="24"/>
        <v>0.82044117647058823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 s="6">
        <v>1355810400</v>
      </c>
      <c r="M448" s="13">
        <f t="shared" si="25"/>
        <v>41261.25</v>
      </c>
      <c r="N448" s="5">
        <v>1355983200</v>
      </c>
      <c r="O448" s="13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9">
        <f t="shared" si="24"/>
        <v>0.24326030927835052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 s="6">
        <v>1513663200</v>
      </c>
      <c r="M449" s="13">
        <f t="shared" si="25"/>
        <v>43088.25</v>
      </c>
      <c r="N449" s="5">
        <v>1515045600</v>
      </c>
      <c r="O449" s="13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9">
        <f t="shared" si="24"/>
        <v>0.50482758620689661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 s="6">
        <v>1365915600</v>
      </c>
      <c r="M450" s="13">
        <f t="shared" si="25"/>
        <v>41378.208333333336</v>
      </c>
      <c r="N450" s="5">
        <v>1366088400</v>
      </c>
      <c r="O450" s="13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9">
        <f t="shared" ref="F451:F514" si="28">E451/D451</f>
        <v>9.67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 s="6">
        <v>1551852000</v>
      </c>
      <c r="M451" s="13">
        <f t="shared" ref="M451:M514" si="29">(((L451/60)/60)/24)+DATE(1970,1,1)</f>
        <v>43530.25</v>
      </c>
      <c r="N451" s="5">
        <v>1553317200</v>
      </c>
      <c r="O451" s="13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9">
        <f t="shared" si="28"/>
        <v>0.04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 s="6">
        <v>1540098000</v>
      </c>
      <c r="M452" s="13">
        <f t="shared" si="29"/>
        <v>43394.208333333328</v>
      </c>
      <c r="N452" s="5">
        <v>1542088800</v>
      </c>
      <c r="O452" s="13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9">
        <f t="shared" si="28"/>
        <v>1.2284501347708894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 s="6">
        <v>1500440400</v>
      </c>
      <c r="M453" s="13">
        <f t="shared" si="29"/>
        <v>42935.208333333328</v>
      </c>
      <c r="N453" s="5">
        <v>1503118800</v>
      </c>
      <c r="O453" s="13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9">
        <f t="shared" si="28"/>
        <v>0.63437500000000002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 s="6">
        <v>1278392400</v>
      </c>
      <c r="M454" s="13">
        <f t="shared" si="29"/>
        <v>40365.208333333336</v>
      </c>
      <c r="N454" s="5">
        <v>1278478800</v>
      </c>
      <c r="O454" s="13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9">
        <f t="shared" si="28"/>
        <v>0.56331688596491225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 s="6">
        <v>1480572000</v>
      </c>
      <c r="M455" s="13">
        <f t="shared" si="29"/>
        <v>42705.25</v>
      </c>
      <c r="N455" s="5">
        <v>1484114400</v>
      </c>
      <c r="O455" s="13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9">
        <f t="shared" si="28"/>
        <v>0.44074999999999998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 s="6">
        <v>1382331600</v>
      </c>
      <c r="M456" s="13">
        <f t="shared" si="29"/>
        <v>41568.208333333336</v>
      </c>
      <c r="N456" s="5">
        <v>1385445600</v>
      </c>
      <c r="O456" s="13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9">
        <f t="shared" si="28"/>
        <v>1.1837253218884121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 s="6">
        <v>1316754000</v>
      </c>
      <c r="M457" s="13">
        <f t="shared" si="29"/>
        <v>40809.208333333336</v>
      </c>
      <c r="N457" s="5">
        <v>1318741200</v>
      </c>
      <c r="O457" s="13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9">
        <f t="shared" si="28"/>
        <v>1.041243169398907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 s="6">
        <v>1518242400</v>
      </c>
      <c r="M458" s="13">
        <f t="shared" si="29"/>
        <v>43141.25</v>
      </c>
      <c r="N458" s="5">
        <v>1518242400</v>
      </c>
      <c r="O458" s="13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9">
        <f t="shared" si="28"/>
        <v>0.26640000000000003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 s="6">
        <v>1476421200</v>
      </c>
      <c r="M459" s="13">
        <f t="shared" si="29"/>
        <v>42657.208333333328</v>
      </c>
      <c r="N459" s="5">
        <v>1476594000</v>
      </c>
      <c r="O459" s="13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9">
        <f t="shared" si="28"/>
        <v>3.5120118343195266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 s="6">
        <v>1269752400</v>
      </c>
      <c r="M460" s="13">
        <f t="shared" si="29"/>
        <v>40265.208333333336</v>
      </c>
      <c r="N460" s="5">
        <v>1273554000</v>
      </c>
      <c r="O460" s="13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9">
        <f t="shared" si="28"/>
        <v>0.90063492063492068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 s="6">
        <v>1419746400</v>
      </c>
      <c r="M461" s="13">
        <f t="shared" si="29"/>
        <v>42001.25</v>
      </c>
      <c r="N461" s="5">
        <v>1421906400</v>
      </c>
      <c r="O461" s="13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9">
        <f t="shared" si="28"/>
        <v>1.7162500000000001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 s="6">
        <v>1281330000</v>
      </c>
      <c r="M462" s="13">
        <f t="shared" si="29"/>
        <v>40399.208333333336</v>
      </c>
      <c r="N462" s="5">
        <v>1281589200</v>
      </c>
      <c r="O462" s="13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9">
        <f t="shared" si="28"/>
        <v>1.4104655870445344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 s="6">
        <v>1398661200</v>
      </c>
      <c r="M463" s="13">
        <f t="shared" si="29"/>
        <v>41757.208333333336</v>
      </c>
      <c r="N463" s="5">
        <v>1400389200</v>
      </c>
      <c r="O463" s="13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9">
        <f t="shared" si="28"/>
        <v>0.30579449152542371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 s="6">
        <v>1359525600</v>
      </c>
      <c r="M464" s="13">
        <f t="shared" si="29"/>
        <v>41304.25</v>
      </c>
      <c r="N464" s="5">
        <v>1362808800</v>
      </c>
      <c r="O464" s="13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9">
        <f t="shared" si="28"/>
        <v>1.0816455696202532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 s="6">
        <v>1388469600</v>
      </c>
      <c r="M465" s="13">
        <f t="shared" si="29"/>
        <v>41639.25</v>
      </c>
      <c r="N465" s="5">
        <v>1388815200</v>
      </c>
      <c r="O465" s="13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9">
        <f t="shared" si="28"/>
        <v>1.3345505617977529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 s="6">
        <v>1518328800</v>
      </c>
      <c r="M466" s="13">
        <f t="shared" si="29"/>
        <v>43142.25</v>
      </c>
      <c r="N466" s="5">
        <v>1519538400</v>
      </c>
      <c r="O466" s="13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9">
        <f t="shared" si="28"/>
        <v>1.8785106382978722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 s="6">
        <v>1517032800</v>
      </c>
      <c r="M467" s="13">
        <f t="shared" si="29"/>
        <v>43127.25</v>
      </c>
      <c r="N467" s="5">
        <v>1517810400</v>
      </c>
      <c r="O467" s="13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9">
        <f t="shared" si="28"/>
        <v>3.32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 s="6">
        <v>1368594000</v>
      </c>
      <c r="M468" s="13">
        <f t="shared" si="29"/>
        <v>41409.208333333336</v>
      </c>
      <c r="N468" s="5">
        <v>1370581200</v>
      </c>
      <c r="O468" s="13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9">
        <f t="shared" si="28"/>
        <v>5.7521428571428572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 s="6">
        <v>1448258400</v>
      </c>
      <c r="M469" s="13">
        <f t="shared" si="29"/>
        <v>42331.25</v>
      </c>
      <c r="N469" s="5">
        <v>1448863200</v>
      </c>
      <c r="O469" s="13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9">
        <f t="shared" si="28"/>
        <v>0.40500000000000003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 s="6">
        <v>1555218000</v>
      </c>
      <c r="M470" s="13">
        <f t="shared" si="29"/>
        <v>43569.208333333328</v>
      </c>
      <c r="N470" s="5">
        <v>1556600400</v>
      </c>
      <c r="O470" s="13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9">
        <f t="shared" si="28"/>
        <v>1.8442857142857143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 s="6">
        <v>1431925200</v>
      </c>
      <c r="M471" s="13">
        <f t="shared" si="29"/>
        <v>42142.208333333328</v>
      </c>
      <c r="N471" s="5">
        <v>1432098000</v>
      </c>
      <c r="O471" s="13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9">
        <f t="shared" si="28"/>
        <v>2.8580555555555556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 s="6">
        <v>1481522400</v>
      </c>
      <c r="M472" s="13">
        <f t="shared" si="29"/>
        <v>42716.25</v>
      </c>
      <c r="N472" s="5">
        <v>1482127200</v>
      </c>
      <c r="O472" s="13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9">
        <f t="shared" si="28"/>
        <v>3.19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 s="6">
        <v>1335934800</v>
      </c>
      <c r="M473" s="13">
        <f t="shared" si="29"/>
        <v>41031.208333333336</v>
      </c>
      <c r="N473" s="5">
        <v>1335934800</v>
      </c>
      <c r="O473" s="13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9">
        <f t="shared" si="28"/>
        <v>0.39234070221066319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 s="6">
        <v>1552280400</v>
      </c>
      <c r="M474" s="13">
        <f t="shared" si="29"/>
        <v>43535.208333333328</v>
      </c>
      <c r="N474" s="5">
        <v>1556946000</v>
      </c>
      <c r="O474" s="13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9">
        <f t="shared" si="28"/>
        <v>1.7814000000000001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 s="6">
        <v>1529989200</v>
      </c>
      <c r="M475" s="13">
        <f t="shared" si="29"/>
        <v>43277.208333333328</v>
      </c>
      <c r="N475" s="5">
        <v>1530075600</v>
      </c>
      <c r="O475" s="13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9">
        <f t="shared" si="28"/>
        <v>3.6515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 s="6">
        <v>1418709600</v>
      </c>
      <c r="M476" s="13">
        <f t="shared" si="29"/>
        <v>41989.25</v>
      </c>
      <c r="N476" s="5">
        <v>1418796000</v>
      </c>
      <c r="O476" s="13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9">
        <f t="shared" si="28"/>
        <v>1.1394594594594594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 s="6">
        <v>1372136400</v>
      </c>
      <c r="M477" s="13">
        <f t="shared" si="29"/>
        <v>41450.208333333336</v>
      </c>
      <c r="N477" s="5">
        <v>1372482000</v>
      </c>
      <c r="O477" s="13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9">
        <f t="shared" si="28"/>
        <v>0.29828720626631855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 s="6">
        <v>1533877200</v>
      </c>
      <c r="M478" s="13">
        <f t="shared" si="29"/>
        <v>43322.208333333328</v>
      </c>
      <c r="N478" s="5">
        <v>1534395600</v>
      </c>
      <c r="O478" s="13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9">
        <f t="shared" si="28"/>
        <v>0.54270588235294115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 s="6">
        <v>1309064400</v>
      </c>
      <c r="M479" s="13">
        <f t="shared" si="29"/>
        <v>40720.208333333336</v>
      </c>
      <c r="N479" s="5">
        <v>1311397200</v>
      </c>
      <c r="O479" s="13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9">
        <f t="shared" si="28"/>
        <v>2.3634156976744185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 s="6">
        <v>1425877200</v>
      </c>
      <c r="M480" s="13">
        <f t="shared" si="29"/>
        <v>42072.208333333328</v>
      </c>
      <c r="N480" s="5">
        <v>1426914000</v>
      </c>
      <c r="O480" s="13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9">
        <f t="shared" si="28"/>
        <v>5.1291666666666664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 s="6">
        <v>1501304400</v>
      </c>
      <c r="M481" s="13">
        <f t="shared" si="29"/>
        <v>42945.208333333328</v>
      </c>
      <c r="N481" s="5">
        <v>1501477200</v>
      </c>
      <c r="O481" s="13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9">
        <f t="shared" si="28"/>
        <v>1.0065116279069768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 s="6">
        <v>1268287200</v>
      </c>
      <c r="M482" s="13">
        <f t="shared" si="29"/>
        <v>40248.25</v>
      </c>
      <c r="N482" s="5">
        <v>1269061200</v>
      </c>
      <c r="O482" s="13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9">
        <f t="shared" si="28"/>
        <v>0.81348423194303154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 s="6">
        <v>1412139600</v>
      </c>
      <c r="M483" s="13">
        <f t="shared" si="29"/>
        <v>41913.208333333336</v>
      </c>
      <c r="N483" s="5">
        <v>1415772000</v>
      </c>
      <c r="O483" s="13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9">
        <f t="shared" si="28"/>
        <v>0.16404761904761905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 s="6">
        <v>1330063200</v>
      </c>
      <c r="M484" s="13">
        <f t="shared" si="29"/>
        <v>40963.25</v>
      </c>
      <c r="N484" s="5">
        <v>1331013600</v>
      </c>
      <c r="O484" s="13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9">
        <f t="shared" si="28"/>
        <v>0.52774617067833696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 s="6">
        <v>1576130400</v>
      </c>
      <c r="M485" s="13">
        <f t="shared" si="29"/>
        <v>43811.25</v>
      </c>
      <c r="N485" s="5">
        <v>1576735200</v>
      </c>
      <c r="O485" s="13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9">
        <f t="shared" si="28"/>
        <v>2.6020608108108108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 s="6">
        <v>1407128400</v>
      </c>
      <c r="M486" s="13">
        <f t="shared" si="29"/>
        <v>41855.208333333336</v>
      </c>
      <c r="N486" s="5">
        <v>1411362000</v>
      </c>
      <c r="O486" s="13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9">
        <f t="shared" si="28"/>
        <v>0.30732891832229581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 s="6">
        <v>1560142800</v>
      </c>
      <c r="M487" s="13">
        <f t="shared" si="29"/>
        <v>43626.208333333328</v>
      </c>
      <c r="N487" s="5">
        <v>1563685200</v>
      </c>
      <c r="O487" s="13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9">
        <f t="shared" si="28"/>
        <v>0.13500000000000001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 s="6">
        <v>1520575200</v>
      </c>
      <c r="M488" s="13">
        <f t="shared" si="29"/>
        <v>43168.25</v>
      </c>
      <c r="N488" s="5">
        <v>1521867600</v>
      </c>
      <c r="O488" s="13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9">
        <f t="shared" si="28"/>
        <v>1.7862556663644606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 s="6">
        <v>1492664400</v>
      </c>
      <c r="M489" s="13">
        <f t="shared" si="29"/>
        <v>42845.208333333328</v>
      </c>
      <c r="N489" s="5">
        <v>1495515600</v>
      </c>
      <c r="O489" s="13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9">
        <f t="shared" si="28"/>
        <v>2.2005660377358489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 s="6">
        <v>1454479200</v>
      </c>
      <c r="M490" s="13">
        <f t="shared" si="29"/>
        <v>42403.25</v>
      </c>
      <c r="N490" s="5">
        <v>1455948000</v>
      </c>
      <c r="O490" s="13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9">
        <f t="shared" si="28"/>
        <v>1.015108695652174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 s="6">
        <v>1281934800</v>
      </c>
      <c r="M491" s="13">
        <f t="shared" si="29"/>
        <v>40406.208333333336</v>
      </c>
      <c r="N491" s="5">
        <v>1282366800</v>
      </c>
      <c r="O491" s="13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9">
        <f t="shared" si="28"/>
        <v>1.915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 s="6">
        <v>1573970400</v>
      </c>
      <c r="M492" s="13">
        <f t="shared" si="29"/>
        <v>43786.25</v>
      </c>
      <c r="N492" s="5">
        <v>1574575200</v>
      </c>
      <c r="O492" s="13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9">
        <f t="shared" si="28"/>
        <v>3.0534683098591549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 s="6">
        <v>1372654800</v>
      </c>
      <c r="M493" s="13">
        <f t="shared" si="29"/>
        <v>41456.208333333336</v>
      </c>
      <c r="N493" s="5">
        <v>1374901200</v>
      </c>
      <c r="O493" s="13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9">
        <f t="shared" si="28"/>
        <v>0.23995287958115183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 s="6">
        <v>1275886800</v>
      </c>
      <c r="M494" s="13">
        <f t="shared" si="29"/>
        <v>40336.208333333336</v>
      </c>
      <c r="N494" s="5">
        <v>1278910800</v>
      </c>
      <c r="O494" s="13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9">
        <f t="shared" si="28"/>
        <v>7.2377777777777776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 s="6">
        <v>1561784400</v>
      </c>
      <c r="M495" s="13">
        <f t="shared" si="29"/>
        <v>43645.208333333328</v>
      </c>
      <c r="N495" s="5">
        <v>1562907600</v>
      </c>
      <c r="O495" s="13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9">
        <f t="shared" si="28"/>
        <v>5.4736000000000002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 s="6">
        <v>1332392400</v>
      </c>
      <c r="M496" s="13">
        <f t="shared" si="29"/>
        <v>40990.208333333336</v>
      </c>
      <c r="N496" s="5">
        <v>1332478800</v>
      </c>
      <c r="O496" s="13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9">
        <f t="shared" si="28"/>
        <v>4.1449999999999996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 s="6">
        <v>1402376400</v>
      </c>
      <c r="M497" s="13">
        <f t="shared" si="29"/>
        <v>41800.208333333336</v>
      </c>
      <c r="N497" s="5">
        <v>1402722000</v>
      </c>
      <c r="O497" s="13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9">
        <f t="shared" si="28"/>
        <v>9.0696409140369975E-3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 s="6">
        <v>1495342800</v>
      </c>
      <c r="M498" s="13">
        <f t="shared" si="29"/>
        <v>42876.208333333328</v>
      </c>
      <c r="N498" s="5">
        <v>1496811600</v>
      </c>
      <c r="O498" s="13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9">
        <f t="shared" si="28"/>
        <v>0.34173469387755101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 s="6">
        <v>1482213600</v>
      </c>
      <c r="M499" s="13">
        <f t="shared" si="29"/>
        <v>42724.25</v>
      </c>
      <c r="N499" s="5">
        <v>1482213600</v>
      </c>
      <c r="O499" s="13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9">
        <f t="shared" si="28"/>
        <v>0.239488107549121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 s="6">
        <v>1420092000</v>
      </c>
      <c r="M500" s="13">
        <f t="shared" si="29"/>
        <v>42005.25</v>
      </c>
      <c r="N500" s="5">
        <v>1420264800</v>
      </c>
      <c r="O500" s="13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9">
        <f t="shared" si="28"/>
        <v>0.48072649572649573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 s="6">
        <v>1458018000</v>
      </c>
      <c r="M501" s="13">
        <f t="shared" si="29"/>
        <v>42444.208333333328</v>
      </c>
      <c r="N501" s="5">
        <v>1458450000</v>
      </c>
      <c r="O501" s="13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9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 s="6">
        <v>1367384400</v>
      </c>
      <c r="M502" s="13">
        <f t="shared" si="29"/>
        <v>41395.208333333336</v>
      </c>
      <c r="N502" s="5">
        <v>1369803600</v>
      </c>
      <c r="O502" s="13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9">
        <f t="shared" si="28"/>
        <v>0.70145182291666663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 s="6">
        <v>1363064400</v>
      </c>
      <c r="M503" s="13">
        <f t="shared" si="29"/>
        <v>41345.208333333336</v>
      </c>
      <c r="N503" s="5">
        <v>1363237200</v>
      </c>
      <c r="O503" s="13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9">
        <f t="shared" si="28"/>
        <v>5.2992307692307694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 s="6">
        <v>1343365200</v>
      </c>
      <c r="M504" s="13">
        <f t="shared" si="29"/>
        <v>41117.208333333336</v>
      </c>
      <c r="N504" s="5">
        <v>1345870800</v>
      </c>
      <c r="O504" s="13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9">
        <f t="shared" si="28"/>
        <v>1.8032549019607844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 s="6">
        <v>1435726800</v>
      </c>
      <c r="M505" s="13">
        <f t="shared" si="29"/>
        <v>42186.208333333328</v>
      </c>
      <c r="N505" s="5">
        <v>1437454800</v>
      </c>
      <c r="O505" s="13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9">
        <f t="shared" si="28"/>
        <v>0.92320000000000002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 s="6">
        <v>1431925200</v>
      </c>
      <c r="M506" s="13">
        <f t="shared" si="29"/>
        <v>42142.208333333328</v>
      </c>
      <c r="N506" s="5">
        <v>1432011600</v>
      </c>
      <c r="O506" s="13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9">
        <f t="shared" si="28"/>
        <v>0.13901001112347053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 s="6">
        <v>1362722400</v>
      </c>
      <c r="M507" s="13">
        <f t="shared" si="29"/>
        <v>41341.25</v>
      </c>
      <c r="N507" s="5">
        <v>1366347600</v>
      </c>
      <c r="O507" s="13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9">
        <f t="shared" si="28"/>
        <v>9.2707777777777771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 s="6">
        <v>1511416800</v>
      </c>
      <c r="M508" s="13">
        <f t="shared" si="29"/>
        <v>43062.25</v>
      </c>
      <c r="N508" s="5">
        <v>1512885600</v>
      </c>
      <c r="O508" s="13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9">
        <f t="shared" si="28"/>
        <v>0.39857142857142858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 s="6">
        <v>1365483600</v>
      </c>
      <c r="M509" s="13">
        <f t="shared" si="29"/>
        <v>41373.208333333336</v>
      </c>
      <c r="N509" s="5">
        <v>1369717200</v>
      </c>
      <c r="O509" s="13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9">
        <f t="shared" si="28"/>
        <v>1.1222929936305732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 s="6">
        <v>1532840400</v>
      </c>
      <c r="M510" s="13">
        <f t="shared" si="29"/>
        <v>43310.208333333328</v>
      </c>
      <c r="N510" s="5">
        <v>1534654800</v>
      </c>
      <c r="O510" s="13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9">
        <f t="shared" si="28"/>
        <v>0.70925816023738875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 s="6">
        <v>1336194000</v>
      </c>
      <c r="M511" s="13">
        <f t="shared" si="29"/>
        <v>41034.208333333336</v>
      </c>
      <c r="N511" s="5">
        <v>1337058000</v>
      </c>
      <c r="O511" s="13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9">
        <f t="shared" si="28"/>
        <v>1.1908974358974358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 s="6">
        <v>1527742800</v>
      </c>
      <c r="M512" s="13">
        <f t="shared" si="29"/>
        <v>43251.208333333328</v>
      </c>
      <c r="N512" s="5">
        <v>1529816400</v>
      </c>
      <c r="O512" s="13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9">
        <f t="shared" si="28"/>
        <v>0.24017591339648173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 s="6">
        <v>1564030800</v>
      </c>
      <c r="M513" s="13">
        <f t="shared" si="29"/>
        <v>43671.208333333328</v>
      </c>
      <c r="N513" s="5">
        <v>1564894800</v>
      </c>
      <c r="O513" s="13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9">
        <f t="shared" si="28"/>
        <v>1.3931868131868133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 s="6">
        <v>1404536400</v>
      </c>
      <c r="M514" s="13">
        <f t="shared" si="29"/>
        <v>41825.208333333336</v>
      </c>
      <c r="N514" s="5">
        <v>1404622800</v>
      </c>
      <c r="O514" s="13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9">
        <f t="shared" ref="F515:F578" si="32">E515/D515</f>
        <v>0.39277108433734942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 s="6">
        <v>1284008400</v>
      </c>
      <c r="M515" s="13">
        <f t="shared" ref="M515:M578" si="33">(((L515/60)/60)/24)+DATE(1970,1,1)</f>
        <v>40430.208333333336</v>
      </c>
      <c r="N515" s="5">
        <v>1284181200</v>
      </c>
      <c r="O515" s="13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9">
        <f t="shared" si="32"/>
        <v>0.22439077144917088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 s="6">
        <v>1386309600</v>
      </c>
      <c r="M516" s="13">
        <f t="shared" si="33"/>
        <v>41614.25</v>
      </c>
      <c r="N516" s="5">
        <v>1386741600</v>
      </c>
      <c r="O516" s="13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9">
        <f t="shared" si="32"/>
        <v>0.55779069767441858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 s="6">
        <v>1324620000</v>
      </c>
      <c r="M517" s="13">
        <f t="shared" si="33"/>
        <v>40900.25</v>
      </c>
      <c r="N517" s="5">
        <v>1324792800</v>
      </c>
      <c r="O517" s="13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9">
        <f t="shared" si="32"/>
        <v>0.42523125996810207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 s="6">
        <v>1281070800</v>
      </c>
      <c r="M518" s="13">
        <f t="shared" si="33"/>
        <v>40396.208333333336</v>
      </c>
      <c r="N518" s="5">
        <v>1284354000</v>
      </c>
      <c r="O518" s="13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9">
        <f t="shared" si="32"/>
        <v>1.1200000000000001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 s="6">
        <v>1493960400</v>
      </c>
      <c r="M519" s="13">
        <f t="shared" si="33"/>
        <v>42860.208333333328</v>
      </c>
      <c r="N519" s="5">
        <v>1494392400</v>
      </c>
      <c r="O519" s="13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9">
        <f t="shared" si="32"/>
        <v>7.0681818181818179E-2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 s="6">
        <v>1519365600</v>
      </c>
      <c r="M520" s="13">
        <f t="shared" si="33"/>
        <v>43154.25</v>
      </c>
      <c r="N520" s="5">
        <v>1519538400</v>
      </c>
      <c r="O520" s="13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9">
        <f t="shared" si="32"/>
        <v>1.0174563871693867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 s="6">
        <v>1420696800</v>
      </c>
      <c r="M521" s="13">
        <f t="shared" si="33"/>
        <v>42012.25</v>
      </c>
      <c r="N521" s="5">
        <v>1421906400</v>
      </c>
      <c r="O521" s="13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9">
        <f t="shared" si="32"/>
        <v>4.2575000000000003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 s="6">
        <v>1555650000</v>
      </c>
      <c r="M522" s="13">
        <f t="shared" si="33"/>
        <v>43574.208333333328</v>
      </c>
      <c r="N522" s="5">
        <v>1555909200</v>
      </c>
      <c r="O522" s="13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9">
        <f t="shared" si="32"/>
        <v>1.4553947368421052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 s="6">
        <v>1471928400</v>
      </c>
      <c r="M523" s="13">
        <f t="shared" si="33"/>
        <v>42605.208333333328</v>
      </c>
      <c r="N523" s="5">
        <v>1472446800</v>
      </c>
      <c r="O523" s="13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9">
        <f t="shared" si="32"/>
        <v>0.32453465346534655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 s="6">
        <v>1341291600</v>
      </c>
      <c r="M524" s="13">
        <f t="shared" si="33"/>
        <v>41093.208333333336</v>
      </c>
      <c r="N524" s="5">
        <v>1342328400</v>
      </c>
      <c r="O524" s="13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9">
        <f t="shared" si="32"/>
        <v>7.003333333333333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 s="6">
        <v>1267682400</v>
      </c>
      <c r="M525" s="13">
        <f t="shared" si="33"/>
        <v>40241.25</v>
      </c>
      <c r="N525" s="5">
        <v>1268114400</v>
      </c>
      <c r="O525" s="13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9">
        <f t="shared" si="32"/>
        <v>0.83904860392967939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 s="6">
        <v>1272258000</v>
      </c>
      <c r="M526" s="13">
        <f t="shared" si="33"/>
        <v>40294.208333333336</v>
      </c>
      <c r="N526" s="5">
        <v>1273381200</v>
      </c>
      <c r="O526" s="13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9">
        <f t="shared" si="32"/>
        <v>0.84190476190476193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 s="6">
        <v>1290492000</v>
      </c>
      <c r="M527" s="13">
        <f t="shared" si="33"/>
        <v>40505.25</v>
      </c>
      <c r="N527" s="5">
        <v>1290837600</v>
      </c>
      <c r="O527" s="13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9">
        <f t="shared" si="32"/>
        <v>1.5595180722891566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 s="6">
        <v>1451109600</v>
      </c>
      <c r="M528" s="13">
        <f t="shared" si="33"/>
        <v>42364.25</v>
      </c>
      <c r="N528" s="5">
        <v>1454306400</v>
      </c>
      <c r="O528" s="13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9">
        <f t="shared" si="32"/>
        <v>0.99619450317124736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 s="6">
        <v>1454652000</v>
      </c>
      <c r="M529" s="13">
        <f t="shared" si="33"/>
        <v>42405.25</v>
      </c>
      <c r="N529" s="5">
        <v>1457762400</v>
      </c>
      <c r="O529" s="13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9">
        <f t="shared" si="32"/>
        <v>0.80300000000000005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 s="6">
        <v>1385186400</v>
      </c>
      <c r="M530" s="13">
        <f t="shared" si="33"/>
        <v>41601.25</v>
      </c>
      <c r="N530" s="5">
        <v>1389074400</v>
      </c>
      <c r="O530" s="13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9">
        <f t="shared" si="32"/>
        <v>0.11254901960784314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 s="6">
        <v>1399698000</v>
      </c>
      <c r="M531" s="13">
        <f t="shared" si="33"/>
        <v>41769.208333333336</v>
      </c>
      <c r="N531" s="5">
        <v>1402117200</v>
      </c>
      <c r="O531" s="13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9">
        <f t="shared" si="32"/>
        <v>0.91740952380952379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 s="6">
        <v>1283230800</v>
      </c>
      <c r="M532" s="13">
        <f t="shared" si="33"/>
        <v>40421.208333333336</v>
      </c>
      <c r="N532" s="5">
        <v>1284440400</v>
      </c>
      <c r="O532" s="13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9">
        <f t="shared" si="32"/>
        <v>0.95521156936261387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 s="6">
        <v>1384149600</v>
      </c>
      <c r="M533" s="13">
        <f t="shared" si="33"/>
        <v>41589.25</v>
      </c>
      <c r="N533" s="5">
        <v>1388988000</v>
      </c>
      <c r="O533" s="13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9">
        <f t="shared" si="32"/>
        <v>5.0287499999999996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 s="6">
        <v>1516860000</v>
      </c>
      <c r="M534" s="13">
        <f t="shared" si="33"/>
        <v>43125.25</v>
      </c>
      <c r="N534" s="5">
        <v>1516946400</v>
      </c>
      <c r="O534" s="13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9">
        <f t="shared" si="32"/>
        <v>1.5924394463667819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 s="6">
        <v>1374642000</v>
      </c>
      <c r="M535" s="13">
        <f t="shared" si="33"/>
        <v>41479.208333333336</v>
      </c>
      <c r="N535" s="5">
        <v>1377752400</v>
      </c>
      <c r="O535" s="13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9">
        <f t="shared" si="32"/>
        <v>0.15022446689113356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 s="6">
        <v>1534482000</v>
      </c>
      <c r="M536" s="13">
        <f t="shared" si="33"/>
        <v>43329.208333333328</v>
      </c>
      <c r="N536" s="5">
        <v>1534568400</v>
      </c>
      <c r="O536" s="13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9">
        <f t="shared" si="32"/>
        <v>4.820384615384615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 s="6">
        <v>1528434000</v>
      </c>
      <c r="M537" s="13">
        <f t="shared" si="33"/>
        <v>43259.208333333328</v>
      </c>
      <c r="N537" s="5">
        <v>1528606800</v>
      </c>
      <c r="O537" s="13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9">
        <f t="shared" si="32"/>
        <v>1.4996938775510205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 s="6">
        <v>1282626000</v>
      </c>
      <c r="M538" s="13">
        <f t="shared" si="33"/>
        <v>40414.208333333336</v>
      </c>
      <c r="N538" s="5">
        <v>1284872400</v>
      </c>
      <c r="O538" s="13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9">
        <f t="shared" si="32"/>
        <v>1.1722156398104266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 s="6">
        <v>1535605200</v>
      </c>
      <c r="M539" s="13">
        <f t="shared" si="33"/>
        <v>43342.208333333328</v>
      </c>
      <c r="N539" s="5">
        <v>1537592400</v>
      </c>
      <c r="O539" s="13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9">
        <f t="shared" si="32"/>
        <v>0.37695968274950431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 s="6">
        <v>1379826000</v>
      </c>
      <c r="M540" s="13">
        <f t="shared" si="33"/>
        <v>41539.208333333336</v>
      </c>
      <c r="N540" s="5">
        <v>1381208400</v>
      </c>
      <c r="O540" s="13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9">
        <f t="shared" si="32"/>
        <v>0.72653061224489801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 s="6">
        <v>1561957200</v>
      </c>
      <c r="M541" s="13">
        <f t="shared" si="33"/>
        <v>43647.208333333328</v>
      </c>
      <c r="N541" s="5">
        <v>1562475600</v>
      </c>
      <c r="O541" s="13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9">
        <f t="shared" si="32"/>
        <v>2.6598113207547169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 s="6">
        <v>1525496400</v>
      </c>
      <c r="M542" s="13">
        <f t="shared" si="33"/>
        <v>43225.208333333328</v>
      </c>
      <c r="N542" s="5">
        <v>1527397200</v>
      </c>
      <c r="O542" s="13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9">
        <f t="shared" si="32"/>
        <v>0.24205617977528091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 s="6">
        <v>1433912400</v>
      </c>
      <c r="M543" s="13">
        <f t="shared" si="33"/>
        <v>42165.208333333328</v>
      </c>
      <c r="N543" s="5">
        <v>1436158800</v>
      </c>
      <c r="O543" s="13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9">
        <f t="shared" si="32"/>
        <v>2.5064935064935064E-2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 s="6">
        <v>1453442400</v>
      </c>
      <c r="M544" s="13">
        <f t="shared" si="33"/>
        <v>42391.25</v>
      </c>
      <c r="N544" s="5">
        <v>1456034400</v>
      </c>
      <c r="O544" s="13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9">
        <f t="shared" si="32"/>
        <v>0.1632979976442874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 s="6">
        <v>1378875600</v>
      </c>
      <c r="M545" s="13">
        <f t="shared" si="33"/>
        <v>41528.208333333336</v>
      </c>
      <c r="N545" s="5">
        <v>1380171600</v>
      </c>
      <c r="O545" s="13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9">
        <f t="shared" si="32"/>
        <v>2.7650000000000001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 s="6">
        <v>1452232800</v>
      </c>
      <c r="M546" s="13">
        <f t="shared" si="33"/>
        <v>42377.25</v>
      </c>
      <c r="N546" s="5">
        <v>1453356000</v>
      </c>
      <c r="O546" s="13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9">
        <f t="shared" si="32"/>
        <v>0.88803571428571426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 s="6">
        <v>1577253600</v>
      </c>
      <c r="M547" s="13">
        <f t="shared" si="33"/>
        <v>43824.25</v>
      </c>
      <c r="N547" s="5">
        <v>1578981600</v>
      </c>
      <c r="O547" s="13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9">
        <f t="shared" si="32"/>
        <v>1.6357142857142857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 s="6">
        <v>1537160400</v>
      </c>
      <c r="M548" s="13">
        <f t="shared" si="33"/>
        <v>43360.208333333328</v>
      </c>
      <c r="N548" s="5">
        <v>1537419600</v>
      </c>
      <c r="O548" s="13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9">
        <f t="shared" si="32"/>
        <v>9.69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 s="6">
        <v>1422165600</v>
      </c>
      <c r="M549" s="13">
        <f t="shared" si="33"/>
        <v>42029.25</v>
      </c>
      <c r="N549" s="5">
        <v>1423202400</v>
      </c>
      <c r="O549" s="13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9">
        <f t="shared" si="32"/>
        <v>2.7091376701966716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 s="6">
        <v>1459486800</v>
      </c>
      <c r="M550" s="13">
        <f t="shared" si="33"/>
        <v>42461.208333333328</v>
      </c>
      <c r="N550" s="5">
        <v>1460610000</v>
      </c>
      <c r="O550" s="13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9">
        <f t="shared" si="32"/>
        <v>2.8421355932203389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 s="6">
        <v>1369717200</v>
      </c>
      <c r="M551" s="13">
        <f t="shared" si="33"/>
        <v>41422.208333333336</v>
      </c>
      <c r="N551" s="5">
        <v>1370494800</v>
      </c>
      <c r="O551" s="13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9">
        <f t="shared" si="32"/>
        <v>0.04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 s="6">
        <v>1330495200</v>
      </c>
      <c r="M552" s="13">
        <f t="shared" si="33"/>
        <v>40968.25</v>
      </c>
      <c r="N552" s="5">
        <v>1332306000</v>
      </c>
      <c r="O552" s="13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9">
        <f t="shared" si="32"/>
        <v>0.58632981676846196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 s="6">
        <v>1419055200</v>
      </c>
      <c r="M553" s="13">
        <f t="shared" si="33"/>
        <v>41993.25</v>
      </c>
      <c r="N553" s="5">
        <v>1422511200</v>
      </c>
      <c r="O553" s="13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9">
        <f t="shared" si="32"/>
        <v>0.98511111111111116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 s="6">
        <v>1480140000</v>
      </c>
      <c r="M554" s="13">
        <f t="shared" si="33"/>
        <v>42700.25</v>
      </c>
      <c r="N554" s="5">
        <v>1480312800</v>
      </c>
      <c r="O554" s="13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9">
        <f t="shared" si="32"/>
        <v>0.43975381008206332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 s="6">
        <v>1293948000</v>
      </c>
      <c r="M555" s="13">
        <f t="shared" si="33"/>
        <v>40545.25</v>
      </c>
      <c r="N555" s="5">
        <v>1294034400</v>
      </c>
      <c r="O555" s="13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9">
        <f t="shared" si="32"/>
        <v>1.5166315789473683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 s="6">
        <v>1482127200</v>
      </c>
      <c r="M556" s="13">
        <f t="shared" si="33"/>
        <v>42723.25</v>
      </c>
      <c r="N556" s="5">
        <v>1482645600</v>
      </c>
      <c r="O556" s="13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9">
        <f t="shared" si="32"/>
        <v>2.2363492063492063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 s="6">
        <v>1396414800</v>
      </c>
      <c r="M557" s="13">
        <f t="shared" si="33"/>
        <v>41731.208333333336</v>
      </c>
      <c r="N557" s="5">
        <v>1399093200</v>
      </c>
      <c r="O557" s="13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9">
        <f t="shared" si="32"/>
        <v>2.3975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 s="6">
        <v>1315285200</v>
      </c>
      <c r="M558" s="13">
        <f t="shared" si="33"/>
        <v>40792.208333333336</v>
      </c>
      <c r="N558" s="5">
        <v>1315890000</v>
      </c>
      <c r="O558" s="13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9">
        <f t="shared" si="32"/>
        <v>1.9933333333333334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 s="6">
        <v>1443762000</v>
      </c>
      <c r="M559" s="13">
        <f t="shared" si="33"/>
        <v>42279.208333333328</v>
      </c>
      <c r="N559" s="5">
        <v>1444021200</v>
      </c>
      <c r="O559" s="13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9">
        <f t="shared" si="32"/>
        <v>1.373448275862069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 s="6">
        <v>1456293600</v>
      </c>
      <c r="M560" s="13">
        <f t="shared" si="33"/>
        <v>42424.25</v>
      </c>
      <c r="N560" s="5">
        <v>1460005200</v>
      </c>
      <c r="O560" s="13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9">
        <f t="shared" si="32"/>
        <v>1.009696106362773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 s="6">
        <v>1470114000</v>
      </c>
      <c r="M561" s="13">
        <f t="shared" si="33"/>
        <v>42584.208333333328</v>
      </c>
      <c r="N561" s="5">
        <v>1470718800</v>
      </c>
      <c r="O561" s="13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9">
        <f t="shared" si="32"/>
        <v>7.9416000000000002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 s="6">
        <v>1321596000</v>
      </c>
      <c r="M562" s="13">
        <f t="shared" si="33"/>
        <v>40865.25</v>
      </c>
      <c r="N562" s="5">
        <v>1325052000</v>
      </c>
      <c r="O562" s="13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9">
        <f t="shared" si="32"/>
        <v>3.6970000000000001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 s="6">
        <v>1318827600</v>
      </c>
      <c r="M563" s="13">
        <f t="shared" si="33"/>
        <v>40833.208333333336</v>
      </c>
      <c r="N563" s="5">
        <v>1319000400</v>
      </c>
      <c r="O563" s="13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9">
        <f t="shared" si="32"/>
        <v>0.12818181818181817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 s="6">
        <v>1552366800</v>
      </c>
      <c r="M564" s="13">
        <f t="shared" si="33"/>
        <v>43536.208333333328</v>
      </c>
      <c r="N564" s="5">
        <v>1552539600</v>
      </c>
      <c r="O564" s="13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9">
        <f t="shared" si="32"/>
        <v>1.3802702702702703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 s="6">
        <v>1542088800</v>
      </c>
      <c r="M565" s="13">
        <f t="shared" si="33"/>
        <v>43417.25</v>
      </c>
      <c r="N565" s="5">
        <v>1543816800</v>
      </c>
      <c r="O565" s="13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9">
        <f t="shared" si="32"/>
        <v>0.83813278008298753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 s="6">
        <v>1426395600</v>
      </c>
      <c r="M566" s="13">
        <f t="shared" si="33"/>
        <v>42078.208333333328</v>
      </c>
      <c r="N566" s="5">
        <v>1427086800</v>
      </c>
      <c r="O566" s="13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9">
        <f t="shared" si="32"/>
        <v>2.0460063224446787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 s="6">
        <v>1321336800</v>
      </c>
      <c r="M567" s="13">
        <f t="shared" si="33"/>
        <v>40862.25</v>
      </c>
      <c r="N567" s="5">
        <v>1323064800</v>
      </c>
      <c r="O567" s="13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9">
        <f t="shared" si="32"/>
        <v>0.44344086021505374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 s="6">
        <v>1456293600</v>
      </c>
      <c r="M568" s="13">
        <f t="shared" si="33"/>
        <v>42424.25</v>
      </c>
      <c r="N568" s="5">
        <v>1458277200</v>
      </c>
      <c r="O568" s="13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9">
        <f t="shared" si="32"/>
        <v>2.1860294117647059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 s="6">
        <v>1404968400</v>
      </c>
      <c r="M569" s="13">
        <f t="shared" si="33"/>
        <v>41830.208333333336</v>
      </c>
      <c r="N569" s="5">
        <v>1405141200</v>
      </c>
      <c r="O569" s="13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9">
        <f t="shared" si="32"/>
        <v>1.8603314917127072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 s="6">
        <v>1279170000</v>
      </c>
      <c r="M570" s="13">
        <f t="shared" si="33"/>
        <v>40374.208333333336</v>
      </c>
      <c r="N570" s="5">
        <v>1283058000</v>
      </c>
      <c r="O570" s="13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9">
        <f t="shared" si="32"/>
        <v>2.3733830845771142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 s="6">
        <v>1294725600</v>
      </c>
      <c r="M571" s="13">
        <f t="shared" si="33"/>
        <v>40554.25</v>
      </c>
      <c r="N571" s="5">
        <v>1295762400</v>
      </c>
      <c r="O571" s="13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9">
        <f t="shared" si="32"/>
        <v>3.0565384615384614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 s="6">
        <v>1419055200</v>
      </c>
      <c r="M572" s="13">
        <f t="shared" si="33"/>
        <v>41993.25</v>
      </c>
      <c r="N572" s="5">
        <v>1419573600</v>
      </c>
      <c r="O572" s="13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9">
        <f t="shared" si="32"/>
        <v>0.94142857142857139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 s="6">
        <v>1434690000</v>
      </c>
      <c r="M573" s="13">
        <f t="shared" si="33"/>
        <v>42174.208333333328</v>
      </c>
      <c r="N573" s="5">
        <v>1438750800</v>
      </c>
      <c r="O573" s="13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9">
        <f t="shared" si="32"/>
        <v>0.54400000000000004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 s="6">
        <v>1443416400</v>
      </c>
      <c r="M574" s="13">
        <f t="shared" si="33"/>
        <v>42275.208333333328</v>
      </c>
      <c r="N574" s="5">
        <v>1444798800</v>
      </c>
      <c r="O574" s="13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9">
        <f t="shared" si="32"/>
        <v>1.1188059701492536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 s="6">
        <v>1399006800</v>
      </c>
      <c r="M575" s="13">
        <f t="shared" si="33"/>
        <v>41761.208333333336</v>
      </c>
      <c r="N575" s="5">
        <v>1399179600</v>
      </c>
      <c r="O575" s="13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9">
        <f t="shared" si="32"/>
        <v>3.6914814814814814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 s="6">
        <v>1575698400</v>
      </c>
      <c r="M576" s="13">
        <f t="shared" si="33"/>
        <v>43806.25</v>
      </c>
      <c r="N576" s="5">
        <v>1576562400</v>
      </c>
      <c r="O576" s="13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9">
        <f t="shared" si="32"/>
        <v>0.62930372148859548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 s="6">
        <v>1400562000</v>
      </c>
      <c r="M577" s="13">
        <f t="shared" si="33"/>
        <v>41779.208333333336</v>
      </c>
      <c r="N577" s="5">
        <v>1400821200</v>
      </c>
      <c r="O577" s="13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9">
        <f t="shared" si="32"/>
        <v>0.6492783505154639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 s="6">
        <v>1509512400</v>
      </c>
      <c r="M578" s="13">
        <f t="shared" si="33"/>
        <v>43040.208333333328</v>
      </c>
      <c r="N578" s="5">
        <v>1510984800</v>
      </c>
      <c r="O578" s="13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9">
        <f t="shared" ref="F579:F642" si="36">E579/D579</f>
        <v>0.18853658536585366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 s="6">
        <v>1299823200</v>
      </c>
      <c r="M579" s="13">
        <f t="shared" ref="M579:M642" si="37">(((L579/60)/60)/24)+DATE(1970,1,1)</f>
        <v>40613.25</v>
      </c>
      <c r="N579" s="5">
        <v>1302066000</v>
      </c>
      <c r="O579" s="13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9">
        <f t="shared" si="36"/>
        <v>0.1675440414507772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 s="6">
        <v>1322719200</v>
      </c>
      <c r="M580" s="13">
        <f t="shared" si="37"/>
        <v>40878.25</v>
      </c>
      <c r="N580" s="5">
        <v>1322978400</v>
      </c>
      <c r="O580" s="13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9">
        <f t="shared" si="36"/>
        <v>1.0111290322580646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 s="6">
        <v>1312693200</v>
      </c>
      <c r="M581" s="13">
        <f t="shared" si="37"/>
        <v>40762.208333333336</v>
      </c>
      <c r="N581" s="5">
        <v>1313730000</v>
      </c>
      <c r="O581" s="13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9">
        <f t="shared" si="36"/>
        <v>3.4150228310502282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 s="6">
        <v>1393394400</v>
      </c>
      <c r="M582" s="13">
        <f t="shared" si="37"/>
        <v>41696.25</v>
      </c>
      <c r="N582" s="5">
        <v>1394085600</v>
      </c>
      <c r="O582" s="13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9">
        <f t="shared" si="36"/>
        <v>0.64016666666666666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 s="6">
        <v>1304053200</v>
      </c>
      <c r="M583" s="13">
        <f t="shared" si="37"/>
        <v>40662.208333333336</v>
      </c>
      <c r="N583" s="5">
        <v>1305349200</v>
      </c>
      <c r="O583" s="13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9">
        <f t="shared" si="36"/>
        <v>0.5208045977011494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 s="6">
        <v>1433912400</v>
      </c>
      <c r="M584" s="13">
        <f t="shared" si="37"/>
        <v>42165.208333333328</v>
      </c>
      <c r="N584" s="5">
        <v>1434344400</v>
      </c>
      <c r="O584" s="13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9">
        <f t="shared" si="36"/>
        <v>3.2240211640211642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 s="6">
        <v>1329717600</v>
      </c>
      <c r="M585" s="13">
        <f t="shared" si="37"/>
        <v>40959.25</v>
      </c>
      <c r="N585" s="5">
        <v>1331186400</v>
      </c>
      <c r="O585" s="13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9">
        <f t="shared" si="36"/>
        <v>1.1950810185185186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 s="6">
        <v>1335330000</v>
      </c>
      <c r="M586" s="13">
        <f t="shared" si="37"/>
        <v>41024.208333333336</v>
      </c>
      <c r="N586" s="5">
        <v>1336539600</v>
      </c>
      <c r="O586" s="13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9">
        <f t="shared" si="36"/>
        <v>1.4679775280898877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 s="6">
        <v>1268888400</v>
      </c>
      <c r="M587" s="13">
        <f t="shared" si="37"/>
        <v>40255.208333333336</v>
      </c>
      <c r="N587" s="5">
        <v>1269752400</v>
      </c>
      <c r="O587" s="13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9">
        <f t="shared" si="36"/>
        <v>9.5057142857142853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 s="6">
        <v>1289973600</v>
      </c>
      <c r="M588" s="13">
        <f t="shared" si="37"/>
        <v>40499.25</v>
      </c>
      <c r="N588" s="5">
        <v>1291615200</v>
      </c>
      <c r="O588" s="13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9">
        <f t="shared" si="36"/>
        <v>0.72893617021276591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 s="6">
        <v>1547877600</v>
      </c>
      <c r="M589" s="13">
        <f t="shared" si="37"/>
        <v>43484.25</v>
      </c>
      <c r="N589" s="5">
        <v>1552366800</v>
      </c>
      <c r="O589" s="13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9">
        <f t="shared" si="36"/>
        <v>0.7900824873096447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 s="6">
        <v>1269493200</v>
      </c>
      <c r="M590" s="13">
        <f t="shared" si="37"/>
        <v>40262.208333333336</v>
      </c>
      <c r="N590" s="5">
        <v>1272171600</v>
      </c>
      <c r="O590" s="13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9">
        <f t="shared" si="36"/>
        <v>0.64721518987341775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 s="6">
        <v>1436072400</v>
      </c>
      <c r="M591" s="13">
        <f t="shared" si="37"/>
        <v>42190.208333333328</v>
      </c>
      <c r="N591" s="5">
        <v>1436677200</v>
      </c>
      <c r="O591" s="13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9">
        <f t="shared" si="36"/>
        <v>0.82028169014084507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 s="6">
        <v>1419141600</v>
      </c>
      <c r="M592" s="13">
        <f t="shared" si="37"/>
        <v>41994.25</v>
      </c>
      <c r="N592" s="5">
        <v>1420092000</v>
      </c>
      <c r="O592" s="13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9">
        <f t="shared" si="36"/>
        <v>10.376666666666667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 s="6">
        <v>1279083600</v>
      </c>
      <c r="M593" s="13">
        <f t="shared" si="37"/>
        <v>40373.208333333336</v>
      </c>
      <c r="N593" s="5">
        <v>1279947600</v>
      </c>
      <c r="O593" s="13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9">
        <f t="shared" si="36"/>
        <v>0.12910076530612244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 s="6">
        <v>1401426000</v>
      </c>
      <c r="M594" s="13">
        <f t="shared" si="37"/>
        <v>41789.208333333336</v>
      </c>
      <c r="N594" s="5">
        <v>1402203600</v>
      </c>
      <c r="O594" s="13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9">
        <f t="shared" si="36"/>
        <v>1.5484210526315789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 s="6">
        <v>1395810000</v>
      </c>
      <c r="M595" s="13">
        <f t="shared" si="37"/>
        <v>41724.208333333336</v>
      </c>
      <c r="N595" s="5">
        <v>1396933200</v>
      </c>
      <c r="O595" s="13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9">
        <f t="shared" si="36"/>
        <v>7.0991735537190084E-2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 s="6">
        <v>1467003600</v>
      </c>
      <c r="M596" s="13">
        <f t="shared" si="37"/>
        <v>42548.208333333328</v>
      </c>
      <c r="N596" s="5">
        <v>1467262800</v>
      </c>
      <c r="O596" s="13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9">
        <f t="shared" si="36"/>
        <v>2.0852773826458035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 s="6">
        <v>1268715600</v>
      </c>
      <c r="M597" s="13">
        <f t="shared" si="37"/>
        <v>40253.208333333336</v>
      </c>
      <c r="N597" s="5">
        <v>1270530000</v>
      </c>
      <c r="O597" s="13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9">
        <f t="shared" si="36"/>
        <v>0.99683544303797467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 s="6">
        <v>1457157600</v>
      </c>
      <c r="M598" s="13">
        <f t="shared" si="37"/>
        <v>42434.25</v>
      </c>
      <c r="N598" s="5">
        <v>1457762400</v>
      </c>
      <c r="O598" s="13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9">
        <f t="shared" si="36"/>
        <v>2.0159756097560977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 s="6">
        <v>1573970400</v>
      </c>
      <c r="M599" s="13">
        <f t="shared" si="37"/>
        <v>43786.25</v>
      </c>
      <c r="N599" s="5">
        <v>1575525600</v>
      </c>
      <c r="O599" s="13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9">
        <f t="shared" si="36"/>
        <v>1.6209032258064515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 s="6">
        <v>1276578000</v>
      </c>
      <c r="M600" s="13">
        <f t="shared" si="37"/>
        <v>40344.208333333336</v>
      </c>
      <c r="N600" s="5">
        <v>1279083600</v>
      </c>
      <c r="O600" s="13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9">
        <f t="shared" si="36"/>
        <v>3.6436208125445471E-2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 s="6">
        <v>1423720800</v>
      </c>
      <c r="M601" s="13">
        <f t="shared" si="37"/>
        <v>42047.25</v>
      </c>
      <c r="N601" s="5">
        <v>1424412000</v>
      </c>
      <c r="O601" s="13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9">
        <f t="shared" si="36"/>
        <v>0.05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 s="6">
        <v>1375160400</v>
      </c>
      <c r="M602" s="13">
        <f t="shared" si="37"/>
        <v>41485.208333333336</v>
      </c>
      <c r="N602" s="5">
        <v>1376197200</v>
      </c>
      <c r="O602" s="13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9">
        <f t="shared" si="36"/>
        <v>2.0663492063492064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 s="6">
        <v>1401426000</v>
      </c>
      <c r="M603" s="13">
        <f t="shared" si="37"/>
        <v>41789.208333333336</v>
      </c>
      <c r="N603" s="5">
        <v>1402894800</v>
      </c>
      <c r="O603" s="13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9">
        <f t="shared" si="36"/>
        <v>1.2823628691983122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 s="6">
        <v>1433480400</v>
      </c>
      <c r="M604" s="13">
        <f t="shared" si="37"/>
        <v>42160.208333333328</v>
      </c>
      <c r="N604" s="5">
        <v>1434430800</v>
      </c>
      <c r="O604" s="13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9">
        <f t="shared" si="36"/>
        <v>1.1966037735849056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 s="6">
        <v>1555563600</v>
      </c>
      <c r="M605" s="13">
        <f t="shared" si="37"/>
        <v>43573.208333333328</v>
      </c>
      <c r="N605" s="5">
        <v>1557896400</v>
      </c>
      <c r="O605" s="13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9">
        <f t="shared" si="36"/>
        <v>1.7073055242390078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 s="6">
        <v>1295676000</v>
      </c>
      <c r="M606" s="13">
        <f t="shared" si="37"/>
        <v>40565.25</v>
      </c>
      <c r="N606" s="5">
        <v>1297490400</v>
      </c>
      <c r="O606" s="13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9">
        <f t="shared" si="36"/>
        <v>1.8721212121212121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 s="6">
        <v>1443848400</v>
      </c>
      <c r="M607" s="13">
        <f t="shared" si="37"/>
        <v>42280.208333333328</v>
      </c>
      <c r="N607" s="5">
        <v>1447394400</v>
      </c>
      <c r="O607" s="13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9">
        <f t="shared" si="36"/>
        <v>1.8838235294117647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 s="6">
        <v>1457330400</v>
      </c>
      <c r="M608" s="13">
        <f t="shared" si="37"/>
        <v>42436.25</v>
      </c>
      <c r="N608" s="5">
        <v>1458277200</v>
      </c>
      <c r="O608" s="13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9">
        <f t="shared" si="36"/>
        <v>1.3129869186046512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 s="6">
        <v>1395550800</v>
      </c>
      <c r="M609" s="13">
        <f t="shared" si="37"/>
        <v>41721.208333333336</v>
      </c>
      <c r="N609" s="5">
        <v>1395723600</v>
      </c>
      <c r="O609" s="13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9">
        <f t="shared" si="36"/>
        <v>2.8397435897435899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 s="6">
        <v>1551852000</v>
      </c>
      <c r="M610" s="13">
        <f t="shared" si="37"/>
        <v>43530.25</v>
      </c>
      <c r="N610" s="5">
        <v>1552197600</v>
      </c>
      <c r="O610" s="13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9">
        <f t="shared" si="36"/>
        <v>1.2041999999999999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 s="6">
        <v>1547618400</v>
      </c>
      <c r="M611" s="13">
        <f t="shared" si="37"/>
        <v>43481.25</v>
      </c>
      <c r="N611" s="5">
        <v>1549087200</v>
      </c>
      <c r="O611" s="13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9">
        <f t="shared" si="36"/>
        <v>4.1905607476635511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 s="6">
        <v>1355637600</v>
      </c>
      <c r="M612" s="13">
        <f t="shared" si="37"/>
        <v>41259.25</v>
      </c>
      <c r="N612" s="5">
        <v>1356847200</v>
      </c>
      <c r="O612" s="13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9">
        <f t="shared" si="36"/>
        <v>0.13853658536585367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 s="6">
        <v>1374728400</v>
      </c>
      <c r="M613" s="13">
        <f t="shared" si="37"/>
        <v>41480.208333333336</v>
      </c>
      <c r="N613" s="5">
        <v>1375765200</v>
      </c>
      <c r="O613" s="13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9">
        <f t="shared" si="36"/>
        <v>1.3943548387096774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 s="6">
        <v>1287810000</v>
      </c>
      <c r="M614" s="13">
        <f t="shared" si="37"/>
        <v>40474.208333333336</v>
      </c>
      <c r="N614" s="5">
        <v>1289800800</v>
      </c>
      <c r="O614" s="13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9">
        <f t="shared" si="36"/>
        <v>1.74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 s="6">
        <v>1503723600</v>
      </c>
      <c r="M615" s="13">
        <f t="shared" si="37"/>
        <v>42973.208333333328</v>
      </c>
      <c r="N615" s="5">
        <v>1504501200</v>
      </c>
      <c r="O615" s="13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9">
        <f t="shared" si="36"/>
        <v>1.5549056603773586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 s="6">
        <v>1484114400</v>
      </c>
      <c r="M616" s="13">
        <f t="shared" si="37"/>
        <v>42746.25</v>
      </c>
      <c r="N616" s="5">
        <v>1485669600</v>
      </c>
      <c r="O616" s="13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9">
        <f t="shared" si="36"/>
        <v>1.7044705882352942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 s="6">
        <v>1461906000</v>
      </c>
      <c r="M617" s="13">
        <f t="shared" si="37"/>
        <v>42489.208333333328</v>
      </c>
      <c r="N617" s="5">
        <v>1462770000</v>
      </c>
      <c r="O617" s="13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9">
        <f t="shared" si="36"/>
        <v>1.8951562500000001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 s="6">
        <v>1379653200</v>
      </c>
      <c r="M618" s="13">
        <f t="shared" si="37"/>
        <v>41537.208333333336</v>
      </c>
      <c r="N618" s="5">
        <v>1379739600</v>
      </c>
      <c r="O618" s="13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9">
        <f t="shared" si="36"/>
        <v>2.4971428571428573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 s="6">
        <v>1401858000</v>
      </c>
      <c r="M619" s="13">
        <f t="shared" si="37"/>
        <v>41794.208333333336</v>
      </c>
      <c r="N619" s="5">
        <v>1402722000</v>
      </c>
      <c r="O619" s="13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9">
        <f t="shared" si="36"/>
        <v>0.48860523665659616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 s="6">
        <v>1367470800</v>
      </c>
      <c r="M620" s="13">
        <f t="shared" si="37"/>
        <v>41396.208333333336</v>
      </c>
      <c r="N620" s="5">
        <v>1369285200</v>
      </c>
      <c r="O620" s="13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9">
        <f t="shared" si="36"/>
        <v>0.28461970393057684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 s="6">
        <v>1304658000</v>
      </c>
      <c r="M621" s="13">
        <f t="shared" si="37"/>
        <v>40669.208333333336</v>
      </c>
      <c r="N621" s="5">
        <v>1304744400</v>
      </c>
      <c r="O621" s="13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9">
        <f t="shared" si="36"/>
        <v>2.6802325581395348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 s="6">
        <v>1467954000</v>
      </c>
      <c r="M622" s="13">
        <f t="shared" si="37"/>
        <v>42559.208333333328</v>
      </c>
      <c r="N622" s="5">
        <v>1468299600</v>
      </c>
      <c r="O622" s="13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9">
        <f t="shared" si="36"/>
        <v>6.1980078125000002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 s="6">
        <v>1473742800</v>
      </c>
      <c r="M623" s="13">
        <f t="shared" si="37"/>
        <v>42626.208333333328</v>
      </c>
      <c r="N623" s="5">
        <v>1474174800</v>
      </c>
      <c r="O623" s="13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9">
        <f t="shared" si="36"/>
        <v>3.1301587301587303E-2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 s="6">
        <v>1523768400</v>
      </c>
      <c r="M624" s="13">
        <f t="shared" si="37"/>
        <v>43205.208333333328</v>
      </c>
      <c r="N624" s="5">
        <v>1526014800</v>
      </c>
      <c r="O624" s="13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9">
        <f t="shared" si="36"/>
        <v>1.5992152704135738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 s="6">
        <v>1437022800</v>
      </c>
      <c r="M625" s="13">
        <f t="shared" si="37"/>
        <v>42201.208333333328</v>
      </c>
      <c r="N625" s="5">
        <v>1437454800</v>
      </c>
      <c r="O625" s="13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9">
        <f t="shared" si="36"/>
        <v>2.793921568627451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 s="6">
        <v>1422165600</v>
      </c>
      <c r="M626" s="13">
        <f t="shared" si="37"/>
        <v>42029.25</v>
      </c>
      <c r="N626" s="5">
        <v>1422684000</v>
      </c>
      <c r="O626" s="13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9">
        <f t="shared" si="36"/>
        <v>0.77373333333333338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 s="6">
        <v>1580104800</v>
      </c>
      <c r="M627" s="13">
        <f t="shared" si="37"/>
        <v>43857.25</v>
      </c>
      <c r="N627" s="5">
        <v>1581314400</v>
      </c>
      <c r="O627" s="13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9">
        <f t="shared" si="36"/>
        <v>2.0632812500000002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 s="6">
        <v>1285650000</v>
      </c>
      <c r="M628" s="13">
        <f t="shared" si="37"/>
        <v>40449.208333333336</v>
      </c>
      <c r="N628" s="5">
        <v>1286427600</v>
      </c>
      <c r="O628" s="13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9">
        <f t="shared" si="36"/>
        <v>6.9424999999999999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 s="6">
        <v>1276664400</v>
      </c>
      <c r="M629" s="13">
        <f t="shared" si="37"/>
        <v>40345.208333333336</v>
      </c>
      <c r="N629" s="5">
        <v>1278738000</v>
      </c>
      <c r="O629" s="13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9">
        <f t="shared" si="36"/>
        <v>1.5178947368421052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 s="6">
        <v>1286168400</v>
      </c>
      <c r="M630" s="13">
        <f t="shared" si="37"/>
        <v>40455.208333333336</v>
      </c>
      <c r="N630" s="5">
        <v>1286427600</v>
      </c>
      <c r="O630" s="13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9">
        <f t="shared" si="36"/>
        <v>0.64582072176949945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 s="6">
        <v>1467781200</v>
      </c>
      <c r="M631" s="13">
        <f t="shared" si="37"/>
        <v>42557.208333333328</v>
      </c>
      <c r="N631" s="5">
        <v>1467954000</v>
      </c>
      <c r="O631" s="13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9">
        <f t="shared" si="36"/>
        <v>0.62873684210526315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 s="6">
        <v>1556686800</v>
      </c>
      <c r="M632" s="13">
        <f t="shared" si="37"/>
        <v>43586.208333333328</v>
      </c>
      <c r="N632" s="5">
        <v>1557637200</v>
      </c>
      <c r="O632" s="13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9">
        <f t="shared" si="36"/>
        <v>3.1039864864864866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 s="6">
        <v>1553576400</v>
      </c>
      <c r="M633" s="13">
        <f t="shared" si="37"/>
        <v>43550.208333333328</v>
      </c>
      <c r="N633" s="5">
        <v>1553922000</v>
      </c>
      <c r="O633" s="13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9">
        <f t="shared" si="36"/>
        <v>0.42859916782246882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 s="6">
        <v>1414904400</v>
      </c>
      <c r="M634" s="13">
        <f t="shared" si="37"/>
        <v>41945.208333333336</v>
      </c>
      <c r="N634" s="5">
        <v>1416463200</v>
      </c>
      <c r="O634" s="13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9">
        <f t="shared" si="36"/>
        <v>0.83119402985074631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 s="6">
        <v>1446876000</v>
      </c>
      <c r="M635" s="13">
        <f t="shared" si="37"/>
        <v>42315.25</v>
      </c>
      <c r="N635" s="5">
        <v>1447221600</v>
      </c>
      <c r="O635" s="13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9">
        <f t="shared" si="36"/>
        <v>0.78531302876480547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 s="6">
        <v>1490418000</v>
      </c>
      <c r="M636" s="13">
        <f t="shared" si="37"/>
        <v>42819.208333333328</v>
      </c>
      <c r="N636" s="5">
        <v>1491627600</v>
      </c>
      <c r="O636" s="13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9">
        <f t="shared" si="36"/>
        <v>1.1409352517985611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 s="6">
        <v>1360389600</v>
      </c>
      <c r="M637" s="13">
        <f t="shared" si="37"/>
        <v>41314.25</v>
      </c>
      <c r="N637" s="5">
        <v>1363150800</v>
      </c>
      <c r="O637" s="13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9">
        <f t="shared" si="36"/>
        <v>0.64537683358624176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 s="6">
        <v>1326866400</v>
      </c>
      <c r="M638" s="13">
        <f t="shared" si="37"/>
        <v>40926.25</v>
      </c>
      <c r="N638" s="5">
        <v>1330754400</v>
      </c>
      <c r="O638" s="13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9">
        <f t="shared" si="36"/>
        <v>0.79411764705882348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 s="6">
        <v>1479103200</v>
      </c>
      <c r="M639" s="13">
        <f t="shared" si="37"/>
        <v>42688.25</v>
      </c>
      <c r="N639" s="5">
        <v>1479794400</v>
      </c>
      <c r="O639" s="13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9">
        <f t="shared" si="36"/>
        <v>0.11419117647058824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 s="6">
        <v>1280206800</v>
      </c>
      <c r="M640" s="13">
        <f t="shared" si="37"/>
        <v>40386.208333333336</v>
      </c>
      <c r="N640" s="5">
        <v>1281243600</v>
      </c>
      <c r="O640" s="13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9">
        <f t="shared" si="36"/>
        <v>0.56186046511627907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 s="6">
        <v>1532754000</v>
      </c>
      <c r="M641" s="13">
        <f t="shared" si="37"/>
        <v>43309.208333333328</v>
      </c>
      <c r="N641" s="5">
        <v>1532754000</v>
      </c>
      <c r="O641" s="13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9">
        <f t="shared" si="36"/>
        <v>0.16501669449081802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 s="6">
        <v>1453096800</v>
      </c>
      <c r="M642" s="13">
        <f t="shared" si="37"/>
        <v>42387.25</v>
      </c>
      <c r="N642" s="5">
        <v>1453356000</v>
      </c>
      <c r="O642" s="13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9">
        <f t="shared" ref="F643:F706" si="40">E643/D643</f>
        <v>1.1996808510638297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 s="6">
        <v>1487570400</v>
      </c>
      <c r="M643" s="13">
        <f t="shared" ref="M643:M706" si="41">(((L643/60)/60)/24)+DATE(1970,1,1)</f>
        <v>42786.25</v>
      </c>
      <c r="N643" s="5">
        <v>1489986000</v>
      </c>
      <c r="O643" s="13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9">
        <f t="shared" si="40"/>
        <v>1.4545652173913044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 s="6">
        <v>1545026400</v>
      </c>
      <c r="M644" s="13">
        <f t="shared" si="41"/>
        <v>43451.25</v>
      </c>
      <c r="N644" s="5">
        <v>1545804000</v>
      </c>
      <c r="O644" s="13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9">
        <f t="shared" si="40"/>
        <v>2.2138255033557046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 s="6">
        <v>1488348000</v>
      </c>
      <c r="M645" s="13">
        <f t="shared" si="41"/>
        <v>42795.25</v>
      </c>
      <c r="N645" s="5">
        <v>1489899600</v>
      </c>
      <c r="O645" s="13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9">
        <f t="shared" si="40"/>
        <v>0.48396694214876035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 s="6">
        <v>1545112800</v>
      </c>
      <c r="M646" s="13">
        <f t="shared" si="41"/>
        <v>43452.25</v>
      </c>
      <c r="N646" s="5">
        <v>1546495200</v>
      </c>
      <c r="O646" s="13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9">
        <f t="shared" si="40"/>
        <v>0.92911504424778757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 s="6">
        <v>1537938000</v>
      </c>
      <c r="M647" s="13">
        <f t="shared" si="41"/>
        <v>43369.208333333328</v>
      </c>
      <c r="N647" s="5">
        <v>1539752400</v>
      </c>
      <c r="O647" s="13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9">
        <f t="shared" si="40"/>
        <v>0.88599797365754818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 s="6">
        <v>1363150800</v>
      </c>
      <c r="M648" s="13">
        <f t="shared" si="41"/>
        <v>41346.208333333336</v>
      </c>
      <c r="N648" s="5">
        <v>1364101200</v>
      </c>
      <c r="O648" s="13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9">
        <f t="shared" si="40"/>
        <v>0.41399999999999998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 s="6">
        <v>1523250000</v>
      </c>
      <c r="M649" s="13">
        <f t="shared" si="41"/>
        <v>43199.208333333328</v>
      </c>
      <c r="N649" s="5">
        <v>1525323600</v>
      </c>
      <c r="O649" s="13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9">
        <f t="shared" si="40"/>
        <v>0.63056795131845844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 s="6">
        <v>1499317200</v>
      </c>
      <c r="M650" s="13">
        <f t="shared" si="41"/>
        <v>42922.208333333328</v>
      </c>
      <c r="N650" s="5">
        <v>1500872400</v>
      </c>
      <c r="O650" s="13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9">
        <f t="shared" si="40"/>
        <v>0.48482333607230893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 s="6">
        <v>1287550800</v>
      </c>
      <c r="M651" s="13">
        <f t="shared" si="41"/>
        <v>40471.208333333336</v>
      </c>
      <c r="N651" s="5">
        <v>1288501200</v>
      </c>
      <c r="O651" s="13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9">
        <f t="shared" si="40"/>
        <v>0.02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 s="6">
        <v>1404795600</v>
      </c>
      <c r="M652" s="13">
        <f t="shared" si="41"/>
        <v>41828.208333333336</v>
      </c>
      <c r="N652" s="5">
        <v>1407128400</v>
      </c>
      <c r="O652" s="13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9">
        <f t="shared" si="40"/>
        <v>0.88479410269445857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 s="6">
        <v>1393048800</v>
      </c>
      <c r="M653" s="13">
        <f t="shared" si="41"/>
        <v>41692.25</v>
      </c>
      <c r="N653" s="5">
        <v>1394344800</v>
      </c>
      <c r="O653" s="13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9">
        <f t="shared" si="40"/>
        <v>1.2684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 s="6">
        <v>1470373200</v>
      </c>
      <c r="M654" s="13">
        <f t="shared" si="41"/>
        <v>42587.208333333328</v>
      </c>
      <c r="N654" s="5">
        <v>1474088400</v>
      </c>
      <c r="O654" s="13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9">
        <f t="shared" si="40"/>
        <v>23.388333333333332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 s="6">
        <v>1460091600</v>
      </c>
      <c r="M655" s="13">
        <f t="shared" si="41"/>
        <v>42468.208333333328</v>
      </c>
      <c r="N655" s="5">
        <v>1460264400</v>
      </c>
      <c r="O655" s="13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9">
        <f t="shared" si="40"/>
        <v>5.0838857142857146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 s="6">
        <v>1440392400</v>
      </c>
      <c r="M656" s="13">
        <f t="shared" si="41"/>
        <v>42240.208333333328</v>
      </c>
      <c r="N656" s="5">
        <v>1440824400</v>
      </c>
      <c r="O656" s="13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9">
        <f t="shared" si="40"/>
        <v>1.9147826086956521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 s="6">
        <v>1488434400</v>
      </c>
      <c r="M657" s="13">
        <f t="shared" si="41"/>
        <v>42796.25</v>
      </c>
      <c r="N657" s="5">
        <v>1489554000</v>
      </c>
      <c r="O657" s="13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9">
        <f t="shared" si="40"/>
        <v>0.42127533783783783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 s="6">
        <v>1514440800</v>
      </c>
      <c r="M658" s="13">
        <f t="shared" si="41"/>
        <v>43097.25</v>
      </c>
      <c r="N658" s="5">
        <v>1514872800</v>
      </c>
      <c r="O658" s="13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9">
        <f t="shared" si="40"/>
        <v>8.2400000000000001E-2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 s="6">
        <v>1514354400</v>
      </c>
      <c r="M659" s="13">
        <f t="shared" si="41"/>
        <v>43096.25</v>
      </c>
      <c r="N659" s="5">
        <v>1515736800</v>
      </c>
      <c r="O659" s="13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9">
        <f t="shared" si="40"/>
        <v>0.60064638783269964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 s="6">
        <v>1440910800</v>
      </c>
      <c r="M660" s="13">
        <f t="shared" si="41"/>
        <v>42246.208333333328</v>
      </c>
      <c r="N660" s="5">
        <v>1442898000</v>
      </c>
      <c r="O660" s="13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9">
        <f t="shared" si="40"/>
        <v>0.47232808616404309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 s="6">
        <v>1296108000</v>
      </c>
      <c r="M661" s="13">
        <f t="shared" si="41"/>
        <v>40570.25</v>
      </c>
      <c r="N661" s="5">
        <v>1296194400</v>
      </c>
      <c r="O661" s="13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9">
        <f t="shared" si="40"/>
        <v>0.81736263736263737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 s="6">
        <v>1440133200</v>
      </c>
      <c r="M662" s="13">
        <f t="shared" si="41"/>
        <v>42237.208333333328</v>
      </c>
      <c r="N662" s="5">
        <v>1440910800</v>
      </c>
      <c r="O662" s="13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9">
        <f t="shared" si="40"/>
        <v>0.54187265917603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 s="6">
        <v>1332910800</v>
      </c>
      <c r="M663" s="13">
        <f t="shared" si="41"/>
        <v>40996.208333333336</v>
      </c>
      <c r="N663" s="5">
        <v>1335502800</v>
      </c>
      <c r="O663" s="13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9">
        <f t="shared" si="40"/>
        <v>0.97868131868131869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 s="6">
        <v>1544335200</v>
      </c>
      <c r="M664" s="13">
        <f t="shared" si="41"/>
        <v>43443.25</v>
      </c>
      <c r="N664" s="5">
        <v>1544680800</v>
      </c>
      <c r="O664" s="13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9">
        <f t="shared" si="40"/>
        <v>0.77239999999999998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 s="6">
        <v>1286427600</v>
      </c>
      <c r="M665" s="13">
        <f t="shared" si="41"/>
        <v>40458.208333333336</v>
      </c>
      <c r="N665" s="5">
        <v>1288414800</v>
      </c>
      <c r="O665" s="13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9">
        <f t="shared" si="40"/>
        <v>0.33464735516372796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 s="6">
        <v>1329717600</v>
      </c>
      <c r="M666" s="13">
        <f t="shared" si="41"/>
        <v>40959.25</v>
      </c>
      <c r="N666" s="5">
        <v>1330581600</v>
      </c>
      <c r="O666" s="13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9">
        <f t="shared" si="40"/>
        <v>2.3958823529411766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 s="6">
        <v>1310187600</v>
      </c>
      <c r="M667" s="13">
        <f t="shared" si="41"/>
        <v>40733.208333333336</v>
      </c>
      <c r="N667" s="5">
        <v>1311397200</v>
      </c>
      <c r="O667" s="13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9">
        <f t="shared" si="40"/>
        <v>0.64032258064516134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 s="6">
        <v>1377838800</v>
      </c>
      <c r="M668" s="13">
        <f t="shared" si="41"/>
        <v>41516.208333333336</v>
      </c>
      <c r="N668" s="5">
        <v>1378357200</v>
      </c>
      <c r="O668" s="13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9">
        <f t="shared" si="40"/>
        <v>1.7615942028985507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 s="6">
        <v>1410325200</v>
      </c>
      <c r="M669" s="13">
        <f t="shared" si="41"/>
        <v>41892.208333333336</v>
      </c>
      <c r="N669" s="5">
        <v>1411102800</v>
      </c>
      <c r="O669" s="13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9">
        <f t="shared" si="40"/>
        <v>0.20338181818181819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 s="6">
        <v>1343797200</v>
      </c>
      <c r="M670" s="13">
        <f t="shared" si="41"/>
        <v>41122.208333333336</v>
      </c>
      <c r="N670" s="5">
        <v>1344834000</v>
      </c>
      <c r="O670" s="13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9">
        <f t="shared" si="40"/>
        <v>3.5864754098360656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 s="6">
        <v>1498453200</v>
      </c>
      <c r="M671" s="13">
        <f t="shared" si="41"/>
        <v>42912.208333333328</v>
      </c>
      <c r="N671" s="5">
        <v>1499230800</v>
      </c>
      <c r="O671" s="13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9">
        <f t="shared" si="40"/>
        <v>4.6885802469135802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 s="6">
        <v>1456380000</v>
      </c>
      <c r="M672" s="13">
        <f t="shared" si="41"/>
        <v>42425.25</v>
      </c>
      <c r="N672" s="5">
        <v>1457416800</v>
      </c>
      <c r="O672" s="13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9">
        <f t="shared" si="40"/>
        <v>1.220563524590164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 s="6">
        <v>1280552400</v>
      </c>
      <c r="M673" s="13">
        <f t="shared" si="41"/>
        <v>40390.208333333336</v>
      </c>
      <c r="N673" s="5">
        <v>1280898000</v>
      </c>
      <c r="O673" s="13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9">
        <f t="shared" si="40"/>
        <v>0.55931783729156137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 s="6">
        <v>1521608400</v>
      </c>
      <c r="M674" s="13">
        <f t="shared" si="41"/>
        <v>43180.208333333328</v>
      </c>
      <c r="N674" s="5">
        <v>1522472400</v>
      </c>
      <c r="O674" s="13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9">
        <f t="shared" si="40"/>
        <v>0.43660714285714286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 s="6">
        <v>1460696400</v>
      </c>
      <c r="M675" s="13">
        <f t="shared" si="41"/>
        <v>42475.208333333328</v>
      </c>
      <c r="N675" s="5">
        <v>1462510800</v>
      </c>
      <c r="O675" s="13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9">
        <f t="shared" si="40"/>
        <v>0.33538371411833628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 s="6">
        <v>1313730000</v>
      </c>
      <c r="M676" s="13">
        <f t="shared" si="41"/>
        <v>40774.208333333336</v>
      </c>
      <c r="N676" s="5">
        <v>1317790800</v>
      </c>
      <c r="O676" s="13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9">
        <f t="shared" si="40"/>
        <v>1.2297938144329896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 s="6">
        <v>1568178000</v>
      </c>
      <c r="M677" s="13">
        <f t="shared" si="41"/>
        <v>43719.208333333328</v>
      </c>
      <c r="N677" s="5">
        <v>1568782800</v>
      </c>
      <c r="O677" s="13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9">
        <f t="shared" si="40"/>
        <v>1.8974959871589085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 s="6">
        <v>1348635600</v>
      </c>
      <c r="M678" s="13">
        <f t="shared" si="41"/>
        <v>41178.208333333336</v>
      </c>
      <c r="N678" s="5">
        <v>1349413200</v>
      </c>
      <c r="O678" s="13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9">
        <f t="shared" si="40"/>
        <v>0.83622641509433959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 s="6">
        <v>1468126800</v>
      </c>
      <c r="M679" s="13">
        <f t="shared" si="41"/>
        <v>42561.208333333328</v>
      </c>
      <c r="N679" s="5">
        <v>1472446800</v>
      </c>
      <c r="O679" s="13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9">
        <f t="shared" si="40"/>
        <v>0.17968844221105529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 s="6">
        <v>1547877600</v>
      </c>
      <c r="M680" s="13">
        <f t="shared" si="41"/>
        <v>43484.25</v>
      </c>
      <c r="N680" s="5">
        <v>1548050400</v>
      </c>
      <c r="O680" s="13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9">
        <f t="shared" si="40"/>
        <v>10.365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 s="6">
        <v>1571374800</v>
      </c>
      <c r="M681" s="13">
        <f t="shared" si="41"/>
        <v>43756.208333333328</v>
      </c>
      <c r="N681" s="5">
        <v>1571806800</v>
      </c>
      <c r="O681" s="13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9">
        <f t="shared" si="40"/>
        <v>0.97405219780219776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 s="6">
        <v>1576303200</v>
      </c>
      <c r="M682" s="13">
        <f t="shared" si="41"/>
        <v>43813.25</v>
      </c>
      <c r="N682" s="5">
        <v>1576476000</v>
      </c>
      <c r="O682" s="13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9">
        <f t="shared" si="40"/>
        <v>0.86386203150461705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 s="6">
        <v>1324447200</v>
      </c>
      <c r="M683" s="13">
        <f t="shared" si="41"/>
        <v>40898.25</v>
      </c>
      <c r="N683" s="5">
        <v>1324965600</v>
      </c>
      <c r="O683" s="13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9">
        <f t="shared" si="40"/>
        <v>1.5016666666666667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 s="6">
        <v>1386741600</v>
      </c>
      <c r="M684" s="13">
        <f t="shared" si="41"/>
        <v>41619.25</v>
      </c>
      <c r="N684" s="5">
        <v>1387519200</v>
      </c>
      <c r="O684" s="13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9">
        <f t="shared" si="40"/>
        <v>3.5843478260869563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 s="6">
        <v>1537074000</v>
      </c>
      <c r="M685" s="13">
        <f t="shared" si="41"/>
        <v>43359.208333333328</v>
      </c>
      <c r="N685" s="5">
        <v>1537246800</v>
      </c>
      <c r="O685" s="13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9">
        <f t="shared" si="40"/>
        <v>5.4285714285714288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 s="6">
        <v>1277787600</v>
      </c>
      <c r="M686" s="13">
        <f t="shared" si="41"/>
        <v>40358.208333333336</v>
      </c>
      <c r="N686" s="5">
        <v>1279515600</v>
      </c>
      <c r="O686" s="13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9">
        <f t="shared" si="40"/>
        <v>0.67500714285714281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 s="6">
        <v>1440306000</v>
      </c>
      <c r="M687" s="13">
        <f t="shared" si="41"/>
        <v>42239.208333333328</v>
      </c>
      <c r="N687" s="5">
        <v>1442379600</v>
      </c>
      <c r="O687" s="13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9">
        <f t="shared" si="40"/>
        <v>1.9174666666666667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 s="6">
        <v>1522126800</v>
      </c>
      <c r="M688" s="13">
        <f t="shared" si="41"/>
        <v>43186.208333333328</v>
      </c>
      <c r="N688" s="5">
        <v>1523077200</v>
      </c>
      <c r="O688" s="13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9">
        <f t="shared" si="40"/>
        <v>9.32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 s="6">
        <v>1489298400</v>
      </c>
      <c r="M689" s="13">
        <f t="shared" si="41"/>
        <v>42806.25</v>
      </c>
      <c r="N689" s="5">
        <v>1489554000</v>
      </c>
      <c r="O689" s="13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9">
        <f t="shared" si="40"/>
        <v>4.2927586206896553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 s="6">
        <v>1547100000</v>
      </c>
      <c r="M690" s="13">
        <f t="shared" si="41"/>
        <v>43475.25</v>
      </c>
      <c r="N690" s="5">
        <v>1548482400</v>
      </c>
      <c r="O690" s="13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9">
        <f t="shared" si="40"/>
        <v>1.0065753424657535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 s="6">
        <v>1383022800</v>
      </c>
      <c r="M691" s="13">
        <f t="shared" si="41"/>
        <v>41576.208333333336</v>
      </c>
      <c r="N691" s="5">
        <v>1384063200</v>
      </c>
      <c r="O691" s="13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9">
        <f t="shared" si="40"/>
        <v>2.266111111111111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 s="6">
        <v>1322373600</v>
      </c>
      <c r="M692" s="13">
        <f t="shared" si="41"/>
        <v>40874.25</v>
      </c>
      <c r="N692" s="5">
        <v>1322892000</v>
      </c>
      <c r="O692" s="13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9">
        <f t="shared" si="40"/>
        <v>1.4238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 s="6">
        <v>1349240400</v>
      </c>
      <c r="M693" s="13">
        <f t="shared" si="41"/>
        <v>41185.208333333336</v>
      </c>
      <c r="N693" s="5">
        <v>1350709200</v>
      </c>
      <c r="O693" s="13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9">
        <f t="shared" si="40"/>
        <v>0.90633333333333332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 s="6">
        <v>1562648400</v>
      </c>
      <c r="M694" s="13">
        <f t="shared" si="41"/>
        <v>43655.208333333328</v>
      </c>
      <c r="N694" s="5">
        <v>1564203600</v>
      </c>
      <c r="O694" s="13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9">
        <f t="shared" si="40"/>
        <v>0.63966740576496672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 s="6">
        <v>1508216400</v>
      </c>
      <c r="M695" s="13">
        <f t="shared" si="41"/>
        <v>43025.208333333328</v>
      </c>
      <c r="N695" s="5">
        <v>1509685200</v>
      </c>
      <c r="O695" s="13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9">
        <f t="shared" si="40"/>
        <v>0.84131868131868137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 s="6">
        <v>1511762400</v>
      </c>
      <c r="M696" s="13">
        <f t="shared" si="41"/>
        <v>43066.25</v>
      </c>
      <c r="N696" s="5">
        <v>1514959200</v>
      </c>
      <c r="O696" s="13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9">
        <f t="shared" si="40"/>
        <v>1.3393478260869565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 s="6">
        <v>1447480800</v>
      </c>
      <c r="M697" s="13">
        <f t="shared" si="41"/>
        <v>42322.25</v>
      </c>
      <c r="N697" s="5">
        <v>1448863200</v>
      </c>
      <c r="O697" s="13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9">
        <f t="shared" si="40"/>
        <v>0.59042047531992692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 s="6">
        <v>1429506000</v>
      </c>
      <c r="M698" s="13">
        <f t="shared" si="41"/>
        <v>42114.208333333328</v>
      </c>
      <c r="N698" s="5">
        <v>1429592400</v>
      </c>
      <c r="O698" s="13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9">
        <f t="shared" si="40"/>
        <v>1.5280062063615205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 s="6">
        <v>1522472400</v>
      </c>
      <c r="M699" s="13">
        <f t="shared" si="41"/>
        <v>43190.208333333328</v>
      </c>
      <c r="N699" s="5">
        <v>1522645200</v>
      </c>
      <c r="O699" s="13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9">
        <f t="shared" si="40"/>
        <v>4.466912114014252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 s="6">
        <v>1322114400</v>
      </c>
      <c r="M700" s="13">
        <f t="shared" si="41"/>
        <v>40871.25</v>
      </c>
      <c r="N700" s="5">
        <v>1323324000</v>
      </c>
      <c r="O700" s="13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9">
        <f t="shared" si="40"/>
        <v>0.8439189189189189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 s="6">
        <v>1561438800</v>
      </c>
      <c r="M701" s="13">
        <f t="shared" si="41"/>
        <v>43641.208333333328</v>
      </c>
      <c r="N701" s="5">
        <v>1561525200</v>
      </c>
      <c r="O701" s="13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9">
        <f t="shared" si="40"/>
        <v>0.03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 s="6">
        <v>1264399200</v>
      </c>
      <c r="M702" s="13">
        <f t="shared" si="41"/>
        <v>40203.25</v>
      </c>
      <c r="N702" s="5">
        <v>1265695200</v>
      </c>
      <c r="O702" s="13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9">
        <f t="shared" si="40"/>
        <v>1.7502692307692307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 s="6">
        <v>1301202000</v>
      </c>
      <c r="M703" s="13">
        <f t="shared" si="41"/>
        <v>40629.208333333336</v>
      </c>
      <c r="N703" s="5">
        <v>1301806800</v>
      </c>
      <c r="O703" s="13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9">
        <f t="shared" si="40"/>
        <v>0.54137931034482756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 s="6">
        <v>1374469200</v>
      </c>
      <c r="M704" s="13">
        <f t="shared" si="41"/>
        <v>41477.208333333336</v>
      </c>
      <c r="N704" s="5">
        <v>1374901200</v>
      </c>
      <c r="O704" s="13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9">
        <f t="shared" si="40"/>
        <v>3.1187381703470032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 s="6">
        <v>1334984400</v>
      </c>
      <c r="M705" s="13">
        <f t="shared" si="41"/>
        <v>41020.208333333336</v>
      </c>
      <c r="N705" s="5">
        <v>1336453200</v>
      </c>
      <c r="O705" s="13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9">
        <f t="shared" si="40"/>
        <v>1.2278160919540231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 s="6">
        <v>1467608400</v>
      </c>
      <c r="M706" s="13">
        <f t="shared" si="41"/>
        <v>42555.208333333328</v>
      </c>
      <c r="N706" s="5">
        <v>1468904400</v>
      </c>
      <c r="O706" s="13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9">
        <f t="shared" ref="F707:F770" si="44">E707/D707</f>
        <v>0.99026517383618151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 s="6">
        <v>1386741600</v>
      </c>
      <c r="M707" s="13">
        <f t="shared" ref="M707:M770" si="45">(((L707/60)/60)/24)+DATE(1970,1,1)</f>
        <v>41619.25</v>
      </c>
      <c r="N707" s="5">
        <v>1387087200</v>
      </c>
      <c r="O707" s="13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9">
        <f t="shared" si="44"/>
        <v>1.278468634686347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 s="6">
        <v>1546754400</v>
      </c>
      <c r="M708" s="13">
        <f t="shared" si="45"/>
        <v>43471.25</v>
      </c>
      <c r="N708" s="5">
        <v>1547445600</v>
      </c>
      <c r="O708" s="13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9">
        <f t="shared" si="44"/>
        <v>1.5861643835616439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 s="6">
        <v>1544248800</v>
      </c>
      <c r="M709" s="13">
        <f t="shared" si="45"/>
        <v>43442.25</v>
      </c>
      <c r="N709" s="5">
        <v>1547359200</v>
      </c>
      <c r="O709" s="13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9">
        <f t="shared" si="44"/>
        <v>7.0705882352941174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 s="6">
        <v>1495429200</v>
      </c>
      <c r="M710" s="13">
        <f t="shared" si="45"/>
        <v>42877.208333333328</v>
      </c>
      <c r="N710" s="5">
        <v>1496293200</v>
      </c>
      <c r="O710" s="13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9">
        <f t="shared" si="44"/>
        <v>1.4238775510204082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 s="6">
        <v>1334811600</v>
      </c>
      <c r="M711" s="13">
        <f t="shared" si="45"/>
        <v>41018.208333333336</v>
      </c>
      <c r="N711" s="5">
        <v>1335416400</v>
      </c>
      <c r="O711" s="13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9">
        <f t="shared" si="44"/>
        <v>1.4786046511627906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 s="6">
        <v>1531544400</v>
      </c>
      <c r="M712" s="13">
        <f t="shared" si="45"/>
        <v>43295.208333333328</v>
      </c>
      <c r="N712" s="5">
        <v>1532149200</v>
      </c>
      <c r="O712" s="13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9">
        <f t="shared" si="44"/>
        <v>0.20322580645161289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 s="6">
        <v>1453615200</v>
      </c>
      <c r="M713" s="13">
        <f t="shared" si="45"/>
        <v>42393.25</v>
      </c>
      <c r="N713" s="5">
        <v>1453788000</v>
      </c>
      <c r="O713" s="13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9">
        <f t="shared" si="44"/>
        <v>18.40625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 s="6">
        <v>1467954000</v>
      </c>
      <c r="M714" s="13">
        <f t="shared" si="45"/>
        <v>42559.208333333328</v>
      </c>
      <c r="N714" s="5">
        <v>1471496400</v>
      </c>
      <c r="O714" s="13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9">
        <f t="shared" si="44"/>
        <v>1.6194202898550725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 s="6">
        <v>1471842000</v>
      </c>
      <c r="M715" s="13">
        <f t="shared" si="45"/>
        <v>42604.208333333328</v>
      </c>
      <c r="N715" s="5">
        <v>1472878800</v>
      </c>
      <c r="O715" s="13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9">
        <f t="shared" si="44"/>
        <v>4.7282077922077921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 s="6">
        <v>1408424400</v>
      </c>
      <c r="M716" s="13">
        <f t="shared" si="45"/>
        <v>41870.208333333336</v>
      </c>
      <c r="N716" s="5">
        <v>1408510800</v>
      </c>
      <c r="O716" s="13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9">
        <f t="shared" si="44"/>
        <v>0.24466101694915254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 s="6">
        <v>1281157200</v>
      </c>
      <c r="M717" s="13">
        <f t="shared" si="45"/>
        <v>40397.208333333336</v>
      </c>
      <c r="N717" s="5">
        <v>1281589200</v>
      </c>
      <c r="O717" s="13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9">
        <f t="shared" si="44"/>
        <v>5.1764999999999999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 s="6">
        <v>1373432400</v>
      </c>
      <c r="M718" s="13">
        <f t="shared" si="45"/>
        <v>41465.208333333336</v>
      </c>
      <c r="N718" s="5">
        <v>1375851600</v>
      </c>
      <c r="O718" s="13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9">
        <f t="shared" si="44"/>
        <v>2.4764285714285714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 s="6">
        <v>1313989200</v>
      </c>
      <c r="M719" s="13">
        <f t="shared" si="45"/>
        <v>40777.208333333336</v>
      </c>
      <c r="N719" s="5">
        <v>1315803600</v>
      </c>
      <c r="O719" s="13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9">
        <f t="shared" si="44"/>
        <v>1.0020481927710843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 s="6">
        <v>1371445200</v>
      </c>
      <c r="M720" s="13">
        <f t="shared" si="45"/>
        <v>41442.208333333336</v>
      </c>
      <c r="N720" s="5">
        <v>1373691600</v>
      </c>
      <c r="O720" s="13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9">
        <f t="shared" si="44"/>
        <v>1.53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 s="6">
        <v>1338267600</v>
      </c>
      <c r="M721" s="13">
        <f t="shared" si="45"/>
        <v>41058.208333333336</v>
      </c>
      <c r="N721" s="5">
        <v>1339218000</v>
      </c>
      <c r="O721" s="13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9">
        <f t="shared" si="44"/>
        <v>0.37091954022988505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 s="6">
        <v>1519192800</v>
      </c>
      <c r="M722" s="13">
        <f t="shared" si="45"/>
        <v>43152.25</v>
      </c>
      <c r="N722" s="5">
        <v>1520402400</v>
      </c>
      <c r="O722" s="13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9">
        <f t="shared" si="44"/>
        <v>4.3923948220064728E-2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 s="6">
        <v>1522818000</v>
      </c>
      <c r="M723" s="13">
        <f t="shared" si="45"/>
        <v>43194.208333333328</v>
      </c>
      <c r="N723" s="5">
        <v>1523336400</v>
      </c>
      <c r="O723" s="13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9">
        <f t="shared" si="44"/>
        <v>1.5650721649484536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 s="6">
        <v>1509948000</v>
      </c>
      <c r="M724" s="13">
        <f t="shared" si="45"/>
        <v>43045.25</v>
      </c>
      <c r="N724" s="5">
        <v>1512280800</v>
      </c>
      <c r="O724" s="13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9">
        <f t="shared" si="44"/>
        <v>2.704081632653061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 s="6">
        <v>1456898400</v>
      </c>
      <c r="M725" s="13">
        <f t="shared" si="45"/>
        <v>42431.25</v>
      </c>
      <c r="N725" s="5">
        <v>1458709200</v>
      </c>
      <c r="O725" s="13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9">
        <f t="shared" si="44"/>
        <v>1.3405952380952382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 s="6">
        <v>1413954000</v>
      </c>
      <c r="M726" s="13">
        <f t="shared" si="45"/>
        <v>41934.208333333336</v>
      </c>
      <c r="N726" s="5">
        <v>1414126800</v>
      </c>
      <c r="O726" s="13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9">
        <f t="shared" si="44"/>
        <v>0.50398033126293995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 s="6">
        <v>1416031200</v>
      </c>
      <c r="M727" s="13">
        <f t="shared" si="45"/>
        <v>41958.25</v>
      </c>
      <c r="N727" s="5">
        <v>1416204000</v>
      </c>
      <c r="O727" s="13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9">
        <f t="shared" si="44"/>
        <v>0.88815837937384901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 s="6">
        <v>1287982800</v>
      </c>
      <c r="M728" s="13">
        <f t="shared" si="45"/>
        <v>40476.208333333336</v>
      </c>
      <c r="N728" s="5">
        <v>1288501200</v>
      </c>
      <c r="O728" s="13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9">
        <f t="shared" si="44"/>
        <v>1.65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 s="6">
        <v>1547964000</v>
      </c>
      <c r="M729" s="13">
        <f t="shared" si="45"/>
        <v>43485.25</v>
      </c>
      <c r="N729" s="5">
        <v>1552971600</v>
      </c>
      <c r="O729" s="13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9">
        <f t="shared" si="44"/>
        <v>0.17499999999999999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 s="6">
        <v>1464152400</v>
      </c>
      <c r="M730" s="13">
        <f t="shared" si="45"/>
        <v>42515.208333333328</v>
      </c>
      <c r="N730" s="5">
        <v>1465102800</v>
      </c>
      <c r="O730" s="13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9">
        <f t="shared" si="44"/>
        <v>1.8566071428571429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 s="6">
        <v>1359957600</v>
      </c>
      <c r="M731" s="13">
        <f t="shared" si="45"/>
        <v>41309.25</v>
      </c>
      <c r="N731" s="5">
        <v>1360130400</v>
      </c>
      <c r="O731" s="13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9">
        <f t="shared" si="44"/>
        <v>4.1266319444444441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 s="6">
        <v>1432357200</v>
      </c>
      <c r="M732" s="13">
        <f t="shared" si="45"/>
        <v>42147.208333333328</v>
      </c>
      <c r="N732" s="5">
        <v>1432875600</v>
      </c>
      <c r="O732" s="13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9">
        <f t="shared" si="44"/>
        <v>0.90249999999999997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 s="6">
        <v>1500786000</v>
      </c>
      <c r="M733" s="13">
        <f t="shared" si="45"/>
        <v>42939.208333333328</v>
      </c>
      <c r="N733" s="5">
        <v>1500872400</v>
      </c>
      <c r="O733" s="13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9">
        <f t="shared" si="44"/>
        <v>0.91984615384615387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 s="6">
        <v>1490158800</v>
      </c>
      <c r="M734" s="13">
        <f t="shared" si="45"/>
        <v>42816.208333333328</v>
      </c>
      <c r="N734" s="5">
        <v>1492146000</v>
      </c>
      <c r="O734" s="13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9">
        <f t="shared" si="44"/>
        <v>5.2700632911392402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 s="6">
        <v>1406178000</v>
      </c>
      <c r="M735" s="13">
        <f t="shared" si="45"/>
        <v>41844.208333333336</v>
      </c>
      <c r="N735" s="5">
        <v>1407301200</v>
      </c>
      <c r="O735" s="13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9">
        <f t="shared" si="44"/>
        <v>3.1914285714285713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 s="6">
        <v>1485583200</v>
      </c>
      <c r="M736" s="13">
        <f t="shared" si="45"/>
        <v>42763.25</v>
      </c>
      <c r="N736" s="5">
        <v>1486620000</v>
      </c>
      <c r="O736" s="13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9">
        <f t="shared" si="44"/>
        <v>3.5418867924528303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 s="6">
        <v>1459314000</v>
      </c>
      <c r="M737" s="13">
        <f t="shared" si="45"/>
        <v>42459.208333333328</v>
      </c>
      <c r="N737" s="5">
        <v>1459918800</v>
      </c>
      <c r="O737" s="13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9">
        <f t="shared" si="44"/>
        <v>0.32896103896103895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 s="6">
        <v>1424412000</v>
      </c>
      <c r="M738" s="13">
        <f t="shared" si="45"/>
        <v>42055.25</v>
      </c>
      <c r="N738" s="5">
        <v>1424757600</v>
      </c>
      <c r="O738" s="13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9">
        <f t="shared" si="44"/>
        <v>1.358918918918919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 s="6">
        <v>1478844000</v>
      </c>
      <c r="M739" s="13">
        <f t="shared" si="45"/>
        <v>42685.25</v>
      </c>
      <c r="N739" s="5">
        <v>1479880800</v>
      </c>
      <c r="O739" s="13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9">
        <f t="shared" si="44"/>
        <v>2.0843373493975904E-2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 s="6">
        <v>1416117600</v>
      </c>
      <c r="M740" s="13">
        <f t="shared" si="45"/>
        <v>41959.25</v>
      </c>
      <c r="N740" s="5">
        <v>1418018400</v>
      </c>
      <c r="O740" s="13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9">
        <f t="shared" si="44"/>
        <v>0.61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 s="6">
        <v>1340946000</v>
      </c>
      <c r="M741" s="13">
        <f t="shared" si="45"/>
        <v>41089.208333333336</v>
      </c>
      <c r="N741" s="5">
        <v>1341032400</v>
      </c>
      <c r="O741" s="13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9">
        <f t="shared" si="44"/>
        <v>0.30037735849056602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 s="6">
        <v>1486101600</v>
      </c>
      <c r="M742" s="13">
        <f t="shared" si="45"/>
        <v>42769.25</v>
      </c>
      <c r="N742" s="5">
        <v>1486360800</v>
      </c>
      <c r="O742" s="13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9">
        <f t="shared" si="44"/>
        <v>11.791666666666666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 s="6">
        <v>1274590800</v>
      </c>
      <c r="M743" s="13">
        <f t="shared" si="45"/>
        <v>40321.208333333336</v>
      </c>
      <c r="N743" s="5">
        <v>1274677200</v>
      </c>
      <c r="O743" s="13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9">
        <f t="shared" si="44"/>
        <v>11.260833333333334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 s="6">
        <v>1263880800</v>
      </c>
      <c r="M744" s="13">
        <f t="shared" si="45"/>
        <v>40197.25</v>
      </c>
      <c r="N744" s="5">
        <v>1267509600</v>
      </c>
      <c r="O744" s="13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9">
        <f t="shared" si="44"/>
        <v>0.12923076923076923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 s="6">
        <v>1445403600</v>
      </c>
      <c r="M745" s="13">
        <f t="shared" si="45"/>
        <v>42298.208333333328</v>
      </c>
      <c r="N745" s="5">
        <v>1445922000</v>
      </c>
      <c r="O745" s="13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9">
        <f t="shared" si="44"/>
        <v>7.12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 s="6">
        <v>1533877200</v>
      </c>
      <c r="M746" s="13">
        <f t="shared" si="45"/>
        <v>43322.208333333328</v>
      </c>
      <c r="N746" s="5">
        <v>1534050000</v>
      </c>
      <c r="O746" s="13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9">
        <f t="shared" si="44"/>
        <v>0.30304347826086958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 s="6">
        <v>1275195600</v>
      </c>
      <c r="M747" s="13">
        <f t="shared" si="45"/>
        <v>40328.208333333336</v>
      </c>
      <c r="N747" s="5">
        <v>1277528400</v>
      </c>
      <c r="O747" s="13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9">
        <f t="shared" si="44"/>
        <v>2.1250896057347672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 s="6">
        <v>1318136400</v>
      </c>
      <c r="M748" s="13">
        <f t="shared" si="45"/>
        <v>40825.208333333336</v>
      </c>
      <c r="N748" s="5">
        <v>1318568400</v>
      </c>
      <c r="O748" s="13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9">
        <f t="shared" si="44"/>
        <v>2.2885714285714287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 s="6">
        <v>1283403600</v>
      </c>
      <c r="M749" s="13">
        <f t="shared" si="45"/>
        <v>40423.208333333336</v>
      </c>
      <c r="N749" s="5">
        <v>1284354000</v>
      </c>
      <c r="O749" s="13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9">
        <f t="shared" si="44"/>
        <v>0.34959979476654696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 s="6">
        <v>1267423200</v>
      </c>
      <c r="M750" s="13">
        <f t="shared" si="45"/>
        <v>40238.25</v>
      </c>
      <c r="N750" s="5">
        <v>1269579600</v>
      </c>
      <c r="O750" s="13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9">
        <f t="shared" si="44"/>
        <v>1.5729069767441861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 s="6">
        <v>1412744400</v>
      </c>
      <c r="M751" s="13">
        <f t="shared" si="45"/>
        <v>41920.208333333336</v>
      </c>
      <c r="N751" s="5">
        <v>1413781200</v>
      </c>
      <c r="O751" s="13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9">
        <f t="shared" si="44"/>
        <v>0.01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 s="6">
        <v>1277960400</v>
      </c>
      <c r="M752" s="13">
        <f t="shared" si="45"/>
        <v>40360.208333333336</v>
      </c>
      <c r="N752" s="5">
        <v>1280120400</v>
      </c>
      <c r="O752" s="13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9">
        <f t="shared" si="44"/>
        <v>2.3230555555555554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 s="6">
        <v>1458190800</v>
      </c>
      <c r="M753" s="13">
        <f t="shared" si="45"/>
        <v>42446.208333333328</v>
      </c>
      <c r="N753" s="5">
        <v>1459486800</v>
      </c>
      <c r="O753" s="13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9">
        <f t="shared" si="44"/>
        <v>0.92448275862068963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 s="6">
        <v>1280984400</v>
      </c>
      <c r="M754" s="13">
        <f t="shared" si="45"/>
        <v>40395.208333333336</v>
      </c>
      <c r="N754" s="5">
        <v>1282539600</v>
      </c>
      <c r="O754" s="13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9">
        <f t="shared" si="44"/>
        <v>2.5670212765957445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 s="6">
        <v>1274590800</v>
      </c>
      <c r="M755" s="13">
        <f t="shared" si="45"/>
        <v>40321.208333333336</v>
      </c>
      <c r="N755" s="5">
        <v>1275886800</v>
      </c>
      <c r="O755" s="13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9">
        <f t="shared" si="44"/>
        <v>1.6847017045454546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 s="6">
        <v>1351400400</v>
      </c>
      <c r="M756" s="13">
        <f t="shared" si="45"/>
        <v>41210.208333333336</v>
      </c>
      <c r="N756" s="5">
        <v>1355983200</v>
      </c>
      <c r="O756" s="13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9">
        <f t="shared" si="44"/>
        <v>1.6657777777777778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 s="6">
        <v>1514354400</v>
      </c>
      <c r="M757" s="13">
        <f t="shared" si="45"/>
        <v>43096.25</v>
      </c>
      <c r="N757" s="5">
        <v>1515391200</v>
      </c>
      <c r="O757" s="13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9">
        <f t="shared" si="44"/>
        <v>7.7207692307692311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 s="6">
        <v>1421733600</v>
      </c>
      <c r="M758" s="13">
        <f t="shared" si="45"/>
        <v>42024.25</v>
      </c>
      <c r="N758" s="5">
        <v>1422252000</v>
      </c>
      <c r="O758" s="13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9">
        <f t="shared" si="44"/>
        <v>4.0685714285714285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 s="6">
        <v>1305176400</v>
      </c>
      <c r="M759" s="13">
        <f t="shared" si="45"/>
        <v>40675.208333333336</v>
      </c>
      <c r="N759" s="5">
        <v>1305522000</v>
      </c>
      <c r="O759" s="13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9">
        <f t="shared" si="44"/>
        <v>5.6420608108108112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 s="6">
        <v>1414126800</v>
      </c>
      <c r="M760" s="13">
        <f t="shared" si="45"/>
        <v>41936.208333333336</v>
      </c>
      <c r="N760" s="5">
        <v>1414904400</v>
      </c>
      <c r="O760" s="13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9">
        <f t="shared" si="44"/>
        <v>0.6842686567164179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 s="6">
        <v>1517810400</v>
      </c>
      <c r="M761" s="13">
        <f t="shared" si="45"/>
        <v>43136.25</v>
      </c>
      <c r="N761" s="5">
        <v>1520402400</v>
      </c>
      <c r="O761" s="13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9">
        <f t="shared" si="44"/>
        <v>0.34351966873706002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 s="6">
        <v>1564635600</v>
      </c>
      <c r="M762" s="13">
        <f t="shared" si="45"/>
        <v>43678.208333333328</v>
      </c>
      <c r="N762" s="5">
        <v>1567141200</v>
      </c>
      <c r="O762" s="13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9">
        <f t="shared" si="44"/>
        <v>6.5545454545454547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 s="6">
        <v>1500699600</v>
      </c>
      <c r="M763" s="13">
        <f t="shared" si="45"/>
        <v>42938.208333333328</v>
      </c>
      <c r="N763" s="5">
        <v>1501131600</v>
      </c>
      <c r="O763" s="13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9">
        <f t="shared" si="44"/>
        <v>1.7725714285714285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 s="6">
        <v>1354082400</v>
      </c>
      <c r="M764" s="13">
        <f t="shared" si="45"/>
        <v>41241.25</v>
      </c>
      <c r="N764" s="5">
        <v>1355032800</v>
      </c>
      <c r="O764" s="13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9">
        <f t="shared" si="44"/>
        <v>1.1317857142857144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 s="6">
        <v>1336453200</v>
      </c>
      <c r="M765" s="13">
        <f t="shared" si="45"/>
        <v>41037.208333333336</v>
      </c>
      <c r="N765" s="5">
        <v>1339477200</v>
      </c>
      <c r="O765" s="13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9">
        <f t="shared" si="44"/>
        <v>7.2818181818181822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 s="6">
        <v>1305262800</v>
      </c>
      <c r="M766" s="13">
        <f t="shared" si="45"/>
        <v>40676.208333333336</v>
      </c>
      <c r="N766" s="5">
        <v>1305954000</v>
      </c>
      <c r="O766" s="13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9">
        <f t="shared" si="44"/>
        <v>2.0833333333333335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 s="6">
        <v>1492232400</v>
      </c>
      <c r="M767" s="13">
        <f t="shared" si="45"/>
        <v>42840.208333333328</v>
      </c>
      <c r="N767" s="5">
        <v>1494392400</v>
      </c>
      <c r="O767" s="13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9">
        <f t="shared" si="44"/>
        <v>0.31171232876712329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 s="6">
        <v>1537333200</v>
      </c>
      <c r="M768" s="13">
        <f t="shared" si="45"/>
        <v>43362.208333333328</v>
      </c>
      <c r="N768" s="5">
        <v>1537419600</v>
      </c>
      <c r="O768" s="13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9">
        <f t="shared" si="44"/>
        <v>0.56967078189300413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 s="6">
        <v>1444107600</v>
      </c>
      <c r="M769" s="13">
        <f t="shared" si="45"/>
        <v>42283.208333333328</v>
      </c>
      <c r="N769" s="5">
        <v>1447999200</v>
      </c>
      <c r="O769" s="13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9">
        <f t="shared" si="44"/>
        <v>2.31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 s="6">
        <v>1386741600</v>
      </c>
      <c r="M770" s="13">
        <f t="shared" si="45"/>
        <v>41619.25</v>
      </c>
      <c r="N770" s="5">
        <v>1388037600</v>
      </c>
      <c r="O770" s="13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9">
        <f t="shared" ref="F771:F834" si="48">E771/D771</f>
        <v>0.86867834394904464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 s="6">
        <v>1376542800</v>
      </c>
      <c r="M771" s="13">
        <f t="shared" ref="M771:M834" si="49">(((L771/60)/60)/24)+DATE(1970,1,1)</f>
        <v>41501.208333333336</v>
      </c>
      <c r="N771" s="5">
        <v>1378789200</v>
      </c>
      <c r="O771" s="13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9">
        <f t="shared" si="48"/>
        <v>2.7074418604651163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 s="6">
        <v>1397451600</v>
      </c>
      <c r="M772" s="13">
        <f t="shared" si="49"/>
        <v>41743.208333333336</v>
      </c>
      <c r="N772" s="5">
        <v>1398056400</v>
      </c>
      <c r="O772" s="13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9">
        <f t="shared" si="48"/>
        <v>0.49446428571428569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 s="6">
        <v>1548482400</v>
      </c>
      <c r="M773" s="13">
        <f t="shared" si="49"/>
        <v>43491.25</v>
      </c>
      <c r="N773" s="5">
        <v>1550815200</v>
      </c>
      <c r="O773" s="13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9">
        <f t="shared" si="48"/>
        <v>1.1335962566844919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 s="6">
        <v>1549692000</v>
      </c>
      <c r="M774" s="13">
        <f t="shared" si="49"/>
        <v>43505.25</v>
      </c>
      <c r="N774" s="5">
        <v>1550037600</v>
      </c>
      <c r="O774" s="13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9">
        <f t="shared" si="48"/>
        <v>1.9055555555555554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 s="6">
        <v>1492059600</v>
      </c>
      <c r="M775" s="13">
        <f t="shared" si="49"/>
        <v>42838.208333333328</v>
      </c>
      <c r="N775" s="5">
        <v>1492923600</v>
      </c>
      <c r="O775" s="13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9">
        <f t="shared" si="48"/>
        <v>1.355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 s="6">
        <v>1463979600</v>
      </c>
      <c r="M776" s="13">
        <f t="shared" si="49"/>
        <v>42513.208333333328</v>
      </c>
      <c r="N776" s="5">
        <v>1467522000</v>
      </c>
      <c r="O776" s="13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9">
        <f t="shared" si="48"/>
        <v>0.10297872340425532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 s="6">
        <v>1415253600</v>
      </c>
      <c r="M777" s="13">
        <f t="shared" si="49"/>
        <v>41949.25</v>
      </c>
      <c r="N777" s="5">
        <v>1416117600</v>
      </c>
      <c r="O777" s="13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9">
        <f t="shared" si="48"/>
        <v>0.65544223826714798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 s="6">
        <v>1562216400</v>
      </c>
      <c r="M778" s="13">
        <f t="shared" si="49"/>
        <v>43650.208333333328</v>
      </c>
      <c r="N778" s="5">
        <v>1563771600</v>
      </c>
      <c r="O778" s="13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9">
        <f t="shared" si="48"/>
        <v>0.49026652452025588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 s="6">
        <v>1316754000</v>
      </c>
      <c r="M779" s="13">
        <f t="shared" si="49"/>
        <v>40809.208333333336</v>
      </c>
      <c r="N779" s="5">
        <v>1319259600</v>
      </c>
      <c r="O779" s="13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9">
        <f t="shared" si="48"/>
        <v>7.8792307692307695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 s="6">
        <v>1313211600</v>
      </c>
      <c r="M780" s="13">
        <f t="shared" si="49"/>
        <v>40768.208333333336</v>
      </c>
      <c r="N780" s="5">
        <v>1313643600</v>
      </c>
      <c r="O780" s="13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9">
        <f t="shared" si="48"/>
        <v>0.80306347746090156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 s="6">
        <v>1439528400</v>
      </c>
      <c r="M781" s="13">
        <f t="shared" si="49"/>
        <v>42230.208333333328</v>
      </c>
      <c r="N781" s="5">
        <v>1440306000</v>
      </c>
      <c r="O781" s="13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9">
        <f t="shared" si="48"/>
        <v>1.0629411764705883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 s="6">
        <v>1469163600</v>
      </c>
      <c r="M782" s="13">
        <f t="shared" si="49"/>
        <v>42573.208333333328</v>
      </c>
      <c r="N782" s="5">
        <v>1470805200</v>
      </c>
      <c r="O782" s="13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9">
        <f t="shared" si="48"/>
        <v>0.50735632183908042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 s="6">
        <v>1288501200</v>
      </c>
      <c r="M783" s="13">
        <f t="shared" si="49"/>
        <v>40482.208333333336</v>
      </c>
      <c r="N783" s="5">
        <v>1292911200</v>
      </c>
      <c r="O783" s="13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9">
        <f t="shared" si="48"/>
        <v>2.153137254901961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 s="6">
        <v>1298959200</v>
      </c>
      <c r="M784" s="13">
        <f t="shared" si="49"/>
        <v>40603.25</v>
      </c>
      <c r="N784" s="5">
        <v>1301374800</v>
      </c>
      <c r="O784" s="13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9">
        <f t="shared" si="48"/>
        <v>1.4122972972972974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 s="6">
        <v>1387260000</v>
      </c>
      <c r="M785" s="13">
        <f t="shared" si="49"/>
        <v>41625.25</v>
      </c>
      <c r="N785" s="5">
        <v>1387864800</v>
      </c>
      <c r="O785" s="13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9">
        <f t="shared" si="48"/>
        <v>1.1533745781777278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 s="6">
        <v>1457244000</v>
      </c>
      <c r="M786" s="13">
        <f t="shared" si="49"/>
        <v>42435.25</v>
      </c>
      <c r="N786" s="5">
        <v>1458190800</v>
      </c>
      <c r="O786" s="13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9">
        <f t="shared" si="48"/>
        <v>1.9311940298507462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 s="6">
        <v>1556341200</v>
      </c>
      <c r="M787" s="13">
        <f t="shared" si="49"/>
        <v>43582.208333333328</v>
      </c>
      <c r="N787" s="5">
        <v>1559278800</v>
      </c>
      <c r="O787" s="13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9">
        <f t="shared" si="48"/>
        <v>7.2973333333333334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 s="6">
        <v>1522126800</v>
      </c>
      <c r="M788" s="13">
        <f t="shared" si="49"/>
        <v>43186.208333333328</v>
      </c>
      <c r="N788" s="5">
        <v>1522731600</v>
      </c>
      <c r="O788" s="13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9">
        <f t="shared" si="48"/>
        <v>0.99663398692810456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 s="6">
        <v>1305954000</v>
      </c>
      <c r="M789" s="13">
        <f t="shared" si="49"/>
        <v>40684.208333333336</v>
      </c>
      <c r="N789" s="5">
        <v>1306731600</v>
      </c>
      <c r="O789" s="13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9">
        <f t="shared" si="48"/>
        <v>0.88166666666666671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 s="6">
        <v>1350709200</v>
      </c>
      <c r="M790" s="13">
        <f t="shared" si="49"/>
        <v>41202.208333333336</v>
      </c>
      <c r="N790" s="5">
        <v>1352527200</v>
      </c>
      <c r="O790" s="13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9">
        <f t="shared" si="48"/>
        <v>0.37233333333333335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 s="6">
        <v>1401166800</v>
      </c>
      <c r="M791" s="13">
        <f t="shared" si="49"/>
        <v>41786.208333333336</v>
      </c>
      <c r="N791" s="5">
        <v>1404363600</v>
      </c>
      <c r="O791" s="13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9">
        <f t="shared" si="48"/>
        <v>0.30540075309306081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 s="6">
        <v>1266127200</v>
      </c>
      <c r="M792" s="13">
        <f t="shared" si="49"/>
        <v>40223.25</v>
      </c>
      <c r="N792" s="5">
        <v>1266645600</v>
      </c>
      <c r="O792" s="13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9">
        <f t="shared" si="48"/>
        <v>0.25714285714285712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 s="6">
        <v>1481436000</v>
      </c>
      <c r="M793" s="13">
        <f t="shared" si="49"/>
        <v>42715.25</v>
      </c>
      <c r="N793" s="5">
        <v>1482818400</v>
      </c>
      <c r="O793" s="13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9">
        <f t="shared" si="48"/>
        <v>0.34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 s="6">
        <v>1372222800</v>
      </c>
      <c r="M794" s="13">
        <f t="shared" si="49"/>
        <v>41451.208333333336</v>
      </c>
      <c r="N794" s="5">
        <v>1374642000</v>
      </c>
      <c r="O794" s="13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9">
        <f t="shared" si="48"/>
        <v>11.859090909090909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 s="6">
        <v>1372136400</v>
      </c>
      <c r="M795" s="13">
        <f t="shared" si="49"/>
        <v>41450.208333333336</v>
      </c>
      <c r="N795" s="5">
        <v>1372482000</v>
      </c>
      <c r="O795" s="13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9">
        <f t="shared" si="48"/>
        <v>1.2539393939393939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 s="6">
        <v>1513922400</v>
      </c>
      <c r="M796" s="13">
        <f t="shared" si="49"/>
        <v>43091.25</v>
      </c>
      <c r="N796" s="5">
        <v>1514959200</v>
      </c>
      <c r="O796" s="13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9">
        <f t="shared" si="48"/>
        <v>0.14394366197183098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 s="6">
        <v>1477976400</v>
      </c>
      <c r="M797" s="13">
        <f t="shared" si="49"/>
        <v>42675.208333333328</v>
      </c>
      <c r="N797" s="5">
        <v>1478235600</v>
      </c>
      <c r="O797" s="13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9">
        <f t="shared" si="48"/>
        <v>0.54807692307692313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 s="6">
        <v>1407474000</v>
      </c>
      <c r="M798" s="13">
        <f t="shared" si="49"/>
        <v>41859.208333333336</v>
      </c>
      <c r="N798" s="5">
        <v>1408078800</v>
      </c>
      <c r="O798" s="13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9">
        <f t="shared" si="48"/>
        <v>1.0963157894736841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 s="6">
        <v>1546149600</v>
      </c>
      <c r="M799" s="13">
        <f t="shared" si="49"/>
        <v>43464.25</v>
      </c>
      <c r="N799" s="5">
        <v>1548136800</v>
      </c>
      <c r="O799" s="13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9">
        <f t="shared" si="48"/>
        <v>1.8847058823529412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 s="6">
        <v>1338440400</v>
      </c>
      <c r="M800" s="13">
        <f t="shared" si="49"/>
        <v>41060.208333333336</v>
      </c>
      <c r="N800" s="5">
        <v>1340859600</v>
      </c>
      <c r="O800" s="13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9">
        <f t="shared" si="48"/>
        <v>0.87008284023668636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 s="6">
        <v>1454133600</v>
      </c>
      <c r="M801" s="13">
        <f t="shared" si="49"/>
        <v>42399.25</v>
      </c>
      <c r="N801" s="5">
        <v>1454479200</v>
      </c>
      <c r="O801" s="13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9">
        <f t="shared" si="48"/>
        <v>0.01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 s="6">
        <v>1434085200</v>
      </c>
      <c r="M802" s="13">
        <f t="shared" si="49"/>
        <v>42167.208333333328</v>
      </c>
      <c r="N802" s="5">
        <v>1434430800</v>
      </c>
      <c r="O802" s="13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9">
        <f t="shared" si="48"/>
        <v>2.0291304347826089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 s="6">
        <v>1577772000</v>
      </c>
      <c r="M803" s="13">
        <f t="shared" si="49"/>
        <v>43830.25</v>
      </c>
      <c r="N803" s="5">
        <v>1579672800</v>
      </c>
      <c r="O803" s="13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9">
        <f t="shared" si="48"/>
        <v>1.9703225806451612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 s="6">
        <v>1562216400</v>
      </c>
      <c r="M804" s="13">
        <f t="shared" si="49"/>
        <v>43650.208333333328</v>
      </c>
      <c r="N804" s="5">
        <v>1562389200</v>
      </c>
      <c r="O804" s="13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9">
        <f t="shared" si="48"/>
        <v>1.07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 s="6">
        <v>1548568800</v>
      </c>
      <c r="M805" s="13">
        <f t="shared" si="49"/>
        <v>43492.25</v>
      </c>
      <c r="N805" s="5">
        <v>1551506400</v>
      </c>
      <c r="O805" s="13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9">
        <f t="shared" si="48"/>
        <v>2.6873076923076922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 s="6">
        <v>1514872800</v>
      </c>
      <c r="M806" s="13">
        <f t="shared" si="49"/>
        <v>43102.25</v>
      </c>
      <c r="N806" s="5">
        <v>1516600800</v>
      </c>
      <c r="O806" s="13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9">
        <f t="shared" si="48"/>
        <v>0.50845360824742269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 s="6">
        <v>1416031200</v>
      </c>
      <c r="M807" s="13">
        <f t="shared" si="49"/>
        <v>41958.25</v>
      </c>
      <c r="N807" s="5">
        <v>1420437600</v>
      </c>
      <c r="O807" s="13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9">
        <f t="shared" si="48"/>
        <v>11.802857142857142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 s="6">
        <v>1330927200</v>
      </c>
      <c r="M808" s="13">
        <f t="shared" si="49"/>
        <v>40973.25</v>
      </c>
      <c r="N808" s="5">
        <v>1332997200</v>
      </c>
      <c r="O808" s="13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9">
        <f t="shared" si="48"/>
        <v>2.64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 s="6">
        <v>1571115600</v>
      </c>
      <c r="M809" s="13">
        <f t="shared" si="49"/>
        <v>43753.208333333328</v>
      </c>
      <c r="N809" s="5">
        <v>1574920800</v>
      </c>
      <c r="O809" s="13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9">
        <f t="shared" si="48"/>
        <v>0.30442307692307691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 s="6">
        <v>1463461200</v>
      </c>
      <c r="M810" s="13">
        <f t="shared" si="49"/>
        <v>42507.208333333328</v>
      </c>
      <c r="N810" s="5">
        <v>1464930000</v>
      </c>
      <c r="O810" s="13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9">
        <f t="shared" si="48"/>
        <v>0.62880681818181816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 s="6">
        <v>1344920400</v>
      </c>
      <c r="M811" s="13">
        <f t="shared" si="49"/>
        <v>41135.208333333336</v>
      </c>
      <c r="N811" s="5">
        <v>1345006800</v>
      </c>
      <c r="O811" s="13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9">
        <f t="shared" si="48"/>
        <v>1.9312499999999999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 s="6">
        <v>1511848800</v>
      </c>
      <c r="M812" s="13">
        <f t="shared" si="49"/>
        <v>43067.25</v>
      </c>
      <c r="N812" s="5">
        <v>1512712800</v>
      </c>
      <c r="O812" s="13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9">
        <f t="shared" si="48"/>
        <v>0.77102702702702708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 s="6">
        <v>1452319200</v>
      </c>
      <c r="M813" s="13">
        <f t="shared" si="49"/>
        <v>42378.25</v>
      </c>
      <c r="N813" s="5">
        <v>1452492000</v>
      </c>
      <c r="O813" s="13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9">
        <f t="shared" si="48"/>
        <v>2.2552763819095478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 s="6">
        <v>1523854800</v>
      </c>
      <c r="M814" s="13">
        <f t="shared" si="49"/>
        <v>43206.208333333328</v>
      </c>
      <c r="N814" s="5">
        <v>1524286800</v>
      </c>
      <c r="O814" s="13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9">
        <f t="shared" si="48"/>
        <v>2.3940625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 s="6">
        <v>1346043600</v>
      </c>
      <c r="M815" s="13">
        <f t="shared" si="49"/>
        <v>41148.208333333336</v>
      </c>
      <c r="N815" s="5">
        <v>1346907600</v>
      </c>
      <c r="O815" s="13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9">
        <f t="shared" si="48"/>
        <v>0.921875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 s="6">
        <v>1464325200</v>
      </c>
      <c r="M816" s="13">
        <f t="shared" si="49"/>
        <v>42517.208333333328</v>
      </c>
      <c r="N816" s="5">
        <v>1464498000</v>
      </c>
      <c r="O816" s="13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9">
        <f t="shared" si="48"/>
        <v>1.3023333333333333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 s="6">
        <v>1511935200</v>
      </c>
      <c r="M817" s="13">
        <f t="shared" si="49"/>
        <v>43068.25</v>
      </c>
      <c r="N817" s="5">
        <v>1514181600</v>
      </c>
      <c r="O817" s="13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9">
        <f t="shared" si="48"/>
        <v>6.1521739130434785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 s="6">
        <v>1392012000</v>
      </c>
      <c r="M818" s="13">
        <f t="shared" si="49"/>
        <v>41680.25</v>
      </c>
      <c r="N818" s="5">
        <v>1392184800</v>
      </c>
      <c r="O818" s="13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9">
        <f t="shared" si="48"/>
        <v>3.687953216374269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 s="6">
        <v>1556946000</v>
      </c>
      <c r="M819" s="13">
        <f t="shared" si="49"/>
        <v>43589.208333333328</v>
      </c>
      <c r="N819" s="5">
        <v>1559365200</v>
      </c>
      <c r="O819" s="13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9">
        <f t="shared" si="48"/>
        <v>10.948571428571428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 s="6">
        <v>1548050400</v>
      </c>
      <c r="M820" s="13">
        <f t="shared" si="49"/>
        <v>43486.25</v>
      </c>
      <c r="N820" s="5">
        <v>1549173600</v>
      </c>
      <c r="O820" s="13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9">
        <f t="shared" si="48"/>
        <v>0.50662921348314605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 s="6">
        <v>1353736800</v>
      </c>
      <c r="M821" s="13">
        <f t="shared" si="49"/>
        <v>41237.25</v>
      </c>
      <c r="N821" s="5">
        <v>1355032800</v>
      </c>
      <c r="O821" s="13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9">
        <f t="shared" si="48"/>
        <v>8.0060000000000002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 s="6">
        <v>1532840400</v>
      </c>
      <c r="M822" s="13">
        <f t="shared" si="49"/>
        <v>43310.208333333328</v>
      </c>
      <c r="N822" s="5">
        <v>1533963600</v>
      </c>
      <c r="O822" s="13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9">
        <f t="shared" si="48"/>
        <v>2.9128571428571428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 s="6">
        <v>1488261600</v>
      </c>
      <c r="M823" s="13">
        <f t="shared" si="49"/>
        <v>42794.25</v>
      </c>
      <c r="N823" s="5">
        <v>1489381200</v>
      </c>
      <c r="O823" s="13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9">
        <f t="shared" si="48"/>
        <v>3.4996666666666667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 s="6">
        <v>1393567200</v>
      </c>
      <c r="M824" s="13">
        <f t="shared" si="49"/>
        <v>41698.25</v>
      </c>
      <c r="N824" s="5">
        <v>1395032400</v>
      </c>
      <c r="O824" s="13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9">
        <f t="shared" si="48"/>
        <v>3.5707317073170732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 s="6">
        <v>1410325200</v>
      </c>
      <c r="M825" s="13">
        <f t="shared" si="49"/>
        <v>41892.208333333336</v>
      </c>
      <c r="N825" s="5">
        <v>1412485200</v>
      </c>
      <c r="O825" s="13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9">
        <f t="shared" si="48"/>
        <v>1.2648941176470587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 s="6">
        <v>1276923600</v>
      </c>
      <c r="M826" s="13">
        <f t="shared" si="49"/>
        <v>40348.208333333336</v>
      </c>
      <c r="N826" s="5">
        <v>1279688400</v>
      </c>
      <c r="O826" s="13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9">
        <f t="shared" si="48"/>
        <v>3.875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 s="6">
        <v>1500958800</v>
      </c>
      <c r="M827" s="13">
        <f t="shared" si="49"/>
        <v>42941.208333333328</v>
      </c>
      <c r="N827" s="5">
        <v>1501995600</v>
      </c>
      <c r="O827" s="13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9">
        <f t="shared" si="48"/>
        <v>4.5703571428571426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 s="6">
        <v>1292220000</v>
      </c>
      <c r="M828" s="13">
        <f t="shared" si="49"/>
        <v>40525.25</v>
      </c>
      <c r="N828" s="5">
        <v>1294639200</v>
      </c>
      <c r="O828" s="13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9">
        <f t="shared" si="48"/>
        <v>2.6669565217391304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 s="6">
        <v>1304398800</v>
      </c>
      <c r="M829" s="13">
        <f t="shared" si="49"/>
        <v>40666.208333333336</v>
      </c>
      <c r="N829" s="5">
        <v>1305435600</v>
      </c>
      <c r="O829" s="13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9">
        <f t="shared" si="48"/>
        <v>0.69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 s="6">
        <v>1535432400</v>
      </c>
      <c r="M830" s="13">
        <f t="shared" si="49"/>
        <v>43340.208333333328</v>
      </c>
      <c r="N830" s="5">
        <v>1537592400</v>
      </c>
      <c r="O830" s="13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9">
        <f t="shared" si="48"/>
        <v>0.51343749999999999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 s="6">
        <v>1433826000</v>
      </c>
      <c r="M831" s="13">
        <f t="shared" si="49"/>
        <v>42164.208333333328</v>
      </c>
      <c r="N831" s="5">
        <v>1435122000</v>
      </c>
      <c r="O831" s="13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9">
        <f t="shared" si="48"/>
        <v>1.1710526315789473E-2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 s="6">
        <v>1514959200</v>
      </c>
      <c r="M832" s="13">
        <f t="shared" si="49"/>
        <v>43103.25</v>
      </c>
      <c r="N832" s="5">
        <v>1520056800</v>
      </c>
      <c r="O832" s="13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9">
        <f t="shared" si="48"/>
        <v>1.089773429454171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 s="6">
        <v>1332738000</v>
      </c>
      <c r="M833" s="13">
        <f t="shared" si="49"/>
        <v>40994.208333333336</v>
      </c>
      <c r="N833" s="5">
        <v>1335675600</v>
      </c>
      <c r="O833" s="13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9">
        <f t="shared" si="48"/>
        <v>3.1517592592592591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 s="6">
        <v>1445490000</v>
      </c>
      <c r="M834" s="13">
        <f t="shared" si="49"/>
        <v>42299.208333333328</v>
      </c>
      <c r="N834" s="5">
        <v>1448431200</v>
      </c>
      <c r="O834" s="13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9">
        <f t="shared" ref="F835:F898" si="52">E835/D835</f>
        <v>1.5769117647058823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 s="6">
        <v>1297663200</v>
      </c>
      <c r="M835" s="13">
        <f t="shared" ref="M835:M898" si="53">(((L835/60)/60)/24)+DATE(1970,1,1)</f>
        <v>40588.25</v>
      </c>
      <c r="N835" s="5">
        <v>1298613600</v>
      </c>
      <c r="O835" s="13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9">
        <f t="shared" si="52"/>
        <v>1.5380821917808218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 s="6">
        <v>1371963600</v>
      </c>
      <c r="M836" s="13">
        <f t="shared" si="53"/>
        <v>41448.208333333336</v>
      </c>
      <c r="N836" s="5">
        <v>1372482000</v>
      </c>
      <c r="O836" s="13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9">
        <f t="shared" si="52"/>
        <v>0.89738979118329465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 s="6">
        <v>1425103200</v>
      </c>
      <c r="M837" s="13">
        <f t="shared" si="53"/>
        <v>42063.25</v>
      </c>
      <c r="N837" s="5">
        <v>1425621600</v>
      </c>
      <c r="O837" s="13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9">
        <f t="shared" si="52"/>
        <v>0.75135802469135804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 s="6">
        <v>1265349600</v>
      </c>
      <c r="M838" s="13">
        <f t="shared" si="53"/>
        <v>40214.25</v>
      </c>
      <c r="N838" s="5">
        <v>1266300000</v>
      </c>
      <c r="O838" s="13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9">
        <f t="shared" si="52"/>
        <v>8.5288135593220336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 s="6">
        <v>1301202000</v>
      </c>
      <c r="M839" s="13">
        <f t="shared" si="53"/>
        <v>40629.208333333336</v>
      </c>
      <c r="N839" s="5">
        <v>1305867600</v>
      </c>
      <c r="O839" s="13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9">
        <f t="shared" si="52"/>
        <v>1.3890625000000001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 s="6">
        <v>1538024400</v>
      </c>
      <c r="M840" s="13">
        <f t="shared" si="53"/>
        <v>43370.208333333328</v>
      </c>
      <c r="N840" s="5">
        <v>1538802000</v>
      </c>
      <c r="O840" s="13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9">
        <f t="shared" si="52"/>
        <v>1.9018181818181819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 s="6">
        <v>1395032400</v>
      </c>
      <c r="M841" s="13">
        <f t="shared" si="53"/>
        <v>41715.208333333336</v>
      </c>
      <c r="N841" s="5">
        <v>1398920400</v>
      </c>
      <c r="O841" s="13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9">
        <f t="shared" si="52"/>
        <v>1.0024333619948409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 s="6">
        <v>1405486800</v>
      </c>
      <c r="M842" s="13">
        <f t="shared" si="53"/>
        <v>41836.208333333336</v>
      </c>
      <c r="N842" s="5">
        <v>1405659600</v>
      </c>
      <c r="O842" s="13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9">
        <f t="shared" si="52"/>
        <v>1.4275824175824177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 s="6">
        <v>1455861600</v>
      </c>
      <c r="M843" s="13">
        <f t="shared" si="53"/>
        <v>42419.25</v>
      </c>
      <c r="N843" s="5">
        <v>1457244000</v>
      </c>
      <c r="O843" s="13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9">
        <f t="shared" si="52"/>
        <v>5.6313333333333331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 s="6">
        <v>1529038800</v>
      </c>
      <c r="M844" s="13">
        <f t="shared" si="53"/>
        <v>43266.208333333328</v>
      </c>
      <c r="N844" s="5">
        <v>1529298000</v>
      </c>
      <c r="O844" s="13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9">
        <f t="shared" si="52"/>
        <v>0.30715909090909088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 s="6">
        <v>1535259600</v>
      </c>
      <c r="M845" s="13">
        <f t="shared" si="53"/>
        <v>43338.208333333328</v>
      </c>
      <c r="N845" s="5">
        <v>1535778000</v>
      </c>
      <c r="O845" s="13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9">
        <f t="shared" si="52"/>
        <v>0.99397727272727276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 s="6">
        <v>1327212000</v>
      </c>
      <c r="M846" s="13">
        <f t="shared" si="53"/>
        <v>40930.25</v>
      </c>
      <c r="N846" s="5">
        <v>1327471200</v>
      </c>
      <c r="O846" s="13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9">
        <f t="shared" si="52"/>
        <v>1.9754935622317598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 s="6">
        <v>1526360400</v>
      </c>
      <c r="M847" s="13">
        <f t="shared" si="53"/>
        <v>43235.208333333328</v>
      </c>
      <c r="N847" s="5">
        <v>1529557200</v>
      </c>
      <c r="O847" s="13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9">
        <f t="shared" si="52"/>
        <v>5.085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 s="6">
        <v>1532149200</v>
      </c>
      <c r="M848" s="13">
        <f t="shared" si="53"/>
        <v>43302.208333333328</v>
      </c>
      <c r="N848" s="5">
        <v>1535259600</v>
      </c>
      <c r="O848" s="13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9">
        <f t="shared" si="52"/>
        <v>2.3774468085106384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 s="6">
        <v>1515304800</v>
      </c>
      <c r="M849" s="13">
        <f t="shared" si="53"/>
        <v>43107.25</v>
      </c>
      <c r="N849" s="5">
        <v>1515564000</v>
      </c>
      <c r="O849" s="13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9">
        <f t="shared" si="52"/>
        <v>3.3846875000000001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 s="6">
        <v>1276318800</v>
      </c>
      <c r="M850" s="13">
        <f t="shared" si="53"/>
        <v>40341.208333333336</v>
      </c>
      <c r="N850" s="5">
        <v>1277096400</v>
      </c>
      <c r="O850" s="13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9">
        <f t="shared" si="52"/>
        <v>1.3308955223880596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 s="6">
        <v>1328767200</v>
      </c>
      <c r="M851" s="13">
        <f t="shared" si="53"/>
        <v>40948.25</v>
      </c>
      <c r="N851" s="5">
        <v>1329026400</v>
      </c>
      <c r="O851" s="13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9">
        <f t="shared" si="52"/>
        <v>0.01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 s="6">
        <v>1321682400</v>
      </c>
      <c r="M852" s="13">
        <f t="shared" si="53"/>
        <v>40866.25</v>
      </c>
      <c r="N852" s="5">
        <v>1322978400</v>
      </c>
      <c r="O852" s="13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9">
        <f t="shared" si="52"/>
        <v>2.0779999999999998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 s="6">
        <v>1335934800</v>
      </c>
      <c r="M853" s="13">
        <f t="shared" si="53"/>
        <v>41031.208333333336</v>
      </c>
      <c r="N853" s="5">
        <v>1338786000</v>
      </c>
      <c r="O853" s="13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9">
        <f t="shared" si="52"/>
        <v>0.51122448979591839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 s="6">
        <v>1310792400</v>
      </c>
      <c r="M854" s="13">
        <f t="shared" si="53"/>
        <v>40740.208333333336</v>
      </c>
      <c r="N854" s="5">
        <v>1311656400</v>
      </c>
      <c r="O854" s="13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9">
        <f t="shared" si="52"/>
        <v>6.5205847953216374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 s="6">
        <v>1308546000</v>
      </c>
      <c r="M855" s="13">
        <f t="shared" si="53"/>
        <v>40714.208333333336</v>
      </c>
      <c r="N855" s="5">
        <v>1308978000</v>
      </c>
      <c r="O855" s="13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9">
        <f t="shared" si="52"/>
        <v>1.1363099415204678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 s="6">
        <v>1574056800</v>
      </c>
      <c r="M856" s="13">
        <f t="shared" si="53"/>
        <v>43787.25</v>
      </c>
      <c r="N856" s="5">
        <v>1576389600</v>
      </c>
      <c r="O856" s="13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9">
        <f t="shared" si="52"/>
        <v>1.0237606837606839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 s="6">
        <v>1308373200</v>
      </c>
      <c r="M857" s="13">
        <f t="shared" si="53"/>
        <v>40712.208333333336</v>
      </c>
      <c r="N857" s="5">
        <v>1311051600</v>
      </c>
      <c r="O857" s="13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9">
        <f t="shared" si="52"/>
        <v>3.5658333333333334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 s="6">
        <v>1335243600</v>
      </c>
      <c r="M858" s="13">
        <f t="shared" si="53"/>
        <v>41023.208333333336</v>
      </c>
      <c r="N858" s="5">
        <v>1336712400</v>
      </c>
      <c r="O858" s="13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9">
        <f t="shared" si="52"/>
        <v>1.3986792452830188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 s="6">
        <v>1328421600</v>
      </c>
      <c r="M859" s="13">
        <f t="shared" si="53"/>
        <v>40944.25</v>
      </c>
      <c r="N859" s="5">
        <v>1330408800</v>
      </c>
      <c r="O859" s="13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9">
        <f t="shared" si="52"/>
        <v>0.69450000000000001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 s="6">
        <v>1524286800</v>
      </c>
      <c r="M860" s="13">
        <f t="shared" si="53"/>
        <v>43211.208333333328</v>
      </c>
      <c r="N860" s="5">
        <v>1524891600</v>
      </c>
      <c r="O860" s="13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9">
        <f t="shared" si="52"/>
        <v>0.35534246575342465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 s="6">
        <v>1362117600</v>
      </c>
      <c r="M861" s="13">
        <f t="shared" si="53"/>
        <v>41334.25</v>
      </c>
      <c r="N861" s="5">
        <v>1363669200</v>
      </c>
      <c r="O861" s="13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9">
        <f t="shared" si="52"/>
        <v>2.5165000000000002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 s="6">
        <v>1550556000</v>
      </c>
      <c r="M862" s="13">
        <f t="shared" si="53"/>
        <v>43515.25</v>
      </c>
      <c r="N862" s="5">
        <v>1551420000</v>
      </c>
      <c r="O862" s="13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9">
        <f t="shared" si="52"/>
        <v>1.0587500000000001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 s="6">
        <v>1269147600</v>
      </c>
      <c r="M863" s="13">
        <f t="shared" si="53"/>
        <v>40258.208333333336</v>
      </c>
      <c r="N863" s="5">
        <v>1269838800</v>
      </c>
      <c r="O863" s="13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9">
        <f t="shared" si="52"/>
        <v>1.8742857142857143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 s="6">
        <v>1312174800</v>
      </c>
      <c r="M864" s="13">
        <f t="shared" si="53"/>
        <v>40756.208333333336</v>
      </c>
      <c r="N864" s="5">
        <v>1312520400</v>
      </c>
      <c r="O864" s="13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9">
        <f t="shared" si="52"/>
        <v>3.8678571428571429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 s="6">
        <v>1434517200</v>
      </c>
      <c r="M865" s="13">
        <f t="shared" si="53"/>
        <v>42172.208333333328</v>
      </c>
      <c r="N865" s="5">
        <v>1436504400</v>
      </c>
      <c r="O865" s="13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9">
        <f t="shared" si="52"/>
        <v>3.4707142857142856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 s="6">
        <v>1471582800</v>
      </c>
      <c r="M866" s="13">
        <f t="shared" si="53"/>
        <v>42601.208333333328</v>
      </c>
      <c r="N866" s="5">
        <v>1472014800</v>
      </c>
      <c r="O866" s="13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9">
        <f t="shared" si="52"/>
        <v>1.8582098765432098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 s="6">
        <v>1410757200</v>
      </c>
      <c r="M867" s="13">
        <f t="shared" si="53"/>
        <v>41897.208333333336</v>
      </c>
      <c r="N867" s="5">
        <v>1411534800</v>
      </c>
      <c r="O867" s="13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9">
        <f t="shared" si="52"/>
        <v>0.43241247264770238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 s="6">
        <v>1304830800</v>
      </c>
      <c r="M868" s="13">
        <f t="shared" si="53"/>
        <v>40671.208333333336</v>
      </c>
      <c r="N868" s="5">
        <v>1304917200</v>
      </c>
      <c r="O868" s="13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9">
        <f t="shared" si="52"/>
        <v>1.6243749999999999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 s="6">
        <v>1539061200</v>
      </c>
      <c r="M869" s="13">
        <f t="shared" si="53"/>
        <v>43382.208333333328</v>
      </c>
      <c r="N869" s="5">
        <v>1539579600</v>
      </c>
      <c r="O869" s="13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9">
        <f t="shared" si="52"/>
        <v>1.8484285714285715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 s="6">
        <v>1381554000</v>
      </c>
      <c r="M870" s="13">
        <f t="shared" si="53"/>
        <v>41559.208333333336</v>
      </c>
      <c r="N870" s="5">
        <v>1382504400</v>
      </c>
      <c r="O870" s="13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9">
        <f t="shared" si="52"/>
        <v>0.23703520691785052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 s="6">
        <v>1277096400</v>
      </c>
      <c r="M871" s="13">
        <f t="shared" si="53"/>
        <v>40350.208333333336</v>
      </c>
      <c r="N871" s="5">
        <v>1278306000</v>
      </c>
      <c r="O871" s="13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9">
        <f t="shared" si="52"/>
        <v>0.89870129870129867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 s="6">
        <v>1440392400</v>
      </c>
      <c r="M872" s="13">
        <f t="shared" si="53"/>
        <v>42240.208333333328</v>
      </c>
      <c r="N872" s="5">
        <v>1442552400</v>
      </c>
      <c r="O872" s="13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9">
        <f t="shared" si="52"/>
        <v>2.7260419580419581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 s="6">
        <v>1509512400</v>
      </c>
      <c r="M873" s="13">
        <f t="shared" si="53"/>
        <v>43040.208333333328</v>
      </c>
      <c r="N873" s="5">
        <v>1511071200</v>
      </c>
      <c r="O873" s="13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9">
        <f t="shared" si="52"/>
        <v>1.7004255319148935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 s="6">
        <v>1535950800</v>
      </c>
      <c r="M874" s="13">
        <f t="shared" si="53"/>
        <v>43346.208333333328</v>
      </c>
      <c r="N874" s="5">
        <v>1536382800</v>
      </c>
      <c r="O874" s="13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9">
        <f t="shared" si="52"/>
        <v>1.8828503562945369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 s="6">
        <v>1389160800</v>
      </c>
      <c r="M875" s="13">
        <f t="shared" si="53"/>
        <v>41647.25</v>
      </c>
      <c r="N875" s="5">
        <v>1389592800</v>
      </c>
      <c r="O875" s="13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9">
        <f t="shared" si="52"/>
        <v>3.4693532338308457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 s="6">
        <v>1271998800</v>
      </c>
      <c r="M876" s="13">
        <f t="shared" si="53"/>
        <v>40291.208333333336</v>
      </c>
      <c r="N876" s="5">
        <v>1275282000</v>
      </c>
      <c r="O876" s="13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9">
        <f t="shared" si="52"/>
        <v>0.6917721518987342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 s="6">
        <v>1294898400</v>
      </c>
      <c r="M877" s="13">
        <f t="shared" si="53"/>
        <v>40556.25</v>
      </c>
      <c r="N877" s="5">
        <v>1294984800</v>
      </c>
      <c r="O877" s="13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9">
        <f t="shared" si="52"/>
        <v>0.25433734939759034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 s="6">
        <v>1559970000</v>
      </c>
      <c r="M878" s="13">
        <f t="shared" si="53"/>
        <v>43624.208333333328</v>
      </c>
      <c r="N878" s="5">
        <v>1562043600</v>
      </c>
      <c r="O878" s="13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9">
        <f t="shared" si="52"/>
        <v>0.77400977995110021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 s="6">
        <v>1469509200</v>
      </c>
      <c r="M879" s="13">
        <f t="shared" si="53"/>
        <v>42577.208333333328</v>
      </c>
      <c r="N879" s="5">
        <v>1469595600</v>
      </c>
      <c r="O879" s="13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9">
        <f t="shared" si="52"/>
        <v>0.37481481481481482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 s="6">
        <v>1579068000</v>
      </c>
      <c r="M880" s="13">
        <f t="shared" si="53"/>
        <v>43845.25</v>
      </c>
      <c r="N880" s="5">
        <v>1581141600</v>
      </c>
      <c r="O880" s="13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9">
        <f t="shared" si="52"/>
        <v>5.4379999999999997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 s="6">
        <v>1487743200</v>
      </c>
      <c r="M881" s="13">
        <f t="shared" si="53"/>
        <v>42788.25</v>
      </c>
      <c r="N881" s="5">
        <v>1488520800</v>
      </c>
      <c r="O881" s="13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9">
        <f t="shared" si="52"/>
        <v>2.2852189349112426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 s="6">
        <v>1563685200</v>
      </c>
      <c r="M882" s="13">
        <f t="shared" si="53"/>
        <v>43667.208333333328</v>
      </c>
      <c r="N882" s="5">
        <v>1563858000</v>
      </c>
      <c r="O882" s="13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9">
        <f t="shared" si="52"/>
        <v>0.38948339483394834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 s="6">
        <v>1436418000</v>
      </c>
      <c r="M883" s="13">
        <f t="shared" si="53"/>
        <v>42194.208333333328</v>
      </c>
      <c r="N883" s="5">
        <v>1438923600</v>
      </c>
      <c r="O883" s="13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9">
        <f t="shared" si="52"/>
        <v>3.7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 s="6">
        <v>1421820000</v>
      </c>
      <c r="M884" s="13">
        <f t="shared" si="53"/>
        <v>42025.25</v>
      </c>
      <c r="N884" s="5">
        <v>1422165600</v>
      </c>
      <c r="O884" s="13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9">
        <f t="shared" si="52"/>
        <v>2.3791176470588233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 s="6">
        <v>1274763600</v>
      </c>
      <c r="M885" s="13">
        <f t="shared" si="53"/>
        <v>40323.208333333336</v>
      </c>
      <c r="N885" s="5">
        <v>1277874000</v>
      </c>
      <c r="O885" s="13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9">
        <f t="shared" si="52"/>
        <v>0.64036299765807958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 s="6">
        <v>1399179600</v>
      </c>
      <c r="M886" s="13">
        <f t="shared" si="53"/>
        <v>41763.208333333336</v>
      </c>
      <c r="N886" s="5">
        <v>1399352400</v>
      </c>
      <c r="O886" s="13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9">
        <f t="shared" si="52"/>
        <v>1.1827777777777777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 s="6">
        <v>1275800400</v>
      </c>
      <c r="M887" s="13">
        <f t="shared" si="53"/>
        <v>40335.208333333336</v>
      </c>
      <c r="N887" s="5">
        <v>1279083600</v>
      </c>
      <c r="O887" s="13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9">
        <f t="shared" si="52"/>
        <v>0.84824037184594958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 s="6">
        <v>1282798800</v>
      </c>
      <c r="M888" s="13">
        <f t="shared" si="53"/>
        <v>40416.208333333336</v>
      </c>
      <c r="N888" s="5">
        <v>1284354000</v>
      </c>
      <c r="O888" s="13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9">
        <f t="shared" si="52"/>
        <v>0.29346153846153844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 s="6">
        <v>1437109200</v>
      </c>
      <c r="M889" s="13">
        <f t="shared" si="53"/>
        <v>42202.208333333328</v>
      </c>
      <c r="N889" s="5">
        <v>1441170000</v>
      </c>
      <c r="O889" s="13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9">
        <f t="shared" si="52"/>
        <v>2.0989655172413793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 s="6">
        <v>1491886800</v>
      </c>
      <c r="M890" s="13">
        <f t="shared" si="53"/>
        <v>42836.208333333328</v>
      </c>
      <c r="N890" s="5">
        <v>1493528400</v>
      </c>
      <c r="O890" s="13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9">
        <f t="shared" si="52"/>
        <v>1.697857142857143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 s="6">
        <v>1394600400</v>
      </c>
      <c r="M891" s="13">
        <f t="shared" si="53"/>
        <v>41710.208333333336</v>
      </c>
      <c r="N891" s="5">
        <v>1395205200</v>
      </c>
      <c r="O891" s="13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9">
        <f t="shared" si="52"/>
        <v>1.1595907738095239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 s="6">
        <v>1561352400</v>
      </c>
      <c r="M892" s="13">
        <f t="shared" si="53"/>
        <v>43640.208333333328</v>
      </c>
      <c r="N892" s="5">
        <v>1561438800</v>
      </c>
      <c r="O892" s="13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9">
        <f t="shared" si="52"/>
        <v>2.5859999999999999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 s="6">
        <v>1322892000</v>
      </c>
      <c r="M893" s="13">
        <f t="shared" si="53"/>
        <v>40880.25</v>
      </c>
      <c r="N893" s="5">
        <v>1326693600</v>
      </c>
      <c r="O893" s="13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9">
        <f t="shared" si="52"/>
        <v>2.3058333333333332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 s="6">
        <v>1274418000</v>
      </c>
      <c r="M894" s="13">
        <f t="shared" si="53"/>
        <v>40319.208333333336</v>
      </c>
      <c r="N894" s="5">
        <v>1277960400</v>
      </c>
      <c r="O894" s="13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9">
        <f t="shared" si="52"/>
        <v>1.2821428571428573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 s="6">
        <v>1434344400</v>
      </c>
      <c r="M895" s="13">
        <f t="shared" si="53"/>
        <v>42170.208333333328</v>
      </c>
      <c r="N895" s="5">
        <v>1434690000</v>
      </c>
      <c r="O895" s="13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9">
        <f t="shared" si="52"/>
        <v>1.8870588235294117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 s="6">
        <v>1373518800</v>
      </c>
      <c r="M896" s="13">
        <f t="shared" si="53"/>
        <v>41466.208333333336</v>
      </c>
      <c r="N896" s="5">
        <v>1376110800</v>
      </c>
      <c r="O896" s="13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9">
        <f t="shared" si="52"/>
        <v>6.9511889862327911E-2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 s="6">
        <v>1517637600</v>
      </c>
      <c r="M897" s="13">
        <f t="shared" si="53"/>
        <v>43134.25</v>
      </c>
      <c r="N897" s="5">
        <v>1518415200</v>
      </c>
      <c r="O897" s="13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9">
        <f t="shared" si="52"/>
        <v>7.7443434343434348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 s="6">
        <v>1310619600</v>
      </c>
      <c r="M898" s="13">
        <f t="shared" si="53"/>
        <v>40738.208333333336</v>
      </c>
      <c r="N898" s="5">
        <v>1310878800</v>
      </c>
      <c r="O898" s="13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9">
        <f t="shared" ref="F899:F962" si="56">E899/D899</f>
        <v>0.27693181818181817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 s="6">
        <v>1556427600</v>
      </c>
      <c r="M899" s="13">
        <f t="shared" ref="M899:M962" si="57">(((L899/60)/60)/24)+DATE(1970,1,1)</f>
        <v>43583.208333333328</v>
      </c>
      <c r="N899" s="5">
        <v>1556600400</v>
      </c>
      <c r="O899" s="13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9">
        <f t="shared" si="56"/>
        <v>0.52479620323841425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 s="6">
        <v>1576476000</v>
      </c>
      <c r="M900" s="13">
        <f t="shared" si="57"/>
        <v>43815.25</v>
      </c>
      <c r="N900" s="5">
        <v>1576994400</v>
      </c>
      <c r="O900" s="13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9">
        <f t="shared" si="56"/>
        <v>4.0709677419354842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 s="6">
        <v>1381122000</v>
      </c>
      <c r="M901" s="13">
        <f t="shared" si="57"/>
        <v>41554.208333333336</v>
      </c>
      <c r="N901" s="5">
        <v>1382677200</v>
      </c>
      <c r="O901" s="13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9">
        <f t="shared" si="56"/>
        <v>0.02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 s="6">
        <v>1411102800</v>
      </c>
      <c r="M902" s="13">
        <f t="shared" si="57"/>
        <v>41901.208333333336</v>
      </c>
      <c r="N902" s="5">
        <v>1411189200</v>
      </c>
      <c r="O902" s="13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9">
        <f t="shared" si="56"/>
        <v>1.5617857142857143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 s="6">
        <v>1531803600</v>
      </c>
      <c r="M903" s="13">
        <f t="shared" si="57"/>
        <v>43298.208333333328</v>
      </c>
      <c r="N903" s="5">
        <v>1534654800</v>
      </c>
      <c r="O903" s="13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9">
        <f t="shared" si="56"/>
        <v>2.5242857142857145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 s="6">
        <v>1454133600</v>
      </c>
      <c r="M904" s="13">
        <f t="shared" si="57"/>
        <v>42399.25</v>
      </c>
      <c r="N904" s="5">
        <v>1457762400</v>
      </c>
      <c r="O904" s="13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9">
        <f t="shared" si="56"/>
        <v>1.729268292682927E-2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 s="6">
        <v>1336194000</v>
      </c>
      <c r="M905" s="13">
        <f t="shared" si="57"/>
        <v>41034.208333333336</v>
      </c>
      <c r="N905" s="5">
        <v>1337490000</v>
      </c>
      <c r="O905" s="13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9">
        <f t="shared" si="56"/>
        <v>0.12230769230769231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 s="6">
        <v>1349326800</v>
      </c>
      <c r="M906" s="13">
        <f t="shared" si="57"/>
        <v>41186.208333333336</v>
      </c>
      <c r="N906" s="5">
        <v>1349672400</v>
      </c>
      <c r="O906" s="13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9">
        <f t="shared" si="56"/>
        <v>1.6398734177215191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 s="6">
        <v>1379566800</v>
      </c>
      <c r="M907" s="13">
        <f t="shared" si="57"/>
        <v>41536.208333333336</v>
      </c>
      <c r="N907" s="5">
        <v>1379826000</v>
      </c>
      <c r="O907" s="13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9">
        <f t="shared" si="56"/>
        <v>1.6298181818181818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 s="6">
        <v>1494651600</v>
      </c>
      <c r="M908" s="13">
        <f t="shared" si="57"/>
        <v>42868.208333333328</v>
      </c>
      <c r="N908" s="5">
        <v>1497762000</v>
      </c>
      <c r="O908" s="13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9">
        <f t="shared" si="56"/>
        <v>0.20252747252747252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 s="6">
        <v>1303880400</v>
      </c>
      <c r="M909" s="13">
        <f t="shared" si="57"/>
        <v>40660.208333333336</v>
      </c>
      <c r="N909" s="5">
        <v>1304485200</v>
      </c>
      <c r="O909" s="13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9">
        <f t="shared" si="56"/>
        <v>3.1924083769633507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 s="6">
        <v>1335934800</v>
      </c>
      <c r="M910" s="13">
        <f t="shared" si="57"/>
        <v>41031.208333333336</v>
      </c>
      <c r="N910" s="5">
        <v>1336885200</v>
      </c>
      <c r="O910" s="13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9">
        <f t="shared" si="56"/>
        <v>4.7894444444444444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 s="6">
        <v>1528088400</v>
      </c>
      <c r="M911" s="13">
        <f t="shared" si="57"/>
        <v>43255.208333333328</v>
      </c>
      <c r="N911" s="5">
        <v>1530421200</v>
      </c>
      <c r="O911" s="13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9">
        <f t="shared" si="56"/>
        <v>0.19556634304207121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 s="6">
        <v>1421906400</v>
      </c>
      <c r="M912" s="13">
        <f t="shared" si="57"/>
        <v>42026.25</v>
      </c>
      <c r="N912" s="5">
        <v>1421992800</v>
      </c>
      <c r="O912" s="13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9">
        <f t="shared" si="56"/>
        <v>1.9894827586206896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 s="6">
        <v>1568005200</v>
      </c>
      <c r="M913" s="13">
        <f t="shared" si="57"/>
        <v>43717.208333333328</v>
      </c>
      <c r="N913" s="5">
        <v>1568178000</v>
      </c>
      <c r="O913" s="13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9">
        <f t="shared" si="56"/>
        <v>7.95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 s="6">
        <v>1346821200</v>
      </c>
      <c r="M914" s="13">
        <f t="shared" si="57"/>
        <v>41157.208333333336</v>
      </c>
      <c r="N914" s="5">
        <v>1347944400</v>
      </c>
      <c r="O914" s="13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9">
        <f t="shared" si="56"/>
        <v>0.50621082621082625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 s="6">
        <v>1557637200</v>
      </c>
      <c r="M915" s="13">
        <f t="shared" si="57"/>
        <v>43597.208333333328</v>
      </c>
      <c r="N915" s="5">
        <v>1558760400</v>
      </c>
      <c r="O915" s="13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9">
        <f t="shared" si="56"/>
        <v>0.57437499999999997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 s="6">
        <v>1375592400</v>
      </c>
      <c r="M916" s="13">
        <f t="shared" si="57"/>
        <v>41490.208333333336</v>
      </c>
      <c r="N916" s="5">
        <v>1376629200</v>
      </c>
      <c r="O916" s="13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9">
        <f t="shared" si="56"/>
        <v>1.5562827640984909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 s="6">
        <v>1503982800</v>
      </c>
      <c r="M917" s="13">
        <f t="shared" si="57"/>
        <v>42976.208333333328</v>
      </c>
      <c r="N917" s="5">
        <v>1504760400</v>
      </c>
      <c r="O917" s="13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9">
        <f t="shared" si="56"/>
        <v>0.36297297297297298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 s="6">
        <v>1418882400</v>
      </c>
      <c r="M918" s="13">
        <f t="shared" si="57"/>
        <v>41991.25</v>
      </c>
      <c r="N918" s="5">
        <v>1419660000</v>
      </c>
      <c r="O918" s="13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9">
        <f t="shared" si="56"/>
        <v>0.58250000000000002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 s="6">
        <v>1309237200</v>
      </c>
      <c r="M919" s="13">
        <f t="shared" si="57"/>
        <v>40722.208333333336</v>
      </c>
      <c r="N919" s="5">
        <v>1311310800</v>
      </c>
      <c r="O919" s="13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9">
        <f t="shared" si="56"/>
        <v>2.3739473684210526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 s="6">
        <v>1343365200</v>
      </c>
      <c r="M920" s="13">
        <f t="shared" si="57"/>
        <v>41117.208333333336</v>
      </c>
      <c r="N920" s="5">
        <v>1344315600</v>
      </c>
      <c r="O920" s="13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9">
        <f t="shared" si="56"/>
        <v>0.58750000000000002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 s="6">
        <v>1507957200</v>
      </c>
      <c r="M921" s="13">
        <f t="shared" si="57"/>
        <v>43022.208333333328</v>
      </c>
      <c r="N921" s="5">
        <v>1510725600</v>
      </c>
      <c r="O921" s="13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9">
        <f t="shared" si="56"/>
        <v>1.8256603773584905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 s="6">
        <v>1549519200</v>
      </c>
      <c r="M922" s="13">
        <f t="shared" si="57"/>
        <v>43503.25</v>
      </c>
      <c r="N922" s="5">
        <v>1551247200</v>
      </c>
      <c r="O922" s="13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9">
        <f t="shared" si="56"/>
        <v>7.5436408977556111E-3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 s="6">
        <v>1329026400</v>
      </c>
      <c r="M923" s="13">
        <f t="shared" si="57"/>
        <v>40951.25</v>
      </c>
      <c r="N923" s="5">
        <v>1330236000</v>
      </c>
      <c r="O923" s="13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9">
        <f t="shared" si="56"/>
        <v>1.7595330739299611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 s="6">
        <v>1544335200</v>
      </c>
      <c r="M924" s="13">
        <f t="shared" si="57"/>
        <v>43443.25</v>
      </c>
      <c r="N924" s="5">
        <v>1545112800</v>
      </c>
      <c r="O924" s="13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9">
        <f t="shared" si="56"/>
        <v>2.3788235294117648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 s="6">
        <v>1279083600</v>
      </c>
      <c r="M925" s="13">
        <f t="shared" si="57"/>
        <v>40373.208333333336</v>
      </c>
      <c r="N925" s="5">
        <v>1279170000</v>
      </c>
      <c r="O925" s="13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9">
        <f t="shared" si="56"/>
        <v>4.8805076142131982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 s="6">
        <v>1572498000</v>
      </c>
      <c r="M926" s="13">
        <f t="shared" si="57"/>
        <v>43769.208333333328</v>
      </c>
      <c r="N926" s="5">
        <v>1573452000</v>
      </c>
      <c r="O926" s="13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9">
        <f t="shared" si="56"/>
        <v>2.2406666666666668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 s="6">
        <v>1506056400</v>
      </c>
      <c r="M927" s="13">
        <f t="shared" si="57"/>
        <v>43000.208333333328</v>
      </c>
      <c r="N927" s="5">
        <v>1507093200</v>
      </c>
      <c r="O927" s="13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9">
        <f t="shared" si="56"/>
        <v>0.18126436781609195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 s="6">
        <v>1463029200</v>
      </c>
      <c r="M928" s="13">
        <f t="shared" si="57"/>
        <v>42502.208333333328</v>
      </c>
      <c r="N928" s="5">
        <v>1463374800</v>
      </c>
      <c r="O928" s="13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9">
        <f t="shared" si="56"/>
        <v>0.45847222222222223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 s="6">
        <v>1342069200</v>
      </c>
      <c r="M929" s="13">
        <f t="shared" si="57"/>
        <v>41102.208333333336</v>
      </c>
      <c r="N929" s="5">
        <v>1344574800</v>
      </c>
      <c r="O929" s="13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9">
        <f t="shared" si="56"/>
        <v>1.1731541218637993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 s="6">
        <v>1388296800</v>
      </c>
      <c r="M930" s="13">
        <f t="shared" si="57"/>
        <v>41637.25</v>
      </c>
      <c r="N930" s="5">
        <v>1389074400</v>
      </c>
      <c r="O930" s="13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9">
        <f t="shared" si="56"/>
        <v>2.173090909090909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 s="6">
        <v>1493787600</v>
      </c>
      <c r="M931" s="13">
        <f t="shared" si="57"/>
        <v>42858.208333333328</v>
      </c>
      <c r="N931" s="5">
        <v>1494997200</v>
      </c>
      <c r="O931" s="13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9">
        <f t="shared" si="56"/>
        <v>1.1228571428571428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 s="6">
        <v>1424844000</v>
      </c>
      <c r="M932" s="13">
        <f t="shared" si="57"/>
        <v>42060.25</v>
      </c>
      <c r="N932" s="5">
        <v>1425448800</v>
      </c>
      <c r="O932" s="13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9">
        <f t="shared" si="56"/>
        <v>0.72518987341772156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 s="6">
        <v>1403931600</v>
      </c>
      <c r="M933" s="13">
        <f t="shared" si="57"/>
        <v>41818.208333333336</v>
      </c>
      <c r="N933" s="5">
        <v>1404104400</v>
      </c>
      <c r="O933" s="13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9">
        <f t="shared" si="56"/>
        <v>2.1230434782608696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 s="6">
        <v>1394514000</v>
      </c>
      <c r="M934" s="13">
        <f t="shared" si="57"/>
        <v>41709.208333333336</v>
      </c>
      <c r="N934" s="5">
        <v>1394773200</v>
      </c>
      <c r="O934" s="13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9">
        <f t="shared" si="56"/>
        <v>2.3974657534246577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 s="6">
        <v>1365397200</v>
      </c>
      <c r="M935" s="13">
        <f t="shared" si="57"/>
        <v>41372.208333333336</v>
      </c>
      <c r="N935" s="5">
        <v>1366520400</v>
      </c>
      <c r="O935" s="13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9">
        <f t="shared" si="56"/>
        <v>1.8193548387096774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 s="6">
        <v>1456120800</v>
      </c>
      <c r="M936" s="13">
        <f t="shared" si="57"/>
        <v>42422.25</v>
      </c>
      <c r="N936" s="5">
        <v>1456639200</v>
      </c>
      <c r="O936" s="13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9">
        <f t="shared" si="56"/>
        <v>1.6413114754098361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 s="6">
        <v>1437714000</v>
      </c>
      <c r="M937" s="13">
        <f t="shared" si="57"/>
        <v>42209.208333333328</v>
      </c>
      <c r="N937" s="5">
        <v>1438318800</v>
      </c>
      <c r="O937" s="13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9">
        <f t="shared" si="56"/>
        <v>1.6375968992248063E-2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 s="6">
        <v>1563771600</v>
      </c>
      <c r="M938" s="13">
        <f t="shared" si="57"/>
        <v>43668.208333333328</v>
      </c>
      <c r="N938" s="5">
        <v>1564030800</v>
      </c>
      <c r="O938" s="13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9">
        <f t="shared" si="56"/>
        <v>0.49643859649122807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 s="6">
        <v>1448517600</v>
      </c>
      <c r="M939" s="13">
        <f t="shared" si="57"/>
        <v>42334.25</v>
      </c>
      <c r="N939" s="5">
        <v>1449295200</v>
      </c>
      <c r="O939" s="13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9">
        <f t="shared" si="56"/>
        <v>1.0970652173913042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 s="6">
        <v>1528779600</v>
      </c>
      <c r="M940" s="13">
        <f t="shared" si="57"/>
        <v>43263.208333333328</v>
      </c>
      <c r="N940" s="5">
        <v>1531890000</v>
      </c>
      <c r="O940" s="13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9">
        <f t="shared" si="56"/>
        <v>0.49217948717948717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 s="6">
        <v>1304744400</v>
      </c>
      <c r="M941" s="13">
        <f t="shared" si="57"/>
        <v>40670.208333333336</v>
      </c>
      <c r="N941" s="5">
        <v>1306213200</v>
      </c>
      <c r="O941" s="13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9">
        <f t="shared" si="56"/>
        <v>0.62232323232323228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 s="6">
        <v>1354341600</v>
      </c>
      <c r="M942" s="13">
        <f t="shared" si="57"/>
        <v>41244.25</v>
      </c>
      <c r="N942" s="5">
        <v>1356242400</v>
      </c>
      <c r="O942" s="13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9">
        <f t="shared" si="56"/>
        <v>0.1305813953488372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 s="6">
        <v>1294552800</v>
      </c>
      <c r="M943" s="13">
        <f t="shared" si="57"/>
        <v>40552.25</v>
      </c>
      <c r="N943" s="5">
        <v>1297576800</v>
      </c>
      <c r="O943" s="13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9">
        <f t="shared" si="56"/>
        <v>0.64635416666666667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 s="6">
        <v>1295935200</v>
      </c>
      <c r="M944" s="13">
        <f t="shared" si="57"/>
        <v>40568.25</v>
      </c>
      <c r="N944" s="5">
        <v>1296194400</v>
      </c>
      <c r="O944" s="13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9">
        <f t="shared" si="56"/>
        <v>1.5958666666666668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 s="6">
        <v>1411534800</v>
      </c>
      <c r="M945" s="13">
        <f t="shared" si="57"/>
        <v>41906.208333333336</v>
      </c>
      <c r="N945" s="5">
        <v>1414558800</v>
      </c>
      <c r="O945" s="13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9">
        <f t="shared" si="56"/>
        <v>0.81420000000000003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 s="6">
        <v>1486706400</v>
      </c>
      <c r="M946" s="13">
        <f t="shared" si="57"/>
        <v>42776.25</v>
      </c>
      <c r="N946" s="5">
        <v>1488348000</v>
      </c>
      <c r="O946" s="13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9">
        <f t="shared" si="56"/>
        <v>0.32444767441860467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 s="6">
        <v>1333602000</v>
      </c>
      <c r="M947" s="13">
        <f t="shared" si="57"/>
        <v>41004.208333333336</v>
      </c>
      <c r="N947" s="5">
        <v>1334898000</v>
      </c>
      <c r="O947" s="13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9">
        <f t="shared" si="56"/>
        <v>9.9141184124918666E-2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 s="6">
        <v>1308200400</v>
      </c>
      <c r="M948" s="13">
        <f t="shared" si="57"/>
        <v>40710.208333333336</v>
      </c>
      <c r="N948" s="5">
        <v>1308373200</v>
      </c>
      <c r="O948" s="13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9">
        <f t="shared" si="56"/>
        <v>0.26694444444444443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 s="6">
        <v>1411707600</v>
      </c>
      <c r="M949" s="13">
        <f t="shared" si="57"/>
        <v>41908.208333333336</v>
      </c>
      <c r="N949" s="5">
        <v>1412312400</v>
      </c>
      <c r="O949" s="13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9">
        <f t="shared" si="56"/>
        <v>0.62957446808510642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 s="6">
        <v>1418364000</v>
      </c>
      <c r="M950" s="13">
        <f t="shared" si="57"/>
        <v>41985.25</v>
      </c>
      <c r="N950" s="5">
        <v>1419228000</v>
      </c>
      <c r="O950" s="13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9">
        <f t="shared" si="56"/>
        <v>1.6135593220338984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 s="6">
        <v>1429333200</v>
      </c>
      <c r="M951" s="13">
        <f t="shared" si="57"/>
        <v>42112.208333333328</v>
      </c>
      <c r="N951" s="5">
        <v>1430974800</v>
      </c>
      <c r="O951" s="13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9">
        <f t="shared" si="56"/>
        <v>0.05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 s="6">
        <v>1555390800</v>
      </c>
      <c r="M952" s="13">
        <f t="shared" si="57"/>
        <v>43571.208333333328</v>
      </c>
      <c r="N952" s="5">
        <v>1555822800</v>
      </c>
      <c r="O952" s="13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9">
        <f t="shared" si="56"/>
        <v>10.969379310344827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 s="6">
        <v>1482732000</v>
      </c>
      <c r="M953" s="13">
        <f t="shared" si="57"/>
        <v>42730.25</v>
      </c>
      <c r="N953" s="5">
        <v>1482818400</v>
      </c>
      <c r="O953" s="13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9">
        <f t="shared" si="56"/>
        <v>0.70094158075601376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 s="6">
        <v>1470718800</v>
      </c>
      <c r="M954" s="13">
        <f t="shared" si="57"/>
        <v>42591.208333333328</v>
      </c>
      <c r="N954" s="5">
        <v>1471928400</v>
      </c>
      <c r="O954" s="13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9">
        <f t="shared" si="56"/>
        <v>0.6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 s="6">
        <v>1450591200</v>
      </c>
      <c r="M955" s="13">
        <f t="shared" si="57"/>
        <v>42358.25</v>
      </c>
      <c r="N955" s="5">
        <v>1453701600</v>
      </c>
      <c r="O955" s="13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9">
        <f t="shared" si="56"/>
        <v>3.6709859154929578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 s="6">
        <v>1348290000</v>
      </c>
      <c r="M956" s="13">
        <f t="shared" si="57"/>
        <v>41174.208333333336</v>
      </c>
      <c r="N956" s="5">
        <v>1350363600</v>
      </c>
      <c r="O956" s="13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9">
        <f t="shared" si="56"/>
        <v>11.09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 s="6">
        <v>1353823200</v>
      </c>
      <c r="M957" s="13">
        <f t="shared" si="57"/>
        <v>41238.25</v>
      </c>
      <c r="N957" s="5">
        <v>1353996000</v>
      </c>
      <c r="O957" s="13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9">
        <f t="shared" si="56"/>
        <v>0.19028784648187633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 s="6">
        <v>1450764000</v>
      </c>
      <c r="M958" s="13">
        <f t="shared" si="57"/>
        <v>42360.25</v>
      </c>
      <c r="N958" s="5">
        <v>1451109600</v>
      </c>
      <c r="O958" s="13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9">
        <f t="shared" si="56"/>
        <v>1.2687755102040816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 s="6">
        <v>1329372000</v>
      </c>
      <c r="M959" s="13">
        <f t="shared" si="57"/>
        <v>40955.25</v>
      </c>
      <c r="N959" s="5">
        <v>1329631200</v>
      </c>
      <c r="O959" s="13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9">
        <f t="shared" si="56"/>
        <v>7.3463636363636367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 s="6">
        <v>1277096400</v>
      </c>
      <c r="M960" s="13">
        <f t="shared" si="57"/>
        <v>40350.208333333336</v>
      </c>
      <c r="N960" s="5">
        <v>1278997200</v>
      </c>
      <c r="O960" s="13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9">
        <f t="shared" si="56"/>
        <v>4.5731034482758622E-2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 s="6">
        <v>1277701200</v>
      </c>
      <c r="M961" s="13">
        <f t="shared" si="57"/>
        <v>40357.208333333336</v>
      </c>
      <c r="N961" s="5">
        <v>1280120400</v>
      </c>
      <c r="O961" s="13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9">
        <f t="shared" si="56"/>
        <v>0.85054545454545449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 s="6">
        <v>1454911200</v>
      </c>
      <c r="M962" s="13">
        <f t="shared" si="57"/>
        <v>42408.25</v>
      </c>
      <c r="N962" s="5">
        <v>1458104400</v>
      </c>
      <c r="O962" s="13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9">
        <f t="shared" ref="F963:F1001" si="60">E963/D963</f>
        <v>1.1929824561403508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 s="6">
        <v>1297922400</v>
      </c>
      <c r="M963" s="13">
        <f t="shared" ref="M963:M1001" si="61">(((L963/60)/60)/24)+DATE(1970,1,1)</f>
        <v>40591.25</v>
      </c>
      <c r="N963" s="5">
        <v>1298268000</v>
      </c>
      <c r="O963" s="13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9">
        <f t="shared" si="60"/>
        <v>2.9602777777777778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 s="6">
        <v>1384408800</v>
      </c>
      <c r="M964" s="13">
        <f t="shared" si="61"/>
        <v>41592.25</v>
      </c>
      <c r="N964" s="5">
        <v>1386223200</v>
      </c>
      <c r="O964" s="13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9">
        <f t="shared" si="60"/>
        <v>0.84694915254237291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 s="6">
        <v>1299304800</v>
      </c>
      <c r="M965" s="13">
        <f t="shared" si="61"/>
        <v>40607.25</v>
      </c>
      <c r="N965" s="5">
        <v>1299823200</v>
      </c>
      <c r="O965" s="13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9">
        <f t="shared" si="60"/>
        <v>3.5578378378378379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 s="6">
        <v>1431320400</v>
      </c>
      <c r="M966" s="13">
        <f t="shared" si="61"/>
        <v>42135.208333333328</v>
      </c>
      <c r="N966" s="5">
        <v>1431752400</v>
      </c>
      <c r="O966" s="13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9">
        <f t="shared" si="60"/>
        <v>3.8640909090909092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 s="6">
        <v>1264399200</v>
      </c>
      <c r="M967" s="13">
        <f t="shared" si="61"/>
        <v>40203.25</v>
      </c>
      <c r="N967" s="5">
        <v>1267855200</v>
      </c>
      <c r="O967" s="13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9">
        <f t="shared" si="60"/>
        <v>7.9223529411764702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 s="6">
        <v>1497502800</v>
      </c>
      <c r="M968" s="13">
        <f t="shared" si="61"/>
        <v>42901.208333333328</v>
      </c>
      <c r="N968" s="5">
        <v>1497675600</v>
      </c>
      <c r="O968" s="13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9">
        <f t="shared" si="60"/>
        <v>1.3703393665158372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 s="6">
        <v>1333688400</v>
      </c>
      <c r="M969" s="13">
        <f t="shared" si="61"/>
        <v>41005.208333333336</v>
      </c>
      <c r="N969" s="5">
        <v>1336885200</v>
      </c>
      <c r="O969" s="13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9">
        <f t="shared" si="60"/>
        <v>3.3820833333333336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 s="6">
        <v>1293861600</v>
      </c>
      <c r="M970" s="13">
        <f t="shared" si="61"/>
        <v>40544.25</v>
      </c>
      <c r="N970" s="5">
        <v>1295157600</v>
      </c>
      <c r="O970" s="13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9">
        <f t="shared" si="60"/>
        <v>1.0822784810126582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 s="6">
        <v>1576994400</v>
      </c>
      <c r="M971" s="13">
        <f t="shared" si="61"/>
        <v>43821.25</v>
      </c>
      <c r="N971" s="5">
        <v>1577599200</v>
      </c>
      <c r="O971" s="13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9">
        <f t="shared" si="60"/>
        <v>0.60757639620653314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 s="6">
        <v>1304917200</v>
      </c>
      <c r="M972" s="13">
        <f t="shared" si="61"/>
        <v>40672.208333333336</v>
      </c>
      <c r="N972" s="5">
        <v>1305003600</v>
      </c>
      <c r="O972" s="13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9">
        <f t="shared" si="60"/>
        <v>0.27725490196078434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 s="6">
        <v>1381208400</v>
      </c>
      <c r="M973" s="13">
        <f t="shared" si="61"/>
        <v>41555.208333333336</v>
      </c>
      <c r="N973" s="5">
        <v>1381726800</v>
      </c>
      <c r="O973" s="13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9">
        <f t="shared" si="60"/>
        <v>2.283934426229508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 s="6">
        <v>1401685200</v>
      </c>
      <c r="M974" s="13">
        <f t="shared" si="61"/>
        <v>41792.208333333336</v>
      </c>
      <c r="N974" s="5">
        <v>1402462800</v>
      </c>
      <c r="O974" s="13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9">
        <f t="shared" si="60"/>
        <v>0.21615194054500414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 s="6">
        <v>1291960800</v>
      </c>
      <c r="M975" s="13">
        <f t="shared" si="61"/>
        <v>40522.25</v>
      </c>
      <c r="N975" s="5">
        <v>1292133600</v>
      </c>
      <c r="O975" s="13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9">
        <f t="shared" si="60"/>
        <v>3.73875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 s="6">
        <v>1368853200</v>
      </c>
      <c r="M976" s="13">
        <f t="shared" si="61"/>
        <v>41412.208333333336</v>
      </c>
      <c r="N976" s="5">
        <v>1368939600</v>
      </c>
      <c r="O976" s="13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9">
        <f t="shared" si="60"/>
        <v>1.5492592592592593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 s="6">
        <v>1448776800</v>
      </c>
      <c r="M977" s="13">
        <f t="shared" si="61"/>
        <v>42337.25</v>
      </c>
      <c r="N977" s="5">
        <v>1452146400</v>
      </c>
      <c r="O977" s="13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9">
        <f t="shared" si="60"/>
        <v>3.2214999999999998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 s="6">
        <v>1296194400</v>
      </c>
      <c r="M978" s="13">
        <f t="shared" si="61"/>
        <v>40571.25</v>
      </c>
      <c r="N978" s="5">
        <v>1296712800</v>
      </c>
      <c r="O978" s="13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9">
        <f t="shared" si="60"/>
        <v>0.73957142857142855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 s="6">
        <v>1517983200</v>
      </c>
      <c r="M979" s="13">
        <f t="shared" si="61"/>
        <v>43138.25</v>
      </c>
      <c r="N979" s="5">
        <v>1520748000</v>
      </c>
      <c r="O979" s="13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9">
        <f t="shared" si="60"/>
        <v>8.641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 s="6">
        <v>1478930400</v>
      </c>
      <c r="M980" s="13">
        <f t="shared" si="61"/>
        <v>42686.25</v>
      </c>
      <c r="N980" s="5">
        <v>1480831200</v>
      </c>
      <c r="O980" s="13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9">
        <f t="shared" si="60"/>
        <v>1.432624584717608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 s="6">
        <v>1426395600</v>
      </c>
      <c r="M981" s="13">
        <f t="shared" si="61"/>
        <v>42078.208333333328</v>
      </c>
      <c r="N981" s="5">
        <v>1426914000</v>
      </c>
      <c r="O981" s="13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9">
        <f t="shared" si="60"/>
        <v>0.40281762295081969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 s="6">
        <v>1446181200</v>
      </c>
      <c r="M982" s="13">
        <f t="shared" si="61"/>
        <v>42307.208333333328</v>
      </c>
      <c r="N982" s="5">
        <v>1446616800</v>
      </c>
      <c r="O982" s="13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9">
        <f t="shared" si="60"/>
        <v>1.7822388059701493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 s="6">
        <v>1514181600</v>
      </c>
      <c r="M983" s="13">
        <f t="shared" si="61"/>
        <v>43094.25</v>
      </c>
      <c r="N983" s="5">
        <v>1517032800</v>
      </c>
      <c r="O983" s="13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9">
        <f t="shared" si="60"/>
        <v>0.84930555555555554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 s="6">
        <v>1311051600</v>
      </c>
      <c r="M984" s="13">
        <f t="shared" si="61"/>
        <v>40743.208333333336</v>
      </c>
      <c r="N984" s="5">
        <v>1311224400</v>
      </c>
      <c r="O984" s="13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9">
        <f t="shared" si="60"/>
        <v>1.4593648334624323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 s="6">
        <v>1564894800</v>
      </c>
      <c r="M985" s="13">
        <f t="shared" si="61"/>
        <v>43681.208333333328</v>
      </c>
      <c r="N985" s="5">
        <v>1566190800</v>
      </c>
      <c r="O985" s="13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9">
        <f t="shared" si="60"/>
        <v>1.5246153846153847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 s="6">
        <v>1567918800</v>
      </c>
      <c r="M986" s="13">
        <f t="shared" si="61"/>
        <v>43716.208333333328</v>
      </c>
      <c r="N986" s="5">
        <v>1570165200</v>
      </c>
      <c r="O986" s="13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9">
        <f t="shared" si="60"/>
        <v>0.67129542790152408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 s="6">
        <v>1386309600</v>
      </c>
      <c r="M987" s="13">
        <f t="shared" si="61"/>
        <v>41614.25</v>
      </c>
      <c r="N987" s="5">
        <v>1388556000</v>
      </c>
      <c r="O987" s="13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9">
        <f t="shared" si="60"/>
        <v>0.40307692307692305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 s="6">
        <v>1301979600</v>
      </c>
      <c r="M988" s="13">
        <f t="shared" si="61"/>
        <v>40638.208333333336</v>
      </c>
      <c r="N988" s="5">
        <v>1303189200</v>
      </c>
      <c r="O988" s="13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9">
        <f t="shared" si="60"/>
        <v>2.1679032258064517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 s="6">
        <v>1493269200</v>
      </c>
      <c r="M989" s="13">
        <f t="shared" si="61"/>
        <v>42852.208333333328</v>
      </c>
      <c r="N989" s="5">
        <v>1494478800</v>
      </c>
      <c r="O989" s="13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9">
        <f t="shared" si="60"/>
        <v>0.52117021276595743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 s="6">
        <v>1478930400</v>
      </c>
      <c r="M990" s="13">
        <f t="shared" si="61"/>
        <v>42686.25</v>
      </c>
      <c r="N990" s="5">
        <v>1480744800</v>
      </c>
      <c r="O990" s="13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9">
        <f t="shared" si="60"/>
        <v>4.9958333333333336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 s="6">
        <v>1555390800</v>
      </c>
      <c r="M991" s="13">
        <f t="shared" si="61"/>
        <v>43571.208333333328</v>
      </c>
      <c r="N991" s="5">
        <v>1555822800</v>
      </c>
      <c r="O991" s="13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9">
        <f t="shared" si="60"/>
        <v>0.87679487179487181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 s="6">
        <v>1456984800</v>
      </c>
      <c r="M992" s="13">
        <f t="shared" si="61"/>
        <v>42432.25</v>
      </c>
      <c r="N992" s="5">
        <v>1458882000</v>
      </c>
      <c r="O992" s="13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9">
        <f t="shared" si="60"/>
        <v>1.131734693877551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 s="6">
        <v>1411621200</v>
      </c>
      <c r="M993" s="13">
        <f t="shared" si="61"/>
        <v>41907.208333333336</v>
      </c>
      <c r="N993" s="5">
        <v>1411966800</v>
      </c>
      <c r="O993" s="13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9">
        <f t="shared" si="60"/>
        <v>4.2654838709677421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 s="6">
        <v>1525669200</v>
      </c>
      <c r="M994" s="13">
        <f t="shared" si="61"/>
        <v>43227.208333333328</v>
      </c>
      <c r="N994" s="5">
        <v>1526878800</v>
      </c>
      <c r="O994" s="13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9">
        <f t="shared" si="60"/>
        <v>0.77632653061224488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 s="6">
        <v>1450936800</v>
      </c>
      <c r="M995" s="13">
        <f t="shared" si="61"/>
        <v>42362.25</v>
      </c>
      <c r="N995" s="5">
        <v>1452405600</v>
      </c>
      <c r="O995" s="13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9">
        <f t="shared" si="60"/>
        <v>0.52496810772501767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 s="6">
        <v>1413522000</v>
      </c>
      <c r="M996" s="13">
        <f t="shared" si="61"/>
        <v>41929.208333333336</v>
      </c>
      <c r="N996" s="5">
        <v>1414040400</v>
      </c>
      <c r="O996" s="13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9">
        <f t="shared" si="60"/>
        <v>1.5746762589928058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 s="6">
        <v>1541307600</v>
      </c>
      <c r="M997" s="13">
        <f t="shared" si="61"/>
        <v>43408.208333333328</v>
      </c>
      <c r="N997" s="5">
        <v>1543816800</v>
      </c>
      <c r="O997" s="13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9">
        <f t="shared" si="60"/>
        <v>0.72939393939393937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 s="6">
        <v>1357106400</v>
      </c>
      <c r="M998" s="13">
        <f t="shared" si="61"/>
        <v>41276.25</v>
      </c>
      <c r="N998" s="5">
        <v>1359698400</v>
      </c>
      <c r="O998" s="13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9">
        <f t="shared" si="60"/>
        <v>0.60565789473684206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 s="6">
        <v>1390197600</v>
      </c>
      <c r="M999" s="13">
        <f t="shared" si="61"/>
        <v>41659.25</v>
      </c>
      <c r="N999" s="5">
        <v>1390629600</v>
      </c>
      <c r="O999" s="13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9">
        <f t="shared" si="60"/>
        <v>0.5679129129129129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 s="6">
        <v>1265868000</v>
      </c>
      <c r="M1000" s="13">
        <f t="shared" si="61"/>
        <v>40220.25</v>
      </c>
      <c r="N1000" s="5">
        <v>1267077600</v>
      </c>
      <c r="O1000" s="13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9">
        <f t="shared" si="60"/>
        <v>0.56542754275427543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 s="6">
        <v>1467176400</v>
      </c>
      <c r="M1001" s="13">
        <f t="shared" si="61"/>
        <v>42550.208333333328</v>
      </c>
      <c r="N1001" s="5">
        <v>1467781200</v>
      </c>
      <c r="O1001" s="13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ontainsText" dxfId="22" priority="20" operator="containsText" text="live">
      <formula>NOT(ISERROR(SEARCH("live",G1)))</formula>
    </cfRule>
    <cfRule type="containsText" dxfId="21" priority="21" operator="containsText" text="canceled">
      <formula>NOT(ISERROR(SEARCH("canceled",G1)))</formula>
    </cfRule>
    <cfRule type="containsText" dxfId="20" priority="22" operator="containsText" text="successful">
      <formula>NOT(ISERROR(SEARCH("successful",G1)))</formula>
    </cfRule>
    <cfRule type="containsText" dxfId="19" priority="23" operator="containsText" text="fail">
      <formula>NOT(ISERROR(SEARCH("fail",G1)))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18" priority="1" operator="greaterThanOrEqual">
      <formula>200</formula>
    </cfRule>
    <cfRule type="cellIs" dxfId="17" priority="2" operator="greaterThanOrEqual">
      <formula>100</formula>
    </cfRule>
    <cfRule type="cellIs" dxfId="16" priority="3" operator="greaterThanOrEqual">
      <formula>0</formula>
    </cfRule>
    <cfRule type="colorScale" priority="5">
      <colorScale>
        <cfvo type="percentile" val="10"/>
        <cfvo type="percentile" val="50"/>
        <cfvo type="percentile" val="90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7856-8A4B-EB48-A3F4-052821B83E19}">
  <sheetPr codeName="Sheet3"/>
  <dimension ref="A1:F14"/>
  <sheetViews>
    <sheetView topLeftCell="A2" zoomScale="110" workbookViewId="0">
      <selection activeCell="E24" sqref="E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0" t="s">
        <v>6</v>
      </c>
      <c r="B1" t="s">
        <v>2066</v>
      </c>
    </row>
    <row r="3" spans="1:6" x14ac:dyDescent="0.2">
      <c r="A3" s="10" t="s">
        <v>2070</v>
      </c>
      <c r="B3" s="10" t="s">
        <v>2067</v>
      </c>
    </row>
    <row r="4" spans="1:6" x14ac:dyDescent="0.2">
      <c r="A4" s="10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1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11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11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11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11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11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11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11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11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11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690E2-ABA1-7340-AAD0-CB05B202F252}">
  <sheetPr codeName="Sheet4"/>
  <dimension ref="A1:F30"/>
  <sheetViews>
    <sheetView workbookViewId="0">
      <selection activeCell="O11" sqref="O1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0" t="s">
        <v>6</v>
      </c>
      <c r="B1" t="s">
        <v>2066</v>
      </c>
    </row>
    <row r="2" spans="1:6" x14ac:dyDescent="0.2">
      <c r="A2" s="10" t="s">
        <v>2031</v>
      </c>
      <c r="B2" t="s">
        <v>2066</v>
      </c>
    </row>
    <row r="4" spans="1:6" x14ac:dyDescent="0.2">
      <c r="A4" s="10" t="s">
        <v>2070</v>
      </c>
      <c r="B4" s="10" t="s">
        <v>2067</v>
      </c>
    </row>
    <row r="5" spans="1:6" x14ac:dyDescent="0.2">
      <c r="A5" s="10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1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11" t="s">
        <v>2065</v>
      </c>
      <c r="B7" s="8"/>
      <c r="C7" s="8"/>
      <c r="D7" s="8"/>
      <c r="E7" s="8">
        <v>4</v>
      </c>
      <c r="F7" s="8">
        <v>4</v>
      </c>
    </row>
    <row r="8" spans="1:6" x14ac:dyDescent="0.2">
      <c r="A8" s="11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11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11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11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11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11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11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11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11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11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11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11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11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11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11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11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11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11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11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11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11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11" t="s">
        <v>2062</v>
      </c>
      <c r="B29" s="8"/>
      <c r="C29" s="8"/>
      <c r="D29" s="8"/>
      <c r="E29" s="8">
        <v>3</v>
      </c>
      <c r="F29" s="8">
        <v>3</v>
      </c>
    </row>
    <row r="30" spans="1:6" x14ac:dyDescent="0.2">
      <c r="A30" s="11" t="s">
        <v>2068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EEC9-AE4F-0D48-877F-5DF4DF615047}">
  <sheetPr codeName="Sheet11"/>
  <dimension ref="A1:E18"/>
  <sheetViews>
    <sheetView workbookViewId="0">
      <selection sqref="A1:E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10" t="s">
        <v>2031</v>
      </c>
      <c r="B1" t="s">
        <v>2066</v>
      </c>
    </row>
    <row r="2" spans="1:5" x14ac:dyDescent="0.2">
      <c r="A2" s="10" t="s">
        <v>2085</v>
      </c>
      <c r="B2" t="s">
        <v>2066</v>
      </c>
    </row>
    <row r="4" spans="1:5" x14ac:dyDescent="0.2">
      <c r="A4" s="10" t="s">
        <v>2070</v>
      </c>
      <c r="B4" s="10" t="s">
        <v>2067</v>
      </c>
    </row>
    <row r="5" spans="1:5" x14ac:dyDescent="0.2">
      <c r="A5" s="10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11" t="s">
        <v>2082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">
      <c r="A7" s="11" t="s">
        <v>2073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">
      <c r="A8" s="11" t="s">
        <v>2074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">
      <c r="A9" s="11" t="s">
        <v>2084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">
      <c r="A10" s="11" t="s">
        <v>2080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">
      <c r="A11" s="11" t="s">
        <v>2075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">
      <c r="A12" s="11" t="s">
        <v>2083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">
      <c r="A13" s="11" t="s">
        <v>2076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">
      <c r="A14" s="11" t="s">
        <v>2077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">
      <c r="A15" s="11" t="s">
        <v>2078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">
      <c r="A16" s="11" t="s">
        <v>2081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">
      <c r="A17" s="11" t="s">
        <v>2079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">
      <c r="A18" s="11" t="s">
        <v>2068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E18D-DCC2-D44B-9EE6-0517FB84FD19}">
  <sheetPr codeName="Sheet12"/>
  <dimension ref="A1:H13"/>
  <sheetViews>
    <sheetView workbookViewId="0">
      <selection activeCell="I18" sqref="I18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2095</v>
      </c>
      <c r="B3">
        <f>COUNTIFS(Crowdfunding!D2:D1001,"&gt;=1000",Crowdfunding!G2:G1001,"Successful",Crowdfunding!D2:D1001,"&lt;=4999")</f>
        <v>191</v>
      </c>
      <c r="C3">
        <f>COUNTIFS(Crowdfunding!D2:D1001,"&gt;=1000",Crowdfunding!G2:G1001,"failed",Crowdfunding!D2:D1001,"&lt;=4999")</f>
        <v>38</v>
      </c>
      <c r="D3">
        <f>COUNTIFS(Crowdfunding!D2:D1001,"&gt;=1000",Crowdfunding!G2:G1001,"canceled",Crowdfunding!D2:D1001,"&lt;=4999")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2096</v>
      </c>
      <c r="B4">
        <f>COUNTIFS(Crowdfunding!D2:D1001,"&gt;=5000",Crowdfunding!G2:G1001,"Successful",Crowdfunding!D2:D1001,"&lt;=9999")</f>
        <v>164</v>
      </c>
      <c r="C4">
        <f>COUNTIFS(Crowdfunding!D2:D1001,"&gt;=5000",Crowdfunding!G2:G1001,"failed",Crowdfunding!D2:D1001,"&lt;=9999")</f>
        <v>126</v>
      </c>
      <c r="D4">
        <f>COUNTIFS(Crowdfunding!D2:D1001,"&gt;=5000",Crowdfunding!G2:G1001,"canceled",Crowdfunding!D2:D1001,"&lt;=9999")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2097</v>
      </c>
      <c r="B5">
        <f>COUNTIFS(Crowdfunding!D2:D1001,"&gt;=10000",Crowdfunding!G2:G1001,"Successful",Crowdfunding!D2:D1001,"&lt;=14999")</f>
        <v>4</v>
      </c>
      <c r="C5">
        <f>COUNTIFS(Crowdfunding!D2:D1001,"&gt;=10000",Crowdfunding!G2:G1001,"failed",Crowdfunding!D2:D1001,"&lt;=14999")</f>
        <v>5</v>
      </c>
      <c r="D5">
        <f>COUNTIFS(Crowdfunding!D2:D1001,"&gt;=10000",Crowdfunding!G2:G1001,"canceled",Crowdfunding!D2:D1001,"&lt;=14999")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2098</v>
      </c>
      <c r="B6">
        <f>COUNTIFS(Crowdfunding!D2:D1001,"&gt;=15000",Crowdfunding!G2:G1001,"Successful",Crowdfunding!D2:D1001,"&lt;=19999")</f>
        <v>10</v>
      </c>
      <c r="C6">
        <f>COUNTIFS(Crowdfunding!D2:D1001,"&gt;=15000",Crowdfunding!G2:G1001,"failed",Crowdfunding!D2:D1001,"&lt;=19999")</f>
        <v>0</v>
      </c>
      <c r="D6">
        <f>COUNTIFS(Crowdfunding!D2:D1001,"&gt;=15000",Crowdfunding!G2:G1001,"canceled",Crowdfunding!D2:D1001,"&lt;=19999")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2099</v>
      </c>
      <c r="B7">
        <f>COUNTIFS(Crowdfunding!D2:D1001,"&gt;=20000",Crowdfunding!G2:G1001,"Successful",Crowdfunding!D2:D1001,"&lt;=24999")</f>
        <v>7</v>
      </c>
      <c r="C7">
        <f>COUNTIFS(Crowdfunding!D2:D1001,"&gt;=20000",Crowdfunding!G2:G1001,"failed",Crowdfunding!D2:D1001,"&lt;=24999")</f>
        <v>0</v>
      </c>
      <c r="D7">
        <f>COUNTIFS(Crowdfunding!D2:D1001,"&gt;=20000",Crowdfunding!G2:G1001,"canceled",Crowdfunding!D2:D1001,"&lt;=24999")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2100</v>
      </c>
      <c r="B8">
        <f>COUNTIFS(Crowdfunding!D2:D1001,"&gt;=25000",Crowdfunding!G2:G1001,"Successful",Crowdfunding!D2:D1001,"&lt;=29999")</f>
        <v>11</v>
      </c>
      <c r="C8">
        <f>COUNTIFS(Crowdfunding!D2:D1001,"&gt;=25000",Crowdfunding!G2:G1001,"failed",Crowdfunding!D2:D1001,"&lt;=29999")</f>
        <v>3</v>
      </c>
      <c r="D8">
        <f>COUNTIFS(Crowdfunding!D2:D1001,"&gt;=25000",Crowdfunding!G2:G1001,"canceled",Crowdfunding!D2:D1001,"&lt;=29999")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2101</v>
      </c>
      <c r="B9">
        <f>COUNTIFS(Crowdfunding!D2:D1001,"&gt;=30000",Crowdfunding!G2:G1001,"Successful",Crowdfunding!D2:D1001,"&lt;=34999")</f>
        <v>7</v>
      </c>
      <c r="C9">
        <f>COUNTIFS(Crowdfunding!D2:D1001,"&gt;=30000",Crowdfunding!G2:G1001,"failed",Crowdfunding!D2:D1001,"&lt;=34999")</f>
        <v>0</v>
      </c>
      <c r="D9">
        <f>COUNTIFS(Crowdfunding!D2:D1001,"&gt;=30000",Crowdfunding!G2:G1001,"canceled",Crowdfunding!D2:D1001,"&lt;=34999")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2102</v>
      </c>
      <c r="B10">
        <f>COUNTIFS(Crowdfunding!D2:D1001,"&gt;=35000",Crowdfunding!G2:G1001,"Successful",Crowdfunding!D2:D1001,"&lt;=39999")</f>
        <v>8</v>
      </c>
      <c r="C10">
        <f>COUNTIFS(Crowdfunding!D2:D1001,"&gt;=35000",Crowdfunding!G2:G1001,"failed",Crowdfunding!D2:D1001,"&lt;=39999")</f>
        <v>3</v>
      </c>
      <c r="D10">
        <f>COUNTIFS(Crowdfunding!D2:D1001,"&gt;=35000",Crowdfunding!G2:G1001,"canceled",Crowdfunding!D2:D1001,"&lt;=39999")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2103</v>
      </c>
      <c r="B11">
        <f>COUNTIFS(Crowdfunding!D2:D1001,"&gt;=40000",Crowdfunding!G2:G1001,"Successful",Crowdfunding!D2:D1001,"&lt;=44999")</f>
        <v>11</v>
      </c>
      <c r="C11">
        <f>COUNTIFS(Crowdfunding!D2:D1001,"&gt;=40000",Crowdfunding!G2:G1001,"failed",Crowdfunding!D2:D1001,"&lt;=44999")</f>
        <v>3</v>
      </c>
      <c r="D11">
        <f>COUNTIFS(Crowdfunding!D2:D1001,"&gt;=40000",Crowdfunding!G2:G1001,"canceled",Crowdfunding!D2:D1001,"&lt;=44999")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2104</v>
      </c>
      <c r="B12">
        <f>COUNTIFS(Crowdfunding!D2:D1001,"&gt;=45000",Crowdfunding!G2:G1001,"Successful",Crowdfunding!D2:D1001,"&lt;=49999")</f>
        <v>8</v>
      </c>
      <c r="C12">
        <f>COUNTIFS(Crowdfunding!D2:D1001,"&gt;=45000",Crowdfunding!G2:G1001,"failed",Crowdfunding!D2:D1001,"&lt;=49999")</f>
        <v>3</v>
      </c>
      <c r="D12">
        <f>COUNTIFS(Crowdfunding!D2:D1001,"&gt;=45000",Crowdfunding!G2:G1001,"canceled",Crowdfunding!D2:D1001,"&lt;=49999")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2105</v>
      </c>
      <c r="B13">
        <f>COUNTIFS(Crowdfunding!D2:D1001,"&gt;=50000",Crowdfunding!G2:G1001,"Successful")</f>
        <v>114</v>
      </c>
      <c r="C13">
        <f>COUNTIFS(Crowdfunding!D2:D1001,"&gt;=50000",Crowdfunding!G2:G1001,"failed")</f>
        <v>163</v>
      </c>
      <c r="D13">
        <f>COUNTIFS(Crowdfunding!D2:D1001,"&gt;=50000",Crowdfunding!G2:G1001,"canceled")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6261-1D2C-9142-A5A3-AA37B026EBEC}">
  <sheetPr codeName="Sheet13"/>
  <dimension ref="A1:K566"/>
  <sheetViews>
    <sheetView tabSelected="1" zoomScale="125" workbookViewId="0">
      <selection activeCell="H11" sqref="H11:N12"/>
    </sheetView>
  </sheetViews>
  <sheetFormatPr baseColWidth="10" defaultRowHeight="16" x14ac:dyDescent="0.2"/>
  <sheetData>
    <row r="1" spans="1:11" x14ac:dyDescent="0.2">
      <c r="A1" s="1" t="s">
        <v>4</v>
      </c>
      <c r="B1" s="1" t="s">
        <v>5</v>
      </c>
      <c r="D1" s="1" t="s">
        <v>4</v>
      </c>
      <c r="E1" s="1" t="s">
        <v>5</v>
      </c>
      <c r="H1" t="s">
        <v>20</v>
      </c>
      <c r="J1" t="s">
        <v>14</v>
      </c>
    </row>
    <row r="2" spans="1:11" x14ac:dyDescent="0.2">
      <c r="A2" t="s">
        <v>20</v>
      </c>
      <c r="B2">
        <v>158</v>
      </c>
      <c r="D2" t="s">
        <v>14</v>
      </c>
      <c r="E2">
        <v>0</v>
      </c>
      <c r="H2" t="s">
        <v>2106</v>
      </c>
      <c r="I2" s="6">
        <f>AVERAGE(B2:B566)</f>
        <v>851.14690265486729</v>
      </c>
      <c r="J2" t="s">
        <v>2106</v>
      </c>
      <c r="K2">
        <f>AVERAGE(E2:E365)</f>
        <v>585.61538461538464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H3" t="s">
        <v>2107</v>
      </c>
      <c r="I3">
        <f>MEDIAN(B2:B566)</f>
        <v>201</v>
      </c>
      <c r="J3" t="s">
        <v>2107</v>
      </c>
      <c r="K3">
        <f>MEDIAN(E2:E365)</f>
        <v>114.5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H4" t="s">
        <v>2108</v>
      </c>
      <c r="I4">
        <f>MIN(B2:B566)</f>
        <v>16</v>
      </c>
      <c r="J4" t="s">
        <v>2108</v>
      </c>
      <c r="K4">
        <f>MIN(E2:E365)</f>
        <v>0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H5" t="s">
        <v>2109</v>
      </c>
      <c r="I5">
        <f>MAX(B2:B566)</f>
        <v>7295</v>
      </c>
      <c r="J5" t="s">
        <v>2109</v>
      </c>
      <c r="K5">
        <f>MAX(E2:E365)</f>
        <v>6080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H6" t="s">
        <v>2110</v>
      </c>
      <c r="I6" s="6">
        <f>_xlfn.VAR.P(B2:B566)</f>
        <v>1603373.7324019109</v>
      </c>
      <c r="J6" t="s">
        <v>2110</v>
      </c>
      <c r="K6" s="6">
        <f>VAR(E2:E365)</f>
        <v>924113.45496927318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H7" t="s">
        <v>2111</v>
      </c>
      <c r="I7" s="6">
        <f>STDEV(B2:B566)</f>
        <v>1267.366006183523</v>
      </c>
      <c r="J7" t="s">
        <v>2111</v>
      </c>
      <c r="K7" s="6">
        <f>STDEV(E2:E365)</f>
        <v>961.30819978260524</v>
      </c>
    </row>
    <row r="8" spans="1:11" x14ac:dyDescent="0.2">
      <c r="A8" t="s">
        <v>20</v>
      </c>
      <c r="B8">
        <v>100</v>
      </c>
      <c r="D8" t="s">
        <v>14</v>
      </c>
      <c r="E8">
        <v>55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  <c r="H11" t="s">
        <v>2113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  <c r="H12" t="s">
        <v>2112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autoFilter ref="A1:E1" xr:uid="{18AE6261-1D2C-9142-A5A3-AA37B026EBEC}"/>
  <conditionalFormatting sqref="A1:A1048141">
    <cfRule type="containsText" dxfId="15" priority="16" operator="containsText" text="live">
      <formula>NOT(ISERROR(SEARCH("live",A1)))</formula>
    </cfRule>
    <cfRule type="containsText" dxfId="14" priority="17" operator="containsText" text="canceled">
      <formula>NOT(ISERROR(SEARCH("canceled",A1)))</formula>
    </cfRule>
    <cfRule type="containsText" dxfId="13" priority="18" operator="containsText" text="successful">
      <formula>NOT(ISERROR(SEARCH("successful",A1)))</formula>
    </cfRule>
    <cfRule type="containsText" dxfId="12" priority="19" operator="containsText" text="fail">
      <formula>NOT(ISERROR(SEARCH("fail",A1)))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7940">
    <cfRule type="containsText" dxfId="11" priority="11" operator="containsText" text="live">
      <formula>NOT(ISERROR(SEARCH("live",D1)))</formula>
    </cfRule>
    <cfRule type="containsText" dxfId="10" priority="12" operator="containsText" text="canceled">
      <formula>NOT(ISERROR(SEARCH("canceled",D1)))</formula>
    </cfRule>
    <cfRule type="containsText" dxfId="9" priority="13" operator="containsText" text="successful">
      <formula>NOT(ISERROR(SEARCH("successful",D1)))</formula>
    </cfRule>
    <cfRule type="containsText" dxfId="8" priority="14" operator="containsText" text="fail">
      <formula>NOT(ISERROR(SEARCH("fail",D1)))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ntainsText" dxfId="7" priority="6" operator="containsText" text="live">
      <formula>NOT(ISERROR(SEARCH("live",H1)))</formula>
    </cfRule>
    <cfRule type="containsText" dxfId="6" priority="7" operator="containsText" text="canceled">
      <formula>NOT(ISERROR(SEARCH("canceled",H1)))</formula>
    </cfRule>
    <cfRule type="containsText" dxfId="5" priority="8" operator="containsText" text="successful">
      <formula>NOT(ISERROR(SEARCH("successful",H1)))</formula>
    </cfRule>
    <cfRule type="containsText" dxfId="4" priority="9" operator="containsText" text="fail">
      <formula>NOT(ISERROR(SEARCH("fail",H1)))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ntainsText" dxfId="3" priority="1" operator="containsText" text="live">
      <formula>NOT(ISERROR(SEARCH("live",J1)))</formula>
    </cfRule>
    <cfRule type="containsText" dxfId="2" priority="2" operator="containsText" text="canceled">
      <formula>NOT(ISERROR(SEARCH("canceled",J1)))</formula>
    </cfRule>
    <cfRule type="containsText" dxfId="1" priority="3" operator="containsText" text="successful">
      <formula>NOT(ISERROR(SEARCH("successful",J1)))</formula>
    </cfRule>
    <cfRule type="containsText" dxfId="0" priority="4" operator="containsText" text="fail">
      <formula>NOT(ISERROR(SEARCH("fail",J1)))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Pivot1</vt:lpstr>
      <vt:lpstr>Pivot2</vt:lpstr>
      <vt:lpstr>Pivot 3</vt:lpstr>
      <vt:lpstr>Outcomes based on Goals</vt:lpstr>
      <vt:lpstr>Successful Failed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Jackie Larios</cp:lastModifiedBy>
  <dcterms:created xsi:type="dcterms:W3CDTF">2021-09-29T18:52:28Z</dcterms:created>
  <dcterms:modified xsi:type="dcterms:W3CDTF">2023-05-04T20:44:04Z</dcterms:modified>
</cp:coreProperties>
</file>