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36a5516539c7c97/2025/Inbox/Projects/Financial Model/Prosper_Loan_Portfolio_Project/Prosper-Loan-Portfolio-Valuation/"/>
    </mc:Choice>
  </mc:AlternateContent>
  <xr:revisionPtr revIDLastSave="61" documentId="8_{DB09C340-6DD6-4340-B6DF-528E634B102B}" xr6:coauthVersionLast="47" xr6:coauthVersionMax="47" xr10:uidLastSave="{9726D512-166B-4BD6-8277-EF4C7782767B}"/>
  <bookViews>
    <workbookView xWindow="-120" yWindow="-120" windowWidth="51840" windowHeight="21120" activeTab="1" xr2:uid="{00000000-000D-0000-FFFF-FFFF00000000}"/>
  </bookViews>
  <sheets>
    <sheet name="DCF_Model" sheetId="3" r:id="rId1"/>
    <sheet name="Sensitivity_Analysis" sheetId="6" r:id="rId2"/>
    <sheet name="Model_Parameters" sheetId="5" r:id="rId3"/>
    <sheet name="Segment_Monthly_Gross_Recoverie" sheetId="4" r:id="rId4"/>
  </sheets>
  <definedNames>
    <definedName name="ExternalData_1" localSheetId="2" hidden="1">Model_Parameters!$A$1:$B$5</definedName>
    <definedName name="ExternalData_1" localSheetId="3" hidden="1">Segment_Monthly_Gross_Recoverie!$A$1:$C$1196</definedName>
    <definedName name="tbl.TornadoChartData">Table2[#All]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3" l="1"/>
  <c r="B40" i="3"/>
  <c r="B22" i="3"/>
  <c r="A5" i="3"/>
  <c r="B4" i="3"/>
  <c r="G9" i="6" l="1"/>
  <c r="G8" i="6"/>
  <c r="G7" i="6"/>
  <c r="E7" i="6"/>
  <c r="F7" i="6"/>
  <c r="F8" i="6"/>
  <c r="F9" i="6"/>
  <c r="I9" i="6" s="1"/>
  <c r="E9" i="6"/>
  <c r="H9" i="6" s="1"/>
  <c r="E8" i="6"/>
  <c r="B5" i="6"/>
  <c r="E31" i="6"/>
  <c r="E29" i="6"/>
  <c r="I41" i="6"/>
  <c r="J41" i="6"/>
  <c r="I28" i="6"/>
  <c r="J28" i="6"/>
  <c r="G41" i="6"/>
  <c r="F41" i="6"/>
  <c r="G28" i="6"/>
  <c r="F28" i="6"/>
  <c r="E33" i="6"/>
  <c r="E32" i="6"/>
  <c r="E30" i="6"/>
  <c r="E20" i="6"/>
  <c r="E19" i="6"/>
  <c r="E17" i="6"/>
  <c r="E16" i="6"/>
  <c r="H41" i="6"/>
  <c r="H28" i="6"/>
  <c r="E43" i="6"/>
  <c r="E44" i="6"/>
  <c r="E45" i="6"/>
  <c r="E46" i="6"/>
  <c r="E42" i="6"/>
  <c r="J15" i="6"/>
  <c r="I15" i="6"/>
  <c r="H15" i="6"/>
  <c r="G15" i="6"/>
  <c r="F15" i="6"/>
  <c r="E18" i="6"/>
  <c r="B1" i="6"/>
  <c r="B2" i="6"/>
  <c r="H8" i="6" l="1"/>
  <c r="I8" i="6"/>
  <c r="I7" i="6"/>
  <c r="H7" i="6"/>
  <c r="J9" i="6"/>
  <c r="B2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C1" i="3"/>
  <c r="J8" i="6" l="1"/>
  <c r="J7" i="6"/>
  <c r="C4" i="3"/>
  <c r="C40" i="3"/>
  <c r="C22" i="3"/>
  <c r="C58" i="3"/>
  <c r="C2" i="3"/>
  <c r="B23" i="3"/>
  <c r="C23" i="3"/>
  <c r="B25" i="3"/>
  <c r="C25" i="3"/>
  <c r="B26" i="3"/>
  <c r="C26" i="3"/>
  <c r="D26" i="3"/>
  <c r="B31" i="3"/>
  <c r="C31" i="3"/>
  <c r="B24" i="3"/>
  <c r="C24" i="3"/>
  <c r="B27" i="3"/>
  <c r="C27" i="3"/>
  <c r="B28" i="3"/>
  <c r="C28" i="3"/>
  <c r="B29" i="3"/>
  <c r="C29" i="3"/>
  <c r="B30" i="3"/>
  <c r="C30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6" i="3"/>
  <c r="C6" i="3"/>
  <c r="B7" i="3"/>
  <c r="C7" i="3"/>
  <c r="B13" i="3"/>
  <c r="C13" i="3"/>
  <c r="B16" i="3"/>
  <c r="C16" i="3"/>
  <c r="B5" i="3"/>
  <c r="C5" i="3"/>
  <c r="B8" i="3"/>
  <c r="C8" i="3"/>
  <c r="B9" i="3"/>
  <c r="C9" i="3"/>
  <c r="B10" i="3"/>
  <c r="C10" i="3"/>
  <c r="D10" i="3"/>
  <c r="B11" i="3"/>
  <c r="C11" i="3"/>
  <c r="B12" i="3"/>
  <c r="C12" i="3"/>
  <c r="B14" i="3"/>
  <c r="C14" i="3"/>
  <c r="B15" i="3"/>
  <c r="C15" i="3"/>
  <c r="B17" i="3"/>
  <c r="C17" i="3"/>
  <c r="B18" i="3"/>
  <c r="C18" i="3"/>
  <c r="B19" i="3"/>
  <c r="C19" i="3"/>
  <c r="B20" i="3"/>
  <c r="C20" i="3"/>
  <c r="D1" i="3"/>
  <c r="D4" i="3" l="1"/>
  <c r="D40" i="3"/>
  <c r="D22" i="3"/>
  <c r="D58" i="3"/>
  <c r="D2" i="3"/>
  <c r="D34" i="3"/>
  <c r="D7" i="3"/>
  <c r="D31" i="3"/>
  <c r="D27" i="3"/>
  <c r="D8" i="3"/>
  <c r="D25" i="3"/>
  <c r="D35" i="3"/>
  <c r="D24" i="3"/>
  <c r="D11" i="3"/>
  <c r="D20" i="3"/>
  <c r="D12" i="3"/>
  <c r="D38" i="3"/>
  <c r="D37" i="3"/>
  <c r="D5" i="3"/>
  <c r="D6" i="3"/>
  <c r="D18" i="3"/>
  <c r="D13" i="3"/>
  <c r="D33" i="3"/>
  <c r="D9" i="3"/>
  <c r="D19" i="3"/>
  <c r="D29" i="3"/>
  <c r="D17" i="3"/>
  <c r="D32" i="3"/>
  <c r="D15" i="3"/>
  <c r="D36" i="3"/>
  <c r="D30" i="3"/>
  <c r="D23" i="3"/>
  <c r="D14" i="3"/>
  <c r="D28" i="3"/>
  <c r="D16" i="3"/>
  <c r="C47" i="3"/>
  <c r="C65" i="3" s="1"/>
  <c r="C54" i="3"/>
  <c r="C72" i="3" s="1"/>
  <c r="B51" i="3"/>
  <c r="B69" i="3" s="1"/>
  <c r="B47" i="3"/>
  <c r="B65" i="3" s="1"/>
  <c r="B41" i="3"/>
  <c r="B59" i="3" s="1"/>
  <c r="B56" i="3"/>
  <c r="B74" i="3" s="1"/>
  <c r="C41" i="3"/>
  <c r="C59" i="3" s="1"/>
  <c r="B44" i="3"/>
  <c r="B62" i="3" s="1"/>
  <c r="C44" i="3"/>
  <c r="C62" i="3" s="1"/>
  <c r="C51" i="3"/>
  <c r="C69" i="3" s="1"/>
  <c r="C56" i="3"/>
  <c r="C74" i="3" s="1"/>
  <c r="C46" i="3"/>
  <c r="C64" i="3" s="1"/>
  <c r="C48" i="3"/>
  <c r="C66" i="3" s="1"/>
  <c r="B52" i="3"/>
  <c r="B70" i="3" s="1"/>
  <c r="B46" i="3"/>
  <c r="B64" i="3" s="1"/>
  <c r="B42" i="3"/>
  <c r="B60" i="3" s="1"/>
  <c r="C42" i="3"/>
  <c r="C60" i="3" s="1"/>
  <c r="C49" i="3"/>
  <c r="C67" i="3" s="1"/>
  <c r="C52" i="3"/>
  <c r="C70" i="3" s="1"/>
  <c r="B53" i="3"/>
  <c r="B71" i="3" s="1"/>
  <c r="C55" i="3"/>
  <c r="C73" i="3" s="1"/>
  <c r="B54" i="3"/>
  <c r="B72" i="3" s="1"/>
  <c r="B45" i="3"/>
  <c r="B63" i="3" s="1"/>
  <c r="B48" i="3"/>
  <c r="B66" i="3" s="1"/>
  <c r="B55" i="3"/>
  <c r="B73" i="3" s="1"/>
  <c r="B43" i="3"/>
  <c r="B61" i="3" s="1"/>
  <c r="B50" i="3"/>
  <c r="B68" i="3" s="1"/>
  <c r="C43" i="3"/>
  <c r="C61" i="3" s="1"/>
  <c r="E1" i="3"/>
  <c r="C45" i="3"/>
  <c r="C63" i="3" s="1"/>
  <c r="C50" i="3"/>
  <c r="C68" i="3" s="1"/>
  <c r="B49" i="3"/>
  <c r="B67" i="3" s="1"/>
  <c r="C53" i="3"/>
  <c r="C71" i="3" s="1"/>
  <c r="D55" i="3" l="1"/>
  <c r="D73" i="3" s="1"/>
  <c r="D53" i="3"/>
  <c r="D71" i="3" s="1"/>
  <c r="D45" i="3"/>
  <c r="D63" i="3" s="1"/>
  <c r="D49" i="3"/>
  <c r="D67" i="3" s="1"/>
  <c r="D43" i="3"/>
  <c r="D61" i="3" s="1"/>
  <c r="D42" i="3"/>
  <c r="D60" i="3" s="1"/>
  <c r="E4" i="3"/>
  <c r="E40" i="3"/>
  <c r="E22" i="3"/>
  <c r="E58" i="3"/>
  <c r="E2" i="3"/>
  <c r="E10" i="3"/>
  <c r="E12" i="3"/>
  <c r="E16" i="3"/>
  <c r="E36" i="3"/>
  <c r="E27" i="3"/>
  <c r="E30" i="3"/>
  <c r="E38" i="3"/>
  <c r="E33" i="3"/>
  <c r="E28" i="3"/>
  <c r="E29" i="3"/>
  <c r="E19" i="3"/>
  <c r="E20" i="3"/>
  <c r="E14" i="3"/>
  <c r="E18" i="3"/>
  <c r="E35" i="3"/>
  <c r="E7" i="3"/>
  <c r="E24" i="3"/>
  <c r="E8" i="3"/>
  <c r="E11" i="3"/>
  <c r="E37" i="3"/>
  <c r="E25" i="3"/>
  <c r="E31" i="3"/>
  <c r="E5" i="3"/>
  <c r="E32" i="3"/>
  <c r="E15" i="3"/>
  <c r="E9" i="3"/>
  <c r="E17" i="3"/>
  <c r="E6" i="3"/>
  <c r="E23" i="3"/>
  <c r="E26" i="3"/>
  <c r="E34" i="3"/>
  <c r="E13" i="3"/>
  <c r="D46" i="3"/>
  <c r="D64" i="3" s="1"/>
  <c r="D48" i="3"/>
  <c r="D66" i="3" s="1"/>
  <c r="D50" i="3"/>
  <c r="D68" i="3" s="1"/>
  <c r="D44" i="3"/>
  <c r="D62" i="3" s="1"/>
  <c r="D54" i="3"/>
  <c r="D72" i="3" s="1"/>
  <c r="D51" i="3"/>
  <c r="D69" i="3" s="1"/>
  <c r="D41" i="3"/>
  <c r="D59" i="3" s="1"/>
  <c r="D47" i="3"/>
  <c r="D65" i="3" s="1"/>
  <c r="D56" i="3"/>
  <c r="D74" i="3" s="1"/>
  <c r="F1" i="3"/>
  <c r="D52" i="3"/>
  <c r="D70" i="3" s="1"/>
  <c r="F4" i="3" l="1"/>
  <c r="F40" i="3"/>
  <c r="F58" i="3"/>
  <c r="F22" i="3"/>
  <c r="F2" i="3"/>
  <c r="F32" i="3"/>
  <c r="F34" i="3"/>
  <c r="F24" i="3"/>
  <c r="F10" i="3"/>
  <c r="F23" i="3"/>
  <c r="F38" i="3"/>
  <c r="F9" i="3"/>
  <c r="F26" i="3"/>
  <c r="F35" i="3"/>
  <c r="F12" i="3"/>
  <c r="F7" i="3"/>
  <c r="F28" i="3"/>
  <c r="F30" i="3"/>
  <c r="F18" i="3"/>
  <c r="F19" i="3"/>
  <c r="F37" i="3"/>
  <c r="F31" i="3"/>
  <c r="F11" i="3"/>
  <c r="F25" i="3"/>
  <c r="F16" i="3"/>
  <c r="F14" i="3"/>
  <c r="F17" i="3"/>
  <c r="F29" i="3"/>
  <c r="F5" i="3"/>
  <c r="F8" i="3"/>
  <c r="F13" i="3"/>
  <c r="F15" i="3"/>
  <c r="F20" i="3"/>
  <c r="F27" i="3"/>
  <c r="F6" i="3"/>
  <c r="F33" i="3"/>
  <c r="F36" i="3"/>
  <c r="E56" i="3"/>
  <c r="E74" i="3" s="1"/>
  <c r="E53" i="3"/>
  <c r="E71" i="3" s="1"/>
  <c r="E49" i="3"/>
  <c r="E67" i="3" s="1"/>
  <c r="E43" i="3"/>
  <c r="E61" i="3" s="1"/>
  <c r="E46" i="3"/>
  <c r="E64" i="3" s="1"/>
  <c r="E55" i="3"/>
  <c r="E73" i="3" s="1"/>
  <c r="E48" i="3"/>
  <c r="E66" i="3" s="1"/>
  <c r="E45" i="3"/>
  <c r="E63" i="3" s="1"/>
  <c r="E42" i="3"/>
  <c r="E60" i="3" s="1"/>
  <c r="E54" i="3"/>
  <c r="E72" i="3" s="1"/>
  <c r="E44" i="3"/>
  <c r="E62" i="3" s="1"/>
  <c r="E50" i="3"/>
  <c r="E68" i="3" s="1"/>
  <c r="E51" i="3"/>
  <c r="E69" i="3" s="1"/>
  <c r="G1" i="3"/>
  <c r="E47" i="3"/>
  <c r="E65" i="3" s="1"/>
  <c r="E41" i="3"/>
  <c r="E59" i="3" s="1"/>
  <c r="E52" i="3"/>
  <c r="E70" i="3" s="1"/>
  <c r="G4" i="3" l="1"/>
  <c r="G40" i="3"/>
  <c r="G58" i="3"/>
  <c r="G22" i="3"/>
  <c r="G2" i="3"/>
  <c r="G25" i="3"/>
  <c r="G7" i="3"/>
  <c r="G13" i="3"/>
  <c r="G12" i="3"/>
  <c r="G16" i="3"/>
  <c r="G14" i="3"/>
  <c r="G27" i="3"/>
  <c r="G11" i="3"/>
  <c r="G24" i="3"/>
  <c r="G6" i="3"/>
  <c r="G34" i="3"/>
  <c r="G32" i="3"/>
  <c r="G28" i="3"/>
  <c r="G38" i="3"/>
  <c r="G30" i="3"/>
  <c r="G37" i="3"/>
  <c r="G5" i="3"/>
  <c r="G29" i="3"/>
  <c r="G9" i="3"/>
  <c r="G15" i="3"/>
  <c r="G18" i="3"/>
  <c r="G20" i="3"/>
  <c r="G8" i="3"/>
  <c r="G23" i="3"/>
  <c r="G35" i="3"/>
  <c r="G19" i="3"/>
  <c r="G31" i="3"/>
  <c r="G10" i="3"/>
  <c r="G17" i="3"/>
  <c r="G26" i="3"/>
  <c r="G33" i="3"/>
  <c r="G36" i="3"/>
  <c r="F50" i="3"/>
  <c r="F68" i="3" s="1"/>
  <c r="F45" i="3"/>
  <c r="F63" i="3" s="1"/>
  <c r="F47" i="3"/>
  <c r="F65" i="3" s="1"/>
  <c r="F55" i="3"/>
  <c r="F73" i="3" s="1"/>
  <c r="F44" i="3"/>
  <c r="F62" i="3" s="1"/>
  <c r="F48" i="3"/>
  <c r="F66" i="3" s="1"/>
  <c r="F51" i="3"/>
  <c r="F69" i="3" s="1"/>
  <c r="H1" i="3"/>
  <c r="F42" i="3"/>
  <c r="F60" i="3" s="1"/>
  <c r="F54" i="3"/>
  <c r="F72" i="3" s="1"/>
  <c r="F41" i="3"/>
  <c r="F59" i="3" s="1"/>
  <c r="F43" i="3"/>
  <c r="F61" i="3" s="1"/>
  <c r="F53" i="3"/>
  <c r="F71" i="3" s="1"/>
  <c r="F52" i="3"/>
  <c r="F70" i="3" s="1"/>
  <c r="F46" i="3"/>
  <c r="F64" i="3" s="1"/>
  <c r="F49" i="3"/>
  <c r="F67" i="3" s="1"/>
  <c r="F56" i="3"/>
  <c r="F74" i="3" s="1"/>
  <c r="H4" i="3" l="1"/>
  <c r="H58" i="3"/>
  <c r="H22" i="3"/>
  <c r="H40" i="3"/>
  <c r="H2" i="3"/>
  <c r="H26" i="3"/>
  <c r="H30" i="3"/>
  <c r="H29" i="3"/>
  <c r="H37" i="3"/>
  <c r="H38" i="3"/>
  <c r="H14" i="3"/>
  <c r="H32" i="3"/>
  <c r="H23" i="3"/>
  <c r="H6" i="3"/>
  <c r="H17" i="3"/>
  <c r="H20" i="3"/>
  <c r="H12" i="3"/>
  <c r="H34" i="3"/>
  <c r="H31" i="3"/>
  <c r="H8" i="3"/>
  <c r="H19" i="3"/>
  <c r="H10" i="3"/>
  <c r="H11" i="3"/>
  <c r="H25" i="3"/>
  <c r="H7" i="3"/>
  <c r="H35" i="3"/>
  <c r="H24" i="3"/>
  <c r="H9" i="3"/>
  <c r="H36" i="3"/>
  <c r="H13" i="3"/>
  <c r="H15" i="3"/>
  <c r="H28" i="3"/>
  <c r="H16" i="3"/>
  <c r="H27" i="3"/>
  <c r="H18" i="3"/>
  <c r="H33" i="3"/>
  <c r="H5" i="3"/>
  <c r="G49" i="3"/>
  <c r="G67" i="3" s="1"/>
  <c r="G48" i="3"/>
  <c r="G66" i="3" s="1"/>
  <c r="G55" i="3"/>
  <c r="G73" i="3" s="1"/>
  <c r="G43" i="3"/>
  <c r="G61" i="3" s="1"/>
  <c r="G47" i="3"/>
  <c r="G65" i="3" s="1"/>
  <c r="G44" i="3"/>
  <c r="G62" i="3" s="1"/>
  <c r="G45" i="3"/>
  <c r="G63" i="3" s="1"/>
  <c r="G41" i="3"/>
  <c r="G59" i="3" s="1"/>
  <c r="G54" i="3"/>
  <c r="G72" i="3" s="1"/>
  <c r="G52" i="3"/>
  <c r="G70" i="3" s="1"/>
  <c r="G42" i="3"/>
  <c r="G60" i="3" s="1"/>
  <c r="G50" i="3"/>
  <c r="G68" i="3" s="1"/>
  <c r="I1" i="3"/>
  <c r="G51" i="3"/>
  <c r="G69" i="3" s="1"/>
  <c r="G46" i="3"/>
  <c r="G64" i="3" s="1"/>
  <c r="G53" i="3"/>
  <c r="G71" i="3" s="1"/>
  <c r="G56" i="3"/>
  <c r="G74" i="3" s="1"/>
  <c r="I4" i="3" l="1"/>
  <c r="I58" i="3"/>
  <c r="I22" i="3"/>
  <c r="I40" i="3"/>
  <c r="I2" i="3"/>
  <c r="I38" i="3"/>
  <c r="I8" i="3"/>
  <c r="I14" i="3"/>
  <c r="I23" i="3"/>
  <c r="I34" i="3"/>
  <c r="I26" i="3"/>
  <c r="I28" i="3"/>
  <c r="I29" i="3"/>
  <c r="I35" i="3"/>
  <c r="I36" i="3"/>
  <c r="I19" i="3"/>
  <c r="I32" i="3"/>
  <c r="I7" i="3"/>
  <c r="I37" i="3"/>
  <c r="I20" i="3"/>
  <c r="I31" i="3"/>
  <c r="I27" i="3"/>
  <c r="I18" i="3"/>
  <c r="I10" i="3"/>
  <c r="I6" i="3"/>
  <c r="I17" i="3"/>
  <c r="I5" i="3"/>
  <c r="I11" i="3"/>
  <c r="I16" i="3"/>
  <c r="I9" i="3"/>
  <c r="I30" i="3"/>
  <c r="I12" i="3"/>
  <c r="I13" i="3"/>
  <c r="I25" i="3"/>
  <c r="I24" i="3"/>
  <c r="I15" i="3"/>
  <c r="I33" i="3"/>
  <c r="H42" i="3"/>
  <c r="H60" i="3" s="1"/>
  <c r="H44" i="3"/>
  <c r="H62" i="3" s="1"/>
  <c r="H55" i="3"/>
  <c r="H73" i="3" s="1"/>
  <c r="H41" i="3"/>
  <c r="H59" i="3" s="1"/>
  <c r="H48" i="3"/>
  <c r="H66" i="3" s="1"/>
  <c r="H52" i="3"/>
  <c r="H70" i="3" s="1"/>
  <c r="J1" i="3"/>
  <c r="H45" i="3"/>
  <c r="H63" i="3" s="1"/>
  <c r="H51" i="3"/>
  <c r="H69" i="3" s="1"/>
  <c r="H53" i="3"/>
  <c r="H71" i="3" s="1"/>
  <c r="H43" i="3"/>
  <c r="H61" i="3" s="1"/>
  <c r="H49" i="3"/>
  <c r="H67" i="3" s="1"/>
  <c r="H47" i="3"/>
  <c r="H65" i="3" s="1"/>
  <c r="H56" i="3"/>
  <c r="H74" i="3" s="1"/>
  <c r="H50" i="3"/>
  <c r="H68" i="3" s="1"/>
  <c r="H46" i="3"/>
  <c r="H64" i="3" s="1"/>
  <c r="H54" i="3"/>
  <c r="H72" i="3" s="1"/>
  <c r="J4" i="3" l="1"/>
  <c r="J58" i="3"/>
  <c r="J40" i="3"/>
  <c r="J22" i="3"/>
  <c r="J2" i="3"/>
  <c r="J28" i="3"/>
  <c r="J33" i="3"/>
  <c r="J36" i="3"/>
  <c r="J31" i="3"/>
  <c r="J11" i="3"/>
  <c r="J24" i="3"/>
  <c r="J29" i="3"/>
  <c r="J7" i="3"/>
  <c r="J15" i="3"/>
  <c r="J19" i="3"/>
  <c r="J26" i="3"/>
  <c r="J35" i="3"/>
  <c r="J32" i="3"/>
  <c r="J16" i="3"/>
  <c r="J18" i="3"/>
  <c r="J14" i="3"/>
  <c r="J38" i="3"/>
  <c r="J30" i="3"/>
  <c r="J9" i="3"/>
  <c r="J37" i="3"/>
  <c r="J27" i="3"/>
  <c r="J17" i="3"/>
  <c r="J34" i="3"/>
  <c r="J6" i="3"/>
  <c r="J13" i="3"/>
  <c r="J25" i="3"/>
  <c r="J5" i="3"/>
  <c r="J20" i="3"/>
  <c r="J23" i="3"/>
  <c r="J8" i="3"/>
  <c r="J12" i="3"/>
  <c r="J10" i="3"/>
  <c r="I48" i="3"/>
  <c r="I66" i="3" s="1"/>
  <c r="I43" i="3"/>
  <c r="I61" i="3" s="1"/>
  <c r="I53" i="3"/>
  <c r="I71" i="3" s="1"/>
  <c r="I54" i="3"/>
  <c r="I72" i="3" s="1"/>
  <c r="I45" i="3"/>
  <c r="I63" i="3" s="1"/>
  <c r="I52" i="3"/>
  <c r="I70" i="3" s="1"/>
  <c r="K1" i="3"/>
  <c r="I46" i="3"/>
  <c r="I64" i="3" s="1"/>
  <c r="I41" i="3"/>
  <c r="I59" i="3" s="1"/>
  <c r="I47" i="3"/>
  <c r="I65" i="3" s="1"/>
  <c r="I55" i="3"/>
  <c r="I73" i="3" s="1"/>
  <c r="I49" i="3"/>
  <c r="I67" i="3" s="1"/>
  <c r="I44" i="3"/>
  <c r="I62" i="3" s="1"/>
  <c r="I56" i="3"/>
  <c r="I74" i="3" s="1"/>
  <c r="I42" i="3"/>
  <c r="I60" i="3" s="1"/>
  <c r="I51" i="3"/>
  <c r="I69" i="3" s="1"/>
  <c r="I50" i="3"/>
  <c r="I68" i="3" s="1"/>
  <c r="K4" i="3" l="1"/>
  <c r="K58" i="3"/>
  <c r="K22" i="3"/>
  <c r="K40" i="3"/>
  <c r="K2" i="3"/>
  <c r="K23" i="3"/>
  <c r="K27" i="3"/>
  <c r="K16" i="3"/>
  <c r="K28" i="3"/>
  <c r="K5" i="3"/>
  <c r="K32" i="3"/>
  <c r="K36" i="3"/>
  <c r="K6" i="3"/>
  <c r="K10" i="3"/>
  <c r="K25" i="3"/>
  <c r="K15" i="3"/>
  <c r="K19" i="3"/>
  <c r="K26" i="3"/>
  <c r="K35" i="3"/>
  <c r="K8" i="3"/>
  <c r="K20" i="3"/>
  <c r="K13" i="3"/>
  <c r="K12" i="3"/>
  <c r="K7" i="3"/>
  <c r="K18" i="3"/>
  <c r="K31" i="3"/>
  <c r="K9" i="3"/>
  <c r="K30" i="3"/>
  <c r="K38" i="3"/>
  <c r="K11" i="3"/>
  <c r="K33" i="3"/>
  <c r="K34" i="3"/>
  <c r="K17" i="3"/>
  <c r="K37" i="3"/>
  <c r="K14" i="3"/>
  <c r="K29" i="3"/>
  <c r="K24" i="3"/>
  <c r="J42" i="3"/>
  <c r="J60" i="3" s="1"/>
  <c r="J51" i="3"/>
  <c r="J69" i="3" s="1"/>
  <c r="J56" i="3"/>
  <c r="J74" i="3" s="1"/>
  <c r="J52" i="3"/>
  <c r="J70" i="3" s="1"/>
  <c r="J49" i="3"/>
  <c r="J67" i="3" s="1"/>
  <c r="J54" i="3"/>
  <c r="J72" i="3" s="1"/>
  <c r="L1" i="3"/>
  <c r="J46" i="3"/>
  <c r="J64" i="3" s="1"/>
  <c r="J44" i="3"/>
  <c r="J62" i="3" s="1"/>
  <c r="J45" i="3"/>
  <c r="J63" i="3" s="1"/>
  <c r="J41" i="3"/>
  <c r="J59" i="3" s="1"/>
  <c r="J48" i="3"/>
  <c r="J66" i="3" s="1"/>
  <c r="J43" i="3"/>
  <c r="J61" i="3" s="1"/>
  <c r="J55" i="3"/>
  <c r="J73" i="3" s="1"/>
  <c r="J53" i="3"/>
  <c r="J71" i="3" s="1"/>
  <c r="J47" i="3"/>
  <c r="J65" i="3" s="1"/>
  <c r="J50" i="3"/>
  <c r="J68" i="3" s="1"/>
  <c r="L4" i="3" l="1"/>
  <c r="L58" i="3"/>
  <c r="L22" i="3"/>
  <c r="L40" i="3"/>
  <c r="L2" i="3"/>
  <c r="L11" i="3"/>
  <c r="L38" i="3"/>
  <c r="L18" i="3"/>
  <c r="L26" i="3"/>
  <c r="L19" i="3"/>
  <c r="L33" i="3"/>
  <c r="L15" i="3"/>
  <c r="L37" i="3"/>
  <c r="L5" i="3"/>
  <c r="L25" i="3"/>
  <c r="L28" i="3"/>
  <c r="L24" i="3"/>
  <c r="L14" i="3"/>
  <c r="L31" i="3"/>
  <c r="L8" i="3"/>
  <c r="L35" i="3"/>
  <c r="L27" i="3"/>
  <c r="L7" i="3"/>
  <c r="L13" i="3"/>
  <c r="L20" i="3"/>
  <c r="L6" i="3"/>
  <c r="L9" i="3"/>
  <c r="L12" i="3"/>
  <c r="L30" i="3"/>
  <c r="L36" i="3"/>
  <c r="L16" i="3"/>
  <c r="L17" i="3"/>
  <c r="L34" i="3"/>
  <c r="L10" i="3"/>
  <c r="L23" i="3"/>
  <c r="L32" i="3"/>
  <c r="L29" i="3"/>
  <c r="K49" i="3"/>
  <c r="K67" i="3" s="1"/>
  <c r="K45" i="3"/>
  <c r="K63" i="3" s="1"/>
  <c r="K56" i="3"/>
  <c r="K74" i="3" s="1"/>
  <c r="K42" i="3"/>
  <c r="K60" i="3" s="1"/>
  <c r="K53" i="3"/>
  <c r="K71" i="3" s="1"/>
  <c r="K50" i="3"/>
  <c r="K68" i="3" s="1"/>
  <c r="K51" i="3"/>
  <c r="K69" i="3" s="1"/>
  <c r="K43" i="3"/>
  <c r="K61" i="3" s="1"/>
  <c r="K47" i="3"/>
  <c r="K65" i="3" s="1"/>
  <c r="K44" i="3"/>
  <c r="K62" i="3" s="1"/>
  <c r="K52" i="3"/>
  <c r="K70" i="3" s="1"/>
  <c r="M1" i="3"/>
  <c r="K41" i="3"/>
  <c r="K59" i="3" s="1"/>
  <c r="K48" i="3"/>
  <c r="K66" i="3" s="1"/>
  <c r="K54" i="3"/>
  <c r="K72" i="3" s="1"/>
  <c r="K46" i="3"/>
  <c r="K64" i="3" s="1"/>
  <c r="K55" i="3"/>
  <c r="K73" i="3" s="1"/>
  <c r="M4" i="3" l="1"/>
  <c r="M58" i="3"/>
  <c r="M22" i="3"/>
  <c r="M40" i="3"/>
  <c r="M2" i="3"/>
  <c r="M24" i="3"/>
  <c r="M28" i="3"/>
  <c r="M6" i="3"/>
  <c r="M33" i="3"/>
  <c r="M7" i="3"/>
  <c r="M32" i="3"/>
  <c r="M18" i="3"/>
  <c r="M37" i="3"/>
  <c r="M10" i="3"/>
  <c r="M35" i="3"/>
  <c r="M19" i="3"/>
  <c r="M36" i="3"/>
  <c r="M17" i="3"/>
  <c r="M14" i="3"/>
  <c r="M8" i="3"/>
  <c r="M11" i="3"/>
  <c r="M27" i="3"/>
  <c r="M38" i="3"/>
  <c r="M16" i="3"/>
  <c r="M30" i="3"/>
  <c r="M9" i="3"/>
  <c r="M26" i="3"/>
  <c r="M5" i="3"/>
  <c r="M20" i="3"/>
  <c r="M34" i="3"/>
  <c r="M12" i="3"/>
  <c r="M25" i="3"/>
  <c r="M13" i="3"/>
  <c r="M31" i="3"/>
  <c r="M23" i="3"/>
  <c r="M15" i="3"/>
  <c r="M29" i="3"/>
  <c r="L56" i="3"/>
  <c r="L74" i="3" s="1"/>
  <c r="L52" i="3"/>
  <c r="L70" i="3" s="1"/>
  <c r="L55" i="3"/>
  <c r="L73" i="3" s="1"/>
  <c r="L41" i="3"/>
  <c r="L59" i="3" s="1"/>
  <c r="L49" i="3"/>
  <c r="L67" i="3" s="1"/>
  <c r="L46" i="3"/>
  <c r="L64" i="3" s="1"/>
  <c r="L42" i="3"/>
  <c r="L60" i="3" s="1"/>
  <c r="L50" i="3"/>
  <c r="L68" i="3" s="1"/>
  <c r="L53" i="3"/>
  <c r="L71" i="3" s="1"/>
  <c r="L54" i="3"/>
  <c r="L72" i="3" s="1"/>
  <c r="L48" i="3"/>
  <c r="L66" i="3" s="1"/>
  <c r="N1" i="3"/>
  <c r="L47" i="3"/>
  <c r="L65" i="3" s="1"/>
  <c r="L45" i="3"/>
  <c r="L63" i="3" s="1"/>
  <c r="L51" i="3"/>
  <c r="L69" i="3" s="1"/>
  <c r="L43" i="3"/>
  <c r="L61" i="3" s="1"/>
  <c r="L44" i="3"/>
  <c r="L62" i="3" s="1"/>
  <c r="N4" i="3" l="1"/>
  <c r="N58" i="3"/>
  <c r="N22" i="3"/>
  <c r="N40" i="3"/>
  <c r="N2" i="3"/>
  <c r="N25" i="3"/>
  <c r="N26" i="3"/>
  <c r="N37" i="3"/>
  <c r="N13" i="3"/>
  <c r="N6" i="3"/>
  <c r="N20" i="3"/>
  <c r="N23" i="3"/>
  <c r="N31" i="3"/>
  <c r="N34" i="3"/>
  <c r="N16" i="3"/>
  <c r="N18" i="3"/>
  <c r="N7" i="3"/>
  <c r="N24" i="3"/>
  <c r="N35" i="3"/>
  <c r="N30" i="3"/>
  <c r="N38" i="3"/>
  <c r="N14" i="3"/>
  <c r="N28" i="3"/>
  <c r="N15" i="3"/>
  <c r="N9" i="3"/>
  <c r="N29" i="3"/>
  <c r="N32" i="3"/>
  <c r="N36" i="3"/>
  <c r="N8" i="3"/>
  <c r="N5" i="3"/>
  <c r="N33" i="3"/>
  <c r="N27" i="3"/>
  <c r="N10" i="3"/>
  <c r="N12" i="3"/>
  <c r="N17" i="3"/>
  <c r="N11" i="3"/>
  <c r="N19" i="3"/>
  <c r="M56" i="3"/>
  <c r="M74" i="3" s="1"/>
  <c r="O1" i="3"/>
  <c r="M47" i="3"/>
  <c r="M65" i="3" s="1"/>
  <c r="M41" i="3"/>
  <c r="M59" i="3" s="1"/>
  <c r="M42" i="3"/>
  <c r="M60" i="3" s="1"/>
  <c r="M46" i="3"/>
  <c r="M64" i="3" s="1"/>
  <c r="M49" i="3"/>
  <c r="M67" i="3" s="1"/>
  <c r="M48" i="3"/>
  <c r="M66" i="3" s="1"/>
  <c r="M54" i="3"/>
  <c r="M72" i="3" s="1"/>
  <c r="M43" i="3"/>
  <c r="M61" i="3" s="1"/>
  <c r="M53" i="3"/>
  <c r="M71" i="3" s="1"/>
  <c r="M51" i="3"/>
  <c r="M69" i="3" s="1"/>
  <c r="M55" i="3"/>
  <c r="M73" i="3" s="1"/>
  <c r="M44" i="3"/>
  <c r="M62" i="3" s="1"/>
  <c r="M52" i="3"/>
  <c r="M70" i="3" s="1"/>
  <c r="M50" i="3"/>
  <c r="M68" i="3" s="1"/>
  <c r="M45" i="3"/>
  <c r="M63" i="3" s="1"/>
  <c r="O4" i="3" l="1"/>
  <c r="O58" i="3"/>
  <c r="O22" i="3"/>
  <c r="O40" i="3"/>
  <c r="O2" i="3"/>
  <c r="O13" i="3"/>
  <c r="O26" i="3"/>
  <c r="O5" i="3"/>
  <c r="O24" i="3"/>
  <c r="O27" i="3"/>
  <c r="O30" i="3"/>
  <c r="O33" i="3"/>
  <c r="O35" i="3"/>
  <c r="O7" i="3"/>
  <c r="O14" i="3"/>
  <c r="O6" i="3"/>
  <c r="O23" i="3"/>
  <c r="O19" i="3"/>
  <c r="O36" i="3"/>
  <c r="O31" i="3"/>
  <c r="O18" i="3"/>
  <c r="O38" i="3"/>
  <c r="O34" i="3"/>
  <c r="O16" i="3"/>
  <c r="O15" i="3"/>
  <c r="O25" i="3"/>
  <c r="O12" i="3"/>
  <c r="O17" i="3"/>
  <c r="O37" i="3"/>
  <c r="O8" i="3"/>
  <c r="O9" i="3"/>
  <c r="O20" i="3"/>
  <c r="O32" i="3"/>
  <c r="O10" i="3"/>
  <c r="O28" i="3"/>
  <c r="O11" i="3"/>
  <c r="O29" i="3"/>
  <c r="N46" i="3"/>
  <c r="N64" i="3" s="1"/>
  <c r="N50" i="3"/>
  <c r="N68" i="3" s="1"/>
  <c r="N54" i="3"/>
  <c r="N72" i="3" s="1"/>
  <c r="N48" i="3"/>
  <c r="N66" i="3" s="1"/>
  <c r="N45" i="3"/>
  <c r="N63" i="3" s="1"/>
  <c r="N41" i="3"/>
  <c r="N59" i="3" s="1"/>
  <c r="N56" i="3"/>
  <c r="N74" i="3" s="1"/>
  <c r="N53" i="3"/>
  <c r="N71" i="3" s="1"/>
  <c r="N47" i="3"/>
  <c r="N65" i="3" s="1"/>
  <c r="N42" i="3"/>
  <c r="N60" i="3" s="1"/>
  <c r="N43" i="3"/>
  <c r="N61" i="3" s="1"/>
  <c r="N55" i="3"/>
  <c r="N73" i="3" s="1"/>
  <c r="N52" i="3"/>
  <c r="N70" i="3" s="1"/>
  <c r="N44" i="3"/>
  <c r="N62" i="3" s="1"/>
  <c r="N49" i="3"/>
  <c r="N67" i="3" s="1"/>
  <c r="N51" i="3"/>
  <c r="N69" i="3" s="1"/>
  <c r="P1" i="3"/>
  <c r="P58" i="3" l="1"/>
  <c r="P22" i="3"/>
  <c r="P40" i="3"/>
  <c r="P4" i="3"/>
  <c r="P2" i="3"/>
  <c r="P30" i="3"/>
  <c r="P6" i="3"/>
  <c r="P27" i="3"/>
  <c r="P23" i="3"/>
  <c r="P18" i="3"/>
  <c r="P24" i="3"/>
  <c r="P13" i="3"/>
  <c r="P32" i="3"/>
  <c r="P19" i="3"/>
  <c r="P15" i="3"/>
  <c r="P25" i="3"/>
  <c r="P5" i="3"/>
  <c r="P10" i="3"/>
  <c r="P31" i="3"/>
  <c r="P28" i="3"/>
  <c r="P12" i="3"/>
  <c r="P34" i="3"/>
  <c r="P11" i="3"/>
  <c r="P8" i="3"/>
  <c r="P33" i="3"/>
  <c r="P14" i="3"/>
  <c r="P38" i="3"/>
  <c r="P26" i="3"/>
  <c r="P37" i="3"/>
  <c r="P35" i="3"/>
  <c r="P7" i="3"/>
  <c r="P16" i="3"/>
  <c r="P36" i="3"/>
  <c r="P29" i="3"/>
  <c r="P17" i="3"/>
  <c r="P20" i="3"/>
  <c r="P9" i="3"/>
  <c r="O48" i="3"/>
  <c r="O66" i="3" s="1"/>
  <c r="O49" i="3"/>
  <c r="O67" i="3" s="1"/>
  <c r="O44" i="3"/>
  <c r="O62" i="3" s="1"/>
  <c r="O54" i="3"/>
  <c r="O72" i="3" s="1"/>
  <c r="O55" i="3"/>
  <c r="O73" i="3" s="1"/>
  <c r="O53" i="3"/>
  <c r="O71" i="3" s="1"/>
  <c r="O42" i="3"/>
  <c r="O60" i="3" s="1"/>
  <c r="O45" i="3"/>
  <c r="O63" i="3" s="1"/>
  <c r="O43" i="3"/>
  <c r="O61" i="3" s="1"/>
  <c r="O56" i="3"/>
  <c r="O74" i="3" s="1"/>
  <c r="O46" i="3"/>
  <c r="O64" i="3" s="1"/>
  <c r="O47" i="3"/>
  <c r="O65" i="3" s="1"/>
  <c r="O51" i="3"/>
  <c r="O69" i="3" s="1"/>
  <c r="Q1" i="3"/>
  <c r="O41" i="3"/>
  <c r="O59" i="3" s="1"/>
  <c r="O50" i="3"/>
  <c r="O68" i="3" s="1"/>
  <c r="O52" i="3"/>
  <c r="O70" i="3" s="1"/>
  <c r="Q58" i="3" l="1"/>
  <c r="Q40" i="3"/>
  <c r="Q22" i="3"/>
  <c r="Q4" i="3"/>
  <c r="Q2" i="3"/>
  <c r="Q31" i="3"/>
  <c r="Q36" i="3"/>
  <c r="Q9" i="3"/>
  <c r="Q10" i="3"/>
  <c r="Q19" i="3"/>
  <c r="Q35" i="3"/>
  <c r="Q15" i="3"/>
  <c r="Q6" i="3"/>
  <c r="Q30" i="3"/>
  <c r="Q38" i="3"/>
  <c r="Q27" i="3"/>
  <c r="Q16" i="3"/>
  <c r="Q5" i="3"/>
  <c r="Q28" i="3"/>
  <c r="Q12" i="3"/>
  <c r="Q34" i="3"/>
  <c r="Q24" i="3"/>
  <c r="Q14" i="3"/>
  <c r="Q13" i="3"/>
  <c r="Q11" i="3"/>
  <c r="Q8" i="3"/>
  <c r="Q32" i="3"/>
  <c r="Q33" i="3"/>
  <c r="Q17" i="3"/>
  <c r="Q37" i="3"/>
  <c r="Q25" i="3"/>
  <c r="Q7" i="3"/>
  <c r="Q18" i="3"/>
  <c r="Q20" i="3"/>
  <c r="Q29" i="3"/>
  <c r="Q26" i="3"/>
  <c r="Q23" i="3"/>
  <c r="P52" i="3"/>
  <c r="P70" i="3" s="1"/>
  <c r="P42" i="3"/>
  <c r="P60" i="3" s="1"/>
  <c r="P56" i="3"/>
  <c r="P74" i="3" s="1"/>
  <c r="P48" i="3"/>
  <c r="P66" i="3" s="1"/>
  <c r="P45" i="3"/>
  <c r="P63" i="3" s="1"/>
  <c r="P49" i="3"/>
  <c r="P67" i="3" s="1"/>
  <c r="P54" i="3"/>
  <c r="P72" i="3" s="1"/>
  <c r="P43" i="3"/>
  <c r="P61" i="3" s="1"/>
  <c r="P41" i="3"/>
  <c r="P59" i="3" s="1"/>
  <c r="P46" i="3"/>
  <c r="P64" i="3" s="1"/>
  <c r="P44" i="3"/>
  <c r="P62" i="3" s="1"/>
  <c r="P53" i="3"/>
  <c r="P71" i="3" s="1"/>
  <c r="P47" i="3"/>
  <c r="P65" i="3" s="1"/>
  <c r="R1" i="3"/>
  <c r="P50" i="3"/>
  <c r="P68" i="3" s="1"/>
  <c r="P55" i="3"/>
  <c r="P73" i="3" s="1"/>
  <c r="P51" i="3"/>
  <c r="P69" i="3" s="1"/>
  <c r="R58" i="3" l="1"/>
  <c r="R40" i="3"/>
  <c r="R22" i="3"/>
  <c r="R4" i="3"/>
  <c r="R2" i="3"/>
  <c r="R14" i="3"/>
  <c r="R31" i="3"/>
  <c r="R7" i="3"/>
  <c r="R10" i="3"/>
  <c r="R20" i="3"/>
  <c r="R26" i="3"/>
  <c r="R32" i="3"/>
  <c r="R25" i="3"/>
  <c r="R30" i="3"/>
  <c r="R6" i="3"/>
  <c r="R12" i="3"/>
  <c r="R15" i="3"/>
  <c r="R23" i="3"/>
  <c r="R27" i="3"/>
  <c r="R38" i="3"/>
  <c r="R11" i="3"/>
  <c r="R36" i="3"/>
  <c r="R5" i="3"/>
  <c r="R16" i="3"/>
  <c r="R35" i="3"/>
  <c r="R29" i="3"/>
  <c r="R28" i="3"/>
  <c r="R8" i="3"/>
  <c r="R13" i="3"/>
  <c r="R19" i="3"/>
  <c r="R9" i="3"/>
  <c r="R17" i="3"/>
  <c r="R34" i="3"/>
  <c r="R37" i="3"/>
  <c r="R24" i="3"/>
  <c r="R18" i="3"/>
  <c r="R33" i="3"/>
  <c r="Q42" i="3"/>
  <c r="Q60" i="3" s="1"/>
  <c r="Q51" i="3"/>
  <c r="Q69" i="3" s="1"/>
  <c r="Q52" i="3"/>
  <c r="Q70" i="3" s="1"/>
  <c r="Q53" i="3"/>
  <c r="Q71" i="3" s="1"/>
  <c r="Q55" i="3"/>
  <c r="Q73" i="3" s="1"/>
  <c r="Q50" i="3"/>
  <c r="Q68" i="3" s="1"/>
  <c r="Q49" i="3"/>
  <c r="Q67" i="3" s="1"/>
  <c r="Q56" i="3"/>
  <c r="Q74" i="3" s="1"/>
  <c r="Q54" i="3"/>
  <c r="Q72" i="3" s="1"/>
  <c r="Q46" i="3"/>
  <c r="Q64" i="3" s="1"/>
  <c r="Q47" i="3"/>
  <c r="Q65" i="3" s="1"/>
  <c r="S1" i="3"/>
  <c r="Q41" i="3"/>
  <c r="Q59" i="3" s="1"/>
  <c r="Q45" i="3"/>
  <c r="Q63" i="3" s="1"/>
  <c r="Q43" i="3"/>
  <c r="Q61" i="3" s="1"/>
  <c r="Q48" i="3"/>
  <c r="Q66" i="3" s="1"/>
  <c r="Q44" i="3"/>
  <c r="Q62" i="3" s="1"/>
  <c r="S58" i="3" l="1"/>
  <c r="S40" i="3"/>
  <c r="S22" i="3"/>
  <c r="S4" i="3"/>
  <c r="S2" i="3"/>
  <c r="S38" i="3"/>
  <c r="S25" i="3"/>
  <c r="S36" i="3"/>
  <c r="S12" i="3"/>
  <c r="S15" i="3"/>
  <c r="S31" i="3"/>
  <c r="S27" i="3"/>
  <c r="S23" i="3"/>
  <c r="S7" i="3"/>
  <c r="S10" i="3"/>
  <c r="S26" i="3"/>
  <c r="S32" i="3"/>
  <c r="S29" i="3"/>
  <c r="S17" i="3"/>
  <c r="S5" i="3"/>
  <c r="S28" i="3"/>
  <c r="S16" i="3"/>
  <c r="S30" i="3"/>
  <c r="S6" i="3"/>
  <c r="S35" i="3"/>
  <c r="S13" i="3"/>
  <c r="S11" i="3"/>
  <c r="S24" i="3"/>
  <c r="S8" i="3"/>
  <c r="S19" i="3"/>
  <c r="S37" i="3"/>
  <c r="S18" i="3"/>
  <c r="S20" i="3"/>
  <c r="S14" i="3"/>
  <c r="S33" i="3"/>
  <c r="S34" i="3"/>
  <c r="S9" i="3"/>
  <c r="R43" i="3"/>
  <c r="R61" i="3" s="1"/>
  <c r="R56" i="3"/>
  <c r="R74" i="3" s="1"/>
  <c r="R50" i="3"/>
  <c r="R68" i="3" s="1"/>
  <c r="R51" i="3"/>
  <c r="R69" i="3" s="1"/>
  <c r="R54" i="3"/>
  <c r="R72" i="3" s="1"/>
  <c r="R44" i="3"/>
  <c r="R62" i="3" s="1"/>
  <c r="R49" i="3"/>
  <c r="R67" i="3" s="1"/>
  <c r="R41" i="3"/>
  <c r="R59" i="3" s="1"/>
  <c r="R45" i="3"/>
  <c r="R63" i="3" s="1"/>
  <c r="R42" i="3"/>
  <c r="R60" i="3" s="1"/>
  <c r="R55" i="3"/>
  <c r="R73" i="3" s="1"/>
  <c r="R48" i="3"/>
  <c r="R66" i="3" s="1"/>
  <c r="R46" i="3"/>
  <c r="R64" i="3" s="1"/>
  <c r="T1" i="3"/>
  <c r="R47" i="3"/>
  <c r="R65" i="3" s="1"/>
  <c r="R53" i="3"/>
  <c r="R71" i="3" s="1"/>
  <c r="R52" i="3"/>
  <c r="R70" i="3" s="1"/>
  <c r="T58" i="3" l="1"/>
  <c r="T40" i="3"/>
  <c r="T22" i="3"/>
  <c r="T4" i="3"/>
  <c r="T2" i="3"/>
  <c r="T25" i="3"/>
  <c r="T29" i="3"/>
  <c r="T33" i="3"/>
  <c r="T6" i="3"/>
  <c r="T5" i="3"/>
  <c r="T24" i="3"/>
  <c r="T26" i="3"/>
  <c r="T30" i="3"/>
  <c r="T13" i="3"/>
  <c r="T9" i="3"/>
  <c r="T28" i="3"/>
  <c r="T36" i="3"/>
  <c r="T12" i="3"/>
  <c r="T38" i="3"/>
  <c r="T37" i="3"/>
  <c r="T32" i="3"/>
  <c r="T8" i="3"/>
  <c r="T31" i="3"/>
  <c r="T17" i="3"/>
  <c r="T20" i="3"/>
  <c r="T27" i="3"/>
  <c r="T7" i="3"/>
  <c r="T18" i="3"/>
  <c r="T23" i="3"/>
  <c r="T35" i="3"/>
  <c r="T10" i="3"/>
  <c r="T11" i="3"/>
  <c r="T19" i="3"/>
  <c r="T14" i="3"/>
  <c r="T34" i="3"/>
  <c r="T16" i="3"/>
  <c r="T15" i="3"/>
  <c r="S52" i="3"/>
  <c r="S70" i="3" s="1"/>
  <c r="S48" i="3"/>
  <c r="S66" i="3" s="1"/>
  <c r="S55" i="3"/>
  <c r="S73" i="3" s="1"/>
  <c r="S46" i="3"/>
  <c r="S64" i="3" s="1"/>
  <c r="U1" i="3"/>
  <c r="S50" i="3"/>
  <c r="S68" i="3" s="1"/>
  <c r="S41" i="3"/>
  <c r="S59" i="3" s="1"/>
  <c r="S51" i="3"/>
  <c r="S69" i="3" s="1"/>
  <c r="S42" i="3"/>
  <c r="S60" i="3" s="1"/>
  <c r="S47" i="3"/>
  <c r="S65" i="3" s="1"/>
  <c r="S53" i="3"/>
  <c r="S71" i="3" s="1"/>
  <c r="S56" i="3"/>
  <c r="S74" i="3" s="1"/>
  <c r="S44" i="3"/>
  <c r="S62" i="3" s="1"/>
  <c r="S49" i="3"/>
  <c r="S67" i="3" s="1"/>
  <c r="S43" i="3"/>
  <c r="S61" i="3" s="1"/>
  <c r="S45" i="3"/>
  <c r="S63" i="3" s="1"/>
  <c r="S54" i="3"/>
  <c r="S72" i="3" s="1"/>
  <c r="U58" i="3" l="1"/>
  <c r="U40" i="3"/>
  <c r="U22" i="3"/>
  <c r="U4" i="3"/>
  <c r="U2" i="3"/>
  <c r="U35" i="3"/>
  <c r="U23" i="3"/>
  <c r="U16" i="3"/>
  <c r="U5" i="3"/>
  <c r="U14" i="3"/>
  <c r="U8" i="3"/>
  <c r="U18" i="3"/>
  <c r="U25" i="3"/>
  <c r="U33" i="3"/>
  <c r="U36" i="3"/>
  <c r="U24" i="3"/>
  <c r="U28" i="3"/>
  <c r="U12" i="3"/>
  <c r="U34" i="3"/>
  <c r="U13" i="3"/>
  <c r="U9" i="3"/>
  <c r="U30" i="3"/>
  <c r="U11" i="3"/>
  <c r="U37" i="3"/>
  <c r="U38" i="3"/>
  <c r="U32" i="3"/>
  <c r="U17" i="3"/>
  <c r="U26" i="3"/>
  <c r="U6" i="3"/>
  <c r="U10" i="3"/>
  <c r="U31" i="3"/>
  <c r="U29" i="3"/>
  <c r="U20" i="3"/>
  <c r="U19" i="3"/>
  <c r="U15" i="3"/>
  <c r="U7" i="3"/>
  <c r="U27" i="3"/>
  <c r="T48" i="3"/>
  <c r="T66" i="3" s="1"/>
  <c r="T46" i="3"/>
  <c r="T64" i="3" s="1"/>
  <c r="T56" i="3"/>
  <c r="T74" i="3" s="1"/>
  <c r="T50" i="3"/>
  <c r="T68" i="3" s="1"/>
  <c r="T45" i="3"/>
  <c r="T63" i="3" s="1"/>
  <c r="V1" i="3"/>
  <c r="T47" i="3"/>
  <c r="T65" i="3" s="1"/>
  <c r="T41" i="3"/>
  <c r="T59" i="3" s="1"/>
  <c r="T51" i="3"/>
  <c r="T69" i="3" s="1"/>
  <c r="T43" i="3"/>
  <c r="T61" i="3" s="1"/>
  <c r="T49" i="3"/>
  <c r="T67" i="3" s="1"/>
  <c r="T54" i="3"/>
  <c r="T72" i="3" s="1"/>
  <c r="T55" i="3"/>
  <c r="T73" i="3" s="1"/>
  <c r="T42" i="3"/>
  <c r="T60" i="3" s="1"/>
  <c r="T52" i="3"/>
  <c r="T70" i="3" s="1"/>
  <c r="T53" i="3"/>
  <c r="T71" i="3" s="1"/>
  <c r="T44" i="3"/>
  <c r="T62" i="3" s="1"/>
  <c r="V40" i="3" l="1"/>
  <c r="V58" i="3"/>
  <c r="V22" i="3"/>
  <c r="V4" i="3"/>
  <c r="V2" i="3"/>
  <c r="V32" i="3"/>
  <c r="V7" i="3"/>
  <c r="V34" i="3"/>
  <c r="V37" i="3"/>
  <c r="V30" i="3"/>
  <c r="V35" i="3"/>
  <c r="V36" i="3"/>
  <c r="V18" i="3"/>
  <c r="V29" i="3"/>
  <c r="V38" i="3"/>
  <c r="V13" i="3"/>
  <c r="V20" i="3"/>
  <c r="V14" i="3"/>
  <c r="V12" i="3"/>
  <c r="V26" i="3"/>
  <c r="V24" i="3"/>
  <c r="V9" i="3"/>
  <c r="V23" i="3"/>
  <c r="V25" i="3"/>
  <c r="V28" i="3"/>
  <c r="V8" i="3"/>
  <c r="V11" i="3"/>
  <c r="V31" i="3"/>
  <c r="V5" i="3"/>
  <c r="V10" i="3"/>
  <c r="V17" i="3"/>
  <c r="V33" i="3"/>
  <c r="V6" i="3"/>
  <c r="V19" i="3"/>
  <c r="V16" i="3"/>
  <c r="V27" i="3"/>
  <c r="V15" i="3"/>
  <c r="U55" i="3"/>
  <c r="U73" i="3" s="1"/>
  <c r="U48" i="3"/>
  <c r="U66" i="3" s="1"/>
  <c r="W1" i="3"/>
  <c r="U42" i="3"/>
  <c r="U60" i="3" s="1"/>
  <c r="U43" i="3"/>
  <c r="U61" i="3" s="1"/>
  <c r="U47" i="3"/>
  <c r="U65" i="3" s="1"/>
  <c r="U51" i="3"/>
  <c r="U69" i="3" s="1"/>
  <c r="U50" i="3"/>
  <c r="U68" i="3" s="1"/>
  <c r="U56" i="3"/>
  <c r="U74" i="3" s="1"/>
  <c r="U46" i="3"/>
  <c r="U64" i="3" s="1"/>
  <c r="U44" i="3"/>
  <c r="U62" i="3" s="1"/>
  <c r="U53" i="3"/>
  <c r="U71" i="3" s="1"/>
  <c r="U45" i="3"/>
  <c r="U63" i="3" s="1"/>
  <c r="U54" i="3"/>
  <c r="U72" i="3" s="1"/>
  <c r="U49" i="3"/>
  <c r="U67" i="3" s="1"/>
  <c r="U41" i="3"/>
  <c r="U59" i="3" s="1"/>
  <c r="U52" i="3"/>
  <c r="U70" i="3" s="1"/>
  <c r="W22" i="3" l="1"/>
  <c r="W58" i="3"/>
  <c r="W40" i="3"/>
  <c r="W4" i="3"/>
  <c r="W2" i="3"/>
  <c r="W31" i="3"/>
  <c r="W30" i="3"/>
  <c r="W35" i="3"/>
  <c r="W36" i="3"/>
  <c r="W37" i="3"/>
  <c r="W33" i="3"/>
  <c r="W26" i="3"/>
  <c r="W6" i="3"/>
  <c r="W18" i="3"/>
  <c r="W11" i="3"/>
  <c r="W17" i="3"/>
  <c r="W16" i="3"/>
  <c r="W20" i="3"/>
  <c r="W24" i="3"/>
  <c r="W34" i="3"/>
  <c r="W8" i="3"/>
  <c r="W14" i="3"/>
  <c r="W32" i="3"/>
  <c r="W9" i="3"/>
  <c r="W10" i="3"/>
  <c r="W15" i="3"/>
  <c r="W28" i="3"/>
  <c r="W19" i="3"/>
  <c r="W23" i="3"/>
  <c r="W7" i="3"/>
  <c r="W13" i="3"/>
  <c r="W29" i="3"/>
  <c r="W38" i="3"/>
  <c r="W12" i="3"/>
  <c r="W5" i="3"/>
  <c r="W25" i="3"/>
  <c r="W27" i="3"/>
  <c r="V46" i="3"/>
  <c r="V64" i="3" s="1"/>
  <c r="V48" i="3"/>
  <c r="V66" i="3" s="1"/>
  <c r="V50" i="3"/>
  <c r="V68" i="3" s="1"/>
  <c r="V41" i="3"/>
  <c r="V59" i="3" s="1"/>
  <c r="V49" i="3"/>
  <c r="V67" i="3" s="1"/>
  <c r="V47" i="3"/>
  <c r="V65" i="3" s="1"/>
  <c r="V56" i="3"/>
  <c r="V74" i="3" s="1"/>
  <c r="V42" i="3"/>
  <c r="V60" i="3" s="1"/>
  <c r="V54" i="3"/>
  <c r="V72" i="3" s="1"/>
  <c r="V43" i="3"/>
  <c r="V61" i="3" s="1"/>
  <c r="X1" i="3"/>
  <c r="V53" i="3"/>
  <c r="V71" i="3" s="1"/>
  <c r="V51" i="3"/>
  <c r="V69" i="3" s="1"/>
  <c r="V44" i="3"/>
  <c r="V62" i="3" s="1"/>
  <c r="V55" i="3"/>
  <c r="V73" i="3" s="1"/>
  <c r="V45" i="3"/>
  <c r="V63" i="3" s="1"/>
  <c r="V52" i="3"/>
  <c r="V70" i="3" s="1"/>
  <c r="X58" i="3" l="1"/>
  <c r="X40" i="3"/>
  <c r="X22" i="3"/>
  <c r="X4" i="3"/>
  <c r="X2" i="3"/>
  <c r="X31" i="3"/>
  <c r="X30" i="3"/>
  <c r="X35" i="3"/>
  <c r="X11" i="3"/>
  <c r="X34" i="3"/>
  <c r="X36" i="3"/>
  <c r="X29" i="3"/>
  <c r="X37" i="3"/>
  <c r="X9" i="3"/>
  <c r="X17" i="3"/>
  <c r="X18" i="3"/>
  <c r="X8" i="3"/>
  <c r="X33" i="3"/>
  <c r="X24" i="3"/>
  <c r="X20" i="3"/>
  <c r="X14" i="3"/>
  <c r="X23" i="3"/>
  <c r="X25" i="3"/>
  <c r="X7" i="3"/>
  <c r="X32" i="3"/>
  <c r="X10" i="3"/>
  <c r="X28" i="3"/>
  <c r="X15" i="3"/>
  <c r="X27" i="3"/>
  <c r="X38" i="3"/>
  <c r="X16" i="3"/>
  <c r="X13" i="3"/>
  <c r="X6" i="3"/>
  <c r="X12" i="3"/>
  <c r="X19" i="3"/>
  <c r="X5" i="3"/>
  <c r="X26" i="3"/>
  <c r="W47" i="3"/>
  <c r="W65" i="3" s="1"/>
  <c r="W55" i="3"/>
  <c r="W73" i="3" s="1"/>
  <c r="W56" i="3"/>
  <c r="W74" i="3" s="1"/>
  <c r="Y1" i="3"/>
  <c r="W50" i="3"/>
  <c r="W68" i="3" s="1"/>
  <c r="W41" i="3"/>
  <c r="W59" i="3" s="1"/>
  <c r="W48" i="3"/>
  <c r="W66" i="3" s="1"/>
  <c r="W49" i="3"/>
  <c r="W67" i="3" s="1"/>
  <c r="W46" i="3"/>
  <c r="W64" i="3" s="1"/>
  <c r="W51" i="3"/>
  <c r="W69" i="3" s="1"/>
  <c r="W53" i="3"/>
  <c r="W71" i="3" s="1"/>
  <c r="W52" i="3"/>
  <c r="W70" i="3" s="1"/>
  <c r="W42" i="3"/>
  <c r="W60" i="3" s="1"/>
  <c r="W45" i="3"/>
  <c r="W63" i="3" s="1"/>
  <c r="W44" i="3"/>
  <c r="W62" i="3" s="1"/>
  <c r="W43" i="3"/>
  <c r="W61" i="3" s="1"/>
  <c r="W54" i="3"/>
  <c r="W72" i="3" s="1"/>
  <c r="Y58" i="3" l="1"/>
  <c r="Y40" i="3"/>
  <c r="Y22" i="3"/>
  <c r="Y4" i="3"/>
  <c r="Y2" i="3"/>
  <c r="Y32" i="3"/>
  <c r="Y14" i="3"/>
  <c r="Y27" i="3"/>
  <c r="Y23" i="3"/>
  <c r="Y16" i="3"/>
  <c r="Y8" i="3"/>
  <c r="Y17" i="3"/>
  <c r="Y12" i="3"/>
  <c r="Y5" i="3"/>
  <c r="Y29" i="3"/>
  <c r="Y18" i="3"/>
  <c r="Y31" i="3"/>
  <c r="Y24" i="3"/>
  <c r="Y13" i="3"/>
  <c r="Y15" i="3"/>
  <c r="Y19" i="3"/>
  <c r="Y7" i="3"/>
  <c r="Y25" i="3"/>
  <c r="Y37" i="3"/>
  <c r="Y33" i="3"/>
  <c r="Y28" i="3"/>
  <c r="Y11" i="3"/>
  <c r="Y34" i="3"/>
  <c r="Y35" i="3"/>
  <c r="Y20" i="3"/>
  <c r="Y30" i="3"/>
  <c r="Y6" i="3"/>
  <c r="Y36" i="3"/>
  <c r="Y38" i="3"/>
  <c r="Y10" i="3"/>
  <c r="Y9" i="3"/>
  <c r="Y26" i="3"/>
  <c r="X42" i="3"/>
  <c r="X60" i="3" s="1"/>
  <c r="X56" i="3"/>
  <c r="X74" i="3" s="1"/>
  <c r="X46" i="3"/>
  <c r="X64" i="3" s="1"/>
  <c r="X45" i="3"/>
  <c r="X63" i="3" s="1"/>
  <c r="X54" i="3"/>
  <c r="X72" i="3" s="1"/>
  <c r="X50" i="3"/>
  <c r="X68" i="3" s="1"/>
  <c r="X43" i="3"/>
  <c r="X61" i="3" s="1"/>
  <c r="X44" i="3"/>
  <c r="X62" i="3" s="1"/>
  <c r="X47" i="3"/>
  <c r="X65" i="3" s="1"/>
  <c r="X41" i="3"/>
  <c r="X59" i="3" s="1"/>
  <c r="X53" i="3"/>
  <c r="X71" i="3" s="1"/>
  <c r="X49" i="3"/>
  <c r="X67" i="3" s="1"/>
  <c r="X52" i="3"/>
  <c r="X70" i="3" s="1"/>
  <c r="X48" i="3"/>
  <c r="X66" i="3" s="1"/>
  <c r="X55" i="3"/>
  <c r="X73" i="3" s="1"/>
  <c r="X51" i="3"/>
  <c r="X69" i="3" s="1"/>
  <c r="Z1" i="3"/>
  <c r="Z58" i="3" l="1"/>
  <c r="Z40" i="3"/>
  <c r="Z22" i="3"/>
  <c r="Z4" i="3"/>
  <c r="Z2" i="3"/>
  <c r="Z25" i="3"/>
  <c r="Z32" i="3"/>
  <c r="Z35" i="3"/>
  <c r="Z15" i="3"/>
  <c r="Z19" i="3"/>
  <c r="Z18" i="3"/>
  <c r="Z36" i="3"/>
  <c r="Z5" i="3"/>
  <c r="Z14" i="3"/>
  <c r="Z9" i="3"/>
  <c r="Z12" i="3"/>
  <c r="Z24" i="3"/>
  <c r="Z17" i="3"/>
  <c r="Z34" i="3"/>
  <c r="Z11" i="3"/>
  <c r="Z23" i="3"/>
  <c r="Z13" i="3"/>
  <c r="Z7" i="3"/>
  <c r="Z30" i="3"/>
  <c r="Z26" i="3"/>
  <c r="Z16" i="3"/>
  <c r="Z27" i="3"/>
  <c r="Z33" i="3"/>
  <c r="Z37" i="3"/>
  <c r="Z28" i="3"/>
  <c r="Z20" i="3"/>
  <c r="Z31" i="3"/>
  <c r="Z8" i="3"/>
  <c r="Z38" i="3"/>
  <c r="Z6" i="3"/>
  <c r="Z10" i="3"/>
  <c r="Z29" i="3"/>
  <c r="Y54" i="3"/>
  <c r="Y72" i="3" s="1"/>
  <c r="Y45" i="3"/>
  <c r="Y63" i="3" s="1"/>
  <c r="Y53" i="3"/>
  <c r="Y71" i="3" s="1"/>
  <c r="Y47" i="3"/>
  <c r="Y65" i="3" s="1"/>
  <c r="Y55" i="3"/>
  <c r="Y73" i="3" s="1"/>
  <c r="Y49" i="3"/>
  <c r="Y67" i="3" s="1"/>
  <c r="Y50" i="3"/>
  <c r="Y68" i="3" s="1"/>
  <c r="Y42" i="3"/>
  <c r="Y60" i="3" s="1"/>
  <c r="Y43" i="3"/>
  <c r="Y61" i="3" s="1"/>
  <c r="Y46" i="3"/>
  <c r="Y64" i="3" s="1"/>
  <c r="Y51" i="3"/>
  <c r="Y69" i="3" s="1"/>
  <c r="Y56" i="3"/>
  <c r="Y74" i="3" s="1"/>
  <c r="Y41" i="3"/>
  <c r="Y59" i="3" s="1"/>
  <c r="Y48" i="3"/>
  <c r="Y66" i="3" s="1"/>
  <c r="Y52" i="3"/>
  <c r="Y70" i="3" s="1"/>
  <c r="AA1" i="3"/>
  <c r="Y44" i="3"/>
  <c r="Y62" i="3" s="1"/>
  <c r="AA58" i="3" l="1"/>
  <c r="AA40" i="3"/>
  <c r="AA22" i="3"/>
  <c r="AA4" i="3"/>
  <c r="AA2" i="3"/>
  <c r="AA24" i="3"/>
  <c r="AA30" i="3"/>
  <c r="AA23" i="3"/>
  <c r="AA10" i="3"/>
  <c r="AA16" i="3"/>
  <c r="AA8" i="3"/>
  <c r="AA12" i="3"/>
  <c r="AA18" i="3"/>
  <c r="AA14" i="3"/>
  <c r="AA7" i="3"/>
  <c r="AA36" i="3"/>
  <c r="AA19" i="3"/>
  <c r="AA9" i="3"/>
  <c r="AA17" i="3"/>
  <c r="AA11" i="3"/>
  <c r="AA31" i="3"/>
  <c r="AA34" i="3"/>
  <c r="AA13" i="3"/>
  <c r="AA15" i="3"/>
  <c r="AA26" i="3"/>
  <c r="AA29" i="3"/>
  <c r="AA20" i="3"/>
  <c r="AA27" i="3"/>
  <c r="AA33" i="3"/>
  <c r="AA28" i="3"/>
  <c r="AA37" i="3"/>
  <c r="AA35" i="3"/>
  <c r="AA5" i="3"/>
  <c r="AA32" i="3"/>
  <c r="AA25" i="3"/>
  <c r="AA6" i="3"/>
  <c r="AA38" i="3"/>
  <c r="Z54" i="3"/>
  <c r="Z72" i="3" s="1"/>
  <c r="Z56" i="3"/>
  <c r="Z74" i="3" s="1"/>
  <c r="Z53" i="3"/>
  <c r="Z71" i="3" s="1"/>
  <c r="Z48" i="3"/>
  <c r="Z66" i="3" s="1"/>
  <c r="Z55" i="3"/>
  <c r="Z73" i="3" s="1"/>
  <c r="Z49" i="3"/>
  <c r="Z67" i="3" s="1"/>
  <c r="Z51" i="3"/>
  <c r="Z69" i="3" s="1"/>
  <c r="Z50" i="3"/>
  <c r="Z68" i="3" s="1"/>
  <c r="Z47" i="3"/>
  <c r="Z65" i="3" s="1"/>
  <c r="Z42" i="3"/>
  <c r="Z60" i="3" s="1"/>
  <c r="Z43" i="3"/>
  <c r="Z61" i="3" s="1"/>
  <c r="AB1" i="3"/>
  <c r="Z46" i="3"/>
  <c r="Z64" i="3" s="1"/>
  <c r="Z41" i="3"/>
  <c r="Z59" i="3" s="1"/>
  <c r="Z45" i="3"/>
  <c r="Z63" i="3" s="1"/>
  <c r="Z52" i="3"/>
  <c r="Z70" i="3" s="1"/>
  <c r="Z44" i="3"/>
  <c r="Z62" i="3" s="1"/>
  <c r="AB58" i="3" l="1"/>
  <c r="AB40" i="3"/>
  <c r="AB22" i="3"/>
  <c r="AB4" i="3"/>
  <c r="AB2" i="3"/>
  <c r="AB25" i="3"/>
  <c r="AB9" i="3"/>
  <c r="AB5" i="3"/>
  <c r="AB8" i="3"/>
  <c r="AB38" i="3"/>
  <c r="AB11" i="3"/>
  <c r="AB7" i="3"/>
  <c r="AB6" i="3"/>
  <c r="AB16" i="3"/>
  <c r="AB31" i="3"/>
  <c r="AB33" i="3"/>
  <c r="AB12" i="3"/>
  <c r="AB37" i="3"/>
  <c r="AB18" i="3"/>
  <c r="AB32" i="3"/>
  <c r="AB23" i="3"/>
  <c r="AB29" i="3"/>
  <c r="AB36" i="3"/>
  <c r="AB15" i="3"/>
  <c r="AB14" i="3"/>
  <c r="AB34" i="3"/>
  <c r="AB13" i="3"/>
  <c r="AB27" i="3"/>
  <c r="AB26" i="3"/>
  <c r="AB17" i="3"/>
  <c r="AB28" i="3"/>
  <c r="AB24" i="3"/>
  <c r="AB30" i="3"/>
  <c r="AB10" i="3"/>
  <c r="AB19" i="3"/>
  <c r="AB20" i="3"/>
  <c r="AB35" i="3"/>
  <c r="AA47" i="3"/>
  <c r="AA65" i="3" s="1"/>
  <c r="AA51" i="3"/>
  <c r="AA69" i="3" s="1"/>
  <c r="AA45" i="3"/>
  <c r="AA63" i="3" s="1"/>
  <c r="AA41" i="3"/>
  <c r="AA59" i="3" s="1"/>
  <c r="AA46" i="3"/>
  <c r="AA64" i="3" s="1"/>
  <c r="AA52" i="3"/>
  <c r="AA70" i="3" s="1"/>
  <c r="AC1" i="3"/>
  <c r="AA50" i="3"/>
  <c r="AA68" i="3" s="1"/>
  <c r="AA43" i="3"/>
  <c r="AA61" i="3" s="1"/>
  <c r="AA55" i="3"/>
  <c r="AA73" i="3" s="1"/>
  <c r="AA48" i="3"/>
  <c r="AA66" i="3" s="1"/>
  <c r="AA44" i="3"/>
  <c r="AA62" i="3" s="1"/>
  <c r="AA49" i="3"/>
  <c r="AA67" i="3" s="1"/>
  <c r="AA54" i="3"/>
  <c r="AA72" i="3" s="1"/>
  <c r="AA53" i="3"/>
  <c r="AA71" i="3" s="1"/>
  <c r="AA42" i="3"/>
  <c r="AA60" i="3" s="1"/>
  <c r="AA56" i="3"/>
  <c r="AA74" i="3" s="1"/>
  <c r="AC58" i="3" l="1"/>
  <c r="AC40" i="3"/>
  <c r="AC22" i="3"/>
  <c r="AC4" i="3"/>
  <c r="AC2" i="3"/>
  <c r="AC29" i="3"/>
  <c r="AC38" i="3"/>
  <c r="AC33" i="3"/>
  <c r="AC35" i="3"/>
  <c r="AC31" i="3"/>
  <c r="AC25" i="3"/>
  <c r="AC27" i="3"/>
  <c r="AC17" i="3"/>
  <c r="AC36" i="3"/>
  <c r="AC9" i="3"/>
  <c r="AC10" i="3"/>
  <c r="AC30" i="3"/>
  <c r="AC5" i="3"/>
  <c r="AC14" i="3"/>
  <c r="AC15" i="3"/>
  <c r="AC23" i="3"/>
  <c r="AC12" i="3"/>
  <c r="AC13" i="3"/>
  <c r="AC11" i="3"/>
  <c r="AC34" i="3"/>
  <c r="AC26" i="3"/>
  <c r="AC24" i="3"/>
  <c r="AC6" i="3"/>
  <c r="AC18" i="3"/>
  <c r="AC7" i="3"/>
  <c r="AC19" i="3"/>
  <c r="AC32" i="3"/>
  <c r="AC28" i="3"/>
  <c r="AC37" i="3"/>
  <c r="AC20" i="3"/>
  <c r="AC16" i="3"/>
  <c r="AC8" i="3"/>
  <c r="AB43" i="3"/>
  <c r="AB61" i="3" s="1"/>
  <c r="AB55" i="3"/>
  <c r="AB73" i="3" s="1"/>
  <c r="AB54" i="3"/>
  <c r="AB72" i="3" s="1"/>
  <c r="AB46" i="3"/>
  <c r="AB64" i="3" s="1"/>
  <c r="AB52" i="3"/>
  <c r="AB70" i="3" s="1"/>
  <c r="AB48" i="3"/>
  <c r="AB66" i="3" s="1"/>
  <c r="AB41" i="3"/>
  <c r="AB59" i="3" s="1"/>
  <c r="AB45" i="3"/>
  <c r="AB63" i="3" s="1"/>
  <c r="AB56" i="3"/>
  <c r="AB74" i="3" s="1"/>
  <c r="AD1" i="3"/>
  <c r="AB50" i="3"/>
  <c r="AB68" i="3" s="1"/>
  <c r="AB51" i="3"/>
  <c r="AB69" i="3" s="1"/>
  <c r="AB44" i="3"/>
  <c r="AB62" i="3" s="1"/>
  <c r="AB49" i="3"/>
  <c r="AB67" i="3" s="1"/>
  <c r="AB47" i="3"/>
  <c r="AB65" i="3" s="1"/>
  <c r="AB53" i="3"/>
  <c r="AB71" i="3" s="1"/>
  <c r="AB42" i="3"/>
  <c r="AB60" i="3" s="1"/>
  <c r="AD58" i="3" l="1"/>
  <c r="AD22" i="3"/>
  <c r="AD4" i="3"/>
  <c r="AD40" i="3"/>
  <c r="AD2" i="3"/>
  <c r="AD34" i="3"/>
  <c r="AD7" i="3"/>
  <c r="AD29" i="3"/>
  <c r="AD25" i="3"/>
  <c r="AD13" i="3"/>
  <c r="AD8" i="3"/>
  <c r="AD9" i="3"/>
  <c r="AD10" i="3"/>
  <c r="AD27" i="3"/>
  <c r="AD33" i="3"/>
  <c r="AD17" i="3"/>
  <c r="AD15" i="3"/>
  <c r="AD16" i="3"/>
  <c r="AD20" i="3"/>
  <c r="AD23" i="3"/>
  <c r="AD26" i="3"/>
  <c r="AD11" i="3"/>
  <c r="AD14" i="3"/>
  <c r="AD19" i="3"/>
  <c r="AD38" i="3"/>
  <c r="AD35" i="3"/>
  <c r="AD24" i="3"/>
  <c r="AD5" i="3"/>
  <c r="AD31" i="3"/>
  <c r="AD6" i="3"/>
  <c r="AD37" i="3"/>
  <c r="AD12" i="3"/>
  <c r="AD18" i="3"/>
  <c r="AD30" i="3"/>
  <c r="AD36" i="3"/>
  <c r="AD28" i="3"/>
  <c r="AD32" i="3"/>
  <c r="AC56" i="3"/>
  <c r="AC74" i="3" s="1"/>
  <c r="AC45" i="3"/>
  <c r="AC63" i="3" s="1"/>
  <c r="AC53" i="3"/>
  <c r="AC71" i="3" s="1"/>
  <c r="AC43" i="3"/>
  <c r="AC61" i="3" s="1"/>
  <c r="AC46" i="3"/>
  <c r="AC64" i="3" s="1"/>
  <c r="AC54" i="3"/>
  <c r="AC72" i="3" s="1"/>
  <c r="AE1" i="3"/>
  <c r="AC50" i="3"/>
  <c r="AC68" i="3" s="1"/>
  <c r="AC44" i="3"/>
  <c r="AC62" i="3" s="1"/>
  <c r="AC55" i="3"/>
  <c r="AC73" i="3" s="1"/>
  <c r="AC52" i="3"/>
  <c r="AC70" i="3" s="1"/>
  <c r="AC48" i="3"/>
  <c r="AC66" i="3" s="1"/>
  <c r="AC51" i="3"/>
  <c r="AC69" i="3" s="1"/>
  <c r="AC42" i="3"/>
  <c r="AC60" i="3" s="1"/>
  <c r="AC41" i="3"/>
  <c r="AC59" i="3" s="1"/>
  <c r="AC49" i="3"/>
  <c r="AC67" i="3" s="1"/>
  <c r="AC47" i="3"/>
  <c r="AC65" i="3" s="1"/>
  <c r="AE4" i="3" l="1"/>
  <c r="AE58" i="3"/>
  <c r="AE22" i="3"/>
  <c r="AE40" i="3"/>
  <c r="AE2" i="3"/>
  <c r="AE29" i="3"/>
  <c r="AE27" i="3"/>
  <c r="AE33" i="3"/>
  <c r="AE6" i="3"/>
  <c r="AE12" i="3"/>
  <c r="AE34" i="3"/>
  <c r="AE35" i="3"/>
  <c r="AE25" i="3"/>
  <c r="AE28" i="3"/>
  <c r="AE26" i="3"/>
  <c r="AE16" i="3"/>
  <c r="AE8" i="3"/>
  <c r="AE7" i="3"/>
  <c r="AE17" i="3"/>
  <c r="AE9" i="3"/>
  <c r="AE23" i="3"/>
  <c r="AE13" i="3"/>
  <c r="AE30" i="3"/>
  <c r="AE36" i="3"/>
  <c r="AE5" i="3"/>
  <c r="AE24" i="3"/>
  <c r="AE37" i="3"/>
  <c r="AE19" i="3"/>
  <c r="AE11" i="3"/>
  <c r="AE15" i="3"/>
  <c r="AE14" i="3"/>
  <c r="AE38" i="3"/>
  <c r="AE18" i="3"/>
  <c r="AE20" i="3"/>
  <c r="AE31" i="3"/>
  <c r="AE32" i="3"/>
  <c r="AE10" i="3"/>
  <c r="AD46" i="3"/>
  <c r="AD64" i="3" s="1"/>
  <c r="AD45" i="3"/>
  <c r="AD63" i="3" s="1"/>
  <c r="AD55" i="3"/>
  <c r="AD73" i="3" s="1"/>
  <c r="AD48" i="3"/>
  <c r="AD66" i="3" s="1"/>
  <c r="AD49" i="3"/>
  <c r="AD67" i="3" s="1"/>
  <c r="AD44" i="3"/>
  <c r="AD62" i="3" s="1"/>
  <c r="AD54" i="3"/>
  <c r="AD72" i="3" s="1"/>
  <c r="AF1" i="3"/>
  <c r="AD53" i="3"/>
  <c r="AD71" i="3" s="1"/>
  <c r="AD56" i="3"/>
  <c r="AD74" i="3" s="1"/>
  <c r="AD51" i="3"/>
  <c r="AD69" i="3" s="1"/>
  <c r="AD43" i="3"/>
  <c r="AD61" i="3" s="1"/>
  <c r="AD47" i="3"/>
  <c r="AD65" i="3" s="1"/>
  <c r="AD41" i="3"/>
  <c r="AD59" i="3" s="1"/>
  <c r="AD50" i="3"/>
  <c r="AD68" i="3" s="1"/>
  <c r="AD42" i="3"/>
  <c r="AD60" i="3" s="1"/>
  <c r="AD52" i="3"/>
  <c r="AD70" i="3" s="1"/>
  <c r="AF4" i="3" l="1"/>
  <c r="AF22" i="3"/>
  <c r="AF40" i="3"/>
  <c r="AF58" i="3"/>
  <c r="AF2" i="3"/>
  <c r="AF30" i="3"/>
  <c r="AF27" i="3"/>
  <c r="AF29" i="3"/>
  <c r="AF5" i="3"/>
  <c r="AF37" i="3"/>
  <c r="AF8" i="3"/>
  <c r="AF32" i="3"/>
  <c r="AF16" i="3"/>
  <c r="AF18" i="3"/>
  <c r="AF26" i="3"/>
  <c r="AF17" i="3"/>
  <c r="AF13" i="3"/>
  <c r="AF9" i="3"/>
  <c r="AF36" i="3"/>
  <c r="AF6" i="3"/>
  <c r="AF24" i="3"/>
  <c r="AF38" i="3"/>
  <c r="AF31" i="3"/>
  <c r="AF20" i="3"/>
  <c r="AF19" i="3"/>
  <c r="AF11" i="3"/>
  <c r="AF15" i="3"/>
  <c r="AF34" i="3"/>
  <c r="AF33" i="3"/>
  <c r="AF7" i="3"/>
  <c r="AF25" i="3"/>
  <c r="AF12" i="3"/>
  <c r="AF35" i="3"/>
  <c r="AF23" i="3"/>
  <c r="AF14" i="3"/>
  <c r="AF28" i="3"/>
  <c r="AF10" i="3"/>
  <c r="AE55" i="3"/>
  <c r="AE73" i="3" s="1"/>
  <c r="AE42" i="3"/>
  <c r="AE60" i="3" s="1"/>
  <c r="AE44" i="3"/>
  <c r="AE62" i="3" s="1"/>
  <c r="AE43" i="3"/>
  <c r="AE61" i="3" s="1"/>
  <c r="AE41" i="3"/>
  <c r="AE59" i="3" s="1"/>
  <c r="AE48" i="3"/>
  <c r="AE66" i="3" s="1"/>
  <c r="AE51" i="3"/>
  <c r="AE69" i="3" s="1"/>
  <c r="AG1" i="3"/>
  <c r="AE46" i="3"/>
  <c r="AE64" i="3" s="1"/>
  <c r="AE49" i="3"/>
  <c r="AE67" i="3" s="1"/>
  <c r="AE45" i="3"/>
  <c r="AE63" i="3" s="1"/>
  <c r="AE54" i="3"/>
  <c r="AE72" i="3" s="1"/>
  <c r="AE56" i="3"/>
  <c r="AE74" i="3" s="1"/>
  <c r="AE52" i="3"/>
  <c r="AE70" i="3" s="1"/>
  <c r="AE53" i="3"/>
  <c r="AE71" i="3" s="1"/>
  <c r="AE50" i="3"/>
  <c r="AE68" i="3" s="1"/>
  <c r="AE47" i="3"/>
  <c r="AE65" i="3" s="1"/>
  <c r="AG4" i="3" l="1"/>
  <c r="AG22" i="3"/>
  <c r="AG40" i="3"/>
  <c r="AG58" i="3"/>
  <c r="AG2" i="3"/>
  <c r="AG11" i="3"/>
  <c r="AG28" i="3"/>
  <c r="AG27" i="3"/>
  <c r="AG7" i="3"/>
  <c r="AG13" i="3"/>
  <c r="AG26" i="3"/>
  <c r="AG30" i="3"/>
  <c r="AG8" i="3"/>
  <c r="AG35" i="3"/>
  <c r="AG18" i="3"/>
  <c r="AG36" i="3"/>
  <c r="AG34" i="3"/>
  <c r="AG10" i="3"/>
  <c r="AG24" i="3"/>
  <c r="AG37" i="3"/>
  <c r="AG16" i="3"/>
  <c r="AG23" i="3"/>
  <c r="AG29" i="3"/>
  <c r="AG32" i="3"/>
  <c r="AG5" i="3"/>
  <c r="AG19" i="3"/>
  <c r="AG17" i="3"/>
  <c r="AG15" i="3"/>
  <c r="AG25" i="3"/>
  <c r="AG12" i="3"/>
  <c r="AG6" i="3"/>
  <c r="AG33" i="3"/>
  <c r="AG14" i="3"/>
  <c r="AG9" i="3"/>
  <c r="AG20" i="3"/>
  <c r="AG38" i="3"/>
  <c r="AG31" i="3"/>
  <c r="AF48" i="3"/>
  <c r="AF66" i="3" s="1"/>
  <c r="AF41" i="3"/>
  <c r="AF59" i="3" s="1"/>
  <c r="AF47" i="3"/>
  <c r="AF65" i="3" s="1"/>
  <c r="AF44" i="3"/>
  <c r="AF62" i="3" s="1"/>
  <c r="AH1" i="3"/>
  <c r="AF46" i="3"/>
  <c r="AF64" i="3" s="1"/>
  <c r="AF51" i="3"/>
  <c r="AF69" i="3" s="1"/>
  <c r="AF55" i="3"/>
  <c r="AF73" i="3" s="1"/>
  <c r="AF42" i="3"/>
  <c r="AF60" i="3" s="1"/>
  <c r="AF56" i="3"/>
  <c r="AF74" i="3" s="1"/>
  <c r="AF43" i="3"/>
  <c r="AF61" i="3" s="1"/>
  <c r="AF49" i="3"/>
  <c r="AF67" i="3" s="1"/>
  <c r="AF50" i="3"/>
  <c r="AF68" i="3" s="1"/>
  <c r="AF54" i="3"/>
  <c r="AF72" i="3" s="1"/>
  <c r="AF52" i="3"/>
  <c r="AF70" i="3" s="1"/>
  <c r="AF45" i="3"/>
  <c r="AF63" i="3" s="1"/>
  <c r="AF53" i="3"/>
  <c r="AF71" i="3" s="1"/>
  <c r="AH4" i="3" l="1"/>
  <c r="AH22" i="3"/>
  <c r="AH40" i="3"/>
  <c r="AH58" i="3"/>
  <c r="AH2" i="3"/>
  <c r="AH28" i="3"/>
  <c r="AH16" i="3"/>
  <c r="AH24" i="3"/>
  <c r="AH30" i="3"/>
  <c r="AH10" i="3"/>
  <c r="AH11" i="3"/>
  <c r="AH23" i="3"/>
  <c r="AH36" i="3"/>
  <c r="AH19" i="3"/>
  <c r="AH38" i="3"/>
  <c r="AH29" i="3"/>
  <c r="AH34" i="3"/>
  <c r="AH14" i="3"/>
  <c r="AH27" i="3"/>
  <c r="AH7" i="3"/>
  <c r="AH25" i="3"/>
  <c r="AH35" i="3"/>
  <c r="AH18" i="3"/>
  <c r="AH32" i="3"/>
  <c r="AH13" i="3"/>
  <c r="AH5" i="3"/>
  <c r="AH17" i="3"/>
  <c r="AH37" i="3"/>
  <c r="AH15" i="3"/>
  <c r="AH9" i="3"/>
  <c r="AH33" i="3"/>
  <c r="AH31" i="3"/>
  <c r="AH12" i="3"/>
  <c r="AH8" i="3"/>
  <c r="AH6" i="3"/>
  <c r="AH26" i="3"/>
  <c r="AH20" i="3"/>
  <c r="AG50" i="3"/>
  <c r="AG68" i="3" s="1"/>
  <c r="AG49" i="3"/>
  <c r="AG67" i="3" s="1"/>
  <c r="AG45" i="3"/>
  <c r="AG63" i="3" s="1"/>
  <c r="AG42" i="3"/>
  <c r="AG60" i="3" s="1"/>
  <c r="AG54" i="3"/>
  <c r="AG72" i="3" s="1"/>
  <c r="AG43" i="3"/>
  <c r="AG61" i="3" s="1"/>
  <c r="AG52" i="3"/>
  <c r="AG70" i="3" s="1"/>
  <c r="AG48" i="3"/>
  <c r="AG66" i="3" s="1"/>
  <c r="AG56" i="3"/>
  <c r="AG74" i="3" s="1"/>
  <c r="AG47" i="3"/>
  <c r="AG65" i="3" s="1"/>
  <c r="AG51" i="3"/>
  <c r="AG69" i="3" s="1"/>
  <c r="AG53" i="3"/>
  <c r="AG71" i="3" s="1"/>
  <c r="AG44" i="3"/>
  <c r="AG62" i="3" s="1"/>
  <c r="AI1" i="3"/>
  <c r="AG55" i="3"/>
  <c r="AG73" i="3" s="1"/>
  <c r="AG46" i="3"/>
  <c r="AG64" i="3" s="1"/>
  <c r="AG41" i="3"/>
  <c r="AG59" i="3" s="1"/>
  <c r="AI4" i="3" l="1"/>
  <c r="AI22" i="3"/>
  <c r="AI40" i="3"/>
  <c r="AI58" i="3"/>
  <c r="AI2" i="3"/>
  <c r="AI32" i="3"/>
  <c r="AI14" i="3"/>
  <c r="AI28" i="3"/>
  <c r="AI36" i="3"/>
  <c r="AI37" i="3"/>
  <c r="AI25" i="3"/>
  <c r="AI31" i="3"/>
  <c r="AI26" i="3"/>
  <c r="AI12" i="3"/>
  <c r="AI30" i="3"/>
  <c r="AI34" i="3"/>
  <c r="AI23" i="3"/>
  <c r="AI6" i="3"/>
  <c r="AI18" i="3"/>
  <c r="AI35" i="3"/>
  <c r="AI24" i="3"/>
  <c r="AI10" i="3"/>
  <c r="AI29" i="3"/>
  <c r="AI38" i="3"/>
  <c r="AI19" i="3"/>
  <c r="AI5" i="3"/>
  <c r="AI20" i="3"/>
  <c r="AI27" i="3"/>
  <c r="AI16" i="3"/>
  <c r="AI13" i="3"/>
  <c r="AI15" i="3"/>
  <c r="AI9" i="3"/>
  <c r="AI11" i="3"/>
  <c r="AI8" i="3"/>
  <c r="AI7" i="3"/>
  <c r="AI17" i="3"/>
  <c r="AI33" i="3"/>
  <c r="AH48" i="3"/>
  <c r="AH66" i="3" s="1"/>
  <c r="AH44" i="3"/>
  <c r="AH62" i="3" s="1"/>
  <c r="AH43" i="3"/>
  <c r="AH61" i="3" s="1"/>
  <c r="AH45" i="3"/>
  <c r="AH63" i="3" s="1"/>
  <c r="AH47" i="3"/>
  <c r="AH65" i="3" s="1"/>
  <c r="AH53" i="3"/>
  <c r="AH71" i="3" s="1"/>
  <c r="AH55" i="3"/>
  <c r="AH73" i="3" s="1"/>
  <c r="AH49" i="3"/>
  <c r="AH67" i="3" s="1"/>
  <c r="AH54" i="3"/>
  <c r="AH72" i="3" s="1"/>
  <c r="AJ1" i="3"/>
  <c r="AH52" i="3"/>
  <c r="AH70" i="3" s="1"/>
  <c r="AH50" i="3"/>
  <c r="AH68" i="3" s="1"/>
  <c r="AH56" i="3"/>
  <c r="AH74" i="3" s="1"/>
  <c r="AH46" i="3"/>
  <c r="AH64" i="3" s="1"/>
  <c r="AH51" i="3"/>
  <c r="AH69" i="3" s="1"/>
  <c r="AH42" i="3"/>
  <c r="AH60" i="3" s="1"/>
  <c r="AH41" i="3"/>
  <c r="AH59" i="3" s="1"/>
  <c r="AJ4" i="3" l="1"/>
  <c r="AJ22" i="3"/>
  <c r="AJ40" i="3"/>
  <c r="AJ58" i="3"/>
  <c r="AJ2" i="3"/>
  <c r="AJ34" i="3"/>
  <c r="AJ32" i="3"/>
  <c r="AJ36" i="3"/>
  <c r="AJ26" i="3"/>
  <c r="AJ23" i="3"/>
  <c r="AJ38" i="3"/>
  <c r="AJ35" i="3"/>
  <c r="AJ30" i="3"/>
  <c r="AJ8" i="3"/>
  <c r="AJ14" i="3"/>
  <c r="AJ19" i="3"/>
  <c r="AJ25" i="3"/>
  <c r="AJ29" i="3"/>
  <c r="AJ24" i="3"/>
  <c r="AJ18" i="3"/>
  <c r="AJ10" i="3"/>
  <c r="AJ20" i="3"/>
  <c r="AJ31" i="3"/>
  <c r="AJ5" i="3"/>
  <c r="AJ12" i="3"/>
  <c r="AJ37" i="3"/>
  <c r="AJ9" i="3"/>
  <c r="AJ13" i="3"/>
  <c r="AJ15" i="3"/>
  <c r="AJ11" i="3"/>
  <c r="AJ16" i="3"/>
  <c r="AJ28" i="3"/>
  <c r="AJ27" i="3"/>
  <c r="AJ17" i="3"/>
  <c r="AJ6" i="3"/>
  <c r="AJ7" i="3"/>
  <c r="AJ33" i="3"/>
  <c r="AI44" i="3"/>
  <c r="AI62" i="3" s="1"/>
  <c r="AI41" i="3"/>
  <c r="AI59" i="3" s="1"/>
  <c r="AI55" i="3"/>
  <c r="AI73" i="3" s="1"/>
  <c r="AI56" i="3"/>
  <c r="AI74" i="3" s="1"/>
  <c r="AI46" i="3"/>
  <c r="AI64" i="3" s="1"/>
  <c r="AI50" i="3"/>
  <c r="AI68" i="3" s="1"/>
  <c r="AI51" i="3"/>
  <c r="AI69" i="3" s="1"/>
  <c r="AI53" i="3"/>
  <c r="AI71" i="3" s="1"/>
  <c r="AI52" i="3"/>
  <c r="AI70" i="3" s="1"/>
  <c r="AI54" i="3"/>
  <c r="AI72" i="3" s="1"/>
  <c r="AI43" i="3"/>
  <c r="AI61" i="3" s="1"/>
  <c r="AI45" i="3"/>
  <c r="AI63" i="3" s="1"/>
  <c r="AI47" i="3"/>
  <c r="AI65" i="3" s="1"/>
  <c r="AI42" i="3"/>
  <c r="AI60" i="3" s="1"/>
  <c r="AK1" i="3"/>
  <c r="AI48" i="3"/>
  <c r="AI66" i="3" s="1"/>
  <c r="AI49" i="3"/>
  <c r="AI67" i="3" s="1"/>
  <c r="AK4" i="3" l="1"/>
  <c r="AK22" i="3"/>
  <c r="AK40" i="3"/>
  <c r="AK58" i="3"/>
  <c r="AK2" i="3"/>
  <c r="AK24" i="3"/>
  <c r="AK17" i="3"/>
  <c r="AK32" i="3"/>
  <c r="AK34" i="3"/>
  <c r="AK12" i="3"/>
  <c r="AK38" i="3"/>
  <c r="AK8" i="3"/>
  <c r="AK18" i="3"/>
  <c r="AK30" i="3"/>
  <c r="AK28" i="3"/>
  <c r="AK29" i="3"/>
  <c r="AK26" i="3"/>
  <c r="AK27" i="3"/>
  <c r="AK19" i="3"/>
  <c r="AK13" i="3"/>
  <c r="AK35" i="3"/>
  <c r="AK25" i="3"/>
  <c r="AK10" i="3"/>
  <c r="AK33" i="3"/>
  <c r="AK20" i="3"/>
  <c r="AK6" i="3"/>
  <c r="AK31" i="3"/>
  <c r="AK37" i="3"/>
  <c r="AK11" i="3"/>
  <c r="AK15" i="3"/>
  <c r="AK9" i="3"/>
  <c r="AK14" i="3"/>
  <c r="AK36" i="3"/>
  <c r="AK16" i="3"/>
  <c r="AK23" i="3"/>
  <c r="AK5" i="3"/>
  <c r="AK7" i="3"/>
  <c r="AJ48" i="3"/>
  <c r="AJ66" i="3" s="1"/>
  <c r="AJ52" i="3"/>
  <c r="AJ70" i="3" s="1"/>
  <c r="AL1" i="3"/>
  <c r="AJ45" i="3"/>
  <c r="AJ63" i="3" s="1"/>
  <c r="AJ43" i="3"/>
  <c r="AJ61" i="3" s="1"/>
  <c r="AJ55" i="3"/>
  <c r="AJ73" i="3" s="1"/>
  <c r="AJ53" i="3"/>
  <c r="AJ71" i="3" s="1"/>
  <c r="AJ41" i="3"/>
  <c r="AJ59" i="3" s="1"/>
  <c r="AJ46" i="3"/>
  <c r="AJ64" i="3" s="1"/>
  <c r="AJ47" i="3"/>
  <c r="AJ65" i="3" s="1"/>
  <c r="AJ44" i="3"/>
  <c r="AJ62" i="3" s="1"/>
  <c r="AJ49" i="3"/>
  <c r="AJ67" i="3" s="1"/>
  <c r="AJ54" i="3"/>
  <c r="AJ72" i="3" s="1"/>
  <c r="AJ56" i="3"/>
  <c r="AJ74" i="3" s="1"/>
  <c r="AJ50" i="3"/>
  <c r="AJ68" i="3" s="1"/>
  <c r="AJ42" i="3"/>
  <c r="AJ60" i="3" s="1"/>
  <c r="AJ51" i="3"/>
  <c r="AJ69" i="3" s="1"/>
  <c r="AL4" i="3" l="1"/>
  <c r="AL22" i="3"/>
  <c r="AL40" i="3"/>
  <c r="AL58" i="3"/>
  <c r="AL2" i="3"/>
  <c r="AL28" i="3"/>
  <c r="AL33" i="3"/>
  <c r="AL15" i="3"/>
  <c r="AL24" i="3"/>
  <c r="AL38" i="3"/>
  <c r="AL31" i="3"/>
  <c r="AL32" i="3"/>
  <c r="AL17" i="3"/>
  <c r="AL26" i="3"/>
  <c r="AL8" i="3"/>
  <c r="AL36" i="3"/>
  <c r="AL29" i="3"/>
  <c r="AL6" i="3"/>
  <c r="AL13" i="3"/>
  <c r="AL37" i="3"/>
  <c r="AL19" i="3"/>
  <c r="AL25" i="3"/>
  <c r="AL30" i="3"/>
  <c r="AL35" i="3"/>
  <c r="AL10" i="3"/>
  <c r="AL18" i="3"/>
  <c r="AL11" i="3"/>
  <c r="AL23" i="3"/>
  <c r="AL34" i="3"/>
  <c r="AL27" i="3"/>
  <c r="AL5" i="3"/>
  <c r="AL14" i="3"/>
  <c r="AL16" i="3"/>
  <c r="AL12" i="3"/>
  <c r="AL9" i="3"/>
  <c r="AL20" i="3"/>
  <c r="AL7" i="3"/>
  <c r="AK42" i="3"/>
  <c r="AK60" i="3" s="1"/>
  <c r="AK54" i="3"/>
  <c r="AK72" i="3" s="1"/>
  <c r="AK45" i="3"/>
  <c r="AK63" i="3" s="1"/>
  <c r="AK49" i="3"/>
  <c r="AK67" i="3" s="1"/>
  <c r="AK50" i="3"/>
  <c r="AK68" i="3" s="1"/>
  <c r="AK43" i="3"/>
  <c r="AK61" i="3" s="1"/>
  <c r="AK48" i="3"/>
  <c r="AK66" i="3" s="1"/>
  <c r="AK46" i="3"/>
  <c r="AK64" i="3" s="1"/>
  <c r="AK41" i="3"/>
  <c r="AK59" i="3" s="1"/>
  <c r="AK47" i="3"/>
  <c r="AK65" i="3" s="1"/>
  <c r="AM1" i="3"/>
  <c r="AK56" i="3"/>
  <c r="AK74" i="3" s="1"/>
  <c r="AK55" i="3"/>
  <c r="AK73" i="3" s="1"/>
  <c r="AK52" i="3"/>
  <c r="AK70" i="3" s="1"/>
  <c r="AK51" i="3"/>
  <c r="AK69" i="3" s="1"/>
  <c r="AK53" i="3"/>
  <c r="AK71" i="3" s="1"/>
  <c r="AK44" i="3"/>
  <c r="AK62" i="3" s="1"/>
  <c r="AM4" i="3" l="1"/>
  <c r="AM40" i="3"/>
  <c r="AM22" i="3"/>
  <c r="AM58" i="3"/>
  <c r="AM2" i="3"/>
  <c r="AM11" i="3"/>
  <c r="AM28" i="3"/>
  <c r="AM33" i="3"/>
  <c r="AM31" i="3"/>
  <c r="AM30" i="3"/>
  <c r="AM6" i="3"/>
  <c r="AM24" i="3"/>
  <c r="AM36" i="3"/>
  <c r="AM16" i="3"/>
  <c r="AM27" i="3"/>
  <c r="AM23" i="3"/>
  <c r="AM38" i="3"/>
  <c r="AM29" i="3"/>
  <c r="AM37" i="3"/>
  <c r="AM18" i="3"/>
  <c r="AM12" i="3"/>
  <c r="AM13" i="3"/>
  <c r="AM15" i="3"/>
  <c r="AM17" i="3"/>
  <c r="AM9" i="3"/>
  <c r="AM25" i="3"/>
  <c r="AM34" i="3"/>
  <c r="AM35" i="3"/>
  <c r="AM32" i="3"/>
  <c r="AM8" i="3"/>
  <c r="AM14" i="3"/>
  <c r="AM5" i="3"/>
  <c r="AM7" i="3"/>
  <c r="AM19" i="3"/>
  <c r="AM10" i="3"/>
  <c r="AM20" i="3"/>
  <c r="AM26" i="3"/>
  <c r="AN1" i="3"/>
  <c r="AL41" i="3"/>
  <c r="AL59" i="3" s="1"/>
  <c r="AL45" i="3"/>
  <c r="AL63" i="3" s="1"/>
  <c r="AL43" i="3"/>
  <c r="AL61" i="3" s="1"/>
  <c r="AL50" i="3"/>
  <c r="AL68" i="3" s="1"/>
  <c r="AL44" i="3"/>
  <c r="AL62" i="3" s="1"/>
  <c r="AL42" i="3"/>
  <c r="AL60" i="3" s="1"/>
  <c r="AL51" i="3"/>
  <c r="AL69" i="3" s="1"/>
  <c r="AL56" i="3"/>
  <c r="AL74" i="3" s="1"/>
  <c r="AL55" i="3"/>
  <c r="AL73" i="3" s="1"/>
  <c r="AL48" i="3"/>
  <c r="AL66" i="3" s="1"/>
  <c r="AL47" i="3"/>
  <c r="AL65" i="3" s="1"/>
  <c r="AL53" i="3"/>
  <c r="AL71" i="3" s="1"/>
  <c r="AL54" i="3"/>
  <c r="AL72" i="3" s="1"/>
  <c r="AL49" i="3"/>
  <c r="AL67" i="3" s="1"/>
  <c r="AL46" i="3"/>
  <c r="AL64" i="3" s="1"/>
  <c r="AL52" i="3"/>
  <c r="AL70" i="3" s="1"/>
  <c r="AN4" i="3" l="1"/>
  <c r="AN40" i="3"/>
  <c r="AN58" i="3"/>
  <c r="AN22" i="3"/>
  <c r="AN2" i="3"/>
  <c r="AN30" i="3"/>
  <c r="AN34" i="3"/>
  <c r="AN29" i="3"/>
  <c r="AN38" i="3"/>
  <c r="AN23" i="3"/>
  <c r="AN25" i="3"/>
  <c r="AN9" i="3"/>
  <c r="AN33" i="3"/>
  <c r="AN16" i="3"/>
  <c r="AN11" i="3"/>
  <c r="AN6" i="3"/>
  <c r="AN31" i="3"/>
  <c r="AN37" i="3"/>
  <c r="AN10" i="3"/>
  <c r="AN14" i="3"/>
  <c r="AN17" i="3"/>
  <c r="AN36" i="3"/>
  <c r="AN13" i="3"/>
  <c r="AN8" i="3"/>
  <c r="AN24" i="3"/>
  <c r="AN35" i="3"/>
  <c r="AN12" i="3"/>
  <c r="AN5" i="3"/>
  <c r="AN18" i="3"/>
  <c r="AN27" i="3"/>
  <c r="AN7" i="3"/>
  <c r="AN28" i="3"/>
  <c r="AN15" i="3"/>
  <c r="AN19" i="3"/>
  <c r="AN32" i="3"/>
  <c r="AN20" i="3"/>
  <c r="AN26" i="3"/>
  <c r="AM50" i="3"/>
  <c r="AM68" i="3" s="1"/>
  <c r="AM55" i="3"/>
  <c r="AM73" i="3" s="1"/>
  <c r="AM43" i="3"/>
  <c r="AM61" i="3" s="1"/>
  <c r="AM46" i="3"/>
  <c r="AM64" i="3" s="1"/>
  <c r="AM41" i="3"/>
  <c r="AM59" i="3" s="1"/>
  <c r="AM53" i="3"/>
  <c r="AM71" i="3" s="1"/>
  <c r="AM54" i="3"/>
  <c r="AM72" i="3" s="1"/>
  <c r="AO1" i="3"/>
  <c r="AM45" i="3"/>
  <c r="AM63" i="3" s="1"/>
  <c r="AM47" i="3"/>
  <c r="AM65" i="3" s="1"/>
  <c r="AM42" i="3"/>
  <c r="AM60" i="3" s="1"/>
  <c r="AM52" i="3"/>
  <c r="AM70" i="3" s="1"/>
  <c r="AM49" i="3"/>
  <c r="AM67" i="3" s="1"/>
  <c r="AM51" i="3"/>
  <c r="AM69" i="3" s="1"/>
  <c r="AM48" i="3"/>
  <c r="AM66" i="3" s="1"/>
  <c r="AM56" i="3"/>
  <c r="AM74" i="3" s="1"/>
  <c r="AM44" i="3"/>
  <c r="AM62" i="3" s="1"/>
  <c r="AO4" i="3" l="1"/>
  <c r="AO40" i="3"/>
  <c r="AO58" i="3"/>
  <c r="AO22" i="3"/>
  <c r="AO2" i="3"/>
  <c r="AO36" i="3"/>
  <c r="AO30" i="3"/>
  <c r="AO11" i="3"/>
  <c r="AO33" i="3"/>
  <c r="AO19" i="3"/>
  <c r="AO29" i="3"/>
  <c r="AO9" i="3"/>
  <c r="AO31" i="3"/>
  <c r="AO23" i="3"/>
  <c r="AO37" i="3"/>
  <c r="AO16" i="3"/>
  <c r="AO20" i="3"/>
  <c r="AO26" i="3"/>
  <c r="AO17" i="3"/>
  <c r="AO6" i="3"/>
  <c r="AO10" i="3"/>
  <c r="AO18" i="3"/>
  <c r="AO14" i="3"/>
  <c r="AO34" i="3"/>
  <c r="AO24" i="3"/>
  <c r="AO8" i="3"/>
  <c r="AO12" i="3"/>
  <c r="AO13" i="3"/>
  <c r="AO7" i="3"/>
  <c r="AO5" i="3"/>
  <c r="AO35" i="3"/>
  <c r="AO38" i="3"/>
  <c r="AO25" i="3"/>
  <c r="AO28" i="3"/>
  <c r="AO27" i="3"/>
  <c r="AO15" i="3"/>
  <c r="AO32" i="3"/>
  <c r="AN45" i="3"/>
  <c r="AN63" i="3" s="1"/>
  <c r="AN48" i="3"/>
  <c r="AN66" i="3" s="1"/>
  <c r="AN41" i="3"/>
  <c r="AN59" i="3" s="1"/>
  <c r="AN56" i="3"/>
  <c r="AN74" i="3" s="1"/>
  <c r="AP1" i="3"/>
  <c r="AN51" i="3"/>
  <c r="AN69" i="3" s="1"/>
  <c r="AN54" i="3"/>
  <c r="AN72" i="3" s="1"/>
  <c r="AN44" i="3"/>
  <c r="AN62" i="3" s="1"/>
  <c r="AN43" i="3"/>
  <c r="AN61" i="3" s="1"/>
  <c r="AN52" i="3"/>
  <c r="AN70" i="3" s="1"/>
  <c r="AN55" i="3"/>
  <c r="AN73" i="3" s="1"/>
  <c r="AN53" i="3"/>
  <c r="AN71" i="3" s="1"/>
  <c r="AN50" i="3"/>
  <c r="AN68" i="3" s="1"/>
  <c r="AN49" i="3"/>
  <c r="AN67" i="3" s="1"/>
  <c r="AN42" i="3"/>
  <c r="AN60" i="3" s="1"/>
  <c r="AN47" i="3"/>
  <c r="AN65" i="3" s="1"/>
  <c r="AN46" i="3"/>
  <c r="AN64" i="3" s="1"/>
  <c r="AP4" i="3" l="1"/>
  <c r="AP40" i="3"/>
  <c r="AP22" i="3"/>
  <c r="AP58" i="3"/>
  <c r="AP2" i="3"/>
  <c r="AP26" i="3"/>
  <c r="AP12" i="3"/>
  <c r="AP6" i="3"/>
  <c r="AP33" i="3"/>
  <c r="AP5" i="3"/>
  <c r="AP25" i="3"/>
  <c r="AP10" i="3"/>
  <c r="AP15" i="3"/>
  <c r="AP31" i="3"/>
  <c r="AP19" i="3"/>
  <c r="AP9" i="3"/>
  <c r="AP24" i="3"/>
  <c r="AP34" i="3"/>
  <c r="AP18" i="3"/>
  <c r="AP30" i="3"/>
  <c r="AP16" i="3"/>
  <c r="AP27" i="3"/>
  <c r="AP37" i="3"/>
  <c r="AP36" i="3"/>
  <c r="AP23" i="3"/>
  <c r="AP17" i="3"/>
  <c r="AP14" i="3"/>
  <c r="AP20" i="3"/>
  <c r="AP28" i="3"/>
  <c r="AP13" i="3"/>
  <c r="AP11" i="3"/>
  <c r="AP32" i="3"/>
  <c r="AP35" i="3"/>
  <c r="AP38" i="3"/>
  <c r="AP29" i="3"/>
  <c r="AP7" i="3"/>
  <c r="AP8" i="3"/>
  <c r="AO43" i="3"/>
  <c r="AO61" i="3" s="1"/>
  <c r="AO49" i="3"/>
  <c r="AO67" i="3" s="1"/>
  <c r="AO56" i="3"/>
  <c r="AO74" i="3" s="1"/>
  <c r="AO50" i="3"/>
  <c r="AO68" i="3" s="1"/>
  <c r="AO54" i="3"/>
  <c r="AO72" i="3" s="1"/>
  <c r="AO47" i="3"/>
  <c r="AO65" i="3" s="1"/>
  <c r="AO55" i="3"/>
  <c r="AO73" i="3" s="1"/>
  <c r="AO42" i="3"/>
  <c r="AO60" i="3" s="1"/>
  <c r="AO41" i="3"/>
  <c r="AO59" i="3" s="1"/>
  <c r="AO48" i="3"/>
  <c r="AO66" i="3" s="1"/>
  <c r="AO52" i="3"/>
  <c r="AO70" i="3" s="1"/>
  <c r="AO53" i="3"/>
  <c r="AO71" i="3" s="1"/>
  <c r="AO44" i="3"/>
  <c r="AO62" i="3" s="1"/>
  <c r="AQ1" i="3"/>
  <c r="AO45" i="3"/>
  <c r="AO63" i="3" s="1"/>
  <c r="AO46" i="3"/>
  <c r="AO64" i="3" s="1"/>
  <c r="AO51" i="3"/>
  <c r="AO69" i="3" s="1"/>
  <c r="AQ40" i="3" l="1"/>
  <c r="AQ4" i="3"/>
  <c r="AQ22" i="3"/>
  <c r="AQ58" i="3"/>
  <c r="AQ2" i="3"/>
  <c r="AQ8" i="3"/>
  <c r="AQ28" i="3"/>
  <c r="AQ5" i="3"/>
  <c r="AQ25" i="3"/>
  <c r="AQ10" i="3"/>
  <c r="AQ16" i="3"/>
  <c r="AQ20" i="3"/>
  <c r="AQ24" i="3"/>
  <c r="AQ12" i="3"/>
  <c r="AQ34" i="3"/>
  <c r="AQ9" i="3"/>
  <c r="AQ30" i="3"/>
  <c r="AQ14" i="3"/>
  <c r="AQ27" i="3"/>
  <c r="AQ37" i="3"/>
  <c r="AQ6" i="3"/>
  <c r="AQ36" i="3"/>
  <c r="AQ23" i="3"/>
  <c r="AQ33" i="3"/>
  <c r="AQ17" i="3"/>
  <c r="AQ32" i="3"/>
  <c r="AQ26" i="3"/>
  <c r="AQ38" i="3"/>
  <c r="AQ13" i="3"/>
  <c r="AQ18" i="3"/>
  <c r="AQ11" i="3"/>
  <c r="AQ7" i="3"/>
  <c r="AQ31" i="3"/>
  <c r="AQ15" i="3"/>
  <c r="AQ29" i="3"/>
  <c r="AQ35" i="3"/>
  <c r="AQ19" i="3"/>
  <c r="AP41" i="3"/>
  <c r="AP59" i="3" s="1"/>
  <c r="AR1" i="3"/>
  <c r="AP54" i="3"/>
  <c r="AP72" i="3" s="1"/>
  <c r="AP48" i="3"/>
  <c r="AP66" i="3" s="1"/>
  <c r="AP53" i="3"/>
  <c r="AP71" i="3" s="1"/>
  <c r="AP46" i="3"/>
  <c r="AP64" i="3" s="1"/>
  <c r="AP55" i="3"/>
  <c r="AP73" i="3" s="1"/>
  <c r="AP42" i="3"/>
  <c r="AP60" i="3" s="1"/>
  <c r="AP47" i="3"/>
  <c r="AP65" i="3" s="1"/>
  <c r="AP44" i="3"/>
  <c r="AP62" i="3" s="1"/>
  <c r="AP45" i="3"/>
  <c r="AP63" i="3" s="1"/>
  <c r="AP56" i="3"/>
  <c r="AP74" i="3" s="1"/>
  <c r="AP49" i="3"/>
  <c r="AP67" i="3" s="1"/>
  <c r="AP51" i="3"/>
  <c r="AP69" i="3" s="1"/>
  <c r="AP43" i="3"/>
  <c r="AP61" i="3" s="1"/>
  <c r="AP50" i="3"/>
  <c r="AP68" i="3" s="1"/>
  <c r="AP52" i="3"/>
  <c r="AP70" i="3" s="1"/>
  <c r="AR40" i="3" l="1"/>
  <c r="AR22" i="3"/>
  <c r="AR58" i="3"/>
  <c r="AR4" i="3"/>
  <c r="AR2" i="3"/>
  <c r="AR26" i="3"/>
  <c r="AR17" i="3"/>
  <c r="AR31" i="3"/>
  <c r="AR33" i="3"/>
  <c r="AR29" i="3"/>
  <c r="AR28" i="3"/>
  <c r="AR35" i="3"/>
  <c r="AR19" i="3"/>
  <c r="AR8" i="3"/>
  <c r="AR24" i="3"/>
  <c r="AR25" i="3"/>
  <c r="AR27" i="3"/>
  <c r="AR37" i="3"/>
  <c r="AR34" i="3"/>
  <c r="AR12" i="3"/>
  <c r="AR9" i="3"/>
  <c r="AR20" i="3"/>
  <c r="AR14" i="3"/>
  <c r="AR23" i="3"/>
  <c r="AR6" i="3"/>
  <c r="AR30" i="3"/>
  <c r="AR32" i="3"/>
  <c r="AR36" i="3"/>
  <c r="AR10" i="3"/>
  <c r="AR13" i="3"/>
  <c r="AR11" i="3"/>
  <c r="AR16" i="3"/>
  <c r="AR15" i="3"/>
  <c r="AR38" i="3"/>
  <c r="AR7" i="3"/>
  <c r="AR18" i="3"/>
  <c r="AR5" i="3"/>
  <c r="AQ45" i="3"/>
  <c r="AQ63" i="3" s="1"/>
  <c r="AQ42" i="3"/>
  <c r="AQ60" i="3" s="1"/>
  <c r="AQ50" i="3"/>
  <c r="AQ68" i="3" s="1"/>
  <c r="AQ43" i="3"/>
  <c r="AQ61" i="3" s="1"/>
  <c r="AQ54" i="3"/>
  <c r="AQ72" i="3" s="1"/>
  <c r="AQ48" i="3"/>
  <c r="AQ66" i="3" s="1"/>
  <c r="AQ53" i="3"/>
  <c r="AQ71" i="3" s="1"/>
  <c r="AQ56" i="3"/>
  <c r="AQ74" i="3" s="1"/>
  <c r="AQ55" i="3"/>
  <c r="AQ73" i="3" s="1"/>
  <c r="AQ49" i="3"/>
  <c r="AQ67" i="3" s="1"/>
  <c r="AQ47" i="3"/>
  <c r="AQ65" i="3" s="1"/>
  <c r="AQ46" i="3"/>
  <c r="AQ64" i="3" s="1"/>
  <c r="AQ41" i="3"/>
  <c r="AQ59" i="3" s="1"/>
  <c r="AQ52" i="3"/>
  <c r="AQ70" i="3" s="1"/>
  <c r="AQ44" i="3"/>
  <c r="AQ62" i="3" s="1"/>
  <c r="AQ51" i="3"/>
  <c r="AQ69" i="3" s="1"/>
  <c r="AS1" i="3"/>
  <c r="AS40" i="3" l="1"/>
  <c r="AS22" i="3"/>
  <c r="AS58" i="3"/>
  <c r="AS4" i="3"/>
  <c r="AS2" i="3"/>
  <c r="AS26" i="3"/>
  <c r="AS31" i="3"/>
  <c r="AS13" i="3"/>
  <c r="AS20" i="3"/>
  <c r="AS37" i="3"/>
  <c r="AS7" i="3"/>
  <c r="AS5" i="3"/>
  <c r="AS24" i="3"/>
  <c r="AS30" i="3"/>
  <c r="AS6" i="3"/>
  <c r="AS25" i="3"/>
  <c r="AS27" i="3"/>
  <c r="AS33" i="3"/>
  <c r="AS15" i="3"/>
  <c r="AS8" i="3"/>
  <c r="AS29" i="3"/>
  <c r="AS36" i="3"/>
  <c r="AS14" i="3"/>
  <c r="AS38" i="3"/>
  <c r="AS16" i="3"/>
  <c r="AS17" i="3"/>
  <c r="AS23" i="3"/>
  <c r="AS35" i="3"/>
  <c r="AS10" i="3"/>
  <c r="AS34" i="3"/>
  <c r="AS18" i="3"/>
  <c r="AS32" i="3"/>
  <c r="AS9" i="3"/>
  <c r="AS28" i="3"/>
  <c r="AS11" i="3"/>
  <c r="AS19" i="3"/>
  <c r="AS12" i="3"/>
  <c r="AR42" i="3"/>
  <c r="AR60" i="3" s="1"/>
  <c r="AR46" i="3"/>
  <c r="AR64" i="3" s="1"/>
  <c r="AR49" i="3"/>
  <c r="AR67" i="3" s="1"/>
  <c r="AR55" i="3"/>
  <c r="AR73" i="3" s="1"/>
  <c r="AR53" i="3"/>
  <c r="AR71" i="3" s="1"/>
  <c r="AR45" i="3"/>
  <c r="AR63" i="3" s="1"/>
  <c r="AR41" i="3"/>
  <c r="AR59" i="3" s="1"/>
  <c r="AR48" i="3"/>
  <c r="AR66" i="3" s="1"/>
  <c r="AR47" i="3"/>
  <c r="AR65" i="3" s="1"/>
  <c r="AR43" i="3"/>
  <c r="AR61" i="3" s="1"/>
  <c r="AR50" i="3"/>
  <c r="AR68" i="3" s="1"/>
  <c r="AR52" i="3"/>
  <c r="AR70" i="3" s="1"/>
  <c r="AR54" i="3"/>
  <c r="AR72" i="3" s="1"/>
  <c r="AR51" i="3"/>
  <c r="AR69" i="3" s="1"/>
  <c r="AR44" i="3"/>
  <c r="AR62" i="3" s="1"/>
  <c r="AR56" i="3"/>
  <c r="AR74" i="3" s="1"/>
  <c r="AT1" i="3"/>
  <c r="AT40" i="3" l="1"/>
  <c r="AT22" i="3"/>
  <c r="AT58" i="3"/>
  <c r="AT4" i="3"/>
  <c r="AT2" i="3"/>
  <c r="AT35" i="3"/>
  <c r="AT23" i="3"/>
  <c r="AT27" i="3"/>
  <c r="AT15" i="3"/>
  <c r="AT24" i="3"/>
  <c r="AT17" i="3"/>
  <c r="AT6" i="3"/>
  <c r="AT7" i="3"/>
  <c r="AT31" i="3"/>
  <c r="AT30" i="3"/>
  <c r="AT33" i="3"/>
  <c r="AT5" i="3"/>
  <c r="AT11" i="3"/>
  <c r="AT26" i="3"/>
  <c r="AT8" i="3"/>
  <c r="AT10" i="3"/>
  <c r="AT14" i="3"/>
  <c r="AT25" i="3"/>
  <c r="AT19" i="3"/>
  <c r="AT29" i="3"/>
  <c r="AT28" i="3"/>
  <c r="AT36" i="3"/>
  <c r="AT37" i="3"/>
  <c r="AT34" i="3"/>
  <c r="AT32" i="3"/>
  <c r="AT16" i="3"/>
  <c r="AT38" i="3"/>
  <c r="AT20" i="3"/>
  <c r="AT9" i="3"/>
  <c r="AT12" i="3"/>
  <c r="AT13" i="3"/>
  <c r="AT18" i="3"/>
  <c r="AS45" i="3"/>
  <c r="AS63" i="3" s="1"/>
  <c r="AS54" i="3"/>
  <c r="AS72" i="3" s="1"/>
  <c r="AS51" i="3"/>
  <c r="AS69" i="3" s="1"/>
  <c r="AU1" i="3"/>
  <c r="AS42" i="3"/>
  <c r="AS60" i="3" s="1"/>
  <c r="AS53" i="3"/>
  <c r="AS71" i="3" s="1"/>
  <c r="AS46" i="3"/>
  <c r="AS64" i="3" s="1"/>
  <c r="AS55" i="3"/>
  <c r="AS73" i="3" s="1"/>
  <c r="AS48" i="3"/>
  <c r="AS66" i="3" s="1"/>
  <c r="AS44" i="3"/>
  <c r="AS62" i="3" s="1"/>
  <c r="AS47" i="3"/>
  <c r="AS65" i="3" s="1"/>
  <c r="AS56" i="3"/>
  <c r="AS74" i="3" s="1"/>
  <c r="AS43" i="3"/>
  <c r="AS61" i="3" s="1"/>
  <c r="AS49" i="3"/>
  <c r="AS67" i="3" s="1"/>
  <c r="AS52" i="3"/>
  <c r="AS70" i="3" s="1"/>
  <c r="AS50" i="3"/>
  <c r="AS68" i="3" s="1"/>
  <c r="AS41" i="3"/>
  <c r="AS59" i="3" s="1"/>
  <c r="AU58" i="3" l="1"/>
  <c r="AU40" i="3"/>
  <c r="AU22" i="3"/>
  <c r="AU4" i="3"/>
  <c r="AU2" i="3"/>
  <c r="AU35" i="3"/>
  <c r="AU9" i="3"/>
  <c r="AU26" i="3"/>
  <c r="AU36" i="3"/>
  <c r="AU23" i="3"/>
  <c r="AU16" i="3"/>
  <c r="AU15" i="3"/>
  <c r="AU34" i="3"/>
  <c r="AU13" i="3"/>
  <c r="AU19" i="3"/>
  <c r="AU30" i="3"/>
  <c r="AU27" i="3"/>
  <c r="AU33" i="3"/>
  <c r="AU37" i="3"/>
  <c r="AU32" i="3"/>
  <c r="AU7" i="3"/>
  <c r="AU6" i="3"/>
  <c r="AU18" i="3"/>
  <c r="AU25" i="3"/>
  <c r="AU14" i="3"/>
  <c r="AU10" i="3"/>
  <c r="AU11" i="3"/>
  <c r="AU12" i="3"/>
  <c r="AU17" i="3"/>
  <c r="AU24" i="3"/>
  <c r="AU31" i="3"/>
  <c r="AU28" i="3"/>
  <c r="AU8" i="3"/>
  <c r="AU5" i="3"/>
  <c r="AU20" i="3"/>
  <c r="AU38" i="3"/>
  <c r="AU29" i="3"/>
  <c r="AT52" i="3"/>
  <c r="AT70" i="3" s="1"/>
  <c r="AT47" i="3"/>
  <c r="AT65" i="3" s="1"/>
  <c r="AV1" i="3"/>
  <c r="AT42" i="3"/>
  <c r="AT60" i="3" s="1"/>
  <c r="AT49" i="3"/>
  <c r="AT67" i="3" s="1"/>
  <c r="AT46" i="3"/>
  <c r="AT64" i="3" s="1"/>
  <c r="AT44" i="3"/>
  <c r="AT62" i="3" s="1"/>
  <c r="AT48" i="3"/>
  <c r="AT66" i="3" s="1"/>
  <c r="AT41" i="3"/>
  <c r="AT59" i="3" s="1"/>
  <c r="AT45" i="3"/>
  <c r="AT63" i="3" s="1"/>
  <c r="AT43" i="3"/>
  <c r="AT61" i="3" s="1"/>
  <c r="AT54" i="3"/>
  <c r="AT72" i="3" s="1"/>
  <c r="AT53" i="3"/>
  <c r="AT71" i="3" s="1"/>
  <c r="AT50" i="3"/>
  <c r="AT68" i="3" s="1"/>
  <c r="AT56" i="3"/>
  <c r="AT74" i="3" s="1"/>
  <c r="AT55" i="3"/>
  <c r="AT73" i="3" s="1"/>
  <c r="AT51" i="3"/>
  <c r="AT69" i="3" s="1"/>
  <c r="AV58" i="3" l="1"/>
  <c r="AV40" i="3"/>
  <c r="AV22" i="3"/>
  <c r="AV4" i="3"/>
  <c r="AV2" i="3"/>
  <c r="AV32" i="3"/>
  <c r="AV28" i="3"/>
  <c r="AV9" i="3"/>
  <c r="AV27" i="3"/>
  <c r="AV5" i="3"/>
  <c r="AV10" i="3"/>
  <c r="AV12" i="3"/>
  <c r="AV29" i="3"/>
  <c r="AV11" i="3"/>
  <c r="AV25" i="3"/>
  <c r="AV37" i="3"/>
  <c r="AV20" i="3"/>
  <c r="AV35" i="3"/>
  <c r="AV26" i="3"/>
  <c r="AV13" i="3"/>
  <c r="AV19" i="3"/>
  <c r="AV34" i="3"/>
  <c r="AV8" i="3"/>
  <c r="AV33" i="3"/>
  <c r="AV6" i="3"/>
  <c r="AV14" i="3"/>
  <c r="AV18" i="3"/>
  <c r="AV38" i="3"/>
  <c r="AV15" i="3"/>
  <c r="AV24" i="3"/>
  <c r="AV17" i="3"/>
  <c r="AV16" i="3"/>
  <c r="AV7" i="3"/>
  <c r="AV36" i="3"/>
  <c r="AV30" i="3"/>
  <c r="AV31" i="3"/>
  <c r="AV23" i="3"/>
  <c r="AU46" i="3"/>
  <c r="AU64" i="3" s="1"/>
  <c r="AU52" i="3"/>
  <c r="AU70" i="3" s="1"/>
  <c r="AU55" i="3"/>
  <c r="AU73" i="3" s="1"/>
  <c r="AU42" i="3"/>
  <c r="AU60" i="3" s="1"/>
  <c r="AU49" i="3"/>
  <c r="AU67" i="3" s="1"/>
  <c r="AU47" i="3"/>
  <c r="AU65" i="3" s="1"/>
  <c r="AU53" i="3"/>
  <c r="AU71" i="3" s="1"/>
  <c r="AU54" i="3"/>
  <c r="AU72" i="3" s="1"/>
  <c r="AU51" i="3"/>
  <c r="AU69" i="3" s="1"/>
  <c r="AW1" i="3"/>
  <c r="AU43" i="3"/>
  <c r="AU61" i="3" s="1"/>
  <c r="AU44" i="3"/>
  <c r="AU62" i="3" s="1"/>
  <c r="AU48" i="3"/>
  <c r="AU66" i="3" s="1"/>
  <c r="AU41" i="3"/>
  <c r="AU59" i="3" s="1"/>
  <c r="AU45" i="3"/>
  <c r="AU63" i="3" s="1"/>
  <c r="AU50" i="3"/>
  <c r="AU68" i="3" s="1"/>
  <c r="AU56" i="3"/>
  <c r="AU74" i="3" s="1"/>
  <c r="AW58" i="3" l="1"/>
  <c r="AW40" i="3"/>
  <c r="AW22" i="3"/>
  <c r="AW4" i="3"/>
  <c r="AW2" i="3"/>
  <c r="AW25" i="3"/>
  <c r="AW30" i="3"/>
  <c r="AW6" i="3"/>
  <c r="AW9" i="3"/>
  <c r="AW23" i="3"/>
  <c r="AW29" i="3"/>
  <c r="AW26" i="3"/>
  <c r="AW15" i="3"/>
  <c r="AW37" i="3"/>
  <c r="AW13" i="3"/>
  <c r="AW19" i="3"/>
  <c r="AW31" i="3"/>
  <c r="AW10" i="3"/>
  <c r="AW32" i="3"/>
  <c r="AW5" i="3"/>
  <c r="AW27" i="3"/>
  <c r="AW20" i="3"/>
  <c r="AW34" i="3"/>
  <c r="AW35" i="3"/>
  <c r="AW8" i="3"/>
  <c r="AW38" i="3"/>
  <c r="AW11" i="3"/>
  <c r="AW17" i="3"/>
  <c r="AW18" i="3"/>
  <c r="AW36" i="3"/>
  <c r="AW7" i="3"/>
  <c r="AW33" i="3"/>
  <c r="AW14" i="3"/>
  <c r="AW24" i="3"/>
  <c r="AW16" i="3"/>
  <c r="AW28" i="3"/>
  <c r="AW12" i="3"/>
  <c r="AV55" i="3"/>
  <c r="AV73" i="3" s="1"/>
  <c r="AV47" i="3"/>
  <c r="AV65" i="3" s="1"/>
  <c r="AV45" i="3"/>
  <c r="AV63" i="3" s="1"/>
  <c r="AV49" i="3"/>
  <c r="AV67" i="3" s="1"/>
  <c r="AX1" i="3"/>
  <c r="AV46" i="3"/>
  <c r="AV64" i="3" s="1"/>
  <c r="AV41" i="3"/>
  <c r="AV59" i="3" s="1"/>
  <c r="AV51" i="3"/>
  <c r="AV69" i="3" s="1"/>
  <c r="AV44" i="3"/>
  <c r="AV62" i="3" s="1"/>
  <c r="AV42" i="3"/>
  <c r="AV60" i="3" s="1"/>
  <c r="AV52" i="3"/>
  <c r="AV70" i="3" s="1"/>
  <c r="AV48" i="3"/>
  <c r="AV66" i="3" s="1"/>
  <c r="AV56" i="3"/>
  <c r="AV74" i="3" s="1"/>
  <c r="AV54" i="3"/>
  <c r="AV72" i="3" s="1"/>
  <c r="AV53" i="3"/>
  <c r="AV71" i="3" s="1"/>
  <c r="AV43" i="3"/>
  <c r="AV61" i="3" s="1"/>
  <c r="AV50" i="3"/>
  <c r="AV68" i="3" s="1"/>
  <c r="AX22" i="3" l="1"/>
  <c r="AX58" i="3"/>
  <c r="AX40" i="3"/>
  <c r="AX4" i="3"/>
  <c r="AX2" i="3"/>
  <c r="AX38" i="3"/>
  <c r="AX28" i="3"/>
  <c r="AX36" i="3"/>
  <c r="AX32" i="3"/>
  <c r="AX37" i="3"/>
  <c r="AX5" i="3"/>
  <c r="AX11" i="3"/>
  <c r="AX26" i="3"/>
  <c r="AX19" i="3"/>
  <c r="AX27" i="3"/>
  <c r="AX25" i="3"/>
  <c r="AX10" i="3"/>
  <c r="AX29" i="3"/>
  <c r="AX6" i="3"/>
  <c r="AX16" i="3"/>
  <c r="AX20" i="3"/>
  <c r="AX7" i="3"/>
  <c r="AX35" i="3"/>
  <c r="AX23" i="3"/>
  <c r="AX9" i="3"/>
  <c r="AX34" i="3"/>
  <c r="AX30" i="3"/>
  <c r="AX14" i="3"/>
  <c r="AX17" i="3"/>
  <c r="AX15" i="3"/>
  <c r="AX18" i="3"/>
  <c r="AX13" i="3"/>
  <c r="AX33" i="3"/>
  <c r="AX24" i="3"/>
  <c r="AX8" i="3"/>
  <c r="AX31" i="3"/>
  <c r="AX12" i="3"/>
  <c r="AW45" i="3"/>
  <c r="AW63" i="3" s="1"/>
  <c r="AW42" i="3"/>
  <c r="AW60" i="3" s="1"/>
  <c r="AW50" i="3"/>
  <c r="AW68" i="3" s="1"/>
  <c r="AW48" i="3"/>
  <c r="AW66" i="3" s="1"/>
  <c r="AW43" i="3"/>
  <c r="AW61" i="3" s="1"/>
  <c r="AW54" i="3"/>
  <c r="AW72" i="3" s="1"/>
  <c r="AW49" i="3"/>
  <c r="AW67" i="3" s="1"/>
  <c r="AW46" i="3"/>
  <c r="AW64" i="3" s="1"/>
  <c r="AW51" i="3"/>
  <c r="AW69" i="3" s="1"/>
  <c r="AW55" i="3"/>
  <c r="AW73" i="3" s="1"/>
  <c r="AW52" i="3"/>
  <c r="AW70" i="3" s="1"/>
  <c r="AW56" i="3"/>
  <c r="AW74" i="3" s="1"/>
  <c r="AW53" i="3"/>
  <c r="AW71" i="3" s="1"/>
  <c r="AW41" i="3"/>
  <c r="AW59" i="3" s="1"/>
  <c r="AW47" i="3"/>
  <c r="AW65" i="3" s="1"/>
  <c r="AW44" i="3"/>
  <c r="AW62" i="3" s="1"/>
  <c r="AY1" i="3"/>
  <c r="AY58" i="3" l="1"/>
  <c r="AY40" i="3"/>
  <c r="AY22" i="3"/>
  <c r="AY4" i="3"/>
  <c r="AY2" i="3"/>
  <c r="AY36" i="3"/>
  <c r="AY9" i="3"/>
  <c r="AY20" i="3"/>
  <c r="AY31" i="3"/>
  <c r="AY32" i="3"/>
  <c r="AY34" i="3"/>
  <c r="AY37" i="3"/>
  <c r="AY38" i="3"/>
  <c r="AY25" i="3"/>
  <c r="AY11" i="3"/>
  <c r="AY6" i="3"/>
  <c r="AY26" i="3"/>
  <c r="AY10" i="3"/>
  <c r="AY28" i="3"/>
  <c r="AY16" i="3"/>
  <c r="AY13" i="3"/>
  <c r="AY35" i="3"/>
  <c r="AY29" i="3"/>
  <c r="AY33" i="3"/>
  <c r="AY14" i="3"/>
  <c r="AY17" i="3"/>
  <c r="AY15" i="3"/>
  <c r="AY23" i="3"/>
  <c r="AY18" i="3"/>
  <c r="AY7" i="3"/>
  <c r="AY27" i="3"/>
  <c r="AY24" i="3"/>
  <c r="AY30" i="3"/>
  <c r="AY8" i="3"/>
  <c r="AY5" i="3"/>
  <c r="AY19" i="3"/>
  <c r="AY12" i="3"/>
  <c r="AX45" i="3"/>
  <c r="AX63" i="3" s="1"/>
  <c r="AX56" i="3"/>
  <c r="AX74" i="3" s="1"/>
  <c r="AX46" i="3"/>
  <c r="AX64" i="3" s="1"/>
  <c r="AX48" i="3"/>
  <c r="AX66" i="3" s="1"/>
  <c r="AX50" i="3"/>
  <c r="AX68" i="3" s="1"/>
  <c r="AX53" i="3"/>
  <c r="AX71" i="3" s="1"/>
  <c r="AX51" i="3"/>
  <c r="AX69" i="3" s="1"/>
  <c r="AX54" i="3"/>
  <c r="AX72" i="3" s="1"/>
  <c r="AX43" i="3"/>
  <c r="AX61" i="3" s="1"/>
  <c r="AX49" i="3"/>
  <c r="AX67" i="3" s="1"/>
  <c r="AX44" i="3"/>
  <c r="AX62" i="3" s="1"/>
  <c r="AZ1" i="3"/>
  <c r="AX42" i="3"/>
  <c r="AX60" i="3" s="1"/>
  <c r="AX47" i="3"/>
  <c r="AX65" i="3" s="1"/>
  <c r="AX52" i="3"/>
  <c r="AX70" i="3" s="1"/>
  <c r="AX55" i="3"/>
  <c r="AX73" i="3" s="1"/>
  <c r="AX41" i="3"/>
  <c r="AX59" i="3" s="1"/>
  <c r="AZ58" i="3" l="1"/>
  <c r="AZ40" i="3"/>
  <c r="AZ22" i="3"/>
  <c r="AZ4" i="3"/>
  <c r="AZ2" i="3"/>
  <c r="AZ31" i="3"/>
  <c r="AZ26" i="3"/>
  <c r="AZ28" i="3"/>
  <c r="AZ35" i="3"/>
  <c r="AZ33" i="3"/>
  <c r="AZ23" i="3"/>
  <c r="AZ18" i="3"/>
  <c r="AZ38" i="3"/>
  <c r="AZ36" i="3"/>
  <c r="AZ7" i="3"/>
  <c r="AZ32" i="3"/>
  <c r="AZ17" i="3"/>
  <c r="AZ27" i="3"/>
  <c r="AZ37" i="3"/>
  <c r="AZ10" i="3"/>
  <c r="AZ11" i="3"/>
  <c r="AZ25" i="3"/>
  <c r="AZ5" i="3"/>
  <c r="AZ9" i="3"/>
  <c r="AZ34" i="3"/>
  <c r="AZ16" i="3"/>
  <c r="AZ20" i="3"/>
  <c r="AZ19" i="3"/>
  <c r="AZ13" i="3"/>
  <c r="AZ29" i="3"/>
  <c r="AZ15" i="3"/>
  <c r="AZ8" i="3"/>
  <c r="AZ30" i="3"/>
  <c r="AZ14" i="3"/>
  <c r="AZ12" i="3"/>
  <c r="AZ6" i="3"/>
  <c r="AZ24" i="3"/>
  <c r="AY51" i="3"/>
  <c r="AY69" i="3" s="1"/>
  <c r="AY41" i="3"/>
  <c r="AY59" i="3" s="1"/>
  <c r="AY42" i="3"/>
  <c r="AY60" i="3" s="1"/>
  <c r="AY52" i="3"/>
  <c r="AY70" i="3" s="1"/>
  <c r="AY53" i="3"/>
  <c r="AY71" i="3" s="1"/>
  <c r="AY56" i="3"/>
  <c r="AY74" i="3" s="1"/>
  <c r="AY50" i="3"/>
  <c r="AY68" i="3" s="1"/>
  <c r="AY48" i="3"/>
  <c r="AY66" i="3" s="1"/>
  <c r="AY47" i="3"/>
  <c r="AY65" i="3" s="1"/>
  <c r="AY46" i="3"/>
  <c r="AY64" i="3" s="1"/>
  <c r="AY49" i="3"/>
  <c r="AY67" i="3" s="1"/>
  <c r="AY44" i="3"/>
  <c r="AY62" i="3" s="1"/>
  <c r="AY45" i="3"/>
  <c r="AY63" i="3" s="1"/>
  <c r="AY55" i="3"/>
  <c r="AY73" i="3" s="1"/>
  <c r="BA1" i="3"/>
  <c r="AY54" i="3"/>
  <c r="AY72" i="3" s="1"/>
  <c r="AY43" i="3"/>
  <c r="AY61" i="3" s="1"/>
  <c r="BA40" i="3" l="1"/>
  <c r="BA22" i="3"/>
  <c r="BA58" i="3"/>
  <c r="BA4" i="3"/>
  <c r="BA2" i="3"/>
  <c r="BA31" i="3"/>
  <c r="BA29" i="3"/>
  <c r="BA35" i="3"/>
  <c r="BA28" i="3"/>
  <c r="BA32" i="3"/>
  <c r="BA10" i="3"/>
  <c r="BA27" i="3"/>
  <c r="BA37" i="3"/>
  <c r="BA16" i="3"/>
  <c r="BA23" i="3"/>
  <c r="BA38" i="3"/>
  <c r="BA25" i="3"/>
  <c r="BA26" i="3"/>
  <c r="BA15" i="3"/>
  <c r="BA36" i="3"/>
  <c r="BA17" i="3"/>
  <c r="BA33" i="3"/>
  <c r="BA9" i="3"/>
  <c r="BA34" i="3"/>
  <c r="BA8" i="3"/>
  <c r="BA12" i="3"/>
  <c r="BA11" i="3"/>
  <c r="BA30" i="3"/>
  <c r="BA5" i="3"/>
  <c r="BA13" i="3"/>
  <c r="BA14" i="3"/>
  <c r="BA19" i="3"/>
  <c r="BA7" i="3"/>
  <c r="BA24" i="3"/>
  <c r="BA20" i="3"/>
  <c r="BA6" i="3"/>
  <c r="BA18" i="3"/>
  <c r="AZ55" i="3"/>
  <c r="AZ73" i="3" s="1"/>
  <c r="AZ46" i="3"/>
  <c r="AZ64" i="3" s="1"/>
  <c r="AZ54" i="3"/>
  <c r="AZ72" i="3" s="1"/>
  <c r="AZ50" i="3"/>
  <c r="AZ68" i="3" s="1"/>
  <c r="AZ56" i="3"/>
  <c r="AZ74" i="3" s="1"/>
  <c r="AZ48" i="3"/>
  <c r="AZ66" i="3" s="1"/>
  <c r="AZ53" i="3"/>
  <c r="AZ71" i="3" s="1"/>
  <c r="BB1" i="3"/>
  <c r="AZ42" i="3"/>
  <c r="AZ60" i="3" s="1"/>
  <c r="AZ44" i="3"/>
  <c r="AZ62" i="3" s="1"/>
  <c r="AZ47" i="3"/>
  <c r="AZ65" i="3" s="1"/>
  <c r="AZ41" i="3"/>
  <c r="AZ59" i="3" s="1"/>
  <c r="AZ45" i="3"/>
  <c r="AZ63" i="3" s="1"/>
  <c r="AZ52" i="3"/>
  <c r="AZ70" i="3" s="1"/>
  <c r="AZ49" i="3"/>
  <c r="AZ67" i="3" s="1"/>
  <c r="AZ43" i="3"/>
  <c r="AZ61" i="3" s="1"/>
  <c r="AZ51" i="3"/>
  <c r="AZ69" i="3" s="1"/>
  <c r="BB58" i="3" l="1"/>
  <c r="BB40" i="3"/>
  <c r="BB22" i="3"/>
  <c r="BB4" i="3"/>
  <c r="BB2" i="3"/>
  <c r="BB26" i="3"/>
  <c r="BB35" i="3"/>
  <c r="BB36" i="3"/>
  <c r="BB14" i="3"/>
  <c r="BB29" i="3"/>
  <c r="BB30" i="3"/>
  <c r="BB33" i="3"/>
  <c r="BB37" i="3"/>
  <c r="BB28" i="3"/>
  <c r="BB32" i="3"/>
  <c r="BB16" i="3"/>
  <c r="BB31" i="3"/>
  <c r="BB25" i="3"/>
  <c r="BB24" i="3"/>
  <c r="BB34" i="3"/>
  <c r="BB13" i="3"/>
  <c r="BB5" i="3"/>
  <c r="BB15" i="3"/>
  <c r="BB17" i="3"/>
  <c r="BB27" i="3"/>
  <c r="BB8" i="3"/>
  <c r="BB9" i="3"/>
  <c r="BB38" i="3"/>
  <c r="BB10" i="3"/>
  <c r="BB18" i="3"/>
  <c r="BB7" i="3"/>
  <c r="BB12" i="3"/>
  <c r="BB19" i="3"/>
  <c r="BB11" i="3"/>
  <c r="BB20" i="3"/>
  <c r="BB23" i="3"/>
  <c r="BB6" i="3"/>
  <c r="BA50" i="3"/>
  <c r="BA68" i="3" s="1"/>
  <c r="BA51" i="3"/>
  <c r="BA69" i="3" s="1"/>
  <c r="BC1" i="3"/>
  <c r="BA47" i="3"/>
  <c r="BA65" i="3" s="1"/>
  <c r="BA52" i="3"/>
  <c r="BA70" i="3" s="1"/>
  <c r="BA49" i="3"/>
  <c r="BA67" i="3" s="1"/>
  <c r="BA44" i="3"/>
  <c r="BA62" i="3" s="1"/>
  <c r="BA48" i="3"/>
  <c r="BA66" i="3" s="1"/>
  <c r="BA54" i="3"/>
  <c r="BA72" i="3" s="1"/>
  <c r="BA43" i="3"/>
  <c r="BA61" i="3" s="1"/>
  <c r="BA42" i="3"/>
  <c r="BA60" i="3" s="1"/>
  <c r="BA53" i="3"/>
  <c r="BA71" i="3" s="1"/>
  <c r="BA56" i="3"/>
  <c r="BA74" i="3" s="1"/>
  <c r="BA45" i="3"/>
  <c r="BA63" i="3" s="1"/>
  <c r="BA46" i="3"/>
  <c r="BA64" i="3" s="1"/>
  <c r="BA41" i="3"/>
  <c r="BA59" i="3" s="1"/>
  <c r="BA55" i="3"/>
  <c r="BA73" i="3" s="1"/>
  <c r="BC58" i="3" l="1"/>
  <c r="BC40" i="3"/>
  <c r="BC22" i="3"/>
  <c r="BC4" i="3"/>
  <c r="BC2" i="3"/>
  <c r="BC30" i="3"/>
  <c r="BC7" i="3"/>
  <c r="BC28" i="3"/>
  <c r="BC23" i="3"/>
  <c r="BC32" i="3"/>
  <c r="BC13" i="3"/>
  <c r="BC35" i="3"/>
  <c r="BC6" i="3"/>
  <c r="BC11" i="3"/>
  <c r="BC15" i="3"/>
  <c r="BC33" i="3"/>
  <c r="BC17" i="3"/>
  <c r="BC5" i="3"/>
  <c r="BC16" i="3"/>
  <c r="BC14" i="3"/>
  <c r="BC37" i="3"/>
  <c r="BC26" i="3"/>
  <c r="BC29" i="3"/>
  <c r="BC20" i="3"/>
  <c r="BC31" i="3"/>
  <c r="BC27" i="3"/>
  <c r="BC8" i="3"/>
  <c r="BC34" i="3"/>
  <c r="BC24" i="3"/>
  <c r="BC38" i="3"/>
  <c r="BC9" i="3"/>
  <c r="BC10" i="3"/>
  <c r="BC25" i="3"/>
  <c r="BC12" i="3"/>
  <c r="BC36" i="3"/>
  <c r="BC19" i="3"/>
  <c r="BC18" i="3"/>
  <c r="BB45" i="3"/>
  <c r="BB63" i="3" s="1"/>
  <c r="BB53" i="3"/>
  <c r="BB71" i="3" s="1"/>
  <c r="BB43" i="3"/>
  <c r="BB61" i="3" s="1"/>
  <c r="BB49" i="3"/>
  <c r="BB67" i="3" s="1"/>
  <c r="BB56" i="3"/>
  <c r="BB74" i="3" s="1"/>
  <c r="BB48" i="3"/>
  <c r="BB66" i="3" s="1"/>
  <c r="BB54" i="3"/>
  <c r="BB72" i="3" s="1"/>
  <c r="BB55" i="3"/>
  <c r="BB73" i="3" s="1"/>
  <c r="BB51" i="3"/>
  <c r="BB69" i="3" s="1"/>
  <c r="BD1" i="3"/>
  <c r="BB42" i="3"/>
  <c r="BB60" i="3" s="1"/>
  <c r="BB52" i="3"/>
  <c r="BB70" i="3" s="1"/>
  <c r="BB46" i="3"/>
  <c r="BB64" i="3" s="1"/>
  <c r="BB41" i="3"/>
  <c r="BB59" i="3" s="1"/>
  <c r="BB47" i="3"/>
  <c r="BB65" i="3" s="1"/>
  <c r="BB50" i="3"/>
  <c r="BB68" i="3" s="1"/>
  <c r="BB44" i="3"/>
  <c r="BB62" i="3" s="1"/>
  <c r="BD58" i="3" l="1"/>
  <c r="BD40" i="3"/>
  <c r="BD22" i="3"/>
  <c r="BD4" i="3"/>
  <c r="BD2" i="3"/>
  <c r="BD6" i="3"/>
  <c r="BD37" i="3"/>
  <c r="BD24" i="3"/>
  <c r="BD27" i="3"/>
  <c r="BD29" i="3"/>
  <c r="BD9" i="3"/>
  <c r="BD36" i="3"/>
  <c r="BD16" i="3"/>
  <c r="BD8" i="3"/>
  <c r="BD12" i="3"/>
  <c r="BD15" i="3"/>
  <c r="BD35" i="3"/>
  <c r="BD23" i="3"/>
  <c r="BD25" i="3"/>
  <c r="BD11" i="3"/>
  <c r="BD28" i="3"/>
  <c r="BD5" i="3"/>
  <c r="BD14" i="3"/>
  <c r="BD31" i="3"/>
  <c r="BD34" i="3"/>
  <c r="BD19" i="3"/>
  <c r="BD20" i="3"/>
  <c r="BD38" i="3"/>
  <c r="BD18" i="3"/>
  <c r="BD10" i="3"/>
  <c r="BD30" i="3"/>
  <c r="BD7" i="3"/>
  <c r="BD32" i="3"/>
  <c r="BD17" i="3"/>
  <c r="BD13" i="3"/>
  <c r="BD26" i="3"/>
  <c r="BD33" i="3"/>
  <c r="BC53" i="3"/>
  <c r="BC71" i="3" s="1"/>
  <c r="BC42" i="3"/>
  <c r="BC60" i="3" s="1"/>
  <c r="BC47" i="3"/>
  <c r="BC65" i="3" s="1"/>
  <c r="BC48" i="3"/>
  <c r="BC66" i="3" s="1"/>
  <c r="BC56" i="3"/>
  <c r="BC74" i="3" s="1"/>
  <c r="BC52" i="3"/>
  <c r="BC70" i="3" s="1"/>
  <c r="BC54" i="3"/>
  <c r="BC72" i="3" s="1"/>
  <c r="BC41" i="3"/>
  <c r="BC59" i="3" s="1"/>
  <c r="BC45" i="3"/>
  <c r="BC63" i="3" s="1"/>
  <c r="BC51" i="3"/>
  <c r="BC69" i="3" s="1"/>
  <c r="BE1" i="3"/>
  <c r="BC55" i="3"/>
  <c r="BC73" i="3" s="1"/>
  <c r="BC43" i="3"/>
  <c r="BC61" i="3" s="1"/>
  <c r="BC49" i="3"/>
  <c r="BC67" i="3" s="1"/>
  <c r="BC50" i="3"/>
  <c r="BC68" i="3" s="1"/>
  <c r="BC46" i="3"/>
  <c r="BC64" i="3" s="1"/>
  <c r="BC44" i="3"/>
  <c r="BC62" i="3" s="1"/>
  <c r="BE58" i="3" l="1"/>
  <c r="BE40" i="3"/>
  <c r="BE22" i="3"/>
  <c r="BE4" i="3"/>
  <c r="BE2" i="3"/>
  <c r="BE26" i="3"/>
  <c r="BE28" i="3"/>
  <c r="BE30" i="3"/>
  <c r="BE34" i="3"/>
  <c r="BE27" i="3"/>
  <c r="BE32" i="3"/>
  <c r="BE12" i="3"/>
  <c r="BE33" i="3"/>
  <c r="BE23" i="3"/>
  <c r="BE36" i="3"/>
  <c r="BE20" i="3"/>
  <c r="BE37" i="3"/>
  <c r="BE16" i="3"/>
  <c r="BE8" i="3"/>
  <c r="BE24" i="3"/>
  <c r="BE35" i="3"/>
  <c r="BE11" i="3"/>
  <c r="BE25" i="3"/>
  <c r="BE5" i="3"/>
  <c r="BE18" i="3"/>
  <c r="BE19" i="3"/>
  <c r="BE29" i="3"/>
  <c r="BE14" i="3"/>
  <c r="BE31" i="3"/>
  <c r="BE15" i="3"/>
  <c r="BE6" i="3"/>
  <c r="BE9" i="3"/>
  <c r="BE38" i="3"/>
  <c r="BE10" i="3"/>
  <c r="BE7" i="3"/>
  <c r="BE17" i="3"/>
  <c r="BE13" i="3"/>
  <c r="BD41" i="3"/>
  <c r="BD59" i="3" s="1"/>
  <c r="BD45" i="3"/>
  <c r="BD63" i="3" s="1"/>
  <c r="BD42" i="3"/>
  <c r="BD60" i="3" s="1"/>
  <c r="BD55" i="3"/>
  <c r="BD73" i="3" s="1"/>
  <c r="BD54" i="3"/>
  <c r="BD72" i="3" s="1"/>
  <c r="BD56" i="3"/>
  <c r="BD74" i="3" s="1"/>
  <c r="BF1" i="3"/>
  <c r="BD48" i="3"/>
  <c r="BD66" i="3" s="1"/>
  <c r="BD44" i="3"/>
  <c r="BD62" i="3" s="1"/>
  <c r="BD47" i="3"/>
  <c r="BD65" i="3" s="1"/>
  <c r="BD51" i="3"/>
  <c r="BD69" i="3" s="1"/>
  <c r="BD50" i="3"/>
  <c r="BD68" i="3" s="1"/>
  <c r="BD53" i="3"/>
  <c r="BD71" i="3" s="1"/>
  <c r="BD43" i="3"/>
  <c r="BD61" i="3" s="1"/>
  <c r="BD52" i="3"/>
  <c r="BD70" i="3" s="1"/>
  <c r="BD46" i="3"/>
  <c r="BD64" i="3" s="1"/>
  <c r="BD49" i="3"/>
  <c r="BD67" i="3" s="1"/>
  <c r="BF40" i="3" l="1"/>
  <c r="BF22" i="3"/>
  <c r="BF58" i="3"/>
  <c r="BF4" i="3"/>
  <c r="BF2" i="3"/>
  <c r="BF33" i="3"/>
  <c r="BF31" i="3"/>
  <c r="BF35" i="3"/>
  <c r="BF24" i="3"/>
  <c r="BF9" i="3"/>
  <c r="BF15" i="3"/>
  <c r="BF7" i="3"/>
  <c r="BF37" i="3"/>
  <c r="BF8" i="3"/>
  <c r="BF12" i="3"/>
  <c r="BF20" i="3"/>
  <c r="BF23" i="3"/>
  <c r="BF30" i="3"/>
  <c r="BF11" i="3"/>
  <c r="BF5" i="3"/>
  <c r="BF25" i="3"/>
  <c r="BF28" i="3"/>
  <c r="BF18" i="3"/>
  <c r="BF19" i="3"/>
  <c r="BF27" i="3"/>
  <c r="BF34" i="3"/>
  <c r="BF14" i="3"/>
  <c r="BF6" i="3"/>
  <c r="BF36" i="3"/>
  <c r="BF26" i="3"/>
  <c r="BF29" i="3"/>
  <c r="BF17" i="3"/>
  <c r="BF38" i="3"/>
  <c r="BF32" i="3"/>
  <c r="BF10" i="3"/>
  <c r="BF13" i="3"/>
  <c r="BF16" i="3"/>
  <c r="BE54" i="3"/>
  <c r="BE72" i="3" s="1"/>
  <c r="BE46" i="3"/>
  <c r="BE64" i="3" s="1"/>
  <c r="BE52" i="3"/>
  <c r="BE70" i="3" s="1"/>
  <c r="BE53" i="3"/>
  <c r="BE71" i="3" s="1"/>
  <c r="BE56" i="3"/>
  <c r="BE74" i="3" s="1"/>
  <c r="BE41" i="3"/>
  <c r="BE59" i="3" s="1"/>
  <c r="BE51" i="3"/>
  <c r="BE69" i="3" s="1"/>
  <c r="BE45" i="3"/>
  <c r="BE63" i="3" s="1"/>
  <c r="BE55" i="3"/>
  <c r="BE73" i="3" s="1"/>
  <c r="BG1" i="3"/>
  <c r="BE50" i="3"/>
  <c r="BE68" i="3" s="1"/>
  <c r="BE44" i="3"/>
  <c r="BE62" i="3" s="1"/>
  <c r="BE48" i="3"/>
  <c r="BE66" i="3" s="1"/>
  <c r="BE47" i="3"/>
  <c r="BE65" i="3" s="1"/>
  <c r="BE43" i="3"/>
  <c r="BE61" i="3" s="1"/>
  <c r="BE42" i="3"/>
  <c r="BE60" i="3" s="1"/>
  <c r="BE49" i="3"/>
  <c r="BE67" i="3" s="1"/>
  <c r="BG4" i="3" l="1"/>
  <c r="BG40" i="3"/>
  <c r="BG58" i="3"/>
  <c r="BG22" i="3"/>
  <c r="BG2" i="3"/>
  <c r="BG15" i="3"/>
  <c r="BG11" i="3"/>
  <c r="BG31" i="3"/>
  <c r="BG29" i="3"/>
  <c r="BG34" i="3"/>
  <c r="BG9" i="3"/>
  <c r="BG16" i="3"/>
  <c r="BG28" i="3"/>
  <c r="BG35" i="3"/>
  <c r="BG36" i="3"/>
  <c r="BG30" i="3"/>
  <c r="BG33" i="3"/>
  <c r="BG12" i="3"/>
  <c r="BG10" i="3"/>
  <c r="BG25" i="3"/>
  <c r="BG5" i="3"/>
  <c r="BG6" i="3"/>
  <c r="BG7" i="3"/>
  <c r="BG27" i="3"/>
  <c r="BG14" i="3"/>
  <c r="BG26" i="3"/>
  <c r="BG32" i="3"/>
  <c r="BG8" i="3"/>
  <c r="BG17" i="3"/>
  <c r="BG19" i="3"/>
  <c r="BG37" i="3"/>
  <c r="BG23" i="3"/>
  <c r="BG20" i="3"/>
  <c r="BG18" i="3"/>
  <c r="BG38" i="3"/>
  <c r="BG24" i="3"/>
  <c r="BG13" i="3"/>
  <c r="BF54" i="3"/>
  <c r="BF72" i="3" s="1"/>
  <c r="BF55" i="3"/>
  <c r="BF73" i="3" s="1"/>
  <c r="BF46" i="3"/>
  <c r="BF64" i="3" s="1"/>
  <c r="BF41" i="3"/>
  <c r="BF59" i="3" s="1"/>
  <c r="BF53" i="3"/>
  <c r="BF71" i="3" s="1"/>
  <c r="BF56" i="3"/>
  <c r="BF74" i="3" s="1"/>
  <c r="BF49" i="3"/>
  <c r="BF67" i="3" s="1"/>
  <c r="BF52" i="3"/>
  <c r="BF70" i="3" s="1"/>
  <c r="BF48" i="3"/>
  <c r="BF66" i="3" s="1"/>
  <c r="BF42" i="3"/>
  <c r="BF60" i="3" s="1"/>
  <c r="BF51" i="3"/>
  <c r="BF69" i="3" s="1"/>
  <c r="BF45" i="3"/>
  <c r="BF63" i="3" s="1"/>
  <c r="BF47" i="3"/>
  <c r="BF65" i="3" s="1"/>
  <c r="BF43" i="3"/>
  <c r="BF61" i="3" s="1"/>
  <c r="BF44" i="3"/>
  <c r="BF62" i="3" s="1"/>
  <c r="BH1" i="3"/>
  <c r="BF50" i="3"/>
  <c r="BF68" i="3" s="1"/>
  <c r="BH4" i="3" l="1"/>
  <c r="BH40" i="3"/>
  <c r="BH58" i="3"/>
  <c r="BH22" i="3"/>
  <c r="BH2" i="3"/>
  <c r="BH35" i="3"/>
  <c r="BH13" i="3"/>
  <c r="BH25" i="3"/>
  <c r="BH27" i="3"/>
  <c r="BH36" i="3"/>
  <c r="BH23" i="3"/>
  <c r="BH26" i="3"/>
  <c r="BH8" i="3"/>
  <c r="BH9" i="3"/>
  <c r="BH33" i="3"/>
  <c r="BH16" i="3"/>
  <c r="BH10" i="3"/>
  <c r="BH11" i="3"/>
  <c r="BH24" i="3"/>
  <c r="BH28" i="3"/>
  <c r="BH15" i="3"/>
  <c r="BH18" i="3"/>
  <c r="BH5" i="3"/>
  <c r="BH30" i="3"/>
  <c r="BH20" i="3"/>
  <c r="BH32" i="3"/>
  <c r="BH34" i="3"/>
  <c r="BH14" i="3"/>
  <c r="BH29" i="3"/>
  <c r="BH7" i="3"/>
  <c r="BH38" i="3"/>
  <c r="BH19" i="3"/>
  <c r="BH17" i="3"/>
  <c r="BH31" i="3"/>
  <c r="BH37" i="3"/>
  <c r="BH6" i="3"/>
  <c r="BH12" i="3"/>
  <c r="BG50" i="3"/>
  <c r="BG68" i="3" s="1"/>
  <c r="BG52" i="3"/>
  <c r="BG70" i="3" s="1"/>
  <c r="BG51" i="3"/>
  <c r="BG69" i="3" s="1"/>
  <c r="BG47" i="3"/>
  <c r="BG65" i="3" s="1"/>
  <c r="BG43" i="3"/>
  <c r="BG61" i="3" s="1"/>
  <c r="BG53" i="3"/>
  <c r="BG71" i="3" s="1"/>
  <c r="BG42" i="3"/>
  <c r="BG60" i="3" s="1"/>
  <c r="BG46" i="3"/>
  <c r="BG64" i="3" s="1"/>
  <c r="BG48" i="3"/>
  <c r="BG66" i="3" s="1"/>
  <c r="BG45" i="3"/>
  <c r="BG63" i="3" s="1"/>
  <c r="BG56" i="3"/>
  <c r="BG74" i="3" s="1"/>
  <c r="BG55" i="3"/>
  <c r="BG73" i="3" s="1"/>
  <c r="BG54" i="3"/>
  <c r="BG72" i="3" s="1"/>
  <c r="BI1" i="3"/>
  <c r="BG49" i="3"/>
  <c r="BG67" i="3" s="1"/>
  <c r="BG44" i="3"/>
  <c r="BG62" i="3" s="1"/>
  <c r="BG41" i="3"/>
  <c r="BG59" i="3" s="1"/>
  <c r="BI4" i="3" l="1"/>
  <c r="BI40" i="3"/>
  <c r="BI58" i="3"/>
  <c r="BI22" i="3"/>
  <c r="BI2" i="3"/>
  <c r="BI28" i="3"/>
  <c r="BI5" i="3"/>
  <c r="BI9" i="3"/>
  <c r="BI33" i="3"/>
  <c r="BI35" i="3"/>
  <c r="BI8" i="3"/>
  <c r="BI14" i="3"/>
  <c r="BI13" i="3"/>
  <c r="BI36" i="3"/>
  <c r="BI32" i="3"/>
  <c r="BI31" i="3"/>
  <c r="BI7" i="3"/>
  <c r="BI10" i="3"/>
  <c r="BI6" i="3"/>
  <c r="BI19" i="3"/>
  <c r="BI24" i="3"/>
  <c r="BI18" i="3"/>
  <c r="BI26" i="3"/>
  <c r="BI17" i="3"/>
  <c r="BI15" i="3"/>
  <c r="BI23" i="3"/>
  <c r="BI34" i="3"/>
  <c r="BI25" i="3"/>
  <c r="BI30" i="3"/>
  <c r="BI12" i="3"/>
  <c r="BI29" i="3"/>
  <c r="BI16" i="3"/>
  <c r="BI37" i="3"/>
  <c r="BI20" i="3"/>
  <c r="BI38" i="3"/>
  <c r="BI27" i="3"/>
  <c r="BI11" i="3"/>
  <c r="BH47" i="3"/>
  <c r="BH65" i="3" s="1"/>
  <c r="BH55" i="3"/>
  <c r="BH73" i="3" s="1"/>
  <c r="BH50" i="3"/>
  <c r="BH68" i="3" s="1"/>
  <c r="BH48" i="3"/>
  <c r="BH66" i="3" s="1"/>
  <c r="BH45" i="3"/>
  <c r="BH63" i="3" s="1"/>
  <c r="BH49" i="3"/>
  <c r="BH67" i="3" s="1"/>
  <c r="BH46" i="3"/>
  <c r="BH64" i="3" s="1"/>
  <c r="BH54" i="3"/>
  <c r="BH72" i="3" s="1"/>
  <c r="BH53" i="3"/>
  <c r="BH71" i="3" s="1"/>
  <c r="BH43" i="3"/>
  <c r="BH61" i="3" s="1"/>
  <c r="BH41" i="3"/>
  <c r="BH59" i="3" s="1"/>
  <c r="BH52" i="3"/>
  <c r="BH70" i="3" s="1"/>
  <c r="BH56" i="3"/>
  <c r="BH74" i="3" s="1"/>
  <c r="BH44" i="3"/>
  <c r="BH62" i="3" s="1"/>
  <c r="BH42" i="3"/>
  <c r="BH60" i="3" s="1"/>
  <c r="BH51" i="3"/>
  <c r="BH69" i="3" s="1"/>
  <c r="BJ1" i="3"/>
  <c r="BJ4" i="3" l="1"/>
  <c r="BJ58" i="3"/>
  <c r="BJ40" i="3"/>
  <c r="BJ22" i="3"/>
  <c r="BJ2" i="3"/>
  <c r="BJ23" i="3"/>
  <c r="BJ38" i="3"/>
  <c r="BJ6" i="3"/>
  <c r="BJ5" i="3"/>
  <c r="BJ32" i="3"/>
  <c r="BJ37" i="3"/>
  <c r="BJ11" i="3"/>
  <c r="BJ27" i="3"/>
  <c r="BJ29" i="3"/>
  <c r="BJ9" i="3"/>
  <c r="BJ7" i="3"/>
  <c r="BJ31" i="3"/>
  <c r="BJ26" i="3"/>
  <c r="BJ25" i="3"/>
  <c r="BJ15" i="3"/>
  <c r="BJ35" i="3"/>
  <c r="BJ28" i="3"/>
  <c r="BJ19" i="3"/>
  <c r="BJ12" i="3"/>
  <c r="BJ20" i="3"/>
  <c r="BJ18" i="3"/>
  <c r="BJ17" i="3"/>
  <c r="BJ36" i="3"/>
  <c r="BJ30" i="3"/>
  <c r="BJ34" i="3"/>
  <c r="BJ16" i="3"/>
  <c r="BJ13" i="3"/>
  <c r="BJ33" i="3"/>
  <c r="BJ10" i="3"/>
  <c r="BJ24" i="3"/>
  <c r="BJ14" i="3"/>
  <c r="BJ8" i="3"/>
  <c r="BI47" i="3"/>
  <c r="BI65" i="3" s="1"/>
  <c r="BI53" i="3"/>
  <c r="BI71" i="3" s="1"/>
  <c r="BI49" i="3"/>
  <c r="BI67" i="3" s="1"/>
  <c r="BK1" i="3"/>
  <c r="BI45" i="3"/>
  <c r="BI63" i="3" s="1"/>
  <c r="BI43" i="3"/>
  <c r="BI61" i="3" s="1"/>
  <c r="BI48" i="3"/>
  <c r="BI66" i="3" s="1"/>
  <c r="BI56" i="3"/>
  <c r="BI74" i="3" s="1"/>
  <c r="BI52" i="3"/>
  <c r="BI70" i="3" s="1"/>
  <c r="BI54" i="3"/>
  <c r="BI72" i="3" s="1"/>
  <c r="BI55" i="3"/>
  <c r="BI73" i="3" s="1"/>
  <c r="BI44" i="3"/>
  <c r="BI62" i="3" s="1"/>
  <c r="BI50" i="3"/>
  <c r="BI68" i="3" s="1"/>
  <c r="BI46" i="3"/>
  <c r="BI64" i="3" s="1"/>
  <c r="BI41" i="3"/>
  <c r="BI59" i="3" s="1"/>
  <c r="BI42" i="3"/>
  <c r="BI60" i="3" s="1"/>
  <c r="BI51" i="3"/>
  <c r="BI69" i="3" s="1"/>
  <c r="BK4" i="3" l="1"/>
  <c r="BK58" i="3"/>
  <c r="BK40" i="3"/>
  <c r="BK22" i="3"/>
  <c r="BK2" i="3"/>
  <c r="BK29" i="3"/>
  <c r="BK23" i="3"/>
  <c r="BK24" i="3"/>
  <c r="BK30" i="3"/>
  <c r="BK37" i="3"/>
  <c r="BK35" i="3"/>
  <c r="BK25" i="3"/>
  <c r="BK34" i="3"/>
  <c r="BK28" i="3"/>
  <c r="BK5" i="3"/>
  <c r="BK9" i="3"/>
  <c r="BK32" i="3"/>
  <c r="BK14" i="3"/>
  <c r="BK6" i="3"/>
  <c r="BK33" i="3"/>
  <c r="BK20" i="3"/>
  <c r="BK15" i="3"/>
  <c r="BK13" i="3"/>
  <c r="BK7" i="3"/>
  <c r="BK19" i="3"/>
  <c r="BK26" i="3"/>
  <c r="BK12" i="3"/>
  <c r="BK36" i="3"/>
  <c r="BK17" i="3"/>
  <c r="BK31" i="3"/>
  <c r="BK27" i="3"/>
  <c r="BK10" i="3"/>
  <c r="BK18" i="3"/>
  <c r="BK16" i="3"/>
  <c r="BK8" i="3"/>
  <c r="BK11" i="3"/>
  <c r="BK38" i="3"/>
  <c r="BJ45" i="3"/>
  <c r="BJ63" i="3" s="1"/>
  <c r="BJ47" i="3"/>
  <c r="BJ65" i="3" s="1"/>
  <c r="BJ55" i="3"/>
  <c r="BJ73" i="3" s="1"/>
  <c r="BJ46" i="3"/>
  <c r="BJ64" i="3" s="1"/>
  <c r="BJ54" i="3"/>
  <c r="BJ72" i="3" s="1"/>
  <c r="BJ42" i="3"/>
  <c r="BJ60" i="3" s="1"/>
  <c r="BJ56" i="3"/>
  <c r="BJ74" i="3" s="1"/>
  <c r="BL1" i="3"/>
  <c r="BJ48" i="3"/>
  <c r="BJ66" i="3" s="1"/>
  <c r="BJ43" i="3"/>
  <c r="BJ61" i="3" s="1"/>
  <c r="BJ50" i="3"/>
  <c r="BJ68" i="3" s="1"/>
  <c r="BJ44" i="3"/>
  <c r="BJ62" i="3" s="1"/>
  <c r="BJ49" i="3"/>
  <c r="BJ67" i="3" s="1"/>
  <c r="BJ52" i="3"/>
  <c r="BJ70" i="3" s="1"/>
  <c r="BJ53" i="3"/>
  <c r="BJ71" i="3" s="1"/>
  <c r="BJ51" i="3"/>
  <c r="BJ69" i="3" s="1"/>
  <c r="BJ41" i="3"/>
  <c r="BJ59" i="3" s="1"/>
  <c r="BL4" i="3" l="1"/>
  <c r="BL58" i="3"/>
  <c r="BL22" i="3"/>
  <c r="BL40" i="3"/>
  <c r="BL2" i="3"/>
  <c r="BL25" i="3"/>
  <c r="BL29" i="3"/>
  <c r="BL12" i="3"/>
  <c r="BL23" i="3"/>
  <c r="BL32" i="3"/>
  <c r="BL35" i="3"/>
  <c r="BL7" i="3"/>
  <c r="BL36" i="3"/>
  <c r="BL24" i="3"/>
  <c r="BL15" i="3"/>
  <c r="BL20" i="3"/>
  <c r="BL5" i="3"/>
  <c r="BL10" i="3"/>
  <c r="BL26" i="3"/>
  <c r="BL13" i="3"/>
  <c r="BL17" i="3"/>
  <c r="BL31" i="3"/>
  <c r="BL38" i="3"/>
  <c r="BL8" i="3"/>
  <c r="BL28" i="3"/>
  <c r="BL9" i="3"/>
  <c r="BL14" i="3"/>
  <c r="BL27" i="3"/>
  <c r="BL30" i="3"/>
  <c r="BL34" i="3"/>
  <c r="BL18" i="3"/>
  <c r="BL16" i="3"/>
  <c r="BL11" i="3"/>
  <c r="BL33" i="3"/>
  <c r="BL37" i="3"/>
  <c r="BL6" i="3"/>
  <c r="BL19" i="3"/>
  <c r="BK54" i="3"/>
  <c r="BK72" i="3" s="1"/>
  <c r="BK46" i="3"/>
  <c r="BK64" i="3" s="1"/>
  <c r="BK51" i="3"/>
  <c r="BK69" i="3" s="1"/>
  <c r="BK48" i="3"/>
  <c r="BK66" i="3" s="1"/>
  <c r="BK41" i="3"/>
  <c r="BK59" i="3" s="1"/>
  <c r="BK45" i="3"/>
  <c r="BK63" i="3" s="1"/>
  <c r="BK44" i="3"/>
  <c r="BK62" i="3" s="1"/>
  <c r="BM1" i="3"/>
  <c r="BK42" i="3"/>
  <c r="BK60" i="3" s="1"/>
  <c r="BK52" i="3"/>
  <c r="BK70" i="3" s="1"/>
  <c r="BK50" i="3"/>
  <c r="BK68" i="3" s="1"/>
  <c r="BK43" i="3"/>
  <c r="BK61" i="3" s="1"/>
  <c r="BK55" i="3"/>
  <c r="BK73" i="3" s="1"/>
  <c r="BK53" i="3"/>
  <c r="BK71" i="3" s="1"/>
  <c r="BK49" i="3"/>
  <c r="BK67" i="3" s="1"/>
  <c r="BK56" i="3"/>
  <c r="BK74" i="3" s="1"/>
  <c r="BK47" i="3"/>
  <c r="BK65" i="3" s="1"/>
  <c r="BM4" i="3" l="1"/>
  <c r="BM58" i="3"/>
  <c r="BM40" i="3"/>
  <c r="BM22" i="3"/>
  <c r="BM2" i="3"/>
  <c r="BM33" i="3"/>
  <c r="BM25" i="3"/>
  <c r="BM32" i="3"/>
  <c r="BM20" i="3"/>
  <c r="BM38" i="3"/>
  <c r="BM5" i="3"/>
  <c r="BM8" i="3"/>
  <c r="BM27" i="3"/>
  <c r="BM24" i="3"/>
  <c r="BM17" i="3"/>
  <c r="BM28" i="3"/>
  <c r="BM29" i="3"/>
  <c r="BM34" i="3"/>
  <c r="BM14" i="3"/>
  <c r="BM19" i="3"/>
  <c r="BM37" i="3"/>
  <c r="BM15" i="3"/>
  <c r="BM36" i="3"/>
  <c r="BM23" i="3"/>
  <c r="BM26" i="3"/>
  <c r="BM10" i="3"/>
  <c r="BM9" i="3"/>
  <c r="BM31" i="3"/>
  <c r="BM12" i="3"/>
  <c r="BM6" i="3"/>
  <c r="BM7" i="3"/>
  <c r="BM35" i="3"/>
  <c r="BM30" i="3"/>
  <c r="BM11" i="3"/>
  <c r="BM18" i="3"/>
  <c r="BM16" i="3"/>
  <c r="BM13" i="3"/>
  <c r="BL46" i="3"/>
  <c r="BL64" i="3" s="1"/>
  <c r="BL44" i="3"/>
  <c r="BL62" i="3" s="1"/>
  <c r="BN1" i="3"/>
  <c r="BL53" i="3"/>
  <c r="BL71" i="3" s="1"/>
  <c r="BL52" i="3"/>
  <c r="BL70" i="3" s="1"/>
  <c r="BL42" i="3"/>
  <c r="BL60" i="3" s="1"/>
  <c r="BL51" i="3"/>
  <c r="BL69" i="3" s="1"/>
  <c r="BL48" i="3"/>
  <c r="BL66" i="3" s="1"/>
  <c r="BL43" i="3"/>
  <c r="BL61" i="3" s="1"/>
  <c r="BL49" i="3"/>
  <c r="BL67" i="3" s="1"/>
  <c r="BL56" i="3"/>
  <c r="BL74" i="3" s="1"/>
  <c r="BL54" i="3"/>
  <c r="BL72" i="3" s="1"/>
  <c r="BL41" i="3"/>
  <c r="BL59" i="3" s="1"/>
  <c r="BL47" i="3"/>
  <c r="BL65" i="3" s="1"/>
  <c r="BL55" i="3"/>
  <c r="BL73" i="3" s="1"/>
  <c r="BL50" i="3"/>
  <c r="BL68" i="3" s="1"/>
  <c r="BL45" i="3"/>
  <c r="BL63" i="3" s="1"/>
  <c r="BN4" i="3" l="1"/>
  <c r="BN58" i="3"/>
  <c r="BN22" i="3"/>
  <c r="BN40" i="3"/>
  <c r="BN2" i="3"/>
  <c r="BN24" i="3"/>
  <c r="BN33" i="3"/>
  <c r="BN37" i="3"/>
  <c r="BN6" i="3"/>
  <c r="BN34" i="3"/>
  <c r="BN35" i="3"/>
  <c r="BN7" i="3"/>
  <c r="BN15" i="3"/>
  <c r="BN31" i="3"/>
  <c r="BN10" i="3"/>
  <c r="BN20" i="3"/>
  <c r="BN17" i="3"/>
  <c r="BN32" i="3"/>
  <c r="BN27" i="3"/>
  <c r="BN28" i="3"/>
  <c r="BN23" i="3"/>
  <c r="BN38" i="3"/>
  <c r="BN12" i="3"/>
  <c r="BN29" i="3"/>
  <c r="BN18" i="3"/>
  <c r="BN30" i="3"/>
  <c r="BN26" i="3"/>
  <c r="BN25" i="3"/>
  <c r="BN11" i="3"/>
  <c r="BN19" i="3"/>
  <c r="BN5" i="3"/>
  <c r="BN8" i="3"/>
  <c r="BN36" i="3"/>
  <c r="BN16" i="3"/>
  <c r="BN14" i="3"/>
  <c r="BN13" i="3"/>
  <c r="BN9" i="3"/>
  <c r="BM55" i="3"/>
  <c r="BM73" i="3" s="1"/>
  <c r="BM42" i="3"/>
  <c r="BM60" i="3" s="1"/>
  <c r="BM48" i="3"/>
  <c r="BM66" i="3" s="1"/>
  <c r="BM46" i="3"/>
  <c r="BM64" i="3" s="1"/>
  <c r="BM43" i="3"/>
  <c r="BM61" i="3" s="1"/>
  <c r="BM52" i="3"/>
  <c r="BM70" i="3" s="1"/>
  <c r="BM50" i="3"/>
  <c r="BM68" i="3" s="1"/>
  <c r="BM41" i="3"/>
  <c r="BM59" i="3" s="1"/>
  <c r="BM54" i="3"/>
  <c r="BM72" i="3" s="1"/>
  <c r="BM47" i="3"/>
  <c r="BM65" i="3" s="1"/>
  <c r="BM44" i="3"/>
  <c r="BM62" i="3" s="1"/>
  <c r="BM53" i="3"/>
  <c r="BM71" i="3" s="1"/>
  <c r="BM49" i="3"/>
  <c r="BM67" i="3" s="1"/>
  <c r="BO1" i="3"/>
  <c r="BM56" i="3"/>
  <c r="BM74" i="3" s="1"/>
  <c r="BM45" i="3"/>
  <c r="BM63" i="3" s="1"/>
  <c r="BM51" i="3"/>
  <c r="BM69" i="3" s="1"/>
  <c r="BO4" i="3" l="1"/>
  <c r="BO58" i="3"/>
  <c r="BO22" i="3"/>
  <c r="BO40" i="3"/>
  <c r="BO2" i="3"/>
  <c r="BO24" i="3"/>
  <c r="BO29" i="3"/>
  <c r="BO38" i="3"/>
  <c r="BO36" i="3"/>
  <c r="BO37" i="3"/>
  <c r="BO12" i="3"/>
  <c r="BO31" i="3"/>
  <c r="BO30" i="3"/>
  <c r="BO6" i="3"/>
  <c r="BO7" i="3"/>
  <c r="BO10" i="3"/>
  <c r="BO20" i="3"/>
  <c r="BO32" i="3"/>
  <c r="BO27" i="3"/>
  <c r="BO35" i="3"/>
  <c r="BO13" i="3"/>
  <c r="BO8" i="3"/>
  <c r="BO17" i="3"/>
  <c r="BO19" i="3"/>
  <c r="BO18" i="3"/>
  <c r="BO33" i="3"/>
  <c r="BO14" i="3"/>
  <c r="BO23" i="3"/>
  <c r="BO9" i="3"/>
  <c r="BO34" i="3"/>
  <c r="BO16" i="3"/>
  <c r="BO28" i="3"/>
  <c r="BO25" i="3"/>
  <c r="BO26" i="3"/>
  <c r="BO15" i="3"/>
  <c r="BO11" i="3"/>
  <c r="BO5" i="3"/>
  <c r="BN53" i="3"/>
  <c r="BN71" i="3" s="1"/>
  <c r="BN45" i="3"/>
  <c r="BN63" i="3" s="1"/>
  <c r="BN50" i="3"/>
  <c r="BN68" i="3" s="1"/>
  <c r="BN52" i="3"/>
  <c r="BN70" i="3" s="1"/>
  <c r="BN55" i="3"/>
  <c r="BN73" i="3" s="1"/>
  <c r="BN44" i="3"/>
  <c r="BN62" i="3" s="1"/>
  <c r="BN42" i="3"/>
  <c r="BN60" i="3" s="1"/>
  <c r="BN41" i="3"/>
  <c r="BN59" i="3" s="1"/>
  <c r="BN47" i="3"/>
  <c r="BN65" i="3" s="1"/>
  <c r="BN49" i="3"/>
  <c r="BN67" i="3" s="1"/>
  <c r="BN51" i="3"/>
  <c r="BN69" i="3" s="1"/>
  <c r="BN46" i="3"/>
  <c r="BN64" i="3" s="1"/>
  <c r="BN43" i="3"/>
  <c r="BN61" i="3" s="1"/>
  <c r="BN54" i="3"/>
  <c r="BN72" i="3" s="1"/>
  <c r="BN48" i="3"/>
  <c r="BN66" i="3" s="1"/>
  <c r="BN56" i="3"/>
  <c r="BN74" i="3" s="1"/>
  <c r="BP1" i="3"/>
  <c r="BP4" i="3" l="1"/>
  <c r="BP58" i="3"/>
  <c r="BP22" i="3"/>
  <c r="BP40" i="3"/>
  <c r="BP2" i="3"/>
  <c r="BP26" i="3"/>
  <c r="BP15" i="3"/>
  <c r="BP16" i="3"/>
  <c r="BP24" i="3"/>
  <c r="BP37" i="3"/>
  <c r="BP25" i="3"/>
  <c r="BP31" i="3"/>
  <c r="BP29" i="3"/>
  <c r="BP11" i="3"/>
  <c r="BP36" i="3"/>
  <c r="BP7" i="3"/>
  <c r="BP10" i="3"/>
  <c r="BP20" i="3"/>
  <c r="BP38" i="3"/>
  <c r="BP17" i="3"/>
  <c r="BP8" i="3"/>
  <c r="BP14" i="3"/>
  <c r="BP18" i="3"/>
  <c r="BP35" i="3"/>
  <c r="BP13" i="3"/>
  <c r="BP28" i="3"/>
  <c r="BP23" i="3"/>
  <c r="BP5" i="3"/>
  <c r="BP33" i="3"/>
  <c r="BP19" i="3"/>
  <c r="BP30" i="3"/>
  <c r="BP34" i="3"/>
  <c r="BP6" i="3"/>
  <c r="BP12" i="3"/>
  <c r="BP27" i="3"/>
  <c r="BP9" i="3"/>
  <c r="BP32" i="3"/>
  <c r="BO50" i="3"/>
  <c r="BO68" i="3" s="1"/>
  <c r="BO55" i="3"/>
  <c r="BO73" i="3" s="1"/>
  <c r="BO45" i="3"/>
  <c r="BO63" i="3" s="1"/>
  <c r="BO42" i="3"/>
  <c r="BO60" i="3" s="1"/>
  <c r="BO47" i="3"/>
  <c r="BO65" i="3" s="1"/>
  <c r="BO46" i="3"/>
  <c r="BO64" i="3" s="1"/>
  <c r="BO49" i="3"/>
  <c r="BO67" i="3" s="1"/>
  <c r="BO53" i="3"/>
  <c r="BO71" i="3" s="1"/>
  <c r="BO44" i="3"/>
  <c r="BO62" i="3" s="1"/>
  <c r="BO56" i="3"/>
  <c r="BO74" i="3" s="1"/>
  <c r="BO41" i="3"/>
  <c r="BO59" i="3" s="1"/>
  <c r="BO43" i="3"/>
  <c r="BO61" i="3" s="1"/>
  <c r="BO51" i="3"/>
  <c r="BO69" i="3" s="1"/>
  <c r="BQ1" i="3"/>
  <c r="BO54" i="3"/>
  <c r="BO72" i="3" s="1"/>
  <c r="BO48" i="3"/>
  <c r="BO66" i="3" s="1"/>
  <c r="BO52" i="3"/>
  <c r="BO70" i="3" s="1"/>
  <c r="BQ4" i="3" l="1"/>
  <c r="BQ58" i="3"/>
  <c r="BQ22" i="3"/>
  <c r="BQ40" i="3"/>
  <c r="BQ2" i="3"/>
  <c r="BQ29" i="3"/>
  <c r="BQ26" i="3"/>
  <c r="BQ17" i="3"/>
  <c r="BQ30" i="3"/>
  <c r="BQ25" i="3"/>
  <c r="BQ10" i="3"/>
  <c r="BQ9" i="3"/>
  <c r="BQ11" i="3"/>
  <c r="BQ20" i="3"/>
  <c r="BQ33" i="3"/>
  <c r="BQ34" i="3"/>
  <c r="BQ13" i="3"/>
  <c r="BQ8" i="3"/>
  <c r="BQ35" i="3"/>
  <c r="BQ7" i="3"/>
  <c r="BQ14" i="3"/>
  <c r="BQ38" i="3"/>
  <c r="BQ36" i="3"/>
  <c r="BQ5" i="3"/>
  <c r="BQ24" i="3"/>
  <c r="BQ23" i="3"/>
  <c r="BQ27" i="3"/>
  <c r="BQ16" i="3"/>
  <c r="BQ19" i="3"/>
  <c r="BQ12" i="3"/>
  <c r="BQ18" i="3"/>
  <c r="BQ28" i="3"/>
  <c r="BQ32" i="3"/>
  <c r="BQ37" i="3"/>
  <c r="BQ31" i="3"/>
  <c r="BQ6" i="3"/>
  <c r="BQ15" i="3"/>
  <c r="BP50" i="3"/>
  <c r="BP68" i="3" s="1"/>
  <c r="BP51" i="3"/>
  <c r="BP69" i="3" s="1"/>
  <c r="BP53" i="3"/>
  <c r="BP71" i="3" s="1"/>
  <c r="BP45" i="3"/>
  <c r="BP63" i="3" s="1"/>
  <c r="BP46" i="3"/>
  <c r="BP64" i="3" s="1"/>
  <c r="BP54" i="3"/>
  <c r="BP72" i="3" s="1"/>
  <c r="BP55" i="3"/>
  <c r="BP73" i="3" s="1"/>
  <c r="BP56" i="3"/>
  <c r="BP74" i="3" s="1"/>
  <c r="BP47" i="3"/>
  <c r="BP65" i="3" s="1"/>
  <c r="BP42" i="3"/>
  <c r="BP60" i="3" s="1"/>
  <c r="BP48" i="3"/>
  <c r="BP66" i="3" s="1"/>
  <c r="BP49" i="3"/>
  <c r="BP67" i="3" s="1"/>
  <c r="BP44" i="3"/>
  <c r="BP62" i="3" s="1"/>
  <c r="BP52" i="3"/>
  <c r="BP70" i="3" s="1"/>
  <c r="BP43" i="3"/>
  <c r="BP61" i="3" s="1"/>
  <c r="BP41" i="3"/>
  <c r="BP59" i="3" s="1"/>
  <c r="BR1" i="3"/>
  <c r="BR4" i="3" l="1"/>
  <c r="BR58" i="3"/>
  <c r="BR22" i="3"/>
  <c r="BR40" i="3"/>
  <c r="BR2" i="3"/>
  <c r="BR36" i="3"/>
  <c r="BR13" i="3"/>
  <c r="BR14" i="3"/>
  <c r="BR30" i="3"/>
  <c r="BR17" i="3"/>
  <c r="BR29" i="3"/>
  <c r="BR16" i="3"/>
  <c r="BR37" i="3"/>
  <c r="BR9" i="3"/>
  <c r="BR32" i="3"/>
  <c r="BR15" i="3"/>
  <c r="BR19" i="3"/>
  <c r="BR8" i="3"/>
  <c r="BR25" i="3"/>
  <c r="BR28" i="3"/>
  <c r="BR27" i="3"/>
  <c r="BR34" i="3"/>
  <c r="BR7" i="3"/>
  <c r="BR38" i="3"/>
  <c r="BR31" i="3"/>
  <c r="BR26" i="3"/>
  <c r="BR5" i="3"/>
  <c r="BR20" i="3"/>
  <c r="BR6" i="3"/>
  <c r="BR24" i="3"/>
  <c r="BR23" i="3"/>
  <c r="BR18" i="3"/>
  <c r="BR33" i="3"/>
  <c r="BR11" i="3"/>
  <c r="BR10" i="3"/>
  <c r="BR35" i="3"/>
  <c r="BR12" i="3"/>
  <c r="BQ49" i="3"/>
  <c r="BQ67" i="3" s="1"/>
  <c r="BQ45" i="3"/>
  <c r="BQ63" i="3" s="1"/>
  <c r="BQ53" i="3"/>
  <c r="BQ71" i="3" s="1"/>
  <c r="BQ42" i="3"/>
  <c r="BQ60" i="3" s="1"/>
  <c r="BQ47" i="3"/>
  <c r="BQ65" i="3" s="1"/>
  <c r="BQ56" i="3"/>
  <c r="BQ74" i="3" s="1"/>
  <c r="BQ55" i="3"/>
  <c r="BQ73" i="3" s="1"/>
  <c r="BQ48" i="3"/>
  <c r="BQ66" i="3" s="1"/>
  <c r="BQ44" i="3"/>
  <c r="BQ62" i="3" s="1"/>
  <c r="BQ43" i="3"/>
  <c r="BQ61" i="3" s="1"/>
  <c r="BQ54" i="3"/>
  <c r="BQ72" i="3" s="1"/>
  <c r="BQ50" i="3"/>
  <c r="BQ68" i="3" s="1"/>
  <c r="BQ52" i="3"/>
  <c r="BQ70" i="3" s="1"/>
  <c r="BQ51" i="3"/>
  <c r="BQ69" i="3" s="1"/>
  <c r="BQ46" i="3"/>
  <c r="BQ64" i="3" s="1"/>
  <c r="BQ41" i="3"/>
  <c r="BQ59" i="3" s="1"/>
  <c r="BS1" i="3"/>
  <c r="BS58" i="3" l="1"/>
  <c r="BS22" i="3"/>
  <c r="BS4" i="3"/>
  <c r="BS40" i="3"/>
  <c r="BS2" i="3"/>
  <c r="BS28" i="3"/>
  <c r="BS13" i="3"/>
  <c r="BS5" i="3"/>
  <c r="BS15" i="3"/>
  <c r="BS26" i="3"/>
  <c r="BS7" i="3"/>
  <c r="BS31" i="3"/>
  <c r="BS38" i="3"/>
  <c r="BS8" i="3"/>
  <c r="BS14" i="3"/>
  <c r="BS9" i="3"/>
  <c r="BS20" i="3"/>
  <c r="BS24" i="3"/>
  <c r="BS32" i="3"/>
  <c r="BS27" i="3"/>
  <c r="BS34" i="3"/>
  <c r="BS23" i="3"/>
  <c r="BS37" i="3"/>
  <c r="BS29" i="3"/>
  <c r="BS10" i="3"/>
  <c r="BS16" i="3"/>
  <c r="BS18" i="3"/>
  <c r="BS30" i="3"/>
  <c r="BS33" i="3"/>
  <c r="BS11" i="3"/>
  <c r="BS12" i="3"/>
  <c r="BS25" i="3"/>
  <c r="BS6" i="3"/>
  <c r="BS17" i="3"/>
  <c r="BS19" i="3"/>
  <c r="BS35" i="3"/>
  <c r="BS36" i="3"/>
  <c r="BR54" i="3"/>
  <c r="BR72" i="3" s="1"/>
  <c r="BR43" i="3"/>
  <c r="BR61" i="3" s="1"/>
  <c r="BR42" i="3"/>
  <c r="BR60" i="3" s="1"/>
  <c r="BR49" i="3"/>
  <c r="BR67" i="3" s="1"/>
  <c r="BR53" i="3"/>
  <c r="BR71" i="3" s="1"/>
  <c r="BR45" i="3"/>
  <c r="BR63" i="3" s="1"/>
  <c r="BR44" i="3"/>
  <c r="BR62" i="3" s="1"/>
  <c r="BR41" i="3"/>
  <c r="BR59" i="3" s="1"/>
  <c r="BR52" i="3"/>
  <c r="BR70" i="3" s="1"/>
  <c r="BR48" i="3"/>
  <c r="BR66" i="3" s="1"/>
  <c r="BR46" i="3"/>
  <c r="BR64" i="3" s="1"/>
  <c r="BR56" i="3"/>
  <c r="BR74" i="3" s="1"/>
  <c r="BR50" i="3"/>
  <c r="BR68" i="3" s="1"/>
  <c r="BR55" i="3"/>
  <c r="BR73" i="3" s="1"/>
  <c r="BR47" i="3"/>
  <c r="BR65" i="3" s="1"/>
  <c r="BR51" i="3"/>
  <c r="BR69" i="3" s="1"/>
  <c r="BT1" i="3"/>
  <c r="BT58" i="3" l="1"/>
  <c r="BT4" i="3"/>
  <c r="BT22" i="3"/>
  <c r="BT40" i="3"/>
  <c r="BT2" i="3"/>
  <c r="BT28" i="3"/>
  <c r="BT12" i="3"/>
  <c r="BT6" i="3"/>
  <c r="BT25" i="3"/>
  <c r="BT20" i="3"/>
  <c r="BT23" i="3"/>
  <c r="BT10" i="3"/>
  <c r="BT33" i="3"/>
  <c r="BT34" i="3"/>
  <c r="BT35" i="3"/>
  <c r="BT24" i="3"/>
  <c r="BT13" i="3"/>
  <c r="BT31" i="3"/>
  <c r="BT27" i="3"/>
  <c r="BT7" i="3"/>
  <c r="BT11" i="3"/>
  <c r="BT15" i="3"/>
  <c r="BT29" i="3"/>
  <c r="BT38" i="3"/>
  <c r="BT37" i="3"/>
  <c r="BT8" i="3"/>
  <c r="BT30" i="3"/>
  <c r="BT32" i="3"/>
  <c r="BT16" i="3"/>
  <c r="BT14" i="3"/>
  <c r="BT5" i="3"/>
  <c r="BT36" i="3"/>
  <c r="BT19" i="3"/>
  <c r="BT17" i="3"/>
  <c r="BT18" i="3"/>
  <c r="BT9" i="3"/>
  <c r="BT26" i="3"/>
  <c r="BS54" i="3"/>
  <c r="BS72" i="3" s="1"/>
  <c r="BS46" i="3"/>
  <c r="BS64" i="3" s="1"/>
  <c r="BS48" i="3"/>
  <c r="BS66" i="3" s="1"/>
  <c r="BS42" i="3"/>
  <c r="BS60" i="3" s="1"/>
  <c r="BS56" i="3"/>
  <c r="BS74" i="3" s="1"/>
  <c r="BS53" i="3"/>
  <c r="BS71" i="3" s="1"/>
  <c r="BS41" i="3"/>
  <c r="BS59" i="3" s="1"/>
  <c r="BS52" i="3"/>
  <c r="BS70" i="3" s="1"/>
  <c r="BS45" i="3"/>
  <c r="BS63" i="3" s="1"/>
  <c r="BS44" i="3"/>
  <c r="BS62" i="3" s="1"/>
  <c r="BS43" i="3"/>
  <c r="BS61" i="3" s="1"/>
  <c r="BS47" i="3"/>
  <c r="BS65" i="3" s="1"/>
  <c r="BS51" i="3"/>
  <c r="BS69" i="3" s="1"/>
  <c r="BU1" i="3"/>
  <c r="BS49" i="3"/>
  <c r="BS67" i="3" s="1"/>
  <c r="BS50" i="3"/>
  <c r="BS68" i="3" s="1"/>
  <c r="BS55" i="3"/>
  <c r="BS73" i="3" s="1"/>
  <c r="BU40" i="3" l="1"/>
  <c r="BU58" i="3"/>
  <c r="BU4" i="3"/>
  <c r="BU22" i="3"/>
  <c r="BU2" i="3"/>
  <c r="BU8" i="3"/>
  <c r="BU11" i="3"/>
  <c r="BU14" i="3"/>
  <c r="BU7" i="3"/>
  <c r="BU13" i="3"/>
  <c r="BU31" i="3"/>
  <c r="BU27" i="3"/>
  <c r="BU37" i="3"/>
  <c r="BU38" i="3"/>
  <c r="BU34" i="3"/>
  <c r="BU10" i="3"/>
  <c r="BU23" i="3"/>
  <c r="BU24" i="3"/>
  <c r="BU30" i="3"/>
  <c r="BU16" i="3"/>
  <c r="BU12" i="3"/>
  <c r="BU15" i="3"/>
  <c r="BU33" i="3"/>
  <c r="BU6" i="3"/>
  <c r="BU32" i="3"/>
  <c r="BU35" i="3"/>
  <c r="BU25" i="3"/>
  <c r="BU18" i="3"/>
  <c r="BU28" i="3"/>
  <c r="BU5" i="3"/>
  <c r="BU17" i="3"/>
  <c r="BU20" i="3"/>
  <c r="BU29" i="3"/>
  <c r="BU26" i="3"/>
  <c r="BU19" i="3"/>
  <c r="BU9" i="3"/>
  <c r="BU36" i="3"/>
  <c r="BT54" i="3"/>
  <c r="BT72" i="3" s="1"/>
  <c r="BT50" i="3"/>
  <c r="BT68" i="3" s="1"/>
  <c r="BT45" i="3"/>
  <c r="BT63" i="3" s="1"/>
  <c r="BT49" i="3"/>
  <c r="BT67" i="3" s="1"/>
  <c r="BT48" i="3"/>
  <c r="BT66" i="3" s="1"/>
  <c r="BT47" i="3"/>
  <c r="BT65" i="3" s="1"/>
  <c r="BT52" i="3"/>
  <c r="BT70" i="3" s="1"/>
  <c r="BV1" i="3"/>
  <c r="BT41" i="3"/>
  <c r="BT59" i="3" s="1"/>
  <c r="BT55" i="3"/>
  <c r="BT73" i="3" s="1"/>
  <c r="BT51" i="3"/>
  <c r="BT69" i="3" s="1"/>
  <c r="BT56" i="3"/>
  <c r="BT74" i="3" s="1"/>
  <c r="BT44" i="3"/>
  <c r="BT62" i="3" s="1"/>
  <c r="BT53" i="3"/>
  <c r="BT71" i="3" s="1"/>
  <c r="BT42" i="3"/>
  <c r="BT60" i="3" s="1"/>
  <c r="BT46" i="3"/>
  <c r="BT64" i="3" s="1"/>
  <c r="BT43" i="3"/>
  <c r="BT61" i="3" s="1"/>
  <c r="BV58" i="3" l="1"/>
  <c r="BV40" i="3"/>
  <c r="BV22" i="3"/>
  <c r="BV4" i="3"/>
  <c r="BV2" i="3"/>
  <c r="BV31" i="3"/>
  <c r="BV33" i="3"/>
  <c r="BV34" i="3"/>
  <c r="BV37" i="3"/>
  <c r="BV24" i="3"/>
  <c r="BV26" i="3"/>
  <c r="BV25" i="3"/>
  <c r="BV38" i="3"/>
  <c r="BV12" i="3"/>
  <c r="BV16" i="3"/>
  <c r="BV29" i="3"/>
  <c r="BV5" i="3"/>
  <c r="BV11" i="3"/>
  <c r="BV30" i="3"/>
  <c r="BV23" i="3"/>
  <c r="BV27" i="3"/>
  <c r="BV8" i="3"/>
  <c r="BV14" i="3"/>
  <c r="BV6" i="3"/>
  <c r="BV36" i="3"/>
  <c r="BV28" i="3"/>
  <c r="BV7" i="3"/>
  <c r="BV35" i="3"/>
  <c r="BV20" i="3"/>
  <c r="BV19" i="3"/>
  <c r="BV13" i="3"/>
  <c r="BV32" i="3"/>
  <c r="BV18" i="3"/>
  <c r="BV10" i="3"/>
  <c r="BV9" i="3"/>
  <c r="BV17" i="3"/>
  <c r="BV15" i="3"/>
  <c r="BU44" i="3"/>
  <c r="BU62" i="3" s="1"/>
  <c r="BU47" i="3"/>
  <c r="BU65" i="3" s="1"/>
  <c r="BU56" i="3"/>
  <c r="BU74" i="3" s="1"/>
  <c r="BW1" i="3"/>
  <c r="BU41" i="3"/>
  <c r="BU59" i="3" s="1"/>
  <c r="BU51" i="3"/>
  <c r="BU69" i="3" s="1"/>
  <c r="BU53" i="3"/>
  <c r="BU71" i="3" s="1"/>
  <c r="BU46" i="3"/>
  <c r="BU64" i="3" s="1"/>
  <c r="BU49" i="3"/>
  <c r="BU67" i="3" s="1"/>
  <c r="BU52" i="3"/>
  <c r="BU70" i="3" s="1"/>
  <c r="BU50" i="3"/>
  <c r="BU68" i="3" s="1"/>
  <c r="BU48" i="3"/>
  <c r="BU66" i="3" s="1"/>
  <c r="BU55" i="3"/>
  <c r="BU73" i="3" s="1"/>
  <c r="BU45" i="3"/>
  <c r="BU63" i="3" s="1"/>
  <c r="BU42" i="3"/>
  <c r="BU60" i="3" s="1"/>
  <c r="BU43" i="3"/>
  <c r="BU61" i="3" s="1"/>
  <c r="BU54" i="3"/>
  <c r="BU72" i="3" s="1"/>
  <c r="BW22" i="3" l="1"/>
  <c r="BW58" i="3"/>
  <c r="BW40" i="3"/>
  <c r="BW4" i="3"/>
  <c r="BW2" i="3"/>
  <c r="BW23" i="3"/>
  <c r="BW27" i="3"/>
  <c r="BW7" i="3"/>
  <c r="BW9" i="3"/>
  <c r="BW31" i="3"/>
  <c r="BW32" i="3"/>
  <c r="BW33" i="3"/>
  <c r="BW19" i="3"/>
  <c r="BW35" i="3"/>
  <c r="BW13" i="3"/>
  <c r="BW16" i="3"/>
  <c r="BW12" i="3"/>
  <c r="BW29" i="3"/>
  <c r="BW15" i="3"/>
  <c r="BW24" i="3"/>
  <c r="BW6" i="3"/>
  <c r="BW5" i="3"/>
  <c r="BW10" i="3"/>
  <c r="BW30" i="3"/>
  <c r="BW11" i="3"/>
  <c r="BW17" i="3"/>
  <c r="BW8" i="3"/>
  <c r="BW36" i="3"/>
  <c r="BW26" i="3"/>
  <c r="BW34" i="3"/>
  <c r="BW28" i="3"/>
  <c r="BW14" i="3"/>
  <c r="BW37" i="3"/>
  <c r="BW20" i="3"/>
  <c r="BW18" i="3"/>
  <c r="BW25" i="3"/>
  <c r="BW38" i="3"/>
  <c r="BV49" i="3"/>
  <c r="BV67" i="3" s="1"/>
  <c r="BV41" i="3"/>
  <c r="BV59" i="3" s="1"/>
  <c r="BV45" i="3"/>
  <c r="BV63" i="3" s="1"/>
  <c r="BV51" i="3"/>
  <c r="BV69" i="3" s="1"/>
  <c r="BV42" i="3"/>
  <c r="BV60" i="3" s="1"/>
  <c r="BV43" i="3"/>
  <c r="BV61" i="3" s="1"/>
  <c r="BV53" i="3"/>
  <c r="BV71" i="3" s="1"/>
  <c r="BV55" i="3"/>
  <c r="BV73" i="3" s="1"/>
  <c r="BV54" i="3"/>
  <c r="BV72" i="3" s="1"/>
  <c r="BV47" i="3"/>
  <c r="BV65" i="3" s="1"/>
  <c r="BV56" i="3"/>
  <c r="BV74" i="3" s="1"/>
  <c r="BV48" i="3"/>
  <c r="BV66" i="3" s="1"/>
  <c r="BV44" i="3"/>
  <c r="BV62" i="3" s="1"/>
  <c r="BX1" i="3"/>
  <c r="BV50" i="3"/>
  <c r="BV68" i="3" s="1"/>
  <c r="BV46" i="3"/>
  <c r="BV64" i="3" s="1"/>
  <c r="BV52" i="3"/>
  <c r="BV70" i="3" s="1"/>
  <c r="BX58" i="3" l="1"/>
  <c r="BX40" i="3"/>
  <c r="BX22" i="3"/>
  <c r="BX4" i="3"/>
  <c r="BX2" i="3"/>
  <c r="BX24" i="3"/>
  <c r="BX27" i="3"/>
  <c r="BX23" i="3"/>
  <c r="BX33" i="3"/>
  <c r="BX30" i="3"/>
  <c r="BX34" i="3"/>
  <c r="BX28" i="3"/>
  <c r="BX29" i="3"/>
  <c r="BX14" i="3"/>
  <c r="BX15" i="3"/>
  <c r="BX13" i="3"/>
  <c r="BX16" i="3"/>
  <c r="BX12" i="3"/>
  <c r="BX32" i="3"/>
  <c r="BX6" i="3"/>
  <c r="BX37" i="3"/>
  <c r="BX19" i="3"/>
  <c r="BX31" i="3"/>
  <c r="BX7" i="3"/>
  <c r="BX18" i="3"/>
  <c r="BX36" i="3"/>
  <c r="BX35" i="3"/>
  <c r="BX26" i="3"/>
  <c r="BX17" i="3"/>
  <c r="BX5" i="3"/>
  <c r="BX20" i="3"/>
  <c r="BX11" i="3"/>
  <c r="BX25" i="3"/>
  <c r="BX10" i="3"/>
  <c r="BX9" i="3"/>
  <c r="BX8" i="3"/>
  <c r="BX38" i="3"/>
  <c r="BW41" i="3"/>
  <c r="BW59" i="3" s="1"/>
  <c r="BW50" i="3"/>
  <c r="BW68" i="3" s="1"/>
  <c r="BW49" i="3"/>
  <c r="BW67" i="3" s="1"/>
  <c r="BW54" i="3"/>
  <c r="BW72" i="3" s="1"/>
  <c r="BW45" i="3"/>
  <c r="BW63" i="3" s="1"/>
  <c r="BW53" i="3"/>
  <c r="BW71" i="3" s="1"/>
  <c r="BW55" i="3"/>
  <c r="BW73" i="3" s="1"/>
  <c r="BW42" i="3"/>
  <c r="BW60" i="3" s="1"/>
  <c r="BW48" i="3"/>
  <c r="BW66" i="3" s="1"/>
  <c r="BW51" i="3"/>
  <c r="BW69" i="3" s="1"/>
  <c r="BW44" i="3"/>
  <c r="BW62" i="3" s="1"/>
  <c r="BW46" i="3"/>
  <c r="BW64" i="3" s="1"/>
  <c r="BW43" i="3"/>
  <c r="BW61" i="3" s="1"/>
  <c r="BY1" i="3"/>
  <c r="BW52" i="3"/>
  <c r="BW70" i="3" s="1"/>
  <c r="BW47" i="3"/>
  <c r="BW65" i="3" s="1"/>
  <c r="BW56" i="3"/>
  <c r="BW74" i="3" s="1"/>
  <c r="BY58" i="3" l="1"/>
  <c r="BY40" i="3"/>
  <c r="BY22" i="3"/>
  <c r="BY4" i="3"/>
  <c r="BY2" i="3"/>
  <c r="BY37" i="3"/>
  <c r="BY34" i="3"/>
  <c r="BY27" i="3"/>
  <c r="BY33" i="3"/>
  <c r="BY10" i="3"/>
  <c r="BY17" i="3"/>
  <c r="BY20" i="3"/>
  <c r="BY13" i="3"/>
  <c r="BY16" i="3"/>
  <c r="BY28" i="3"/>
  <c r="BY12" i="3"/>
  <c r="BY31" i="3"/>
  <c r="BY30" i="3"/>
  <c r="BY9" i="3"/>
  <c r="BY18" i="3"/>
  <c r="BY26" i="3"/>
  <c r="BY32" i="3"/>
  <c r="BY24" i="3"/>
  <c r="BY38" i="3"/>
  <c r="BY36" i="3"/>
  <c r="BY7" i="3"/>
  <c r="BY15" i="3"/>
  <c r="BY25" i="3"/>
  <c r="BY19" i="3"/>
  <c r="BY29" i="3"/>
  <c r="BY35" i="3"/>
  <c r="BY11" i="3"/>
  <c r="BY23" i="3"/>
  <c r="BY14" i="3"/>
  <c r="BY5" i="3"/>
  <c r="BY6" i="3"/>
  <c r="BY8" i="3"/>
  <c r="BX47" i="3"/>
  <c r="BX65" i="3" s="1"/>
  <c r="BX45" i="3"/>
  <c r="BX63" i="3" s="1"/>
  <c r="BX50" i="3"/>
  <c r="BX68" i="3" s="1"/>
  <c r="BX42" i="3"/>
  <c r="BX60" i="3" s="1"/>
  <c r="BX51" i="3"/>
  <c r="BX69" i="3" s="1"/>
  <c r="BZ1" i="3"/>
  <c r="BX41" i="3"/>
  <c r="BX59" i="3" s="1"/>
  <c r="BX52" i="3"/>
  <c r="BX70" i="3" s="1"/>
  <c r="BX54" i="3"/>
  <c r="BX72" i="3" s="1"/>
  <c r="BX44" i="3"/>
  <c r="BX62" i="3" s="1"/>
  <c r="BX49" i="3"/>
  <c r="BX67" i="3" s="1"/>
  <c r="BX53" i="3"/>
  <c r="BX71" i="3" s="1"/>
  <c r="BX46" i="3"/>
  <c r="BX64" i="3" s="1"/>
  <c r="BX43" i="3"/>
  <c r="BX61" i="3" s="1"/>
  <c r="BX55" i="3"/>
  <c r="BX73" i="3" s="1"/>
  <c r="BX48" i="3"/>
  <c r="BX66" i="3" s="1"/>
  <c r="BX56" i="3"/>
  <c r="BX74" i="3" s="1"/>
  <c r="BZ58" i="3" l="1"/>
  <c r="BZ40" i="3"/>
  <c r="BZ22" i="3"/>
  <c r="BZ4" i="3"/>
  <c r="BZ2" i="3"/>
  <c r="BZ28" i="3"/>
  <c r="BZ5" i="3"/>
  <c r="BZ38" i="3"/>
  <c r="BZ13" i="3"/>
  <c r="BZ33" i="3"/>
  <c r="BZ7" i="3"/>
  <c r="BZ10" i="3"/>
  <c r="BZ17" i="3"/>
  <c r="BZ25" i="3"/>
  <c r="BZ26" i="3"/>
  <c r="BZ29" i="3"/>
  <c r="BZ14" i="3"/>
  <c r="BZ19" i="3"/>
  <c r="BZ20" i="3"/>
  <c r="BZ18" i="3"/>
  <c r="BZ34" i="3"/>
  <c r="BZ12" i="3"/>
  <c r="BZ30" i="3"/>
  <c r="BZ24" i="3"/>
  <c r="BZ6" i="3"/>
  <c r="BZ27" i="3"/>
  <c r="BZ36" i="3"/>
  <c r="BZ16" i="3"/>
  <c r="BZ9" i="3"/>
  <c r="BZ31" i="3"/>
  <c r="BZ11" i="3"/>
  <c r="BZ8" i="3"/>
  <c r="BZ23" i="3"/>
  <c r="BZ35" i="3"/>
  <c r="BZ37" i="3"/>
  <c r="BZ15" i="3"/>
  <c r="BZ32" i="3"/>
  <c r="BY42" i="3"/>
  <c r="BY60" i="3" s="1"/>
  <c r="BY55" i="3"/>
  <c r="BY73" i="3" s="1"/>
  <c r="BY56" i="3"/>
  <c r="BY74" i="3" s="1"/>
  <c r="CA1" i="3"/>
  <c r="BY49" i="3"/>
  <c r="BY67" i="3" s="1"/>
  <c r="BY51" i="3"/>
  <c r="BY69" i="3" s="1"/>
  <c r="BY46" i="3"/>
  <c r="BY64" i="3" s="1"/>
  <c r="BY43" i="3"/>
  <c r="BY61" i="3" s="1"/>
  <c r="BY45" i="3"/>
  <c r="BY63" i="3" s="1"/>
  <c r="BY54" i="3"/>
  <c r="BY72" i="3" s="1"/>
  <c r="BY41" i="3"/>
  <c r="BY59" i="3" s="1"/>
  <c r="BY50" i="3"/>
  <c r="BY68" i="3" s="1"/>
  <c r="BY53" i="3"/>
  <c r="BY71" i="3" s="1"/>
  <c r="BY52" i="3"/>
  <c r="BY70" i="3" s="1"/>
  <c r="BY48" i="3"/>
  <c r="BY66" i="3" s="1"/>
  <c r="BY47" i="3"/>
  <c r="BY65" i="3" s="1"/>
  <c r="BY44" i="3"/>
  <c r="BY62" i="3" s="1"/>
  <c r="CA22" i="3" l="1"/>
  <c r="CA58" i="3"/>
  <c r="CA40" i="3"/>
  <c r="CA4" i="3"/>
  <c r="CA2" i="3"/>
  <c r="CA17" i="3"/>
  <c r="CA23" i="3"/>
  <c r="CA13" i="3"/>
  <c r="CA34" i="3"/>
  <c r="CA24" i="3"/>
  <c r="CA5" i="3"/>
  <c r="CA25" i="3"/>
  <c r="CA20" i="3"/>
  <c r="CA27" i="3"/>
  <c r="CA8" i="3"/>
  <c r="CA14" i="3"/>
  <c r="CA29" i="3"/>
  <c r="CA12" i="3"/>
  <c r="CA18" i="3"/>
  <c r="CA30" i="3"/>
  <c r="CA31" i="3"/>
  <c r="CA15" i="3"/>
  <c r="CA11" i="3"/>
  <c r="CA6" i="3"/>
  <c r="CA16" i="3"/>
  <c r="CA7" i="3"/>
  <c r="CA26" i="3"/>
  <c r="CA32" i="3"/>
  <c r="CA36" i="3"/>
  <c r="CA33" i="3"/>
  <c r="CA28" i="3"/>
  <c r="CA37" i="3"/>
  <c r="CA35" i="3"/>
  <c r="CA10" i="3"/>
  <c r="CA19" i="3"/>
  <c r="CA9" i="3"/>
  <c r="CA38" i="3"/>
  <c r="BZ55" i="3"/>
  <c r="BZ73" i="3" s="1"/>
  <c r="BZ56" i="3"/>
  <c r="BZ74" i="3" s="1"/>
  <c r="BZ50" i="3"/>
  <c r="BZ68" i="3" s="1"/>
  <c r="BZ51" i="3"/>
  <c r="BZ69" i="3" s="1"/>
  <c r="BZ49" i="3"/>
  <c r="BZ67" i="3" s="1"/>
  <c r="BZ54" i="3"/>
  <c r="BZ72" i="3" s="1"/>
  <c r="CB1" i="3"/>
  <c r="BZ46" i="3"/>
  <c r="BZ64" i="3" s="1"/>
  <c r="BZ41" i="3"/>
  <c r="BZ59" i="3" s="1"/>
  <c r="BZ47" i="3"/>
  <c r="BZ65" i="3" s="1"/>
  <c r="BZ52" i="3"/>
  <c r="BZ70" i="3" s="1"/>
  <c r="BZ45" i="3"/>
  <c r="BZ63" i="3" s="1"/>
  <c r="BZ53" i="3"/>
  <c r="BZ71" i="3" s="1"/>
  <c r="BZ43" i="3"/>
  <c r="BZ61" i="3" s="1"/>
  <c r="BZ42" i="3"/>
  <c r="BZ60" i="3" s="1"/>
  <c r="BZ48" i="3"/>
  <c r="BZ66" i="3" s="1"/>
  <c r="BZ44" i="3"/>
  <c r="BZ62" i="3" s="1"/>
  <c r="CB58" i="3" l="1"/>
  <c r="CB40" i="3"/>
  <c r="CB22" i="3"/>
  <c r="CB4" i="3"/>
  <c r="CB2" i="3"/>
  <c r="CB34" i="3"/>
  <c r="CB38" i="3"/>
  <c r="CB27" i="3"/>
  <c r="CB25" i="3"/>
  <c r="CB37" i="3"/>
  <c r="CB24" i="3"/>
  <c r="CB28" i="3"/>
  <c r="CB29" i="3"/>
  <c r="CB11" i="3"/>
  <c r="CB13" i="3"/>
  <c r="CB35" i="3"/>
  <c r="CB20" i="3"/>
  <c r="CB32" i="3"/>
  <c r="CB6" i="3"/>
  <c r="CB30" i="3"/>
  <c r="CB36" i="3"/>
  <c r="CB19" i="3"/>
  <c r="CB16" i="3"/>
  <c r="CB33" i="3"/>
  <c r="CB5" i="3"/>
  <c r="CB9" i="3"/>
  <c r="CB7" i="3"/>
  <c r="CB23" i="3"/>
  <c r="CB12" i="3"/>
  <c r="CB14" i="3"/>
  <c r="CB17" i="3"/>
  <c r="CB15" i="3"/>
  <c r="CB26" i="3"/>
  <c r="CB31" i="3"/>
  <c r="CB10" i="3"/>
  <c r="CB18" i="3"/>
  <c r="CB8" i="3"/>
  <c r="CA49" i="3"/>
  <c r="CA67" i="3" s="1"/>
  <c r="CA45" i="3"/>
  <c r="CA63" i="3" s="1"/>
  <c r="CA41" i="3"/>
  <c r="CA59" i="3" s="1"/>
  <c r="CA47" i="3"/>
  <c r="CA65" i="3" s="1"/>
  <c r="CA54" i="3"/>
  <c r="CA72" i="3" s="1"/>
  <c r="CA56" i="3"/>
  <c r="CA74" i="3" s="1"/>
  <c r="CA51" i="3"/>
  <c r="CA69" i="3" s="1"/>
  <c r="CA42" i="3"/>
  <c r="CA60" i="3" s="1"/>
  <c r="CA44" i="3"/>
  <c r="CA62" i="3" s="1"/>
  <c r="CA43" i="3"/>
  <c r="CA61" i="3" s="1"/>
  <c r="CA53" i="3"/>
  <c r="CA71" i="3" s="1"/>
  <c r="CC1" i="3"/>
  <c r="CA55" i="3"/>
  <c r="CA73" i="3" s="1"/>
  <c r="CA50" i="3"/>
  <c r="CA68" i="3" s="1"/>
  <c r="CA46" i="3"/>
  <c r="CA64" i="3" s="1"/>
  <c r="CA52" i="3"/>
  <c r="CA70" i="3" s="1"/>
  <c r="CA48" i="3"/>
  <c r="CA66" i="3" s="1"/>
  <c r="CC58" i="3" l="1"/>
  <c r="CC40" i="3"/>
  <c r="CC22" i="3"/>
  <c r="CC4" i="3"/>
  <c r="CC2" i="3"/>
  <c r="CC17" i="3"/>
  <c r="CC31" i="3"/>
  <c r="CC16" i="3"/>
  <c r="CC7" i="3"/>
  <c r="CC13" i="3"/>
  <c r="CC11" i="3"/>
  <c r="CC27" i="3"/>
  <c r="CC30" i="3"/>
  <c r="CC36" i="3"/>
  <c r="CC24" i="3"/>
  <c r="CC14" i="3"/>
  <c r="CC25" i="3"/>
  <c r="CC23" i="3"/>
  <c r="CC32" i="3"/>
  <c r="CC20" i="3"/>
  <c r="CC6" i="3"/>
  <c r="CC26" i="3"/>
  <c r="CC35" i="3"/>
  <c r="CC9" i="3"/>
  <c r="CC19" i="3"/>
  <c r="CC38" i="3"/>
  <c r="CC10" i="3"/>
  <c r="CC18" i="3"/>
  <c r="CC29" i="3"/>
  <c r="CC33" i="3"/>
  <c r="CC37" i="3"/>
  <c r="CC5" i="3"/>
  <c r="CC15" i="3"/>
  <c r="CC28" i="3"/>
  <c r="CC8" i="3"/>
  <c r="CC34" i="3"/>
  <c r="CC12" i="3"/>
  <c r="CB52" i="3"/>
  <c r="CB70" i="3" s="1"/>
  <c r="CB41" i="3"/>
  <c r="CB59" i="3" s="1"/>
  <c r="CD1" i="3"/>
  <c r="CB47" i="3"/>
  <c r="CB65" i="3" s="1"/>
  <c r="CB51" i="3"/>
  <c r="CB69" i="3" s="1"/>
  <c r="CB54" i="3"/>
  <c r="CB72" i="3" s="1"/>
  <c r="CB53" i="3"/>
  <c r="CB71" i="3" s="1"/>
  <c r="CB46" i="3"/>
  <c r="CB64" i="3" s="1"/>
  <c r="CB44" i="3"/>
  <c r="CB62" i="3" s="1"/>
  <c r="CB49" i="3"/>
  <c r="CB67" i="3" s="1"/>
  <c r="CB45" i="3"/>
  <c r="CB63" i="3" s="1"/>
  <c r="CB55" i="3"/>
  <c r="CB73" i="3" s="1"/>
  <c r="CB50" i="3"/>
  <c r="CB68" i="3" s="1"/>
  <c r="CB43" i="3"/>
  <c r="CB61" i="3" s="1"/>
  <c r="CB56" i="3"/>
  <c r="CB74" i="3" s="1"/>
  <c r="CB42" i="3"/>
  <c r="CB60" i="3" s="1"/>
  <c r="CB48" i="3"/>
  <c r="CB66" i="3" s="1"/>
  <c r="CD58" i="3" l="1"/>
  <c r="CD40" i="3"/>
  <c r="CD22" i="3"/>
  <c r="CD4" i="3"/>
  <c r="CD2" i="3"/>
  <c r="CD27" i="3"/>
  <c r="CD13" i="3"/>
  <c r="CD10" i="3"/>
  <c r="CD23" i="3"/>
  <c r="CD34" i="3"/>
  <c r="CD8" i="3"/>
  <c r="CD15" i="3"/>
  <c r="CD14" i="3"/>
  <c r="CD26" i="3"/>
  <c r="CD35" i="3"/>
  <c r="CD24" i="3"/>
  <c r="CD17" i="3"/>
  <c r="CD9" i="3"/>
  <c r="CD6" i="3"/>
  <c r="CD28" i="3"/>
  <c r="CD5" i="3"/>
  <c r="CD25" i="3"/>
  <c r="CD11" i="3"/>
  <c r="CD19" i="3"/>
  <c r="CD16" i="3"/>
  <c r="CD32" i="3"/>
  <c r="CD30" i="3"/>
  <c r="CD37" i="3"/>
  <c r="CD12" i="3"/>
  <c r="CD36" i="3"/>
  <c r="CD38" i="3"/>
  <c r="CD7" i="3"/>
  <c r="CD29" i="3"/>
  <c r="CD33" i="3"/>
  <c r="CD18" i="3"/>
  <c r="CD20" i="3"/>
  <c r="CD31" i="3"/>
  <c r="CC42" i="3"/>
  <c r="CC60" i="3" s="1"/>
  <c r="CC46" i="3"/>
  <c r="CC64" i="3" s="1"/>
  <c r="CC56" i="3"/>
  <c r="CC74" i="3" s="1"/>
  <c r="CC50" i="3"/>
  <c r="CC68" i="3" s="1"/>
  <c r="CC49" i="3"/>
  <c r="CC67" i="3" s="1"/>
  <c r="CC43" i="3"/>
  <c r="CC61" i="3" s="1"/>
  <c r="CC52" i="3"/>
  <c r="CC70" i="3" s="1"/>
  <c r="CC48" i="3"/>
  <c r="CC66" i="3" s="1"/>
  <c r="CC53" i="3"/>
  <c r="CC71" i="3" s="1"/>
  <c r="CC55" i="3"/>
  <c r="CC73" i="3" s="1"/>
  <c r="CC54" i="3"/>
  <c r="CC72" i="3" s="1"/>
  <c r="CE1" i="3"/>
  <c r="CC45" i="3"/>
  <c r="CC63" i="3" s="1"/>
  <c r="CC47" i="3"/>
  <c r="CC65" i="3" s="1"/>
  <c r="CC51" i="3"/>
  <c r="CC69" i="3" s="1"/>
  <c r="CC41" i="3"/>
  <c r="CC59" i="3" s="1"/>
  <c r="CC44" i="3"/>
  <c r="CC62" i="3" s="1"/>
  <c r="CE58" i="3" l="1"/>
  <c r="CE40" i="3"/>
  <c r="CE22" i="3"/>
  <c r="CE4" i="3"/>
  <c r="CE2" i="3"/>
  <c r="CE6" i="3"/>
  <c r="CE8" i="3"/>
  <c r="CE24" i="3"/>
  <c r="CE32" i="3"/>
  <c r="CE16" i="3"/>
  <c r="CE10" i="3"/>
  <c r="CE23" i="3"/>
  <c r="CE34" i="3"/>
  <c r="CE13" i="3"/>
  <c r="CE7" i="3"/>
  <c r="CE31" i="3"/>
  <c r="CE12" i="3"/>
  <c r="CE18" i="3"/>
  <c r="CE9" i="3"/>
  <c r="CE26" i="3"/>
  <c r="CE17" i="3"/>
  <c r="CE27" i="3"/>
  <c r="CE29" i="3"/>
  <c r="CE19" i="3"/>
  <c r="CE14" i="3"/>
  <c r="CE5" i="3"/>
  <c r="CE36" i="3"/>
  <c r="CE25" i="3"/>
  <c r="CE35" i="3"/>
  <c r="CE37" i="3"/>
  <c r="CE30" i="3"/>
  <c r="CE33" i="3"/>
  <c r="CE28" i="3"/>
  <c r="CE11" i="3"/>
  <c r="CE15" i="3"/>
  <c r="CE20" i="3"/>
  <c r="CE38" i="3"/>
  <c r="CD54" i="3"/>
  <c r="CD72" i="3" s="1"/>
  <c r="CF1" i="3"/>
  <c r="CD43" i="3"/>
  <c r="CD61" i="3" s="1"/>
  <c r="CD44" i="3"/>
  <c r="CD62" i="3" s="1"/>
  <c r="CD45" i="3"/>
  <c r="CD63" i="3" s="1"/>
  <c r="CD51" i="3"/>
  <c r="CD69" i="3" s="1"/>
  <c r="CD50" i="3"/>
  <c r="CD68" i="3" s="1"/>
  <c r="CD56" i="3"/>
  <c r="CD74" i="3" s="1"/>
  <c r="CD49" i="3"/>
  <c r="CD67" i="3" s="1"/>
  <c r="CD48" i="3"/>
  <c r="CD66" i="3" s="1"/>
  <c r="CD42" i="3"/>
  <c r="CD60" i="3" s="1"/>
  <c r="CD41" i="3"/>
  <c r="CD59" i="3" s="1"/>
  <c r="CD47" i="3"/>
  <c r="CD65" i="3" s="1"/>
  <c r="CD55" i="3"/>
  <c r="CD73" i="3" s="1"/>
  <c r="CD52" i="3"/>
  <c r="CD70" i="3" s="1"/>
  <c r="CD53" i="3"/>
  <c r="CD71" i="3" s="1"/>
  <c r="CD46" i="3"/>
  <c r="CD64" i="3" s="1"/>
  <c r="CF58" i="3" l="1"/>
  <c r="CF40" i="3"/>
  <c r="CF22" i="3"/>
  <c r="CF4" i="3"/>
  <c r="CF2" i="3"/>
  <c r="CF25" i="3"/>
  <c r="CF29" i="3"/>
  <c r="CF32" i="3"/>
  <c r="CF38" i="3"/>
  <c r="CF28" i="3"/>
  <c r="CF30" i="3"/>
  <c r="CF34" i="3"/>
  <c r="CF15" i="3"/>
  <c r="CF27" i="3"/>
  <c r="CF33" i="3"/>
  <c r="CF23" i="3"/>
  <c r="CF35" i="3"/>
  <c r="CF26" i="3"/>
  <c r="CF12" i="3"/>
  <c r="CF31" i="3"/>
  <c r="CF14" i="3"/>
  <c r="CF17" i="3"/>
  <c r="CF16" i="3"/>
  <c r="CF6" i="3"/>
  <c r="CF10" i="3"/>
  <c r="CF24" i="3"/>
  <c r="CF36" i="3"/>
  <c r="CF37" i="3"/>
  <c r="CF7" i="3"/>
  <c r="CF18" i="3"/>
  <c r="CF13" i="3"/>
  <c r="CF11" i="3"/>
  <c r="CF8" i="3"/>
  <c r="CF19" i="3"/>
  <c r="CF20" i="3"/>
  <c r="CF9" i="3"/>
  <c r="CF5" i="3"/>
  <c r="CE53" i="3"/>
  <c r="CE71" i="3" s="1"/>
  <c r="CE48" i="3"/>
  <c r="CE66" i="3" s="1"/>
  <c r="CE42" i="3"/>
  <c r="CE60" i="3" s="1"/>
  <c r="CE54" i="3"/>
  <c r="CE72" i="3" s="1"/>
  <c r="CE41" i="3"/>
  <c r="CE59" i="3" s="1"/>
  <c r="CE44" i="3"/>
  <c r="CE62" i="3" s="1"/>
  <c r="CE45" i="3"/>
  <c r="CE63" i="3" s="1"/>
  <c r="CE56" i="3"/>
  <c r="CE74" i="3" s="1"/>
  <c r="CE55" i="3"/>
  <c r="CE73" i="3" s="1"/>
  <c r="CE47" i="3"/>
  <c r="CE65" i="3" s="1"/>
  <c r="CG1" i="3"/>
  <c r="CE43" i="3"/>
  <c r="CE61" i="3" s="1"/>
  <c r="CE50" i="3"/>
  <c r="CE68" i="3" s="1"/>
  <c r="CE51" i="3"/>
  <c r="CE69" i="3" s="1"/>
  <c r="CE49" i="3"/>
  <c r="CE67" i="3" s="1"/>
  <c r="CE46" i="3"/>
  <c r="CE64" i="3" s="1"/>
  <c r="CE52" i="3"/>
  <c r="CE70" i="3" s="1"/>
  <c r="CG58" i="3" l="1"/>
  <c r="CG40" i="3"/>
  <c r="CG22" i="3"/>
  <c r="CG4" i="3"/>
  <c r="CG2" i="3"/>
  <c r="CG10" i="3"/>
  <c r="CG25" i="3"/>
  <c r="CG36" i="3"/>
  <c r="CG12" i="3"/>
  <c r="CG37" i="3"/>
  <c r="CG30" i="3"/>
  <c r="CG23" i="3"/>
  <c r="CG26" i="3"/>
  <c r="CG27" i="3"/>
  <c r="CG33" i="3"/>
  <c r="CG18" i="3"/>
  <c r="CG31" i="3"/>
  <c r="CG24" i="3"/>
  <c r="CG16" i="3"/>
  <c r="CG29" i="3"/>
  <c r="CG6" i="3"/>
  <c r="CG32" i="3"/>
  <c r="CG34" i="3"/>
  <c r="CG35" i="3"/>
  <c r="CG7" i="3"/>
  <c r="CG13" i="3"/>
  <c r="CG28" i="3"/>
  <c r="CG19" i="3"/>
  <c r="CG11" i="3"/>
  <c r="CG9" i="3"/>
  <c r="CG38" i="3"/>
  <c r="CG5" i="3"/>
  <c r="CG14" i="3"/>
  <c r="CG8" i="3"/>
  <c r="CG15" i="3"/>
  <c r="CG20" i="3"/>
  <c r="CG17" i="3"/>
  <c r="CF51" i="3"/>
  <c r="CF69" i="3" s="1"/>
  <c r="CF45" i="3"/>
  <c r="CF63" i="3" s="1"/>
  <c r="CF49" i="3"/>
  <c r="CF67" i="3" s="1"/>
  <c r="CF47" i="3"/>
  <c r="CF65" i="3" s="1"/>
  <c r="CF42" i="3"/>
  <c r="CF60" i="3" s="1"/>
  <c r="CF52" i="3"/>
  <c r="CF70" i="3" s="1"/>
  <c r="CF48" i="3"/>
  <c r="CF66" i="3" s="1"/>
  <c r="CF54" i="3"/>
  <c r="CF72" i="3" s="1"/>
  <c r="CF46" i="3"/>
  <c r="CF64" i="3" s="1"/>
  <c r="CF55" i="3"/>
  <c r="CF73" i="3" s="1"/>
  <c r="CF41" i="3"/>
  <c r="CF59" i="3" s="1"/>
  <c r="CF56" i="3"/>
  <c r="CF74" i="3" s="1"/>
  <c r="CF50" i="3"/>
  <c r="CF68" i="3" s="1"/>
  <c r="CF44" i="3"/>
  <c r="CF62" i="3" s="1"/>
  <c r="CF43" i="3"/>
  <c r="CF61" i="3" s="1"/>
  <c r="CF53" i="3"/>
  <c r="CF71" i="3" s="1"/>
  <c r="CG43" i="3" l="1"/>
  <c r="CG61" i="3" s="1"/>
  <c r="B79" i="3" s="1"/>
  <c r="CG50" i="3"/>
  <c r="CG68" i="3" s="1"/>
  <c r="B86" i="3" s="1"/>
  <c r="CG42" i="3"/>
  <c r="CG60" i="3" s="1"/>
  <c r="B78" i="3" s="1"/>
  <c r="CG47" i="3"/>
  <c r="CG65" i="3" s="1"/>
  <c r="B83" i="3" s="1"/>
  <c r="CG46" i="3"/>
  <c r="CG64" i="3" s="1"/>
  <c r="B82" i="3" s="1"/>
  <c r="CG45" i="3"/>
  <c r="CG63" i="3" s="1"/>
  <c r="B81" i="3" s="1"/>
  <c r="CG48" i="3"/>
  <c r="CG66" i="3" s="1"/>
  <c r="B84" i="3" s="1"/>
  <c r="CG41" i="3"/>
  <c r="CG59" i="3" s="1"/>
  <c r="B77" i="3" s="1"/>
  <c r="CG52" i="3"/>
  <c r="CG70" i="3" s="1"/>
  <c r="B88" i="3" s="1"/>
  <c r="CG49" i="3"/>
  <c r="CG67" i="3" s="1"/>
  <c r="B85" i="3" s="1"/>
  <c r="CG56" i="3"/>
  <c r="CG74" i="3" s="1"/>
  <c r="B92" i="3" s="1"/>
  <c r="CG53" i="3"/>
  <c r="CG71" i="3" s="1"/>
  <c r="B89" i="3" s="1"/>
  <c r="CG54" i="3"/>
  <c r="CG72" i="3" s="1"/>
  <c r="B90" i="3" s="1"/>
  <c r="CG55" i="3"/>
  <c r="CG73" i="3" s="1"/>
  <c r="B91" i="3" s="1"/>
  <c r="CG44" i="3"/>
  <c r="CG62" i="3" s="1"/>
  <c r="B80" i="3" s="1"/>
  <c r="CG51" i="3"/>
  <c r="CG69" i="3" s="1"/>
  <c r="B87" i="3" s="1"/>
  <c r="B7" i="6" l="1"/>
  <c r="B94" i="3"/>
  <c r="E41" i="6" l="1"/>
  <c r="E15" i="6"/>
  <c r="E28" i="6"/>
  <c r="B38" i="6"/>
  <c r="B12" i="6"/>
  <c r="B2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1A74E-C18E-4BD6-8E4E-C06F72BC9188}" keepAlive="1" name="Query - Model_Parameters" description="Connection to the 'Model_Parameters' query in the workbook." type="5" refreshedVersion="8" background="1" saveData="1">
    <dbPr connection="Provider=Microsoft.Mashup.OleDb.1;Data Source=$Workbook$;Location=Model_Parameters;Extended Properties=&quot;&quot;" command="SELECT * FROM [Model_Parameters]"/>
  </connection>
  <connection id="2" xr16:uid="{3B7B5E89-3B02-401E-B189-66942AF3D7F4}" keepAlive="1" name="Query - Segment_Monthly_gross_Recoveries" description="Connection to the 'Segment_Monthly_gross_Recoveries' query in the workbook." type="5" refreshedVersion="8" background="1" saveData="1">
    <dbPr connection="Provider=Microsoft.Mashup.OleDb.1;Data Source=$Workbook$;Location=Segment_Monthly_gross_Recoveries;Extended Properties=&quot;&quot;" command="SELECT * FROM [Segment_Monthly_gross_Recoveries]"/>
  </connection>
</connections>
</file>

<file path=xl/sharedStrings.xml><?xml version="1.0" encoding="utf-8"?>
<sst xmlns="http://schemas.openxmlformats.org/spreadsheetml/2006/main" count="1266" uniqueCount="63">
  <si>
    <t>parameter_name</t>
  </si>
  <si>
    <t>parameter_value</t>
  </si>
  <si>
    <t>valuation_date</t>
  </si>
  <si>
    <t>forecast_horizon</t>
  </si>
  <si>
    <t>base_case_discount_rate</t>
  </si>
  <si>
    <t>base_case_collection_cost_percentage</t>
  </si>
  <si>
    <t>segment_id</t>
  </si>
  <si>
    <t>forecast_month</t>
  </si>
  <si>
    <t>gross_recovery_for_month</t>
  </si>
  <si>
    <t>near_prime_q1</t>
  </si>
  <si>
    <t>near_prime_q2</t>
  </si>
  <si>
    <t>near_prime_q3</t>
  </si>
  <si>
    <t>near_prime_q4</t>
  </si>
  <si>
    <t>prime_q1</t>
  </si>
  <si>
    <t>prime_q2</t>
  </si>
  <si>
    <t>prime_q3</t>
  </si>
  <si>
    <t>prime_q4</t>
  </si>
  <si>
    <t>subprime_q1</t>
  </si>
  <si>
    <t>subprime_q2</t>
  </si>
  <si>
    <t>subprime_q3</t>
  </si>
  <si>
    <t>subprime_q4</t>
  </si>
  <si>
    <t>super_prime_q1</t>
  </si>
  <si>
    <t>super_prime_q2</t>
  </si>
  <si>
    <t>super_prime_q3</t>
  </si>
  <si>
    <t>super_prime_q4</t>
  </si>
  <si>
    <t>Valuation Date:</t>
  </si>
  <si>
    <t>Forecast Horizon (months):</t>
  </si>
  <si>
    <t>Base Discount Rate (Annual):</t>
  </si>
  <si>
    <t>Collection Cost %:</t>
  </si>
  <si>
    <t>Monthly Discount Rate:</t>
  </si>
  <si>
    <t>Forecast Month</t>
  </si>
  <si>
    <t>Segment NPV</t>
  </si>
  <si>
    <t>Discount Factor</t>
  </si>
  <si>
    <t>Gross Recoveries</t>
  </si>
  <si>
    <t xml:space="preserve"> </t>
  </si>
  <si>
    <t>Collection Costs</t>
  </si>
  <si>
    <t>Net Cash Flow</t>
  </si>
  <si>
    <t>Discounted Cash Flow</t>
  </si>
  <si>
    <t>Total NPV</t>
  </si>
  <si>
    <t>84</t>
  </si>
  <si>
    <t>1/1/2015</t>
  </si>
  <si>
    <t>20.00%</t>
  </si>
  <si>
    <t>25.00%</t>
  </si>
  <si>
    <t>Recovery Adjustment Factor</t>
  </si>
  <si>
    <t>Total Portfolio NPV</t>
  </si>
  <si>
    <t>Collection Cost %</t>
  </si>
  <si>
    <t>Discount Rate</t>
  </si>
  <si>
    <t>Recovery Rate Adjustment Factor</t>
  </si>
  <si>
    <t xml:space="preserve">Recovery Rate Adjustment Factor vs Collection Cost % </t>
  </si>
  <si>
    <t xml:space="preserve">Discount Rate vs Collection Cost % </t>
  </si>
  <si>
    <t>Discount Rate vs Recovery Rate Adjustment Factor</t>
  </si>
  <si>
    <t>Downside Scenario</t>
  </si>
  <si>
    <t>Base Scenario</t>
  </si>
  <si>
    <t>Upside Scenario</t>
  </si>
  <si>
    <t>Net Present Value</t>
  </si>
  <si>
    <t>Variable</t>
  </si>
  <si>
    <t>High Value NPV</t>
  </si>
  <si>
    <t>Base Case NPV</t>
  </si>
  <si>
    <t>Downside Impact</t>
  </si>
  <si>
    <t>Low Value NPV</t>
  </si>
  <si>
    <t>Upside Impact</t>
  </si>
  <si>
    <t>Total Swing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</si>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</sst>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b/>
      <sz val="1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3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64" fontId="6" fillId="2" borderId="2" xfId="0" applyNumberFormat="1" applyFont="1" applyFill="1" applyBorder="1"/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7" fillId="0" borderId="4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0" fontId="7" fillId="0" borderId="4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0" fontId="1" fillId="5" borderId="8" xfId="2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left"/>
    </xf>
    <xf numFmtId="165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164" fontId="10" fillId="0" borderId="8" xfId="0" applyNumberFormat="1" applyFont="1" applyBorder="1" applyAlignment="1">
      <alignment horizontal="center"/>
    </xf>
    <xf numFmtId="0" fontId="0" fillId="0" borderId="10" xfId="0" applyBorder="1"/>
    <xf numFmtId="0" fontId="11" fillId="6" borderId="12" xfId="0" applyFont="1" applyFill="1" applyBorder="1"/>
    <xf numFmtId="0" fontId="11" fillId="6" borderId="11" xfId="0" applyFont="1" applyFill="1" applyBorder="1"/>
    <xf numFmtId="0" fontId="11" fillId="6" borderId="10" xfId="0" applyFont="1" applyFill="1" applyBorder="1"/>
    <xf numFmtId="0" fontId="11" fillId="6" borderId="13" xfId="0" applyFont="1" applyFill="1" applyBorder="1"/>
    <xf numFmtId="164" fontId="11" fillId="6" borderId="10" xfId="0" applyNumberFormat="1" applyFont="1" applyFill="1" applyBorder="1"/>
    <xf numFmtId="164" fontId="11" fillId="6" borderId="14" xfId="0" applyNumberFormat="1" applyFont="1" applyFill="1" applyBorder="1"/>
    <xf numFmtId="164" fontId="11" fillId="6" borderId="15" xfId="0" applyNumberFormat="1" applyFont="1" applyFill="1" applyBorder="1"/>
    <xf numFmtId="164" fontId="11" fillId="6" borderId="16" xfId="0" applyNumberFormat="1" applyFont="1" applyFill="1" applyBorder="1"/>
    <xf numFmtId="164" fontId="11" fillId="6" borderId="13" xfId="0" applyNumberFormat="1" applyFont="1" applyFill="1" applyBorder="1"/>
    <xf numFmtId="0" fontId="0" fillId="0" borderId="13" xfId="0" applyBorder="1"/>
    <xf numFmtId="0" fontId="11" fillId="6" borderId="16" xfId="0" applyFont="1" applyFill="1" applyBorder="1"/>
    <xf numFmtId="0" fontId="0" fillId="0" borderId="16" xfId="0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9" fillId="0" borderId="20" xfId="0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9" fillId="0" borderId="22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5" fontId="1" fillId="5" borderId="30" xfId="0" applyNumberFormat="1" applyFont="1" applyFill="1" applyBorder="1" applyAlignment="1">
      <alignment horizontal="center"/>
    </xf>
    <xf numFmtId="2" fontId="1" fillId="5" borderId="30" xfId="0" applyNumberFormat="1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165" fontId="10" fillId="5" borderId="33" xfId="0" applyNumberFormat="1" applyFont="1" applyFill="1" applyBorder="1" applyAlignment="1">
      <alignment horizontal="center"/>
    </xf>
    <xf numFmtId="164" fontId="1" fillId="5" borderId="34" xfId="0" applyNumberFormat="1" applyFont="1" applyFill="1" applyBorder="1" applyAlignment="1">
      <alignment horizontal="center"/>
    </xf>
    <xf numFmtId="165" fontId="10" fillId="0" borderId="25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5" fontId="10" fillId="5" borderId="27" xfId="0" applyNumberFormat="1" applyFont="1" applyFill="1" applyBorder="1" applyAlignment="1">
      <alignment horizontal="center"/>
    </xf>
    <xf numFmtId="165" fontId="1" fillId="5" borderId="28" xfId="0" applyNumberFormat="1" applyFont="1" applyFill="1" applyBorder="1" applyAlignment="1">
      <alignment horizontal="center"/>
    </xf>
    <xf numFmtId="2" fontId="1" fillId="5" borderId="28" xfId="0" applyNumberFormat="1" applyFont="1" applyFill="1" applyBorder="1" applyAlignment="1">
      <alignment horizontal="center"/>
    </xf>
    <xf numFmtId="164" fontId="1" fillId="5" borderId="29" xfId="0" applyNumberFormat="1" applyFont="1" applyFill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165" fontId="1" fillId="5" borderId="9" xfId="2" applyNumberFormat="1" applyFont="1" applyFill="1" applyBorder="1" applyAlignment="1">
      <alignment horizontal="center"/>
    </xf>
    <xf numFmtId="165" fontId="1" fillId="0" borderId="9" xfId="2" applyNumberFormat="1" applyFont="1" applyBorder="1" applyAlignment="1">
      <alignment horizontal="center"/>
    </xf>
    <xf numFmtId="10" fontId="1" fillId="5" borderId="9" xfId="2" applyNumberFormat="1" applyFont="1" applyFill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164" fontId="1" fillId="5" borderId="36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4" fillId="0" borderId="6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/>
        <right style="thin">
          <color theme="0"/>
        </right>
        <vertic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&quot;$&quot;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&quot;$&quot;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&quot;$&quot;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&quot;$&quot;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&quot;$&quot;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Discount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Sensitivity_Analysis!$A$39:$A$43</c:f>
              <c:numCache>
                <c:formatCode>0.0%</c:formatCode>
                <c:ptCount val="5"/>
                <c:pt idx="0">
                  <c:v>0.15</c:v>
                </c:pt>
                <c:pt idx="1">
                  <c:v>0.17499999999999999</c:v>
                </c:pt>
                <c:pt idx="2">
                  <c:v>0.2</c:v>
                </c:pt>
                <c:pt idx="3">
                  <c:v>0.22500000000000001</c:v>
                </c:pt>
                <c:pt idx="4">
                  <c:v>0.25</c:v>
                </c:pt>
              </c:numCache>
            </c:numRef>
          </c:cat>
          <c:val>
            <c:numRef>
              <c:f>Sensitivity_Analysis!$B$39:$B$43</c:f>
              <c:numCache>
                <c:formatCode>"$"#,##0.00</c:formatCode>
                <c:ptCount val="5"/>
                <c:pt idx="0">
                  <c:v>2014640.5554635334</c:v>
                </c:pt>
                <c:pt idx="1">
                  <c:v>1859876.2142028618</c:v>
                </c:pt>
                <c:pt idx="2">
                  <c:v>1721975.1251580459</c:v>
                </c:pt>
                <c:pt idx="3">
                  <c:v>1598664.0854608254</c:v>
                </c:pt>
                <c:pt idx="4">
                  <c:v>1488026.562713604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57-4FB3-AFEA-4AD2E6F87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990048"/>
        <c:axId val="386988608"/>
      </c:lineChart>
      <c:catAx>
        <c:axId val="386990048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88608"/>
        <c:crosses val="autoZero"/>
        <c:auto val="1"/>
        <c:lblAlgn val="ctr"/>
        <c:lblOffset val="100"/>
        <c:noMultiLvlLbl val="0"/>
      </c:catAx>
      <c:valAx>
        <c:axId val="38698860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Recovery Adjustment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Sensitivity_Analysis!$A$26:$A$30</c:f>
              <c:numCache>
                <c:formatCode>0.00</c:formatCode>
                <c:ptCount val="5"/>
                <c:pt idx="0">
                  <c:v>0.75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1.25</c:v>
                </c:pt>
              </c:numCache>
            </c:numRef>
          </c:cat>
          <c:val>
            <c:numRef>
              <c:f>Sensitivity_Analysis!$B$26:$B$30</c:f>
              <c:numCache>
                <c:formatCode>"$"#,##0.00</c:formatCode>
                <c:ptCount val="5"/>
                <c:pt idx="0">
                  <c:v>1147983.4167720303</c:v>
                </c:pt>
                <c:pt idx="1">
                  <c:v>1492378.4418036398</c:v>
                </c:pt>
                <c:pt idx="2">
                  <c:v>1721975.1251580459</c:v>
                </c:pt>
                <c:pt idx="3">
                  <c:v>1951571.8085124521</c:v>
                </c:pt>
                <c:pt idx="4">
                  <c:v>2295966.8335440606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B-43FB-9759-FB9286F2A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990048"/>
        <c:axId val="386988608"/>
      </c:lineChart>
      <c:catAx>
        <c:axId val="3869900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88608"/>
        <c:crosses val="autoZero"/>
        <c:auto val="1"/>
        <c:lblAlgn val="ctr"/>
        <c:lblOffset val="100"/>
        <c:noMultiLvlLbl val="0"/>
      </c:catAx>
      <c:valAx>
        <c:axId val="38698860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Collection Cost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Sensitivity_Analysis!$A$13:$A$17</c:f>
              <c:numCache>
                <c:formatCode>0.0%</c:formatCode>
                <c:ptCount val="5"/>
                <c:pt idx="0">
                  <c:v>0.2</c:v>
                </c:pt>
                <c:pt idx="1">
                  <c:v>0.22500000000000001</c:v>
                </c:pt>
                <c:pt idx="2">
                  <c:v>0.25</c:v>
                </c:pt>
                <c:pt idx="3">
                  <c:v>0.27500000000000002</c:v>
                </c:pt>
                <c:pt idx="4">
                  <c:v>0.3</c:v>
                </c:pt>
              </c:numCache>
            </c:numRef>
          </c:cat>
          <c:val>
            <c:numRef>
              <c:f>Sensitivity_Analysis!$B$13:$B$17</c:f>
              <c:numCache>
                <c:formatCode>"$"#,##0.00</c:formatCode>
                <c:ptCount val="5"/>
                <c:pt idx="0">
                  <c:v>1836773.4668352487</c:v>
                </c:pt>
                <c:pt idx="1">
                  <c:v>1779374.2959966469</c:v>
                </c:pt>
                <c:pt idx="2">
                  <c:v>1721975.1251580459</c:v>
                </c:pt>
                <c:pt idx="3">
                  <c:v>1664575.954319444</c:v>
                </c:pt>
                <c:pt idx="4">
                  <c:v>1607176.7834808426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D-4EAB-92A8-AB6BA8EFD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990048"/>
        <c:axId val="386988608"/>
      </c:lineChart>
      <c:catAx>
        <c:axId val="386990048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88608"/>
        <c:crosses val="autoZero"/>
        <c:auto val="1"/>
        <c:lblAlgn val="ctr"/>
        <c:lblOffset val="100"/>
        <c:noMultiLvlLbl val="0"/>
      </c:catAx>
      <c:valAx>
        <c:axId val="38698860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Portfolio</a:t>
            </a:r>
            <a:r>
              <a:rPr lang="en-US" baseline="0">
                <a:solidFill>
                  <a:schemeClr val="tx1"/>
                </a:solidFill>
              </a:rPr>
              <a:t> NPV by Scenario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Sensitivity_Analysis!$E$2:$E$4</c:f>
              <c:strCache>
                <c:ptCount val="3"/>
                <c:pt idx="0">
                  <c:v>Downside Scenario</c:v>
                </c:pt>
                <c:pt idx="1">
                  <c:v>Base Scenario</c:v>
                </c:pt>
                <c:pt idx="2">
                  <c:v>Upside Scenario</c:v>
                </c:pt>
              </c:strCache>
            </c:strRef>
          </c:cat>
          <c:val>
            <c:numRef>
              <c:f>Sensitivity_Analysis!$I$2:$I$4</c:f>
              <c:numCache>
                <c:formatCode>"$"#,##0.00</c:formatCode>
                <c:ptCount val="3"/>
                <c:pt idx="0">
                  <c:v>892815.93762816198</c:v>
                </c:pt>
                <c:pt idx="1">
                  <c:v>1721975.1251580459</c:v>
                </c:pt>
                <c:pt idx="2">
                  <c:v>2820496.7776489472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7-4985-8B61-A2C2F90E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384887696"/>
        <c:axId val="384880496"/>
      </c:barChart>
      <c:catAx>
        <c:axId val="38488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80496"/>
        <c:crosses val="autoZero"/>
        <c:auto val="1"/>
        <c:lblAlgn val="ctr"/>
        <c:lblOffset val="100"/>
        <c:noMultiLvlLbl val="0"/>
      </c:catAx>
      <c:valAx>
        <c:axId val="384880496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8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NPV</a:t>
            </a:r>
            <a:r>
              <a:rPr lang="en-US" baseline="0">
                <a:solidFill>
                  <a:schemeClr val="tx1"/>
                </a:solidFill>
              </a:rPr>
              <a:t> Sensitivity Analysis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44188800931168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Sensitivity_Analysis!$E$134</c:f>
              <c:strCache>
                <c:ptCount val="1"/>
                <c:pt idx="0">
                  <c:v>Downside Impact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Sensitivity_Analysis!$A$135:$A$137</c:f>
              <c:strCache>
                <c:ptCount val="3"/>
                <c:pt idx="0">
                  <c:v>Recovery Adjustment Factor</c:v>
                </c:pt>
                <c:pt idx="1">
                  <c:v>Discount Rate</c:v>
                </c:pt>
                <c:pt idx="2">
                  <c:v>Collection Cost %</c:v>
                </c:pt>
              </c:strCache>
            </c:strRef>
          </c:cat>
          <c:val>
            <c:numRef>
              <c:f>Sensitivity_Analysis!$E$135:$E$137</c:f>
              <c:numCache>
                <c:formatCode>"$"#,##0.00</c:formatCode>
                <c:ptCount val="3"/>
                <c:pt idx="0">
                  <c:v>-573991.70838601561</c:v>
                </c:pt>
                <c:pt idx="1">
                  <c:v>-233948.56244444195</c:v>
                </c:pt>
                <c:pt idx="2">
                  <c:v>-114798.34167720331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3-477C-A60A-5D0017E38A78}"/>
            </c:ext>
          </c:extLst>
        </c:ser>
        <c:ser>
          <c:idx val="1"/>
          <c:order val="1"/>
          <c:tx>
            <c:strRef>
              <c:f>Sensitivity_Analysis!$F$134</c:f>
              <c:strCache>
                <c:ptCount val="1"/>
                <c:pt idx="0">
                  <c:v>Upside Impact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Sensitivity_Analysis!$A$135:$A$137</c:f>
              <c:strCache>
                <c:ptCount val="3"/>
                <c:pt idx="0">
                  <c:v>Recovery Adjustment Factor</c:v>
                </c:pt>
                <c:pt idx="1">
                  <c:v>Discount Rate</c:v>
                </c:pt>
                <c:pt idx="2">
                  <c:v>Collection Cost %</c:v>
                </c:pt>
              </c:strCache>
            </c:strRef>
          </c:cat>
          <c:val>
            <c:numRef>
              <c:f>Sensitivity_Analysis!$F$135:$F$137</c:f>
              <c:numCache>
                <c:formatCode>"$"#,##0.00</c:formatCode>
                <c:ptCount val="3"/>
                <c:pt idx="0">
                  <c:v>573991.70838601468</c:v>
                </c:pt>
                <c:pt idx="1">
                  <c:v>292665.43030548748</c:v>
                </c:pt>
                <c:pt idx="2">
                  <c:v>114798.34167720284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3-477C-A60A-5D0017E3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211585552"/>
        <c:axId val="211586032"/>
      </c:barChart>
      <c:lineChart>
        <c:grouping val="standard"/>
        <c:varyColors val="0"/>
        <c:ser>
          <c:idx val="2"/>
          <c:order val="2"/>
          <c:tx>
            <c:v>Base Case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8013-477C-A60A-5D0017E3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287663"/>
        <c:axId val="1749282863"/>
      </c:lineChart>
      <c:catAx>
        <c:axId val="211585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86032"/>
        <c:crosses val="autoZero"/>
        <c:auto val="1"/>
        <c:lblAlgn val="ctr"/>
        <c:lblOffset val="0"/>
        <c:noMultiLvlLbl val="0"/>
      </c:catAx>
      <c:valAx>
        <c:axId val="211586032"/>
        <c:scaling>
          <c:orientation val="minMax"/>
          <c:max val="600000"/>
          <c:min val="-600000"/>
        </c:scaling>
        <c:delete val="0"/>
        <c:axPos val="t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85552"/>
        <c:crosses val="autoZero"/>
        <c:crossBetween val="between"/>
      </c:valAx>
      <c:valAx>
        <c:axId val="174928286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749287663"/>
        <c:crosses val="max"/>
        <c:crossBetween val="between"/>
      </c:valAx>
      <c:catAx>
        <c:axId val="1749287663"/>
        <c:scaling>
          <c:orientation val="minMax"/>
        </c:scaling>
        <c:delete val="1"/>
        <c:axPos val="b"/>
        <c:majorTickMark val="out"/>
        <c:minorTickMark val="none"/>
        <c:tickLblPos val="nextTo"/>
        <c:crossAx val="1749282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 anchor="ctr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73</xdr:row>
      <xdr:rowOff>19050</xdr:rowOff>
    </xdr:from>
    <xdr:to>
      <xdr:col>2</xdr:col>
      <xdr:colOff>0</xdr:colOff>
      <xdr:row>84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BABBAF-0704-477E-9441-719B6EDD1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60</xdr:row>
      <xdr:rowOff>114300</xdr:rowOff>
    </xdr:from>
    <xdr:to>
      <xdr:col>2</xdr:col>
      <xdr:colOff>0</xdr:colOff>
      <xdr:row>71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834CEF-4A3C-48ED-8840-2DBF3CC52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2</xdr:col>
      <xdr:colOff>0</xdr:colOff>
      <xdr:row>60</xdr:row>
      <xdr:rowOff>9524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88E39A-15EC-4D4A-AD5E-9756AF76C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</xdr:colOff>
      <xdr:row>68</xdr:row>
      <xdr:rowOff>142875</xdr:rowOff>
    </xdr:from>
    <xdr:to>
      <xdr:col>9</xdr:col>
      <xdr:colOff>1</xdr:colOff>
      <xdr:row>88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48A6A8-41CB-1CCD-887E-06B10098F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</xdr:colOff>
      <xdr:row>49</xdr:row>
      <xdr:rowOff>0</xdr:rowOff>
    </xdr:from>
    <xdr:to>
      <xdr:col>10</xdr:col>
      <xdr:colOff>0</xdr:colOff>
      <xdr:row>67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9D1982-E3A9-45FE-613B-ECA38239D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B6E0E5-F2F9-4F88-9BAE-63B8C869BC59}" autoFormatId="16" applyNumberFormats="0" applyBorderFormats="0" applyFontFormats="0" applyPatternFormats="0" applyAlignmentFormats="0" applyWidthHeightFormats="0">
  <queryTableRefresh nextId="3">
    <queryTableFields count="2">
      <queryTableField id="1" name="parameter_name" tableColumnId="1"/>
      <queryTableField id="2" name="parameter_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1F5660-5BBB-4658-A42A-0D5907428B6F}" autoFormatId="16" applyNumberFormats="0" applyBorderFormats="0" applyFontFormats="0" applyPatternFormats="0" applyAlignmentFormats="0" applyWidthHeightFormats="0">
  <queryTableRefresh nextId="4">
    <queryTableFields count="3">
      <queryTableField id="1" name="segment_id" tableColumnId="1"/>
      <queryTableField id="2" name="forecast_month" tableColumnId="2"/>
      <queryTableField id="3" name="gross_recovery_for_month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6B0F2-C1C6-4F17-9B08-5F77DEFFEC32}" name="Table2" displayName="Table2" ref="A134:G137" totalsRowShown="0" headerRowDxfId="22" dataDxfId="20" headerRowBorderDxfId="21">
  <autoFilter ref="A134:G137" xr:uid="{AB66B0F2-C1C6-4F17-9B08-5F77DEFFEC32}"/>
  <sortState xmlns:xlrd2="http://schemas.microsoft.com/office/spreadsheetml/2017/richdata2" ref="A135:G137">
    <sortCondition descending="1" ref="G135:G137"/>
  </sortState>
  <tableColumns count="7">
    <tableColumn id="1" xr3:uid="{80FC061F-0D27-40F9-A7B5-E42005068C0E}" name="Variable" dataDxfId="19"/>
    <tableColumn id="2" xr3:uid="{FCAF9B01-E852-49A6-9453-3B60354803AE}" name="Low Value NPV" dataDxfId="18"/>
    <tableColumn id="3" xr3:uid="{768FE1FC-9EDE-40FC-9091-FAF365A2B50E}" name="High Value NPV" dataDxfId="17"/>
    <tableColumn id="4" xr3:uid="{48CF4760-67E3-43E9-BA8D-4B4A8581D637}" name="Base Case NPV" dataDxfId="16"/>
    <tableColumn id="5" xr3:uid="{C6377002-387D-4A1C-866D-0F8C9D919965}" name="Downside Impact" dataDxfId="15"/>
    <tableColumn id="6" xr3:uid="{E2BAC65C-D1BF-4398-8BF1-37EA558C0539}" name="Upside Impact" dataDxfId="14"/>
    <tableColumn id="7" xr3:uid="{A2A3101F-C277-4579-B497-D5E749572428}" name="Total Swing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798A1-CD4F-4A02-B26F-BDB5FEDDA1E9}" name="Table3" displayName="Table3" ref="D6:J9" totalsRowShown="0" headerRowDxfId="12" dataDxfId="10" headerRowBorderDxfId="11">
  <autoFilter ref="D6:J9" xr:uid="{B61798A1-CD4F-4A02-B26F-BDB5FEDDA1E9}"/>
  <tableColumns count="7">
    <tableColumn id="1" xr3:uid="{0D550BAB-A1B4-4CD9-A777-631D5E3CC89E}" name="Variable" dataDxfId="9"/>
    <tableColumn id="2" xr3:uid="{82C3C2F4-4871-45F2-8F34-3BAC0CB51ACB}" name="Low Value NPV" dataDxfId="8"/>
    <tableColumn id="3" xr3:uid="{5A8D1BD4-CFA5-4854-B20F-A8A4DEF99EA1}" name="High Value NPV" dataDxfId="7"/>
    <tableColumn id="4" xr3:uid="{85CFF23A-B61A-4347-9B41-0B606CC22219}" name="Base Case NPV" dataDxfId="6"/>
    <tableColumn id="5" xr3:uid="{B03EBCAE-7A08-4F1E-A8C4-EA3814277639}" name="Downside Impact" dataDxfId="5">
      <calculatedColumnFormula>E7-G7</calculatedColumnFormula>
    </tableColumn>
    <tableColumn id="6" xr3:uid="{5D50E0D4-11FC-41A1-BC3B-45A2F5E844D0}" name="Upside Impact" dataDxfId="4">
      <calculatedColumnFormula>F7-G7</calculatedColumnFormula>
    </tableColumn>
    <tableColumn id="7" xr3:uid="{0AB584DB-9712-46F3-AB19-185374DE18B7}" name="Total Swing" dataDxfId="3">
      <calculatedColumnFormula>I7-H7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47C2E-11B1-4549-A1E1-91784350AEAA}" name="Model_Parameters" displayName="Model_Parameters" ref="A1:B5" tableType="queryTable" totalsRowShown="0">
  <autoFilter ref="A1:B5" xr:uid="{D9247C2E-11B1-4549-A1E1-91784350AEAA}"/>
  <tableColumns count="2">
    <tableColumn id="1" xr3:uid="{6C29F449-BA61-498E-8B9F-65B0F91C4394}" uniqueName="1" name="parameter_name" queryTableFieldId="1" dataDxfId="2"/>
    <tableColumn id="2" xr3:uid="{2D0A6B29-AE38-4058-A255-99BA0BB6D62F}" uniqueName="2" name="parameter_value" queryTableFieldId="2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D6874-F4C7-4E27-82B3-C1B0878E0077}" name="Segment_Monthly_gross_Recoveries" displayName="Segment_Monthly_gross_Recoveries" ref="A1:C1196" tableType="queryTable" totalsRowShown="0">
  <autoFilter ref="A1:C1196" xr:uid="{660D6874-F4C7-4E27-82B3-C1B0878E0077}"/>
  <tableColumns count="3">
    <tableColumn id="1" xr3:uid="{A6061DB8-148B-4F16-B411-857570F513AD}" uniqueName="1" name="segment_id" queryTableFieldId="1" dataDxfId="0"/>
    <tableColumn id="2" xr3:uid="{DEBE60AA-7367-4C2D-83D1-9C834CFFA30B}" uniqueName="2" name="forecast_month" queryTableFieldId="2"/>
    <tableColumn id="3" xr3:uid="{E7E910B3-C3D0-4438-B8CB-57D43ACD70E6}" uniqueName="3" name="gross_recovery_for_month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H100"/>
  <sheetViews>
    <sheetView topLeftCell="A60" zoomScale="85" zoomScaleNormal="85" workbookViewId="0">
      <selection activeCell="A99" sqref="A99"/>
    </sheetView>
  </sheetViews>
  <sheetFormatPr defaultColWidth="12.5703125" defaultRowHeight="15.75" customHeight="1" x14ac:dyDescent="0.2"/>
  <cols>
    <col min="1" max="1" width="26.140625" bestFit="1" customWidth="1"/>
  </cols>
  <sheetData>
    <row r="1" spans="1:86" ht="15" x14ac:dyDescent="0.25">
      <c r="A1" s="21" t="s">
        <v>30</v>
      </c>
      <c r="B1" s="21">
        <v>1</v>
      </c>
      <c r="C1" s="21">
        <f t="shared" ref="C1:CG1" si="0">B1+1</f>
        <v>2</v>
      </c>
      <c r="D1" s="21">
        <f t="shared" si="0"/>
        <v>3</v>
      </c>
      <c r="E1" s="21">
        <f t="shared" si="0"/>
        <v>4</v>
      </c>
      <c r="F1" s="21">
        <f t="shared" si="0"/>
        <v>5</v>
      </c>
      <c r="G1" s="21">
        <f t="shared" si="0"/>
        <v>6</v>
      </c>
      <c r="H1" s="21">
        <f t="shared" si="0"/>
        <v>7</v>
      </c>
      <c r="I1" s="21">
        <f t="shared" si="0"/>
        <v>8</v>
      </c>
      <c r="J1" s="21">
        <f t="shared" si="0"/>
        <v>9</v>
      </c>
      <c r="K1" s="21">
        <f t="shared" si="0"/>
        <v>10</v>
      </c>
      <c r="L1" s="21">
        <f t="shared" si="0"/>
        <v>11</v>
      </c>
      <c r="M1" s="21">
        <f t="shared" si="0"/>
        <v>12</v>
      </c>
      <c r="N1" s="21">
        <f t="shared" si="0"/>
        <v>13</v>
      </c>
      <c r="O1" s="21">
        <f t="shared" si="0"/>
        <v>14</v>
      </c>
      <c r="P1" s="21">
        <f t="shared" si="0"/>
        <v>15</v>
      </c>
      <c r="Q1" s="21">
        <f t="shared" si="0"/>
        <v>16</v>
      </c>
      <c r="R1" s="21">
        <f t="shared" si="0"/>
        <v>17</v>
      </c>
      <c r="S1" s="21">
        <f t="shared" si="0"/>
        <v>18</v>
      </c>
      <c r="T1" s="21">
        <f t="shared" si="0"/>
        <v>19</v>
      </c>
      <c r="U1" s="21">
        <f t="shared" si="0"/>
        <v>20</v>
      </c>
      <c r="V1" s="21">
        <f t="shared" si="0"/>
        <v>21</v>
      </c>
      <c r="W1" s="21">
        <f t="shared" si="0"/>
        <v>22</v>
      </c>
      <c r="X1" s="21">
        <f t="shared" si="0"/>
        <v>23</v>
      </c>
      <c r="Y1" s="21">
        <f t="shared" si="0"/>
        <v>24</v>
      </c>
      <c r="Z1" s="21">
        <f t="shared" si="0"/>
        <v>25</v>
      </c>
      <c r="AA1" s="21">
        <f t="shared" si="0"/>
        <v>26</v>
      </c>
      <c r="AB1" s="21">
        <f t="shared" si="0"/>
        <v>27</v>
      </c>
      <c r="AC1" s="21">
        <f t="shared" si="0"/>
        <v>28</v>
      </c>
      <c r="AD1" s="21">
        <f t="shared" si="0"/>
        <v>29</v>
      </c>
      <c r="AE1" s="21">
        <f t="shared" si="0"/>
        <v>30</v>
      </c>
      <c r="AF1" s="21">
        <f t="shared" si="0"/>
        <v>31</v>
      </c>
      <c r="AG1" s="21">
        <f t="shared" si="0"/>
        <v>32</v>
      </c>
      <c r="AH1" s="21">
        <f t="shared" si="0"/>
        <v>33</v>
      </c>
      <c r="AI1" s="21">
        <f t="shared" si="0"/>
        <v>34</v>
      </c>
      <c r="AJ1" s="21">
        <f t="shared" si="0"/>
        <v>35</v>
      </c>
      <c r="AK1" s="21">
        <f t="shared" si="0"/>
        <v>36</v>
      </c>
      <c r="AL1" s="21">
        <f t="shared" si="0"/>
        <v>37</v>
      </c>
      <c r="AM1" s="21">
        <f t="shared" si="0"/>
        <v>38</v>
      </c>
      <c r="AN1" s="21">
        <f t="shared" si="0"/>
        <v>39</v>
      </c>
      <c r="AO1" s="21">
        <f t="shared" si="0"/>
        <v>40</v>
      </c>
      <c r="AP1" s="21">
        <f t="shared" si="0"/>
        <v>41</v>
      </c>
      <c r="AQ1" s="21">
        <f t="shared" si="0"/>
        <v>42</v>
      </c>
      <c r="AR1" s="21">
        <f t="shared" si="0"/>
        <v>43</v>
      </c>
      <c r="AS1" s="21">
        <f t="shared" si="0"/>
        <v>44</v>
      </c>
      <c r="AT1" s="21">
        <f t="shared" si="0"/>
        <v>45</v>
      </c>
      <c r="AU1" s="21">
        <f t="shared" si="0"/>
        <v>46</v>
      </c>
      <c r="AV1" s="21">
        <f t="shared" si="0"/>
        <v>47</v>
      </c>
      <c r="AW1" s="21">
        <f t="shared" si="0"/>
        <v>48</v>
      </c>
      <c r="AX1" s="21">
        <f t="shared" si="0"/>
        <v>49</v>
      </c>
      <c r="AY1" s="21">
        <f t="shared" si="0"/>
        <v>50</v>
      </c>
      <c r="AZ1" s="21">
        <f t="shared" si="0"/>
        <v>51</v>
      </c>
      <c r="BA1" s="21">
        <f t="shared" si="0"/>
        <v>52</v>
      </c>
      <c r="BB1" s="21">
        <f t="shared" si="0"/>
        <v>53</v>
      </c>
      <c r="BC1" s="21">
        <f t="shared" si="0"/>
        <v>54</v>
      </c>
      <c r="BD1" s="21">
        <f t="shared" si="0"/>
        <v>55</v>
      </c>
      <c r="BE1" s="21">
        <f t="shared" si="0"/>
        <v>56</v>
      </c>
      <c r="BF1" s="21">
        <f t="shared" si="0"/>
        <v>57</v>
      </c>
      <c r="BG1" s="21">
        <f t="shared" si="0"/>
        <v>58</v>
      </c>
      <c r="BH1" s="21">
        <f t="shared" si="0"/>
        <v>59</v>
      </c>
      <c r="BI1" s="21">
        <f t="shared" si="0"/>
        <v>60</v>
      </c>
      <c r="BJ1" s="21">
        <f t="shared" si="0"/>
        <v>61</v>
      </c>
      <c r="BK1" s="21">
        <f t="shared" si="0"/>
        <v>62</v>
      </c>
      <c r="BL1" s="21">
        <f t="shared" si="0"/>
        <v>63</v>
      </c>
      <c r="BM1" s="21">
        <f t="shared" si="0"/>
        <v>64</v>
      </c>
      <c r="BN1" s="21">
        <f t="shared" si="0"/>
        <v>65</v>
      </c>
      <c r="BO1" s="21">
        <f t="shared" si="0"/>
        <v>66</v>
      </c>
      <c r="BP1" s="21">
        <f t="shared" si="0"/>
        <v>67</v>
      </c>
      <c r="BQ1" s="21">
        <f t="shared" si="0"/>
        <v>68</v>
      </c>
      <c r="BR1" s="21">
        <f t="shared" si="0"/>
        <v>69</v>
      </c>
      <c r="BS1" s="21">
        <f t="shared" si="0"/>
        <v>70</v>
      </c>
      <c r="BT1" s="21">
        <f t="shared" si="0"/>
        <v>71</v>
      </c>
      <c r="BU1" s="21">
        <f t="shared" si="0"/>
        <v>72</v>
      </c>
      <c r="BV1" s="21">
        <f t="shared" si="0"/>
        <v>73</v>
      </c>
      <c r="BW1" s="21">
        <f t="shared" si="0"/>
        <v>74</v>
      </c>
      <c r="BX1" s="21">
        <f t="shared" si="0"/>
        <v>75</v>
      </c>
      <c r="BY1" s="21">
        <f t="shared" si="0"/>
        <v>76</v>
      </c>
      <c r="BZ1" s="21">
        <f t="shared" si="0"/>
        <v>77</v>
      </c>
      <c r="CA1" s="21">
        <f t="shared" si="0"/>
        <v>78</v>
      </c>
      <c r="CB1" s="21">
        <f t="shared" si="0"/>
        <v>79</v>
      </c>
      <c r="CC1" s="21">
        <f t="shared" si="0"/>
        <v>80</v>
      </c>
      <c r="CD1" s="21">
        <f t="shared" si="0"/>
        <v>81</v>
      </c>
      <c r="CE1" s="21">
        <f t="shared" si="0"/>
        <v>82</v>
      </c>
      <c r="CF1" s="21">
        <f t="shared" si="0"/>
        <v>83</v>
      </c>
      <c r="CG1" s="21">
        <f t="shared" si="0"/>
        <v>84</v>
      </c>
      <c r="CH1" s="20"/>
    </row>
    <row r="2" spans="1:86" ht="12.75" x14ac:dyDescent="0.2">
      <c r="A2" s="25" t="s">
        <v>32</v>
      </c>
      <c r="B2" s="24">
        <f>1/((1+Sensitivity_Analysis!$B$5)^B1)</f>
        <v>0.98492137526088874</v>
      </c>
      <c r="C2" s="24">
        <f>1/((1+Sensitivity_Analysis!$B$5)^C1)</f>
        <v>0.97007011544580046</v>
      </c>
      <c r="D2" s="24">
        <f>1/((1+Sensitivity_Analysis!$B$5)^D1)</f>
        <v>0.95544279220436701</v>
      </c>
      <c r="E2" s="24">
        <f>1/((1+Sensitivity_Analysis!$B$5)^E1)</f>
        <v>0.94103602888102866</v>
      </c>
      <c r="F2" s="24">
        <f>1/((1+Sensitivity_Analysis!$B$5)^F1)</f>
        <v>0.926846499735548</v>
      </c>
      <c r="G2" s="24">
        <f>1/((1+Sensitivity_Analysis!$B$5)^G1)</f>
        <v>0.9128709291752769</v>
      </c>
      <c r="H2" s="24">
        <f>1/((1+Sensitivity_Analysis!$B$5)^H1)</f>
        <v>0.89910609099899941</v>
      </c>
      <c r="I2" s="24">
        <f>1/((1+Sensitivity_Analysis!$B$5)^I1)</f>
        <v>0.88554880765217614</v>
      </c>
      <c r="J2" s="24">
        <f>1/((1+Sensitivity_Analysis!$B$5)^J1)</f>
        <v>0.8721959494934215</v>
      </c>
      <c r="K2" s="24">
        <f>1/((1+Sensitivity_Analysis!$B$5)^K1)</f>
        <v>0.85904443407203745</v>
      </c>
      <c r="L2" s="24">
        <f>1/((1+Sensitivity_Analysis!$B$5)^L1)</f>
        <v>0.84609122541644299</v>
      </c>
      <c r="M2" s="24">
        <f>1/((1+Sensitivity_Analysis!$B$5)^M1)</f>
        <v>0.8333333333333337</v>
      </c>
      <c r="N2" s="24">
        <f>1/((1+Sensitivity_Analysis!$B$5)^N1)</f>
        <v>0.82076781271740762</v>
      </c>
      <c r="O2" s="24">
        <f>1/((1+Sensitivity_Analysis!$B$5)^O1)</f>
        <v>0.80839176287150061</v>
      </c>
      <c r="P2" s="24">
        <f>1/((1+Sensitivity_Analysis!$B$5)^P1)</f>
        <v>0.79620232683697278</v>
      </c>
      <c r="Q2" s="24">
        <f>1/((1+Sensitivity_Analysis!$B$5)^Q1)</f>
        <v>0.78419669073419085</v>
      </c>
      <c r="R2" s="24">
        <f>1/((1+Sensitivity_Analysis!$B$5)^R1)</f>
        <v>0.77237208311295702</v>
      </c>
      <c r="S2" s="24">
        <f>1/((1+Sensitivity_Analysis!$B$5)^S1)</f>
        <v>0.76072577431273103</v>
      </c>
      <c r="T2" s="24">
        <f>1/((1+Sensitivity_Analysis!$B$5)^T1)</f>
        <v>0.74925507583249973</v>
      </c>
      <c r="U2" s="24">
        <f>1/((1+Sensitivity_Analysis!$B$5)^U1)</f>
        <v>0.7379573397101471</v>
      </c>
      <c r="V2" s="24">
        <f>1/((1+Sensitivity_Analysis!$B$5)^V1)</f>
        <v>0.72682995791118477</v>
      </c>
      <c r="W2" s="24">
        <f>1/((1+Sensitivity_Analysis!$B$5)^W1)</f>
        <v>0.71587036172669805</v>
      </c>
      <c r="X2" s="24">
        <f>1/((1+Sensitivity_Analysis!$B$5)^X1)</f>
        <v>0.70507602118036949</v>
      </c>
      <c r="Y2" s="24">
        <f>1/((1+Sensitivity_Analysis!$B$5)^Y1)</f>
        <v>0.69444444444444497</v>
      </c>
      <c r="Z2" s="24">
        <f>1/((1+Sensitivity_Analysis!$B$5)^Z1)</f>
        <v>0.68397317726450657</v>
      </c>
      <c r="AA2" s="24">
        <f>1/((1+Sensitivity_Analysis!$B$5)^AA1)</f>
        <v>0.67365980239291745</v>
      </c>
      <c r="AB2" s="24">
        <f>1/((1+Sensitivity_Analysis!$B$5)^AB1)</f>
        <v>0.66350193903081089</v>
      </c>
      <c r="AC2" s="24">
        <f>1/((1+Sensitivity_Analysis!$B$5)^AC1)</f>
        <v>0.6534972422784926</v>
      </c>
      <c r="AD2" s="24">
        <f>1/((1+Sensitivity_Analysis!$B$5)^AD1)</f>
        <v>0.64364340259413122</v>
      </c>
      <c r="AE2" s="24">
        <f>1/((1+Sensitivity_Analysis!$B$5)^AE1)</f>
        <v>0.63393814526060954</v>
      </c>
      <c r="AF2" s="24">
        <f>1/((1+Sensitivity_Analysis!$B$5)^AF1)</f>
        <v>0.62437922986041672</v>
      </c>
      <c r="AG2" s="24">
        <f>1/((1+Sensitivity_Analysis!$B$5)^AG1)</f>
        <v>0.6149644497584561</v>
      </c>
      <c r="AH2" s="24">
        <f>1/((1+Sensitivity_Analysis!$B$5)^AH1)</f>
        <v>0.60569163159265438</v>
      </c>
      <c r="AI2" s="24">
        <f>1/((1+Sensitivity_Analysis!$B$5)^AI1)</f>
        <v>0.59655863477224869</v>
      </c>
      <c r="AJ2" s="24">
        <f>1/((1+Sensitivity_Analysis!$B$5)^AJ1)</f>
        <v>0.58756335098364143</v>
      </c>
      <c r="AK2" s="24">
        <f>1/((1+Sensitivity_Analysis!$B$5)^AK1)</f>
        <v>0.57870370370370439</v>
      </c>
      <c r="AL2" s="24">
        <f>1/((1+Sensitivity_Analysis!$B$5)^AL1)</f>
        <v>0.56997764772042236</v>
      </c>
      <c r="AM2" s="24">
        <f>1/((1+Sensitivity_Analysis!$B$5)^AM1)</f>
        <v>0.56138316866076476</v>
      </c>
      <c r="AN2" s="24">
        <f>1/((1+Sensitivity_Analysis!$B$5)^AN1)</f>
        <v>0.55291828252567599</v>
      </c>
      <c r="AO2" s="24">
        <f>1/((1+Sensitivity_Analysis!$B$5)^AO1)</f>
        <v>0.54458103523207746</v>
      </c>
      <c r="AP2" s="24">
        <f>1/((1+Sensitivity_Analysis!$B$5)^AP1)</f>
        <v>0.53636950216177615</v>
      </c>
      <c r="AQ2" s="24">
        <f>1/((1+Sensitivity_Analysis!$B$5)^AQ1)</f>
        <v>0.52828178771717482</v>
      </c>
      <c r="AR2" s="24">
        <f>1/((1+Sensitivity_Analysis!$B$5)^AR1)</f>
        <v>0.52031602488368078</v>
      </c>
      <c r="AS2" s="24">
        <f>1/((1+Sensitivity_Analysis!$B$5)^AS1)</f>
        <v>0.51247037479871371</v>
      </c>
      <c r="AT2" s="24">
        <f>1/((1+Sensitivity_Analysis!$B$5)^AT1)</f>
        <v>0.50474302632721213</v>
      </c>
      <c r="AU2" s="24">
        <f>1/((1+Sensitivity_Analysis!$B$5)^AU1)</f>
        <v>0.49713219564354072</v>
      </c>
      <c r="AV2" s="24">
        <f>1/((1+Sensitivity_Analysis!$B$5)^AV1)</f>
        <v>0.48963612581970145</v>
      </c>
      <c r="AW2" s="24">
        <f>1/((1+Sensitivity_Analysis!$B$5)^AW1)</f>
        <v>0.48225308641975384</v>
      </c>
      <c r="AX2" s="24">
        <f>1/((1+Sensitivity_Analysis!$B$5)^AX1)</f>
        <v>0.47498137310035216</v>
      </c>
      <c r="AY2" s="24">
        <f>1/((1+Sensitivity_Analysis!$B$5)^AY1)</f>
        <v>0.46781930721730414</v>
      </c>
      <c r="AZ2" s="24">
        <f>1/((1+Sensitivity_Analysis!$B$5)^AZ1)</f>
        <v>0.46076523543806353</v>
      </c>
      <c r="BA2" s="24">
        <f>1/((1+Sensitivity_Analysis!$B$5)^BA1)</f>
        <v>0.45381752936006464</v>
      </c>
      <c r="BB2" s="24">
        <f>1/((1+Sensitivity_Analysis!$B$5)^BB1)</f>
        <v>0.44697458513481353</v>
      </c>
      <c r="BC2" s="24">
        <f>1/((1+Sensitivity_Analysis!$B$5)^BC1)</f>
        <v>0.44023482309764578</v>
      </c>
      <c r="BD2" s="24">
        <f>1/((1+Sensitivity_Analysis!$B$5)^BD1)</f>
        <v>0.4335966874030675</v>
      </c>
      <c r="BE2" s="24">
        <f>1/((1+Sensitivity_Analysis!$B$5)^BE1)</f>
        <v>0.42705864566559487</v>
      </c>
      <c r="BF2" s="24">
        <f>1/((1+Sensitivity_Analysis!$B$5)^BF1)</f>
        <v>0.42061918860601027</v>
      </c>
      <c r="BG2" s="24">
        <f>1/((1+Sensitivity_Analysis!$B$5)^BG1)</f>
        <v>0.41427682970295077</v>
      </c>
      <c r="BH2" s="24">
        <f>1/((1+Sensitivity_Analysis!$B$5)^BH1)</f>
        <v>0.40803010484975133</v>
      </c>
      <c r="BI2" s="24">
        <f>1/((1+Sensitivity_Analysis!$B$5)^BI1)</f>
        <v>0.40187757201646174</v>
      </c>
      <c r="BJ2" s="24">
        <f>1/((1+Sensitivity_Analysis!$B$5)^BJ1)</f>
        <v>0.39581781091696033</v>
      </c>
      <c r="BK2" s="24">
        <f>1/((1+Sensitivity_Analysis!$B$5)^BK1)</f>
        <v>0.38984942268108697</v>
      </c>
      <c r="BL2" s="24">
        <f>1/((1+Sensitivity_Analysis!$B$5)^BL1)</f>
        <v>0.3839710295317198</v>
      </c>
      <c r="BM2" s="24">
        <f>1/((1+Sensitivity_Analysis!$B$5)^BM1)</f>
        <v>0.37818127446672067</v>
      </c>
      <c r="BN2" s="24">
        <f>1/((1+Sensitivity_Analysis!$B$5)^BN1)</f>
        <v>0.37247882094567814</v>
      </c>
      <c r="BO2" s="24">
        <f>1/((1+Sensitivity_Analysis!$B$5)^BO1)</f>
        <v>0.36686235258137168</v>
      </c>
      <c r="BP2" s="24">
        <f>1/((1+Sensitivity_Analysis!$B$5)^BP1)</f>
        <v>0.36133057283588965</v>
      </c>
      <c r="BQ2" s="24">
        <f>1/((1+Sensitivity_Analysis!$B$5)^BQ1)</f>
        <v>0.3558822047213292</v>
      </c>
      <c r="BR2" s="24">
        <f>1/((1+Sensitivity_Analysis!$B$5)^BR1)</f>
        <v>0.35051599050500865</v>
      </c>
      <c r="BS2" s="24">
        <f>1/((1+Sensitivity_Analysis!$B$5)^BS1)</f>
        <v>0.34523069141912571</v>
      </c>
      <c r="BT2" s="24">
        <f>1/((1+Sensitivity_Analysis!$B$5)^BT1)</f>
        <v>0.34002508737479292</v>
      </c>
      <c r="BU2" s="24">
        <f>1/((1+Sensitivity_Analysis!$B$5)^BU1)</f>
        <v>0.33489797668038485</v>
      </c>
      <c r="BV2" s="24">
        <f>1/((1+Sensitivity_Analysis!$B$5)^BV1)</f>
        <v>0.32984817576413367</v>
      </c>
      <c r="BW2" s="24">
        <f>1/((1+Sensitivity_Analysis!$B$5)^BW1)</f>
        <v>0.32487451890090596</v>
      </c>
      <c r="BX2" s="24">
        <f>1/((1+Sensitivity_Analysis!$B$5)^BX1)</f>
        <v>0.31997585794309985</v>
      </c>
      <c r="BY2" s="24">
        <f>1/((1+Sensitivity_Analysis!$B$5)^BY1)</f>
        <v>0.31515106205560073</v>
      </c>
      <c r="BZ2" s="24">
        <f>1/((1+Sensitivity_Analysis!$B$5)^BZ1)</f>
        <v>0.31039901745473192</v>
      </c>
      <c r="CA2" s="24">
        <f>1/((1+Sensitivity_Analysis!$B$5)^CA1)</f>
        <v>0.30571862715114317</v>
      </c>
      <c r="CB2" s="24">
        <f>1/((1+Sensitivity_Analysis!$B$5)^CB1)</f>
        <v>0.30110881069657486</v>
      </c>
      <c r="CC2" s="24">
        <f>1/((1+Sensitivity_Analysis!$B$5)^CC1)</f>
        <v>0.29656850393444112</v>
      </c>
      <c r="CD2" s="24">
        <f>1/((1+Sensitivity_Analysis!$B$5)^CD1)</f>
        <v>0.29209665875417401</v>
      </c>
      <c r="CE2" s="24">
        <f>1/((1+Sensitivity_Analysis!$B$5)^CE1)</f>
        <v>0.28769224284927153</v>
      </c>
      <c r="CF2" s="24">
        <f>1/((1+Sensitivity_Analysis!$B$5)^CF1)</f>
        <v>0.28335423947899419</v>
      </c>
      <c r="CG2" s="24">
        <f>1/((1+Sensitivity_Analysis!$B$5)^CG1)</f>
        <v>0.27908164723365414</v>
      </c>
      <c r="CH2" s="19"/>
    </row>
    <row r="3" spans="1:86" ht="12.75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</row>
    <row r="4" spans="1:86" ht="15" x14ac:dyDescent="0.25">
      <c r="A4" s="21" t="s">
        <v>33</v>
      </c>
      <c r="B4" s="21">
        <f>B$1</f>
        <v>1</v>
      </c>
      <c r="C4" s="21">
        <f t="shared" ref="C4:BN4" si="1">C$1</f>
        <v>2</v>
      </c>
      <c r="D4" s="21">
        <f t="shared" si="1"/>
        <v>3</v>
      </c>
      <c r="E4" s="21">
        <f t="shared" si="1"/>
        <v>4</v>
      </c>
      <c r="F4" s="21">
        <f t="shared" si="1"/>
        <v>5</v>
      </c>
      <c r="G4" s="21">
        <f t="shared" si="1"/>
        <v>6</v>
      </c>
      <c r="H4" s="21">
        <f t="shared" si="1"/>
        <v>7</v>
      </c>
      <c r="I4" s="21">
        <f t="shared" si="1"/>
        <v>8</v>
      </c>
      <c r="J4" s="21">
        <f t="shared" si="1"/>
        <v>9</v>
      </c>
      <c r="K4" s="21">
        <f t="shared" si="1"/>
        <v>10</v>
      </c>
      <c r="L4" s="21">
        <f t="shared" si="1"/>
        <v>11</v>
      </c>
      <c r="M4" s="21">
        <f t="shared" si="1"/>
        <v>12</v>
      </c>
      <c r="N4" s="21">
        <f t="shared" si="1"/>
        <v>13</v>
      </c>
      <c r="O4" s="21">
        <f t="shared" si="1"/>
        <v>14</v>
      </c>
      <c r="P4" s="21">
        <f t="shared" si="1"/>
        <v>15</v>
      </c>
      <c r="Q4" s="21">
        <f t="shared" si="1"/>
        <v>16</v>
      </c>
      <c r="R4" s="21">
        <f t="shared" si="1"/>
        <v>17</v>
      </c>
      <c r="S4" s="21">
        <f t="shared" si="1"/>
        <v>18</v>
      </c>
      <c r="T4" s="21">
        <f t="shared" si="1"/>
        <v>19</v>
      </c>
      <c r="U4" s="21">
        <f t="shared" si="1"/>
        <v>20</v>
      </c>
      <c r="V4" s="21">
        <f t="shared" si="1"/>
        <v>21</v>
      </c>
      <c r="W4" s="21">
        <f t="shared" si="1"/>
        <v>22</v>
      </c>
      <c r="X4" s="21">
        <f t="shared" si="1"/>
        <v>23</v>
      </c>
      <c r="Y4" s="21">
        <f t="shared" si="1"/>
        <v>24</v>
      </c>
      <c r="Z4" s="21">
        <f t="shared" si="1"/>
        <v>25</v>
      </c>
      <c r="AA4" s="21">
        <f t="shared" si="1"/>
        <v>26</v>
      </c>
      <c r="AB4" s="21">
        <f t="shared" si="1"/>
        <v>27</v>
      </c>
      <c r="AC4" s="21">
        <f t="shared" si="1"/>
        <v>28</v>
      </c>
      <c r="AD4" s="21">
        <f t="shared" si="1"/>
        <v>29</v>
      </c>
      <c r="AE4" s="21">
        <f t="shared" si="1"/>
        <v>30</v>
      </c>
      <c r="AF4" s="21">
        <f t="shared" si="1"/>
        <v>31</v>
      </c>
      <c r="AG4" s="21">
        <f t="shared" si="1"/>
        <v>32</v>
      </c>
      <c r="AH4" s="21">
        <f t="shared" si="1"/>
        <v>33</v>
      </c>
      <c r="AI4" s="21">
        <f t="shared" si="1"/>
        <v>34</v>
      </c>
      <c r="AJ4" s="21">
        <f t="shared" si="1"/>
        <v>35</v>
      </c>
      <c r="AK4" s="21">
        <f t="shared" si="1"/>
        <v>36</v>
      </c>
      <c r="AL4" s="21">
        <f t="shared" si="1"/>
        <v>37</v>
      </c>
      <c r="AM4" s="21">
        <f t="shared" si="1"/>
        <v>38</v>
      </c>
      <c r="AN4" s="21">
        <f t="shared" si="1"/>
        <v>39</v>
      </c>
      <c r="AO4" s="21">
        <f t="shared" si="1"/>
        <v>40</v>
      </c>
      <c r="AP4" s="21">
        <f t="shared" si="1"/>
        <v>41</v>
      </c>
      <c r="AQ4" s="21">
        <f t="shared" si="1"/>
        <v>42</v>
      </c>
      <c r="AR4" s="21">
        <f t="shared" si="1"/>
        <v>43</v>
      </c>
      <c r="AS4" s="21">
        <f t="shared" si="1"/>
        <v>44</v>
      </c>
      <c r="AT4" s="21">
        <f t="shared" si="1"/>
        <v>45</v>
      </c>
      <c r="AU4" s="21">
        <f t="shared" si="1"/>
        <v>46</v>
      </c>
      <c r="AV4" s="21">
        <f t="shared" si="1"/>
        <v>47</v>
      </c>
      <c r="AW4" s="21">
        <f t="shared" si="1"/>
        <v>48</v>
      </c>
      <c r="AX4" s="21">
        <f t="shared" si="1"/>
        <v>49</v>
      </c>
      <c r="AY4" s="21">
        <f t="shared" si="1"/>
        <v>50</v>
      </c>
      <c r="AZ4" s="21">
        <f t="shared" si="1"/>
        <v>51</v>
      </c>
      <c r="BA4" s="21">
        <f t="shared" si="1"/>
        <v>52</v>
      </c>
      <c r="BB4" s="21">
        <f t="shared" si="1"/>
        <v>53</v>
      </c>
      <c r="BC4" s="21">
        <f t="shared" si="1"/>
        <v>54</v>
      </c>
      <c r="BD4" s="21">
        <f t="shared" si="1"/>
        <v>55</v>
      </c>
      <c r="BE4" s="21">
        <f t="shared" si="1"/>
        <v>56</v>
      </c>
      <c r="BF4" s="21">
        <f t="shared" si="1"/>
        <v>57</v>
      </c>
      <c r="BG4" s="21">
        <f t="shared" si="1"/>
        <v>58</v>
      </c>
      <c r="BH4" s="21">
        <f t="shared" si="1"/>
        <v>59</v>
      </c>
      <c r="BI4" s="21">
        <f t="shared" si="1"/>
        <v>60</v>
      </c>
      <c r="BJ4" s="21">
        <f t="shared" si="1"/>
        <v>61</v>
      </c>
      <c r="BK4" s="21">
        <f t="shared" si="1"/>
        <v>62</v>
      </c>
      <c r="BL4" s="21">
        <f t="shared" si="1"/>
        <v>63</v>
      </c>
      <c r="BM4" s="21">
        <f t="shared" si="1"/>
        <v>64</v>
      </c>
      <c r="BN4" s="21">
        <f t="shared" si="1"/>
        <v>65</v>
      </c>
      <c r="BO4" s="21">
        <f t="shared" ref="BO4:CG4" si="2">BO$1</f>
        <v>66</v>
      </c>
      <c r="BP4" s="21">
        <f t="shared" si="2"/>
        <v>67</v>
      </c>
      <c r="BQ4" s="21">
        <f t="shared" si="2"/>
        <v>68</v>
      </c>
      <c r="BR4" s="21">
        <f t="shared" si="2"/>
        <v>69</v>
      </c>
      <c r="BS4" s="21">
        <f t="shared" si="2"/>
        <v>70</v>
      </c>
      <c r="BT4" s="21">
        <f t="shared" si="2"/>
        <v>71</v>
      </c>
      <c r="BU4" s="21">
        <f t="shared" si="2"/>
        <v>72</v>
      </c>
      <c r="BV4" s="21">
        <f t="shared" si="2"/>
        <v>73</v>
      </c>
      <c r="BW4" s="21">
        <f t="shared" si="2"/>
        <v>74</v>
      </c>
      <c r="BX4" s="21">
        <f t="shared" si="2"/>
        <v>75</v>
      </c>
      <c r="BY4" s="21">
        <f t="shared" si="2"/>
        <v>76</v>
      </c>
      <c r="BZ4" s="21">
        <f t="shared" si="2"/>
        <v>77</v>
      </c>
      <c r="CA4" s="21">
        <f t="shared" si="2"/>
        <v>78</v>
      </c>
      <c r="CB4" s="21">
        <f t="shared" si="2"/>
        <v>79</v>
      </c>
      <c r="CC4" s="21">
        <f t="shared" si="2"/>
        <v>80</v>
      </c>
      <c r="CD4" s="21">
        <f t="shared" si="2"/>
        <v>81</v>
      </c>
      <c r="CE4" s="21">
        <f t="shared" si="2"/>
        <v>82</v>
      </c>
      <c r="CF4" s="21">
        <f t="shared" si="2"/>
        <v>83</v>
      </c>
      <c r="CG4" s="21">
        <f t="shared" si="2"/>
        <v>84</v>
      </c>
      <c r="CH4" s="19"/>
    </row>
    <row r="5" spans="1:86" ht="12.75" x14ac:dyDescent="0.2">
      <c r="A5" s="28" t="str">
        <f ca="1">IFERROR(__xludf.DUMMYFUNCTION("UNIQUE(Segment_Monthly_gross_Recoverie!$A$2:$A$1196)"),"near_prime_q1")</f>
        <v>near_prime_q1</v>
      </c>
      <c r="B5" s="22">
        <f ca="1">SUMIFS(Segment_Monthly_Gross_Recoverie!$C:$C,
        Segment_Monthly_Gross_Recoverie!$A:$A,$A5,
        Segment_Monthly_Gross_Recoverie!$B:$B,B$1)*Sensitivity_Analysis!$B$6</f>
        <v>0</v>
      </c>
      <c r="C5" s="22">
        <f ca="1">SUMIFS(Segment_Monthly_Gross_Recoverie!$C:$C,
        Segment_Monthly_Gross_Recoverie!$A:$A,$A5,
        Segment_Monthly_Gross_Recoverie!$B:$B,C$1)*Sensitivity_Analysis!$B$6</f>
        <v>0</v>
      </c>
      <c r="D5" s="22">
        <f ca="1">SUMIFS(Segment_Monthly_Gross_Recoverie!$C:$C,
        Segment_Monthly_Gross_Recoverie!$A:$A,$A5,
        Segment_Monthly_Gross_Recoverie!$B:$B,D$1)*Sensitivity_Analysis!$B$6</f>
        <v>0</v>
      </c>
      <c r="E5" s="22">
        <f ca="1">SUMIFS(Segment_Monthly_Gross_Recoverie!$C:$C,
        Segment_Monthly_Gross_Recoverie!$A:$A,$A5,
        Segment_Monthly_Gross_Recoverie!$B:$B,E$1)*Sensitivity_Analysis!$B$6</f>
        <v>0</v>
      </c>
      <c r="F5" s="22">
        <f ca="1">SUMIFS(Segment_Monthly_Gross_Recoverie!$C:$C,
        Segment_Monthly_Gross_Recoverie!$A:$A,$A5,
        Segment_Monthly_Gross_Recoverie!$B:$B,F$1)*Sensitivity_Analysis!$B$6</f>
        <v>0</v>
      </c>
      <c r="G5" s="22">
        <f ca="1">SUMIFS(Segment_Monthly_Gross_Recoverie!$C:$C,
        Segment_Monthly_Gross_Recoverie!$A:$A,$A5,
        Segment_Monthly_Gross_Recoverie!$B:$B,G$1)*Sensitivity_Analysis!$B$6</f>
        <v>0</v>
      </c>
      <c r="H5" s="22">
        <f ca="1">SUMIFS(Segment_Monthly_Gross_Recoverie!$C:$C,
        Segment_Monthly_Gross_Recoverie!$A:$A,$A5,
        Segment_Monthly_Gross_Recoverie!$B:$B,H$1)*Sensitivity_Analysis!$B$6</f>
        <v>0</v>
      </c>
      <c r="I5" s="22">
        <f ca="1">SUMIFS(Segment_Monthly_Gross_Recoverie!$C:$C,
        Segment_Monthly_Gross_Recoverie!$A:$A,$A5,
        Segment_Monthly_Gross_Recoverie!$B:$B,I$1)*Sensitivity_Analysis!$B$6</f>
        <v>0</v>
      </c>
      <c r="J5" s="22">
        <f ca="1">SUMIFS(Segment_Monthly_Gross_Recoverie!$C:$C,
        Segment_Monthly_Gross_Recoverie!$A:$A,$A5,
        Segment_Monthly_Gross_Recoverie!$B:$B,J$1)*Sensitivity_Analysis!$B$6</f>
        <v>0</v>
      </c>
      <c r="K5" s="22">
        <f ca="1">SUMIFS(Segment_Monthly_Gross_Recoverie!$C:$C,
        Segment_Monthly_Gross_Recoverie!$A:$A,$A5,
        Segment_Monthly_Gross_Recoverie!$B:$B,K$1)*Sensitivity_Analysis!$B$6</f>
        <v>14.3439213892</v>
      </c>
      <c r="L5" s="22">
        <f ca="1">SUMIFS(Segment_Monthly_Gross_Recoverie!$C:$C,
        Segment_Monthly_Gross_Recoverie!$A:$A,$A5,
        Segment_Monthly_Gross_Recoverie!$B:$B,L$1)*Sensitivity_Analysis!$B$6</f>
        <v>69.956441886799993</v>
      </c>
      <c r="M5" s="22">
        <f ca="1">SUMIFS(Segment_Monthly_Gross_Recoverie!$C:$C,
        Segment_Monthly_Gross_Recoverie!$A:$A,$A5,
        Segment_Monthly_Gross_Recoverie!$B:$B,M$1)*Sensitivity_Analysis!$B$6</f>
        <v>158.42858287519999</v>
      </c>
      <c r="N5" s="22">
        <f ca="1">SUMIFS(Segment_Monthly_Gross_Recoverie!$C:$C,
        Segment_Monthly_Gross_Recoverie!$A:$A,$A5,
        Segment_Monthly_Gross_Recoverie!$B:$B,N$1)*Sensitivity_Analysis!$B$6</f>
        <v>203.91931987500001</v>
      </c>
      <c r="O5" s="22">
        <f ca="1">SUMIFS(Segment_Monthly_Gross_Recoverie!$C:$C,
        Segment_Monthly_Gross_Recoverie!$A:$A,$A5,
        Segment_Monthly_Gross_Recoverie!$B:$B,O$1)*Sensitivity_Analysis!$B$6</f>
        <v>245.26434512009999</v>
      </c>
      <c r="P5" s="22">
        <f ca="1">SUMIFS(Segment_Monthly_Gross_Recoverie!$C:$C,
        Segment_Monthly_Gross_Recoverie!$A:$A,$A5,
        Segment_Monthly_Gross_Recoverie!$B:$B,P$1)*Sensitivity_Analysis!$B$6</f>
        <v>306.62551793</v>
      </c>
      <c r="Q5" s="22">
        <f ca="1">SUMIFS(Segment_Monthly_Gross_Recoverie!$C:$C,
        Segment_Monthly_Gross_Recoverie!$A:$A,$A5,
        Segment_Monthly_Gross_Recoverie!$B:$B,Q$1)*Sensitivity_Analysis!$B$6</f>
        <v>372.46742582299999</v>
      </c>
      <c r="R5" s="22">
        <f ca="1">SUMIFS(Segment_Monthly_Gross_Recoverie!$C:$C,
        Segment_Monthly_Gross_Recoverie!$A:$A,$A5,
        Segment_Monthly_Gross_Recoverie!$B:$B,R$1)*Sensitivity_Analysis!$B$6</f>
        <v>410.59184260379999</v>
      </c>
      <c r="S5" s="22">
        <f ca="1">SUMIFS(Segment_Monthly_Gross_Recoverie!$C:$C,
        Segment_Monthly_Gross_Recoverie!$A:$A,$A5,
        Segment_Monthly_Gross_Recoverie!$B:$B,S$1)*Sensitivity_Analysis!$B$6</f>
        <v>452.53847059200001</v>
      </c>
      <c r="T5" s="22">
        <f ca="1">SUMIFS(Segment_Monthly_Gross_Recoverie!$C:$C,
        Segment_Monthly_Gross_Recoverie!$A:$A,$A5,
        Segment_Monthly_Gross_Recoverie!$B:$B,T$1)*Sensitivity_Analysis!$B$6</f>
        <v>546.87064255919995</v>
      </c>
      <c r="U5" s="22">
        <f ca="1">SUMIFS(Segment_Monthly_Gross_Recoverie!$C:$C,
        Segment_Monthly_Gross_Recoverie!$A:$A,$A5,
        Segment_Monthly_Gross_Recoverie!$B:$B,U$1)*Sensitivity_Analysis!$B$6</f>
        <v>619.70909214059998</v>
      </c>
      <c r="V5" s="22">
        <f ca="1">SUMIFS(Segment_Monthly_Gross_Recoverie!$C:$C,
        Segment_Monthly_Gross_Recoverie!$A:$A,$A5,
        Segment_Monthly_Gross_Recoverie!$B:$B,V$1)*Sensitivity_Analysis!$B$6</f>
        <v>681.70923258079995</v>
      </c>
      <c r="W5" s="22">
        <f ca="1">SUMIFS(Segment_Monthly_Gross_Recoverie!$C:$C,
        Segment_Monthly_Gross_Recoverie!$A:$A,$A5,
        Segment_Monthly_Gross_Recoverie!$B:$B,W$1)*Sensitivity_Analysis!$B$6</f>
        <v>730.42168493220004</v>
      </c>
      <c r="X5" s="22">
        <f ca="1">SUMIFS(Segment_Monthly_Gross_Recoverie!$C:$C,
        Segment_Monthly_Gross_Recoverie!$A:$A,$A5,
        Segment_Monthly_Gross_Recoverie!$B:$B,X$1)*Sensitivity_Analysis!$B$6</f>
        <v>777.34428996400004</v>
      </c>
      <c r="Y5" s="22">
        <f ca="1">SUMIFS(Segment_Monthly_Gross_Recoverie!$C:$C,
        Segment_Monthly_Gross_Recoverie!$A:$A,$A5,
        Segment_Monthly_Gross_Recoverie!$B:$B,Y$1)*Sensitivity_Analysis!$B$6</f>
        <v>839.06983216080005</v>
      </c>
      <c r="Z5" s="22">
        <f ca="1">SUMIFS(Segment_Monthly_Gross_Recoverie!$C:$C,
        Segment_Monthly_Gross_Recoverie!$A:$A,$A5,
        Segment_Monthly_Gross_Recoverie!$B:$B,Z$1)*Sensitivity_Analysis!$B$6</f>
        <v>894.05042835539996</v>
      </c>
      <c r="AA5" s="22">
        <f ca="1">SUMIFS(Segment_Monthly_Gross_Recoverie!$C:$C,
        Segment_Monthly_Gross_Recoverie!$A:$A,$A5,
        Segment_Monthly_Gross_Recoverie!$B:$B,AA$1)*Sensitivity_Analysis!$B$6</f>
        <v>930.11035567930003</v>
      </c>
      <c r="AB5" s="22">
        <f ca="1">SUMIFS(Segment_Monthly_Gross_Recoverie!$C:$C,
        Segment_Monthly_Gross_Recoverie!$A:$A,$A5,
        Segment_Monthly_Gross_Recoverie!$B:$B,AB$1)*Sensitivity_Analysis!$B$6</f>
        <v>948.204717426</v>
      </c>
      <c r="AC5" s="22">
        <f ca="1">SUMIFS(Segment_Monthly_Gross_Recoverie!$C:$C,
        Segment_Monthly_Gross_Recoverie!$A:$A,$A5,
        Segment_Monthly_Gross_Recoverie!$B:$B,AC$1)*Sensitivity_Analysis!$B$6</f>
        <v>997.5507137692</v>
      </c>
      <c r="AD5" s="22">
        <f ca="1">SUMIFS(Segment_Monthly_Gross_Recoverie!$C:$C,
        Segment_Monthly_Gross_Recoverie!$A:$A,$A5,
        Segment_Monthly_Gross_Recoverie!$B:$B,AD$1)*Sensitivity_Analysis!$B$6</f>
        <v>1045.1476108960001</v>
      </c>
      <c r="AE5" s="22">
        <f ca="1">SUMIFS(Segment_Monthly_Gross_Recoverie!$C:$C,
        Segment_Monthly_Gross_Recoverie!$A:$A,$A5,
        Segment_Monthly_Gross_Recoverie!$B:$B,AE$1)*Sensitivity_Analysis!$B$6</f>
        <v>1059.7177607634001</v>
      </c>
      <c r="AF5" s="22">
        <f ca="1">SUMIFS(Segment_Monthly_Gross_Recoverie!$C:$C,
        Segment_Monthly_Gross_Recoverie!$A:$A,$A5,
        Segment_Monthly_Gross_Recoverie!$B:$B,AF$1)*Sensitivity_Analysis!$B$6</f>
        <v>1073.5083742387999</v>
      </c>
      <c r="AG5" s="22">
        <f ca="1">SUMIFS(Segment_Monthly_Gross_Recoverie!$C:$C,
        Segment_Monthly_Gross_Recoverie!$A:$A,$A5,
        Segment_Monthly_Gross_Recoverie!$B:$B,AG$1)*Sensitivity_Analysis!$B$6</f>
        <v>1119.8600848415999</v>
      </c>
      <c r="AH5" s="22">
        <f ca="1">SUMIFS(Segment_Monthly_Gross_Recoverie!$C:$C,
        Segment_Monthly_Gross_Recoverie!$A:$A,$A5,
        Segment_Monthly_Gross_Recoverie!$B:$B,AH$1)*Sensitivity_Analysis!$B$6</f>
        <v>1123.5230080255999</v>
      </c>
      <c r="AI5" s="22">
        <f ca="1">SUMIFS(Segment_Monthly_Gross_Recoverie!$C:$C,
        Segment_Monthly_Gross_Recoverie!$A:$A,$A5,
        Segment_Monthly_Gross_Recoverie!$B:$B,AI$1)*Sensitivity_Analysis!$B$6</f>
        <v>1156.9464019398999</v>
      </c>
      <c r="AJ5" s="22">
        <f ca="1">SUMIFS(Segment_Monthly_Gross_Recoverie!$C:$C,
        Segment_Monthly_Gross_Recoverie!$A:$A,$A5,
        Segment_Monthly_Gross_Recoverie!$B:$B,AJ$1)*Sensitivity_Analysis!$B$6</f>
        <v>1224.9788251062</v>
      </c>
      <c r="AK5" s="22">
        <f ca="1">SUMIFS(Segment_Monthly_Gross_Recoverie!$C:$C,
        Segment_Monthly_Gross_Recoverie!$A:$A,$A5,
        Segment_Monthly_Gross_Recoverie!$B:$B,AK$1)*Sensitivity_Analysis!$B$6</f>
        <v>1243.9289653088999</v>
      </c>
      <c r="AL5" s="22">
        <f ca="1">SUMIFS(Segment_Monthly_Gross_Recoverie!$C:$C,
        Segment_Monthly_Gross_Recoverie!$A:$A,$A5,
        Segment_Monthly_Gross_Recoverie!$B:$B,AL$1)*Sensitivity_Analysis!$B$6</f>
        <v>1260.5674045419</v>
      </c>
      <c r="AM5" s="22">
        <f ca="1">SUMIFS(Segment_Monthly_Gross_Recoverie!$C:$C,
        Segment_Monthly_Gross_Recoverie!$A:$A,$A5,
        Segment_Monthly_Gross_Recoverie!$B:$B,AM$1)*Sensitivity_Analysis!$B$6</f>
        <v>1277.5916006528</v>
      </c>
      <c r="AN5" s="22">
        <f ca="1">SUMIFS(Segment_Monthly_Gross_Recoverie!$C:$C,
        Segment_Monthly_Gross_Recoverie!$A:$A,$A5,
        Segment_Monthly_Gross_Recoverie!$B:$B,AN$1)*Sensitivity_Analysis!$B$6</f>
        <v>1291.1975036193001</v>
      </c>
      <c r="AO5" s="22">
        <f ca="1">SUMIFS(Segment_Monthly_Gross_Recoverie!$C:$C,
        Segment_Monthly_Gross_Recoverie!$A:$A,$A5,
        Segment_Monthly_Gross_Recoverie!$B:$B,AO$1)*Sensitivity_Analysis!$B$6</f>
        <v>1287.8389616437</v>
      </c>
      <c r="AP5" s="22">
        <f ca="1">SUMIFS(Segment_Monthly_Gross_Recoverie!$C:$C,
        Segment_Monthly_Gross_Recoverie!$A:$A,$A5,
        Segment_Monthly_Gross_Recoverie!$B:$B,AP$1)*Sensitivity_Analysis!$B$6</f>
        <v>1292.9337619200001</v>
      </c>
      <c r="AQ5" s="22">
        <f ca="1">SUMIFS(Segment_Monthly_Gross_Recoverie!$C:$C,
        Segment_Monthly_Gross_Recoverie!$A:$A,$A5,
        Segment_Monthly_Gross_Recoverie!$B:$B,AQ$1)*Sensitivity_Analysis!$B$6</f>
        <v>1298.0368002887999</v>
      </c>
      <c r="AR5" s="22">
        <f ca="1">SUMIFS(Segment_Monthly_Gross_Recoverie!$C:$C,
        Segment_Monthly_Gross_Recoverie!$A:$A,$A5,
        Segment_Monthly_Gross_Recoverie!$B:$B,AR$1)*Sensitivity_Analysis!$B$6</f>
        <v>1319.7711723207999</v>
      </c>
      <c r="AS5" s="22">
        <f ca="1">SUMIFS(Segment_Monthly_Gross_Recoverie!$C:$C,
        Segment_Monthly_Gross_Recoverie!$A:$A,$A5,
        Segment_Monthly_Gross_Recoverie!$B:$B,AS$1)*Sensitivity_Analysis!$B$6</f>
        <v>1325.0257124916</v>
      </c>
      <c r="AT5" s="22">
        <f ca="1">SUMIFS(Segment_Monthly_Gross_Recoverie!$C:$C,
        Segment_Monthly_Gross_Recoverie!$A:$A,$A5,
        Segment_Monthly_Gross_Recoverie!$B:$B,AT$1)*Sensitivity_Analysis!$B$6</f>
        <v>1324.9122789452999</v>
      </c>
      <c r="AU5" s="22">
        <f ca="1">SUMIFS(Segment_Monthly_Gross_Recoverie!$C:$C,
        Segment_Monthly_Gross_Recoverie!$A:$A,$A5,
        Segment_Monthly_Gross_Recoverie!$B:$B,AU$1)*Sensitivity_Analysis!$B$6</f>
        <v>1331.3602719836999</v>
      </c>
      <c r="AV5" s="22">
        <f ca="1">SUMIFS(Segment_Monthly_Gross_Recoverie!$C:$C,
        Segment_Monthly_Gross_Recoverie!$A:$A,$A5,
        Segment_Monthly_Gross_Recoverie!$B:$B,AV$1)*Sensitivity_Analysis!$B$6</f>
        <v>1322.7268264935999</v>
      </c>
      <c r="AW5" s="22">
        <f ca="1">SUMIFS(Segment_Monthly_Gross_Recoverie!$C:$C,
        Segment_Monthly_Gross_Recoverie!$A:$A,$A5,
        Segment_Monthly_Gross_Recoverie!$B:$B,AW$1)*Sensitivity_Analysis!$B$6</f>
        <v>1342.9253333649999</v>
      </c>
      <c r="AX5" s="22">
        <f ca="1">SUMIFS(Segment_Monthly_Gross_Recoverie!$C:$C,
        Segment_Monthly_Gross_Recoverie!$A:$A,$A5,
        Segment_Monthly_Gross_Recoverie!$B:$B,AX$1)*Sensitivity_Analysis!$B$6</f>
        <v>1356.4972982275999</v>
      </c>
      <c r="AY5" s="22">
        <f ca="1">SUMIFS(Segment_Monthly_Gross_Recoverie!$C:$C,
        Segment_Monthly_Gross_Recoverie!$A:$A,$A5,
        Segment_Monthly_Gross_Recoverie!$B:$B,AY$1)*Sensitivity_Analysis!$B$6</f>
        <v>1364.4641673379001</v>
      </c>
      <c r="AZ5" s="22">
        <f ca="1">SUMIFS(Segment_Monthly_Gross_Recoverie!$C:$C,
        Segment_Monthly_Gross_Recoverie!$A:$A,$A5,
        Segment_Monthly_Gross_Recoverie!$B:$B,AZ$1)*Sensitivity_Analysis!$B$6</f>
        <v>1360.444688176</v>
      </c>
      <c r="BA5" s="22">
        <f ca="1">SUMIFS(Segment_Monthly_Gross_Recoverie!$C:$C,
        Segment_Monthly_Gross_Recoverie!$A:$A,$A5,
        Segment_Monthly_Gross_Recoverie!$B:$B,BA$1)*Sensitivity_Analysis!$B$6</f>
        <v>1344.6653946761</v>
      </c>
      <c r="BB5" s="22">
        <f ca="1">SUMIFS(Segment_Monthly_Gross_Recoverie!$C:$C,
        Segment_Monthly_Gross_Recoverie!$A:$A,$A5,
        Segment_Monthly_Gross_Recoverie!$B:$B,BB$1)*Sensitivity_Analysis!$B$6</f>
        <v>1331.0199695442</v>
      </c>
      <c r="BC5" s="22">
        <f ca="1">SUMIFS(Segment_Monthly_Gross_Recoverie!$C:$C,
        Segment_Monthly_Gross_Recoverie!$A:$A,$A5,
        Segment_Monthly_Gross_Recoverie!$B:$B,BC$1)*Sensitivity_Analysis!$B$6</f>
        <v>1334.375586376</v>
      </c>
      <c r="BD5" s="22">
        <f ca="1">SUMIFS(Segment_Monthly_Gross_Recoverie!$C:$C,
        Segment_Monthly_Gross_Recoverie!$A:$A,$A5,
        Segment_Monthly_Gross_Recoverie!$B:$B,BD$1)*Sensitivity_Analysis!$B$6</f>
        <v>1327.2235731677999</v>
      </c>
      <c r="BE5" s="22">
        <f ca="1">SUMIFS(Segment_Monthly_Gross_Recoverie!$C:$C,
        Segment_Monthly_Gross_Recoverie!$A:$A,$A5,
        Segment_Monthly_Gross_Recoverie!$B:$B,BE$1)*Sensitivity_Analysis!$B$6</f>
        <v>1323.5058763686</v>
      </c>
      <c r="BF5" s="22">
        <f ca="1">SUMIFS(Segment_Monthly_Gross_Recoverie!$C:$C,
        Segment_Monthly_Gross_Recoverie!$A:$A,$A5,
        Segment_Monthly_Gross_Recoverie!$B:$B,BF$1)*Sensitivity_Analysis!$B$6</f>
        <v>1331.4974830625999</v>
      </c>
      <c r="BG5" s="22">
        <f ca="1">SUMIFS(Segment_Monthly_Gross_Recoverie!$C:$C,
        Segment_Monthly_Gross_Recoverie!$A:$A,$A5,
        Segment_Monthly_Gross_Recoverie!$B:$B,BG$1)*Sensitivity_Analysis!$B$6</f>
        <v>1323.9355009638</v>
      </c>
      <c r="BH5" s="22">
        <f ca="1">SUMIFS(Segment_Monthly_Gross_Recoverie!$C:$C,
        Segment_Monthly_Gross_Recoverie!$A:$A,$A5,
        Segment_Monthly_Gross_Recoverie!$B:$B,BH$1)*Sensitivity_Analysis!$B$6</f>
        <v>1320.4655497886999</v>
      </c>
      <c r="BI5" s="22">
        <f ca="1">SUMIFS(Segment_Monthly_Gross_Recoverie!$C:$C,
        Segment_Monthly_Gross_Recoverie!$A:$A,$A5,
        Segment_Monthly_Gross_Recoverie!$B:$B,BI$1)*Sensitivity_Analysis!$B$6</f>
        <v>1312.3453360341</v>
      </c>
      <c r="BJ5" s="22">
        <f ca="1">SUMIFS(Segment_Monthly_Gross_Recoverie!$C:$C,
        Segment_Monthly_Gross_Recoverie!$A:$A,$A5,
        Segment_Monthly_Gross_Recoverie!$B:$B,BJ$1)*Sensitivity_Analysis!$B$6</f>
        <v>1330.9225680478</v>
      </c>
      <c r="BK5" s="22">
        <f ca="1">SUMIFS(Segment_Monthly_Gross_Recoverie!$C:$C,
        Segment_Monthly_Gross_Recoverie!$A:$A,$A5,
        Segment_Monthly_Gross_Recoverie!$B:$B,BK$1)*Sensitivity_Analysis!$B$6</f>
        <v>1325.5212535457999</v>
      </c>
      <c r="BL5" s="22">
        <f ca="1">SUMIFS(Segment_Monthly_Gross_Recoverie!$C:$C,
        Segment_Monthly_Gross_Recoverie!$A:$A,$A5,
        Segment_Monthly_Gross_Recoverie!$B:$B,BL$1)*Sensitivity_Analysis!$B$6</f>
        <v>1321.6430474688</v>
      </c>
      <c r="BM5" s="22">
        <f ca="1">SUMIFS(Segment_Monthly_Gross_Recoverie!$C:$C,
        Segment_Monthly_Gross_Recoverie!$A:$A,$A5,
        Segment_Monthly_Gross_Recoverie!$B:$B,BM$1)*Sensitivity_Analysis!$B$6</f>
        <v>1332.1350236344001</v>
      </c>
      <c r="BN5" s="22">
        <f ca="1">SUMIFS(Segment_Monthly_Gross_Recoverie!$C:$C,
        Segment_Monthly_Gross_Recoverie!$A:$A,$A5,
        Segment_Monthly_Gross_Recoverie!$B:$B,BN$1)*Sensitivity_Analysis!$B$6</f>
        <v>1341.3363212100001</v>
      </c>
      <c r="BO5" s="22">
        <f ca="1">SUMIFS(Segment_Monthly_Gross_Recoverie!$C:$C,
        Segment_Monthly_Gross_Recoverie!$A:$A,$A5,
        Segment_Monthly_Gross_Recoverie!$B:$B,BO$1)*Sensitivity_Analysis!$B$6</f>
        <v>1348.8780721087001</v>
      </c>
      <c r="BP5" s="22">
        <f ca="1">SUMIFS(Segment_Monthly_Gross_Recoverie!$C:$C,
        Segment_Monthly_Gross_Recoverie!$A:$A,$A5,
        Segment_Monthly_Gross_Recoverie!$B:$B,BP$1)*Sensitivity_Analysis!$B$6</f>
        <v>1351.3030333341001</v>
      </c>
      <c r="BQ5" s="22">
        <f ca="1">SUMIFS(Segment_Monthly_Gross_Recoverie!$C:$C,
        Segment_Monthly_Gross_Recoverie!$A:$A,$A5,
        Segment_Monthly_Gross_Recoverie!$B:$B,BQ$1)*Sensitivity_Analysis!$B$6</f>
        <v>1359.2671957332</v>
      </c>
      <c r="BR5" s="22">
        <f ca="1">SUMIFS(Segment_Monthly_Gross_Recoverie!$C:$C,
        Segment_Monthly_Gross_Recoverie!$A:$A,$A5,
        Segment_Monthly_Gross_Recoverie!$B:$B,BR$1)*Sensitivity_Analysis!$B$6</f>
        <v>1367.7518528999999</v>
      </c>
      <c r="BS5" s="22">
        <f ca="1">SUMIFS(Segment_Monthly_Gross_Recoverie!$C:$C,
        Segment_Monthly_Gross_Recoverie!$A:$A,$A5,
        Segment_Monthly_Gross_Recoverie!$B:$B,BS$1)*Sensitivity_Analysis!$B$6</f>
        <v>1383.5390056146</v>
      </c>
      <c r="BT5" s="22">
        <f ca="1">SUMIFS(Segment_Monthly_Gross_Recoverie!$C:$C,
        Segment_Monthly_Gross_Recoverie!$A:$A,$A5,
        Segment_Monthly_Gross_Recoverie!$B:$B,BT$1)*Sensitivity_Analysis!$B$6</f>
        <v>1392.752891803</v>
      </c>
      <c r="BU5" s="22">
        <f ca="1">SUMIFS(Segment_Monthly_Gross_Recoverie!$C:$C,
        Segment_Monthly_Gross_Recoverie!$A:$A,$A5,
        Segment_Monthly_Gross_Recoverie!$B:$B,BU$1)*Sensitivity_Analysis!$B$6</f>
        <v>1395.3816000552999</v>
      </c>
      <c r="BV5" s="22">
        <f ca="1">SUMIFS(Segment_Monthly_Gross_Recoverie!$C:$C,
        Segment_Monthly_Gross_Recoverie!$A:$A,$A5,
        Segment_Monthly_Gross_Recoverie!$B:$B,BV$1)*Sensitivity_Analysis!$B$6</f>
        <v>1400.7238282375999</v>
      </c>
      <c r="BW5" s="22">
        <f ca="1">SUMIFS(Segment_Monthly_Gross_Recoverie!$C:$C,
        Segment_Monthly_Gross_Recoverie!$A:$A,$A5,
        Segment_Monthly_Gross_Recoverie!$B:$B,BW$1)*Sensitivity_Analysis!$B$6</f>
        <v>1390.8834538527999</v>
      </c>
      <c r="BX5" s="22">
        <f ca="1">SUMIFS(Segment_Monthly_Gross_Recoverie!$C:$C,
        Segment_Monthly_Gross_Recoverie!$A:$A,$A5,
        Segment_Monthly_Gross_Recoverie!$B:$B,BX$1)*Sensitivity_Analysis!$B$6</f>
        <v>1378.6702262634001</v>
      </c>
      <c r="BY5" s="22">
        <f ca="1">SUMIFS(Segment_Monthly_Gross_Recoverie!$C:$C,
        Segment_Monthly_Gross_Recoverie!$A:$A,$A5,
        Segment_Monthly_Gross_Recoverie!$B:$B,BY$1)*Sensitivity_Analysis!$B$6</f>
        <v>1363.0127312592001</v>
      </c>
      <c r="BZ5" s="22">
        <f ca="1">SUMIFS(Segment_Monthly_Gross_Recoverie!$C:$C,
        Segment_Monthly_Gross_Recoverie!$A:$A,$A5,
        Segment_Monthly_Gross_Recoverie!$B:$B,BZ$1)*Sensitivity_Analysis!$B$6</f>
        <v>1353.9340902660999</v>
      </c>
      <c r="CA5" s="22">
        <f ca="1">SUMIFS(Segment_Monthly_Gross_Recoverie!$C:$C,
        Segment_Monthly_Gross_Recoverie!$A:$A,$A5,
        Segment_Monthly_Gross_Recoverie!$B:$B,CA$1)*Sensitivity_Analysis!$B$6</f>
        <v>1351.7511454380001</v>
      </c>
      <c r="CB5" s="22">
        <f ca="1">SUMIFS(Segment_Monthly_Gross_Recoverie!$C:$C,
        Segment_Monthly_Gross_Recoverie!$A:$A,$A5,
        Segment_Monthly_Gross_Recoverie!$B:$B,CB$1)*Sensitivity_Analysis!$B$6</f>
        <v>1327.9983890445999</v>
      </c>
      <c r="CC5" s="22">
        <f ca="1">SUMIFS(Segment_Monthly_Gross_Recoverie!$C:$C,
        Segment_Monthly_Gross_Recoverie!$A:$A,$A5,
        Segment_Monthly_Gross_Recoverie!$B:$B,CC$1)*Sensitivity_Analysis!$B$6</f>
        <v>1308.6470357922001</v>
      </c>
      <c r="CD5" s="22">
        <f ca="1">SUMIFS(Segment_Monthly_Gross_Recoverie!$C:$C,
        Segment_Monthly_Gross_Recoverie!$A:$A,$A5,
        Segment_Monthly_Gross_Recoverie!$B:$B,CD$1)*Sensitivity_Analysis!$B$6</f>
        <v>1287.7349866338</v>
      </c>
      <c r="CE5" s="22">
        <f ca="1">SUMIFS(Segment_Monthly_Gross_Recoverie!$C:$C,
        Segment_Monthly_Gross_Recoverie!$A:$A,$A5,
        Segment_Monthly_Gross_Recoverie!$B:$B,CE$1)*Sensitivity_Analysis!$B$6</f>
        <v>1276.006714374</v>
      </c>
      <c r="CF5" s="22">
        <f ca="1">SUMIFS(Segment_Monthly_Gross_Recoverie!$C:$C,
        Segment_Monthly_Gross_Recoverie!$A:$A,$A5,
        Segment_Monthly_Gross_Recoverie!$B:$B,CF$1)*Sensitivity_Analysis!$B$6</f>
        <v>1257.2718669284</v>
      </c>
      <c r="CG5" s="22">
        <f ca="1">SUMIFS(Segment_Monthly_Gross_Recoverie!$C:$C,
        Segment_Monthly_Gross_Recoverie!$A:$A,$A5,
        Segment_Monthly_Gross_Recoverie!$B:$B,CG$1)*Sensitivity_Analysis!$B$6</f>
        <v>1239.3671767487999</v>
      </c>
      <c r="CH5" s="19"/>
    </row>
    <row r="6" spans="1:86" ht="15.75" customHeight="1" x14ac:dyDescent="0.2">
      <c r="A6" s="29" t="str">
        <f ca="1">IFERROR(__xludf.DUMMYFUNCTION("""COMPUTED_VALUE"""),"near_prime_q2")</f>
        <v>near_prime_q2</v>
      </c>
      <c r="B6" s="23">
        <f ca="1">SUMIFS(Segment_Monthly_Gross_Recoverie!$C:$C,
        Segment_Monthly_Gross_Recoverie!$A:$A,$A6,
        Segment_Monthly_Gross_Recoverie!$B:$B,B$1)*Sensitivity_Analysis!$B$6</f>
        <v>0</v>
      </c>
      <c r="C6" s="23">
        <f ca="1">SUMIFS(Segment_Monthly_Gross_Recoverie!$C:$C,
        Segment_Monthly_Gross_Recoverie!$A:$A,$A6,
        Segment_Monthly_Gross_Recoverie!$B:$B,C$1)*Sensitivity_Analysis!$B$6</f>
        <v>0</v>
      </c>
      <c r="D6" s="23">
        <f ca="1">SUMIFS(Segment_Monthly_Gross_Recoverie!$C:$C,
        Segment_Monthly_Gross_Recoverie!$A:$A,$A6,
        Segment_Monthly_Gross_Recoverie!$B:$B,D$1)*Sensitivity_Analysis!$B$6</f>
        <v>0</v>
      </c>
      <c r="E6" s="23">
        <f ca="1">SUMIFS(Segment_Monthly_Gross_Recoverie!$C:$C,
        Segment_Monthly_Gross_Recoverie!$A:$A,$A6,
        Segment_Monthly_Gross_Recoverie!$B:$B,E$1)*Sensitivity_Analysis!$B$6</f>
        <v>0</v>
      </c>
      <c r="F6" s="23">
        <f ca="1">SUMIFS(Segment_Monthly_Gross_Recoverie!$C:$C,
        Segment_Monthly_Gross_Recoverie!$A:$A,$A6,
        Segment_Monthly_Gross_Recoverie!$B:$B,F$1)*Sensitivity_Analysis!$B$6</f>
        <v>0</v>
      </c>
      <c r="G6" s="23">
        <f ca="1">SUMIFS(Segment_Monthly_Gross_Recoverie!$C:$C,
        Segment_Monthly_Gross_Recoverie!$A:$A,$A6,
        Segment_Monthly_Gross_Recoverie!$B:$B,G$1)*Sensitivity_Analysis!$B$6</f>
        <v>0</v>
      </c>
      <c r="H6" s="23">
        <f ca="1">SUMIFS(Segment_Monthly_Gross_Recoverie!$C:$C,
        Segment_Monthly_Gross_Recoverie!$A:$A,$A6,
        Segment_Monthly_Gross_Recoverie!$B:$B,H$1)*Sensitivity_Analysis!$B$6</f>
        <v>0</v>
      </c>
      <c r="I6" s="23">
        <f ca="1">SUMIFS(Segment_Monthly_Gross_Recoverie!$C:$C,
        Segment_Monthly_Gross_Recoverie!$A:$A,$A6,
        Segment_Monthly_Gross_Recoverie!$B:$B,I$1)*Sensitivity_Analysis!$B$6</f>
        <v>0</v>
      </c>
      <c r="J6" s="23">
        <f ca="1">SUMIFS(Segment_Monthly_Gross_Recoverie!$C:$C,
        Segment_Monthly_Gross_Recoverie!$A:$A,$A6,
        Segment_Monthly_Gross_Recoverie!$B:$B,J$1)*Sensitivity_Analysis!$B$6</f>
        <v>0</v>
      </c>
      <c r="K6" s="23">
        <f ca="1">SUMIFS(Segment_Monthly_Gross_Recoverie!$C:$C,
        Segment_Monthly_Gross_Recoverie!$A:$A,$A6,
        Segment_Monthly_Gross_Recoverie!$B:$B,K$1)*Sensitivity_Analysis!$B$6</f>
        <v>54.011493168599998</v>
      </c>
      <c r="L6" s="23">
        <f ca="1">SUMIFS(Segment_Monthly_Gross_Recoverie!$C:$C,
        Segment_Monthly_Gross_Recoverie!$A:$A,$A6,
        Segment_Monthly_Gross_Recoverie!$B:$B,L$1)*Sensitivity_Analysis!$B$6</f>
        <v>449.72314748479999</v>
      </c>
      <c r="M6" s="23">
        <f ca="1">SUMIFS(Segment_Monthly_Gross_Recoverie!$C:$C,
        Segment_Monthly_Gross_Recoverie!$A:$A,$A6,
        Segment_Monthly_Gross_Recoverie!$B:$B,M$1)*Sensitivity_Analysis!$B$6</f>
        <v>887.99487318080003</v>
      </c>
      <c r="N6" s="23">
        <f ca="1">SUMIFS(Segment_Monthly_Gross_Recoverie!$C:$C,
        Segment_Monthly_Gross_Recoverie!$A:$A,$A6,
        Segment_Monthly_Gross_Recoverie!$B:$B,N$1)*Sensitivity_Analysis!$B$6</f>
        <v>1386.1037435000001</v>
      </c>
      <c r="O6" s="23">
        <f ca="1">SUMIFS(Segment_Monthly_Gross_Recoverie!$C:$C,
        Segment_Monthly_Gross_Recoverie!$A:$A,$A6,
        Segment_Monthly_Gross_Recoverie!$B:$B,O$1)*Sensitivity_Analysis!$B$6</f>
        <v>1702.0150802139001</v>
      </c>
      <c r="P6" s="23">
        <f ca="1">SUMIFS(Segment_Monthly_Gross_Recoverie!$C:$C,
        Segment_Monthly_Gross_Recoverie!$A:$A,$A6,
        Segment_Monthly_Gross_Recoverie!$B:$B,P$1)*Sensitivity_Analysis!$B$6</f>
        <v>2022.4718930967999</v>
      </c>
      <c r="Q6" s="23">
        <f ca="1">SUMIFS(Segment_Monthly_Gross_Recoverie!$C:$C,
        Segment_Monthly_Gross_Recoverie!$A:$A,$A6,
        Segment_Monthly_Gross_Recoverie!$B:$B,Q$1)*Sensitivity_Analysis!$B$6</f>
        <v>2395.8299580091998</v>
      </c>
      <c r="R6" s="23">
        <f ca="1">SUMIFS(Segment_Monthly_Gross_Recoverie!$C:$C,
        Segment_Monthly_Gross_Recoverie!$A:$A,$A6,
        Segment_Monthly_Gross_Recoverie!$B:$B,R$1)*Sensitivity_Analysis!$B$6</f>
        <v>2790.9105401462998</v>
      </c>
      <c r="S6" s="23">
        <f ca="1">SUMIFS(Segment_Monthly_Gross_Recoverie!$C:$C,
        Segment_Monthly_Gross_Recoverie!$A:$A,$A6,
        Segment_Monthly_Gross_Recoverie!$B:$B,S$1)*Sensitivity_Analysis!$B$6</f>
        <v>3090.1082322448001</v>
      </c>
      <c r="T6" s="23">
        <f ca="1">SUMIFS(Segment_Monthly_Gross_Recoverie!$C:$C,
        Segment_Monthly_Gross_Recoverie!$A:$A,$A6,
        Segment_Monthly_Gross_Recoverie!$B:$B,T$1)*Sensitivity_Analysis!$B$6</f>
        <v>3409.6741333775999</v>
      </c>
      <c r="U6" s="23">
        <f ca="1">SUMIFS(Segment_Monthly_Gross_Recoverie!$C:$C,
        Segment_Monthly_Gross_Recoverie!$A:$A,$A6,
        Segment_Monthly_Gross_Recoverie!$B:$B,U$1)*Sensitivity_Analysis!$B$6</f>
        <v>3648.0433139010001</v>
      </c>
      <c r="V6" s="23">
        <f ca="1">SUMIFS(Segment_Monthly_Gross_Recoverie!$C:$C,
        Segment_Monthly_Gross_Recoverie!$A:$A,$A6,
        Segment_Monthly_Gross_Recoverie!$B:$B,V$1)*Sensitivity_Analysis!$B$6</f>
        <v>4016.4408346596001</v>
      </c>
      <c r="W6" s="23">
        <f ca="1">SUMIFS(Segment_Monthly_Gross_Recoverie!$C:$C,
        Segment_Monthly_Gross_Recoverie!$A:$A,$A6,
        Segment_Monthly_Gross_Recoverie!$B:$B,W$1)*Sensitivity_Analysis!$B$6</f>
        <v>4401.6599561707999</v>
      </c>
      <c r="X6" s="23">
        <f ca="1">SUMIFS(Segment_Monthly_Gross_Recoverie!$C:$C,
        Segment_Monthly_Gross_Recoverie!$A:$A,$A6,
        Segment_Monthly_Gross_Recoverie!$B:$B,X$1)*Sensitivity_Analysis!$B$6</f>
        <v>4652.0487303399996</v>
      </c>
      <c r="Y6" s="23">
        <f ca="1">SUMIFS(Segment_Monthly_Gross_Recoverie!$C:$C,
        Segment_Monthly_Gross_Recoverie!$A:$A,$A6,
        Segment_Monthly_Gross_Recoverie!$B:$B,Y$1)*Sensitivity_Analysis!$B$6</f>
        <v>5051.0824598718</v>
      </c>
      <c r="Z6" s="23">
        <f ca="1">SUMIFS(Segment_Monthly_Gross_Recoverie!$C:$C,
        Segment_Monthly_Gross_Recoverie!$A:$A,$A6,
        Segment_Monthly_Gross_Recoverie!$B:$B,Z$1)*Sensitivity_Analysis!$B$6</f>
        <v>5243.1591075462002</v>
      </c>
      <c r="AA6" s="23">
        <f ca="1">SUMIFS(Segment_Monthly_Gross_Recoverie!$C:$C,
        Segment_Monthly_Gross_Recoverie!$A:$A,$A6,
        Segment_Monthly_Gross_Recoverie!$B:$B,AA$1)*Sensitivity_Analysis!$B$6</f>
        <v>5423.0928540681998</v>
      </c>
      <c r="AB6" s="23">
        <f ca="1">SUMIFS(Segment_Monthly_Gross_Recoverie!$C:$C,
        Segment_Monthly_Gross_Recoverie!$A:$A,$A6,
        Segment_Monthly_Gross_Recoverie!$B:$B,AB$1)*Sensitivity_Analysis!$B$6</f>
        <v>5579.8956995729995</v>
      </c>
      <c r="AC6" s="23">
        <f ca="1">SUMIFS(Segment_Monthly_Gross_Recoverie!$C:$C,
        Segment_Monthly_Gross_Recoverie!$A:$A,$A6,
        Segment_Monthly_Gross_Recoverie!$B:$B,AC$1)*Sensitivity_Analysis!$B$6</f>
        <v>5654.7087408431998</v>
      </c>
      <c r="AD6" s="23">
        <f ca="1">SUMIFS(Segment_Monthly_Gross_Recoverie!$C:$C,
        Segment_Monthly_Gross_Recoverie!$A:$A,$A6,
        Segment_Monthly_Gross_Recoverie!$B:$B,AD$1)*Sensitivity_Analysis!$B$6</f>
        <v>5695.7722577696004</v>
      </c>
      <c r="AE6" s="23">
        <f ca="1">SUMIFS(Segment_Monthly_Gross_Recoverie!$C:$C,
        Segment_Monthly_Gross_Recoverie!$A:$A,$A6,
        Segment_Monthly_Gross_Recoverie!$B:$B,AE$1)*Sensitivity_Analysis!$B$6</f>
        <v>5735.0156190019998</v>
      </c>
      <c r="AF6" s="23">
        <f ca="1">SUMIFS(Segment_Monthly_Gross_Recoverie!$C:$C,
        Segment_Monthly_Gross_Recoverie!$A:$A,$A6,
        Segment_Monthly_Gross_Recoverie!$B:$B,AF$1)*Sensitivity_Analysis!$B$6</f>
        <v>5706.8522163464004</v>
      </c>
      <c r="AG6" s="23">
        <f ca="1">SUMIFS(Segment_Monthly_Gross_Recoverie!$C:$C,
        Segment_Monthly_Gross_Recoverie!$A:$A,$A6,
        Segment_Monthly_Gross_Recoverie!$B:$B,AG$1)*Sensitivity_Analysis!$B$6</f>
        <v>5756.8477403232</v>
      </c>
      <c r="AH6" s="23">
        <f ca="1">SUMIFS(Segment_Monthly_Gross_Recoverie!$C:$C,
        Segment_Monthly_Gross_Recoverie!$A:$A,$A6,
        Segment_Monthly_Gross_Recoverie!$B:$B,AH$1)*Sensitivity_Analysis!$B$6</f>
        <v>5741.5955912447998</v>
      </c>
      <c r="AI6" s="23">
        <f ca="1">SUMIFS(Segment_Monthly_Gross_Recoverie!$C:$C,
        Segment_Monthly_Gross_Recoverie!$A:$A,$A6,
        Segment_Monthly_Gross_Recoverie!$B:$B,AI$1)*Sensitivity_Analysis!$B$6</f>
        <v>5726.8490419517002</v>
      </c>
      <c r="AJ6" s="23">
        <f ca="1">SUMIFS(Segment_Monthly_Gross_Recoverie!$C:$C,
        Segment_Monthly_Gross_Recoverie!$A:$A,$A6,
        Segment_Monthly_Gross_Recoverie!$B:$B,AJ$1)*Sensitivity_Analysis!$B$6</f>
        <v>5764.5233732400002</v>
      </c>
      <c r="AK6" s="23">
        <f ca="1">SUMIFS(Segment_Monthly_Gross_Recoverie!$C:$C,
        Segment_Monthly_Gross_Recoverie!$A:$A,$A6,
        Segment_Monthly_Gross_Recoverie!$B:$B,AK$1)*Sensitivity_Analysis!$B$6</f>
        <v>5738.6593092351004</v>
      </c>
      <c r="AL6" s="23">
        <f ca="1">SUMIFS(Segment_Monthly_Gross_Recoverie!$C:$C,
        Segment_Monthly_Gross_Recoverie!$A:$A,$A6,
        Segment_Monthly_Gross_Recoverie!$B:$B,AL$1)*Sensitivity_Analysis!$B$6</f>
        <v>5715.6501902292002</v>
      </c>
      <c r="AM6" s="23">
        <f ca="1">SUMIFS(Segment_Monthly_Gross_Recoverie!$C:$C,
        Segment_Monthly_Gross_Recoverie!$A:$A,$A6,
        Segment_Monthly_Gross_Recoverie!$B:$B,AM$1)*Sensitivity_Analysis!$B$6</f>
        <v>5676.9608326006</v>
      </c>
      <c r="AN6" s="23">
        <f ca="1">SUMIFS(Segment_Monthly_Gross_Recoverie!$C:$C,
        Segment_Monthly_Gross_Recoverie!$A:$A,$A6,
        Segment_Monthly_Gross_Recoverie!$B:$B,AN$1)*Sensitivity_Analysis!$B$6</f>
        <v>5640.0932397834003</v>
      </c>
      <c r="AO6" s="23">
        <f ca="1">SUMIFS(Segment_Monthly_Gross_Recoverie!$C:$C,
        Segment_Monthly_Gross_Recoverie!$A:$A,$A6,
        Segment_Monthly_Gross_Recoverie!$B:$B,AO$1)*Sensitivity_Analysis!$B$6</f>
        <v>5574.1838939592999</v>
      </c>
      <c r="AP6" s="23">
        <f ca="1">SUMIFS(Segment_Monthly_Gross_Recoverie!$C:$C,
        Segment_Monthly_Gross_Recoverie!$A:$A,$A6,
        Segment_Monthly_Gross_Recoverie!$B:$B,AP$1)*Sensitivity_Analysis!$B$6</f>
        <v>5525.414635743</v>
      </c>
      <c r="AQ6" s="23">
        <f ca="1">SUMIFS(Segment_Monthly_Gross_Recoverie!$C:$C,
        Segment_Monthly_Gross_Recoverie!$A:$A,$A6,
        Segment_Monthly_Gross_Recoverie!$B:$B,AQ$1)*Sensitivity_Analysis!$B$6</f>
        <v>5452.356401778</v>
      </c>
      <c r="AR6" s="23">
        <f ca="1">SUMIFS(Segment_Monthly_Gross_Recoverie!$C:$C,
        Segment_Monthly_Gross_Recoverie!$A:$A,$A6,
        Segment_Monthly_Gross_Recoverie!$B:$B,AR$1)*Sensitivity_Analysis!$B$6</f>
        <v>5385.7212150326004</v>
      </c>
      <c r="AS6" s="23">
        <f ca="1">SUMIFS(Segment_Monthly_Gross_Recoverie!$C:$C,
        Segment_Monthly_Gross_Recoverie!$A:$A,$A6,
        Segment_Monthly_Gross_Recoverie!$B:$B,AS$1)*Sensitivity_Analysis!$B$6</f>
        <v>5303.4000131364</v>
      </c>
      <c r="AT6" s="23">
        <f ca="1">SUMIFS(Segment_Monthly_Gross_Recoverie!$C:$C,
        Segment_Monthly_Gross_Recoverie!$A:$A,$A6,
        Segment_Monthly_Gross_Recoverie!$B:$B,AT$1)*Sensitivity_Analysis!$B$6</f>
        <v>5210.1912199192002</v>
      </c>
      <c r="AU6" s="23">
        <f ca="1">SUMIFS(Segment_Monthly_Gross_Recoverie!$C:$C,
        Segment_Monthly_Gross_Recoverie!$A:$A,$A6,
        Segment_Monthly_Gross_Recoverie!$B:$B,AU$1)*Sensitivity_Analysis!$B$6</f>
        <v>5132.8137479544002</v>
      </c>
      <c r="AV6" s="23">
        <f ca="1">SUMIFS(Segment_Monthly_Gross_Recoverie!$C:$C,
        Segment_Monthly_Gross_Recoverie!$A:$A,$A6,
        Segment_Monthly_Gross_Recoverie!$B:$B,AV$1)*Sensitivity_Analysis!$B$6</f>
        <v>5056.8928695384002</v>
      </c>
      <c r="AW6" s="23">
        <f ca="1">SUMIFS(Segment_Monthly_Gross_Recoverie!$C:$C,
        Segment_Monthly_Gross_Recoverie!$A:$A,$A6,
        Segment_Monthly_Gross_Recoverie!$B:$B,AW$1)*Sensitivity_Analysis!$B$6</f>
        <v>5011.9469045646001</v>
      </c>
      <c r="AX6" s="23">
        <f ca="1">SUMIFS(Segment_Monthly_Gross_Recoverie!$C:$C,
        Segment_Monthly_Gross_Recoverie!$A:$A,$A6,
        Segment_Monthly_Gross_Recoverie!$B:$B,AX$1)*Sensitivity_Analysis!$B$6</f>
        <v>4940.6070785403999</v>
      </c>
      <c r="AY6" s="23">
        <f ca="1">SUMIFS(Segment_Monthly_Gross_Recoverie!$C:$C,
        Segment_Monthly_Gross_Recoverie!$A:$A,$A6,
        Segment_Monthly_Gross_Recoverie!$B:$B,AY$1)*Sensitivity_Analysis!$B$6</f>
        <v>4853.3250828791997</v>
      </c>
      <c r="AZ6" s="23">
        <f ca="1">SUMIFS(Segment_Monthly_Gross_Recoverie!$C:$C,
        Segment_Monthly_Gross_Recoverie!$A:$A,$A6,
        Segment_Monthly_Gross_Recoverie!$B:$B,AZ$1)*Sensitivity_Analysis!$B$6</f>
        <v>4811.4085998188002</v>
      </c>
      <c r="BA6" s="23">
        <f ca="1">SUMIFS(Segment_Monthly_Gross_Recoverie!$C:$C,
        Segment_Monthly_Gross_Recoverie!$A:$A,$A6,
        Segment_Monthly_Gross_Recoverie!$B:$B,BA$1)*Sensitivity_Analysis!$B$6</f>
        <v>4728.4858343911001</v>
      </c>
      <c r="BB6" s="23">
        <f ca="1">SUMIFS(Segment_Monthly_Gross_Recoverie!$C:$C,
        Segment_Monthly_Gross_Recoverie!$A:$A,$A6,
        Segment_Monthly_Gross_Recoverie!$B:$B,BB$1)*Sensitivity_Analysis!$B$6</f>
        <v>4669.8797604797001</v>
      </c>
      <c r="BC6" s="23">
        <f ca="1">SUMIFS(Segment_Monthly_Gross_Recoverie!$C:$C,
        Segment_Monthly_Gross_Recoverie!$A:$A,$A6,
        Segment_Monthly_Gross_Recoverie!$B:$B,BC$1)*Sensitivity_Analysis!$B$6</f>
        <v>4602.5640147676004</v>
      </c>
      <c r="BD6" s="23">
        <f ca="1">SUMIFS(Segment_Monthly_Gross_Recoverie!$C:$C,
        Segment_Monthly_Gross_Recoverie!$A:$A,$A6,
        Segment_Monthly_Gross_Recoverie!$B:$B,BD$1)*Sensitivity_Analysis!$B$6</f>
        <v>4542.204281714</v>
      </c>
      <c r="BE6" s="23">
        <f ca="1">SUMIFS(Segment_Monthly_Gross_Recoverie!$C:$C,
        Segment_Monthly_Gross_Recoverie!$A:$A,$A6,
        Segment_Monthly_Gross_Recoverie!$B:$B,BE$1)*Sensitivity_Analysis!$B$6</f>
        <v>4489.9171629566999</v>
      </c>
      <c r="BF6" s="23">
        <f ca="1">SUMIFS(Segment_Monthly_Gross_Recoverie!$C:$C,
        Segment_Monthly_Gross_Recoverie!$A:$A,$A6,
        Segment_Monthly_Gross_Recoverie!$B:$B,BF$1)*Sensitivity_Analysis!$B$6</f>
        <v>4434.1578159270002</v>
      </c>
      <c r="BG6" s="23">
        <f ca="1">SUMIFS(Segment_Monthly_Gross_Recoverie!$C:$C,
        Segment_Monthly_Gross_Recoverie!$A:$A,$A6,
        Segment_Monthly_Gross_Recoverie!$B:$B,BG$1)*Sensitivity_Analysis!$B$6</f>
        <v>4383.5867923455999</v>
      </c>
      <c r="BH6" s="23">
        <f ca="1">SUMIFS(Segment_Monthly_Gross_Recoverie!$C:$C,
        Segment_Monthly_Gross_Recoverie!$A:$A,$A6,
        Segment_Monthly_Gross_Recoverie!$B:$B,BH$1)*Sensitivity_Analysis!$B$6</f>
        <v>4341.8527632116002</v>
      </c>
      <c r="BI6" s="23">
        <f ca="1">SUMIFS(Segment_Monthly_Gross_Recoverie!$C:$C,
        Segment_Monthly_Gross_Recoverie!$A:$A,$A6,
        Segment_Monthly_Gross_Recoverie!$B:$B,BI$1)*Sensitivity_Analysis!$B$6</f>
        <v>4283.0553935499001</v>
      </c>
      <c r="BJ6" s="23">
        <f ca="1">SUMIFS(Segment_Monthly_Gross_Recoverie!$C:$C,
        Segment_Monthly_Gross_Recoverie!$A:$A,$A6,
        Segment_Monthly_Gross_Recoverie!$B:$B,BJ$1)*Sensitivity_Analysis!$B$6</f>
        <v>4243.3329071533999</v>
      </c>
      <c r="BK6" s="23">
        <f ca="1">SUMIFS(Segment_Monthly_Gross_Recoverie!$C:$C,
        Segment_Monthly_Gross_Recoverie!$A:$A,$A6,
        Segment_Monthly_Gross_Recoverie!$B:$B,BK$1)*Sensitivity_Analysis!$B$6</f>
        <v>4209.4095713444003</v>
      </c>
      <c r="BL6" s="23">
        <f ca="1">SUMIFS(Segment_Monthly_Gross_Recoverie!$C:$C,
        Segment_Monthly_Gross_Recoverie!$A:$A,$A6,
        Segment_Monthly_Gross_Recoverie!$B:$B,BL$1)*Sensitivity_Analysis!$B$6</f>
        <v>4176.7484972640004</v>
      </c>
      <c r="BM6" s="23">
        <f ca="1">SUMIFS(Segment_Monthly_Gross_Recoverie!$C:$C,
        Segment_Monthly_Gross_Recoverie!$A:$A,$A6,
        Segment_Monthly_Gross_Recoverie!$B:$B,BM$1)*Sensitivity_Analysis!$B$6</f>
        <v>4139.7353809120004</v>
      </c>
      <c r="BN6" s="23">
        <f ca="1">SUMIFS(Segment_Monthly_Gross_Recoverie!$C:$C,
        Segment_Monthly_Gross_Recoverie!$A:$A,$A6,
        Segment_Monthly_Gross_Recoverie!$B:$B,BN$1)*Sensitivity_Analysis!$B$6</f>
        <v>4118.9360847572998</v>
      </c>
      <c r="BO6" s="23">
        <f ca="1">SUMIFS(Segment_Monthly_Gross_Recoverie!$C:$C,
        Segment_Monthly_Gross_Recoverie!$A:$A,$A6,
        Segment_Monthly_Gross_Recoverie!$B:$B,BO$1)*Sensitivity_Analysis!$B$6</f>
        <v>4099.0834291868996</v>
      </c>
      <c r="BP6" s="23">
        <f ca="1">SUMIFS(Segment_Monthly_Gross_Recoverie!$C:$C,
        Segment_Monthly_Gross_Recoverie!$A:$A,$A6,
        Segment_Monthly_Gross_Recoverie!$B:$B,BP$1)*Sensitivity_Analysis!$B$6</f>
        <v>4067.7992124197999</v>
      </c>
      <c r="BQ6" s="23">
        <f ca="1">SUMIFS(Segment_Monthly_Gross_Recoverie!$C:$C,
        Segment_Monthly_Gross_Recoverie!$A:$A,$A6,
        Segment_Monthly_Gross_Recoverie!$B:$B,BQ$1)*Sensitivity_Analysis!$B$6</f>
        <v>4052.9310580512001</v>
      </c>
      <c r="BR6" s="23">
        <f ca="1">SUMIFS(Segment_Monthly_Gross_Recoverie!$C:$C,
        Segment_Monthly_Gross_Recoverie!$A:$A,$A6,
        Segment_Monthly_Gross_Recoverie!$B:$B,BR$1)*Sensitivity_Analysis!$B$6</f>
        <v>4070.7704277500002</v>
      </c>
      <c r="BS6" s="23">
        <f ca="1">SUMIFS(Segment_Monthly_Gross_Recoverie!$C:$C,
        Segment_Monthly_Gross_Recoverie!$A:$A,$A6,
        Segment_Monthly_Gross_Recoverie!$B:$B,BS$1)*Sensitivity_Analysis!$B$6</f>
        <v>4047.6418116484001</v>
      </c>
      <c r="BT6" s="23">
        <f ca="1">SUMIFS(Segment_Monthly_Gross_Recoverie!$C:$C,
        Segment_Monthly_Gross_Recoverie!$A:$A,$A6,
        Segment_Monthly_Gross_Recoverie!$B:$B,BT$1)*Sensitivity_Analysis!$B$6</f>
        <v>4057.7456528910002</v>
      </c>
      <c r="BU6" s="23">
        <f ca="1">SUMIFS(Segment_Monthly_Gross_Recoverie!$C:$C,
        Segment_Monthly_Gross_Recoverie!$A:$A,$A6,
        Segment_Monthly_Gross_Recoverie!$B:$B,BU$1)*Sensitivity_Analysis!$B$6</f>
        <v>4064.5328155002999</v>
      </c>
      <c r="BV6" s="23">
        <f ca="1">SUMIFS(Segment_Monthly_Gross_Recoverie!$C:$C,
        Segment_Monthly_Gross_Recoverie!$A:$A,$A6,
        Segment_Monthly_Gross_Recoverie!$B:$B,BV$1)*Sensitivity_Analysis!$B$6</f>
        <v>4034.6713170488001</v>
      </c>
      <c r="BW6" s="23">
        <f ca="1">SUMIFS(Segment_Monthly_Gross_Recoverie!$C:$C,
        Segment_Monthly_Gross_Recoverie!$A:$A,$A6,
        Segment_Monthly_Gross_Recoverie!$B:$B,BW$1)*Sensitivity_Analysis!$B$6</f>
        <v>3999.1725988735998</v>
      </c>
      <c r="BX6" s="23">
        <f ca="1">SUMIFS(Segment_Monthly_Gross_Recoverie!$C:$C,
        Segment_Monthly_Gross_Recoverie!$A:$A,$A6,
        Segment_Monthly_Gross_Recoverie!$B:$B,BX$1)*Sensitivity_Analysis!$B$6</f>
        <v>3966.0805982279999</v>
      </c>
      <c r="BY6" s="23">
        <f ca="1">SUMIFS(Segment_Monthly_Gross_Recoverie!$C:$C,
        Segment_Monthly_Gross_Recoverie!$A:$A,$A6,
        Segment_Monthly_Gross_Recoverie!$B:$B,BY$1)*Sensitivity_Analysis!$B$6</f>
        <v>3919.864200768</v>
      </c>
      <c r="BZ6" s="23">
        <f ca="1">SUMIFS(Segment_Monthly_Gross_Recoverie!$C:$C,
        Segment_Monthly_Gross_Recoverie!$A:$A,$A6,
        Segment_Monthly_Gross_Recoverie!$B:$B,BZ$1)*Sensitivity_Analysis!$B$6</f>
        <v>3863.7797530430998</v>
      </c>
      <c r="CA6" s="23">
        <f ca="1">SUMIFS(Segment_Monthly_Gross_Recoverie!$C:$C,
        Segment_Monthly_Gross_Recoverie!$A:$A,$A6,
        Segment_Monthly_Gross_Recoverie!$B:$B,CA$1)*Sensitivity_Analysis!$B$6</f>
        <v>3825.1195231464999</v>
      </c>
      <c r="CB6" s="23">
        <f ca="1">SUMIFS(Segment_Monthly_Gross_Recoverie!$C:$C,
        Segment_Monthly_Gross_Recoverie!$A:$A,$A6,
        Segment_Monthly_Gross_Recoverie!$B:$B,CB$1)*Sensitivity_Analysis!$B$6</f>
        <v>3783.195479128</v>
      </c>
      <c r="CC6" s="23">
        <f ca="1">SUMIFS(Segment_Monthly_Gross_Recoverie!$C:$C,
        Segment_Monthly_Gross_Recoverie!$A:$A,$A6,
        Segment_Monthly_Gross_Recoverie!$B:$B,CC$1)*Sensitivity_Analysis!$B$6</f>
        <v>3723.7736094311999</v>
      </c>
      <c r="CD6" s="23">
        <f ca="1">SUMIFS(Segment_Monthly_Gross_Recoverie!$C:$C,
        Segment_Monthly_Gross_Recoverie!$A:$A,$A6,
        Segment_Monthly_Gross_Recoverie!$B:$B,CD$1)*Sensitivity_Analysis!$B$6</f>
        <v>3672.1273765074002</v>
      </c>
      <c r="CE6" s="23">
        <f ca="1">SUMIFS(Segment_Monthly_Gross_Recoverie!$C:$C,
        Segment_Monthly_Gross_Recoverie!$A:$A,$A6,
        Segment_Monthly_Gross_Recoverie!$B:$B,CE$1)*Sensitivity_Analysis!$B$6</f>
        <v>3608.2142309793999</v>
      </c>
      <c r="CF6" s="23">
        <f ca="1">SUMIFS(Segment_Monthly_Gross_Recoverie!$C:$C,
        Segment_Monthly_Gross_Recoverie!$A:$A,$A6,
        Segment_Monthly_Gross_Recoverie!$B:$B,CF$1)*Sensitivity_Analysis!$B$6</f>
        <v>3559.7759950268</v>
      </c>
      <c r="CG6" s="23">
        <f ca="1">SUMIFS(Segment_Monthly_Gross_Recoverie!$C:$C,
        Segment_Monthly_Gross_Recoverie!$A:$A,$A6,
        Segment_Monthly_Gross_Recoverie!$B:$B,CG$1)*Sensitivity_Analysis!$B$6</f>
        <v>3512.8043723167998</v>
      </c>
      <c r="CH6" s="19"/>
    </row>
    <row r="7" spans="1:86" ht="12.75" x14ac:dyDescent="0.2">
      <c r="A7" s="28" t="str">
        <f ca="1">IFERROR(__xludf.DUMMYFUNCTION("""COMPUTED_VALUE"""),"near_prime_q3")</f>
        <v>near_prime_q3</v>
      </c>
      <c r="B7" s="22">
        <f ca="1">SUMIFS(Segment_Monthly_Gross_Recoverie!$C:$C,
        Segment_Monthly_Gross_Recoverie!$A:$A,$A7,
        Segment_Monthly_Gross_Recoverie!$B:$B,B$1)*Sensitivity_Analysis!$B$6</f>
        <v>0</v>
      </c>
      <c r="C7" s="22">
        <f ca="1">SUMIFS(Segment_Monthly_Gross_Recoverie!$C:$C,
        Segment_Monthly_Gross_Recoverie!$A:$A,$A7,
        Segment_Monthly_Gross_Recoverie!$B:$B,C$1)*Sensitivity_Analysis!$B$6</f>
        <v>0</v>
      </c>
      <c r="D7" s="22">
        <f ca="1">SUMIFS(Segment_Monthly_Gross_Recoverie!$C:$C,
        Segment_Monthly_Gross_Recoverie!$A:$A,$A7,
        Segment_Monthly_Gross_Recoverie!$B:$B,D$1)*Sensitivity_Analysis!$B$6</f>
        <v>0</v>
      </c>
      <c r="E7" s="22">
        <f ca="1">SUMIFS(Segment_Monthly_Gross_Recoverie!$C:$C,
        Segment_Monthly_Gross_Recoverie!$A:$A,$A7,
        Segment_Monthly_Gross_Recoverie!$B:$B,E$1)*Sensitivity_Analysis!$B$6</f>
        <v>0</v>
      </c>
      <c r="F7" s="22">
        <f ca="1">SUMIFS(Segment_Monthly_Gross_Recoverie!$C:$C,
        Segment_Monthly_Gross_Recoverie!$A:$A,$A7,
        Segment_Monthly_Gross_Recoverie!$B:$B,F$1)*Sensitivity_Analysis!$B$6</f>
        <v>0</v>
      </c>
      <c r="G7" s="22">
        <f ca="1">SUMIFS(Segment_Monthly_Gross_Recoverie!$C:$C,
        Segment_Monthly_Gross_Recoverie!$A:$A,$A7,
        Segment_Monthly_Gross_Recoverie!$B:$B,G$1)*Sensitivity_Analysis!$B$6</f>
        <v>0</v>
      </c>
      <c r="H7" s="22">
        <f ca="1">SUMIFS(Segment_Monthly_Gross_Recoverie!$C:$C,
        Segment_Monthly_Gross_Recoverie!$A:$A,$A7,
        Segment_Monthly_Gross_Recoverie!$B:$B,H$1)*Sensitivity_Analysis!$B$6</f>
        <v>0</v>
      </c>
      <c r="I7" s="22">
        <f ca="1">SUMIFS(Segment_Monthly_Gross_Recoverie!$C:$C,
        Segment_Monthly_Gross_Recoverie!$A:$A,$A7,
        Segment_Monthly_Gross_Recoverie!$B:$B,I$1)*Sensitivity_Analysis!$B$6</f>
        <v>0</v>
      </c>
      <c r="J7" s="22">
        <f ca="1">SUMIFS(Segment_Monthly_Gross_Recoverie!$C:$C,
        Segment_Monthly_Gross_Recoverie!$A:$A,$A7,
        Segment_Monthly_Gross_Recoverie!$B:$B,J$1)*Sensitivity_Analysis!$B$6</f>
        <v>0</v>
      </c>
      <c r="K7" s="22">
        <f ca="1">SUMIFS(Segment_Monthly_Gross_Recoverie!$C:$C,
        Segment_Monthly_Gross_Recoverie!$A:$A,$A7,
        Segment_Monthly_Gross_Recoverie!$B:$B,K$1)*Sensitivity_Analysis!$B$6</f>
        <v>58.010676578400002</v>
      </c>
      <c r="L7" s="22">
        <f ca="1">SUMIFS(Segment_Monthly_Gross_Recoverie!$C:$C,
        Segment_Monthly_Gross_Recoverie!$A:$A,$A7,
        Segment_Monthly_Gross_Recoverie!$B:$B,L$1)*Sensitivity_Analysis!$B$6</f>
        <v>272.61567392479998</v>
      </c>
      <c r="M7" s="22">
        <f ca="1">SUMIFS(Segment_Monthly_Gross_Recoverie!$C:$C,
        Segment_Monthly_Gross_Recoverie!$A:$A,$A7,
        Segment_Monthly_Gross_Recoverie!$B:$B,M$1)*Sensitivity_Analysis!$B$6</f>
        <v>546.54696106560004</v>
      </c>
      <c r="N7" s="22">
        <f ca="1">SUMIFS(Segment_Monthly_Gross_Recoverie!$C:$C,
        Segment_Monthly_Gross_Recoverie!$A:$A,$A7,
        Segment_Monthly_Gross_Recoverie!$B:$B,N$1)*Sensitivity_Analysis!$B$6</f>
        <v>825.66162075</v>
      </c>
      <c r="O7" s="22">
        <f ca="1">SUMIFS(Segment_Monthly_Gross_Recoverie!$C:$C,
        Segment_Monthly_Gross_Recoverie!$A:$A,$A7,
        Segment_Monthly_Gross_Recoverie!$B:$B,O$1)*Sensitivity_Analysis!$B$6</f>
        <v>1124.2679970243</v>
      </c>
      <c r="P7" s="22">
        <f ca="1">SUMIFS(Segment_Monthly_Gross_Recoverie!$C:$C,
        Segment_Monthly_Gross_Recoverie!$A:$A,$A7,
        Segment_Monthly_Gross_Recoverie!$B:$B,P$1)*Sensitivity_Analysis!$B$6</f>
        <v>1405.0125111191001</v>
      </c>
      <c r="Q7" s="22">
        <f ca="1">SUMIFS(Segment_Monthly_Gross_Recoverie!$C:$C,
        Segment_Monthly_Gross_Recoverie!$A:$A,$A7,
        Segment_Monthly_Gross_Recoverie!$B:$B,Q$1)*Sensitivity_Analysis!$B$6</f>
        <v>1584.5080235247999</v>
      </c>
      <c r="R7" s="22">
        <f ca="1">SUMIFS(Segment_Monthly_Gross_Recoverie!$C:$C,
        Segment_Monthly_Gross_Recoverie!$A:$A,$A7,
        Segment_Monthly_Gross_Recoverie!$B:$B,R$1)*Sensitivity_Analysis!$B$6</f>
        <v>1725.1566940491</v>
      </c>
      <c r="S7" s="22">
        <f ca="1">SUMIFS(Segment_Monthly_Gross_Recoverie!$C:$C,
        Segment_Monthly_Gross_Recoverie!$A:$A,$A7,
        Segment_Monthly_Gross_Recoverie!$B:$B,S$1)*Sensitivity_Analysis!$B$6</f>
        <v>1928.8218190279999</v>
      </c>
      <c r="T7" s="22">
        <f ca="1">SUMIFS(Segment_Monthly_Gross_Recoverie!$C:$C,
        Segment_Monthly_Gross_Recoverie!$A:$A,$A7,
        Segment_Monthly_Gross_Recoverie!$B:$B,T$1)*Sensitivity_Analysis!$B$6</f>
        <v>2197.5124046880001</v>
      </c>
      <c r="U7" s="22">
        <f ca="1">SUMIFS(Segment_Monthly_Gross_Recoverie!$C:$C,
        Segment_Monthly_Gross_Recoverie!$A:$A,$A7,
        Segment_Monthly_Gross_Recoverie!$B:$B,U$1)*Sensitivity_Analysis!$B$6</f>
        <v>2393.8004598605999</v>
      </c>
      <c r="V7" s="22">
        <f ca="1">SUMIFS(Segment_Monthly_Gross_Recoverie!$C:$C,
        Segment_Monthly_Gross_Recoverie!$A:$A,$A7,
        Segment_Monthly_Gross_Recoverie!$B:$B,V$1)*Sensitivity_Analysis!$B$6</f>
        <v>2588.3042190444999</v>
      </c>
      <c r="W7" s="22">
        <f ca="1">SUMIFS(Segment_Monthly_Gross_Recoverie!$C:$C,
        Segment_Monthly_Gross_Recoverie!$A:$A,$A7,
        Segment_Monthly_Gross_Recoverie!$B:$B,W$1)*Sensitivity_Analysis!$B$6</f>
        <v>2792.0853697791999</v>
      </c>
      <c r="X7" s="22">
        <f ca="1">SUMIFS(Segment_Monthly_Gross_Recoverie!$C:$C,
        Segment_Monthly_Gross_Recoverie!$A:$A,$A7,
        Segment_Monthly_Gross_Recoverie!$B:$B,X$1)*Sensitivity_Analysis!$B$6</f>
        <v>2883.1421155019998</v>
      </c>
      <c r="Y7" s="22">
        <f ca="1">SUMIFS(Segment_Monthly_Gross_Recoverie!$C:$C,
        Segment_Monthly_Gross_Recoverie!$A:$A,$A7,
        Segment_Monthly_Gross_Recoverie!$B:$B,Y$1)*Sensitivity_Analysis!$B$6</f>
        <v>3114.0123566112002</v>
      </c>
      <c r="Z7" s="22">
        <f ca="1">SUMIFS(Segment_Monthly_Gross_Recoverie!$C:$C,
        Segment_Monthly_Gross_Recoverie!$A:$A,$A7,
        Segment_Monthly_Gross_Recoverie!$B:$B,Z$1)*Sensitivity_Analysis!$B$6</f>
        <v>3325.8798827609999</v>
      </c>
      <c r="AA7" s="22">
        <f ca="1">SUMIFS(Segment_Monthly_Gross_Recoverie!$C:$C,
        Segment_Monthly_Gross_Recoverie!$A:$A,$A7,
        Segment_Monthly_Gross_Recoverie!$B:$B,AA$1)*Sensitivity_Analysis!$B$6</f>
        <v>3503.2592373579</v>
      </c>
      <c r="AB7" s="22">
        <f ca="1">SUMIFS(Segment_Monthly_Gross_Recoverie!$C:$C,
        Segment_Monthly_Gross_Recoverie!$A:$A,$A7,
        Segment_Monthly_Gross_Recoverie!$B:$B,AB$1)*Sensitivity_Analysis!$B$6</f>
        <v>3721.5614568030001</v>
      </c>
      <c r="AC7" s="22">
        <f ca="1">SUMIFS(Segment_Monthly_Gross_Recoverie!$C:$C,
        Segment_Monthly_Gross_Recoverie!$A:$A,$A7,
        Segment_Monthly_Gross_Recoverie!$B:$B,AC$1)*Sensitivity_Analysis!$B$6</f>
        <v>3870.2262583112001</v>
      </c>
      <c r="AD7" s="22">
        <f ca="1">SUMIFS(Segment_Monthly_Gross_Recoverie!$C:$C,
        Segment_Monthly_Gross_Recoverie!$A:$A,$A7,
        Segment_Monthly_Gross_Recoverie!$B:$B,AD$1)*Sensitivity_Analysis!$B$6</f>
        <v>4111.1608814880001</v>
      </c>
      <c r="AE7" s="22">
        <f ca="1">SUMIFS(Segment_Monthly_Gross_Recoverie!$C:$C,
        Segment_Monthly_Gross_Recoverie!$A:$A,$A7,
        Segment_Monthly_Gross_Recoverie!$B:$B,AE$1)*Sensitivity_Analysis!$B$6</f>
        <v>4254.3326164682003</v>
      </c>
      <c r="AF7" s="22">
        <f ca="1">SUMIFS(Segment_Monthly_Gross_Recoverie!$C:$C,
        Segment_Monthly_Gross_Recoverie!$A:$A,$A7,
        Segment_Monthly_Gross_Recoverie!$B:$B,AF$1)*Sensitivity_Analysis!$B$6</f>
        <v>4429.6560029004004</v>
      </c>
      <c r="AG7" s="22">
        <f ca="1">SUMIFS(Segment_Monthly_Gross_Recoverie!$C:$C,
        Segment_Monthly_Gross_Recoverie!$A:$A,$A7,
        Segment_Monthly_Gross_Recoverie!$B:$B,AG$1)*Sensitivity_Analysis!$B$6</f>
        <v>4527.4502807423996</v>
      </c>
      <c r="AH7" s="22">
        <f ca="1">SUMIFS(Segment_Monthly_Gross_Recoverie!$C:$C,
        Segment_Monthly_Gross_Recoverie!$A:$A,$A7,
        Segment_Monthly_Gross_Recoverie!$B:$B,AH$1)*Sensitivity_Analysis!$B$6</f>
        <v>4718.2598686720003</v>
      </c>
      <c r="AI7" s="22">
        <f ca="1">SUMIFS(Segment_Monthly_Gross_Recoverie!$C:$C,
        Segment_Monthly_Gross_Recoverie!$A:$A,$A7,
        Segment_Monthly_Gross_Recoverie!$B:$B,AI$1)*Sensitivity_Analysis!$B$6</f>
        <v>4832.4456690627003</v>
      </c>
      <c r="AJ7" s="22">
        <f ca="1">SUMIFS(Segment_Monthly_Gross_Recoverie!$C:$C,
        Segment_Monthly_Gross_Recoverie!$A:$A,$A7,
        Segment_Monthly_Gross_Recoverie!$B:$B,AJ$1)*Sensitivity_Analysis!$B$6</f>
        <v>4952.4851472312002</v>
      </c>
      <c r="AK7" s="22">
        <f ca="1">SUMIFS(Segment_Monthly_Gross_Recoverie!$C:$C,
        Segment_Monthly_Gross_Recoverie!$A:$A,$A7,
        Segment_Monthly_Gross_Recoverie!$B:$B,AK$1)*Sensitivity_Analysis!$B$6</f>
        <v>5077.7940523047</v>
      </c>
      <c r="AL7" s="22">
        <f ca="1">SUMIFS(Segment_Monthly_Gross_Recoverie!$C:$C,
        Segment_Monthly_Gross_Recoverie!$A:$A,$A7,
        Segment_Monthly_Gross_Recoverie!$B:$B,AL$1)*Sensitivity_Analysis!$B$6</f>
        <v>5144.3672291270996</v>
      </c>
      <c r="AM7" s="22">
        <f ca="1">SUMIFS(Segment_Monthly_Gross_Recoverie!$C:$C,
        Segment_Monthly_Gross_Recoverie!$A:$A,$A7,
        Segment_Monthly_Gross_Recoverie!$B:$B,AM$1)*Sensitivity_Analysis!$B$6</f>
        <v>5152.5781586641997</v>
      </c>
      <c r="AN7" s="22">
        <f ca="1">SUMIFS(Segment_Monthly_Gross_Recoverie!$C:$C,
        Segment_Monthly_Gross_Recoverie!$A:$A,$A7,
        Segment_Monthly_Gross_Recoverie!$B:$B,AN$1)*Sensitivity_Analysis!$B$6</f>
        <v>5148.7682014713</v>
      </c>
      <c r="AO7" s="22">
        <f ca="1">SUMIFS(Segment_Monthly_Gross_Recoverie!$C:$C,
        Segment_Monthly_Gross_Recoverie!$A:$A,$A7,
        Segment_Monthly_Gross_Recoverie!$B:$B,AO$1)*Sensitivity_Analysis!$B$6</f>
        <v>5121.4710245238002</v>
      </c>
      <c r="AP7" s="22">
        <f ca="1">SUMIFS(Segment_Monthly_Gross_Recoverie!$C:$C,
        Segment_Monthly_Gross_Recoverie!$A:$A,$A7,
        Segment_Monthly_Gross_Recoverie!$B:$B,AP$1)*Sensitivity_Analysis!$B$6</f>
        <v>5042.1591401354999</v>
      </c>
      <c r="AQ7" s="22">
        <f ca="1">SUMIFS(Segment_Monthly_Gross_Recoverie!$C:$C,
        Segment_Monthly_Gross_Recoverie!$A:$A,$A7,
        Segment_Monthly_Gross_Recoverie!$B:$B,AQ$1)*Sensitivity_Analysis!$B$6</f>
        <v>4987.9169326272004</v>
      </c>
      <c r="AR7" s="22">
        <f ca="1">SUMIFS(Segment_Monthly_Gross_Recoverie!$C:$C,
        Segment_Monthly_Gross_Recoverie!$A:$A,$A7,
        Segment_Monthly_Gross_Recoverie!$B:$B,AR$1)*Sensitivity_Analysis!$B$6</f>
        <v>4962.0682142218002</v>
      </c>
      <c r="AS7" s="22">
        <f ca="1">SUMIFS(Segment_Monthly_Gross_Recoverie!$C:$C,
        Segment_Monthly_Gross_Recoverie!$A:$A,$A7,
        Segment_Monthly_Gross_Recoverie!$B:$B,AS$1)*Sensitivity_Analysis!$B$6</f>
        <v>4915.5525520583997</v>
      </c>
      <c r="AT7" s="22">
        <f ca="1">SUMIFS(Segment_Monthly_Gross_Recoverie!$C:$C,
        Segment_Monthly_Gross_Recoverie!$A:$A,$A7,
        Segment_Monthly_Gross_Recoverie!$B:$B,AT$1)*Sensitivity_Analysis!$B$6</f>
        <v>4900.8535362334997</v>
      </c>
      <c r="AU7" s="22">
        <f ca="1">SUMIFS(Segment_Monthly_Gross_Recoverie!$C:$C,
        Segment_Monthly_Gross_Recoverie!$A:$A,$A7,
        Segment_Monthly_Gross_Recoverie!$B:$B,AU$1)*Sensitivity_Analysis!$B$6</f>
        <v>4844.6943437528998</v>
      </c>
      <c r="AV7" s="22">
        <f ca="1">SUMIFS(Segment_Monthly_Gross_Recoverie!$C:$C,
        Segment_Monthly_Gross_Recoverie!$A:$A,$A7,
        Segment_Monthly_Gross_Recoverie!$B:$B,AV$1)*Sensitivity_Analysis!$B$6</f>
        <v>4802.7671265948002</v>
      </c>
      <c r="AW7" s="22">
        <f ca="1">SUMIFS(Segment_Monthly_Gross_Recoverie!$C:$C,
        Segment_Monthly_Gross_Recoverie!$A:$A,$A7,
        Segment_Monthly_Gross_Recoverie!$B:$B,AW$1)*Sensitivity_Analysis!$B$6</f>
        <v>4757.4111133318002</v>
      </c>
      <c r="AX7" s="22">
        <f ca="1">SUMIFS(Segment_Monthly_Gross_Recoverie!$C:$C,
        Segment_Monthly_Gross_Recoverie!$A:$A,$A7,
        Segment_Monthly_Gross_Recoverie!$B:$B,AX$1)*Sensitivity_Analysis!$B$6</f>
        <v>4763.0007660785004</v>
      </c>
      <c r="AY7" s="22">
        <f ca="1">SUMIFS(Segment_Monthly_Gross_Recoverie!$C:$C,
        Segment_Monthly_Gross_Recoverie!$A:$A,$A7,
        Segment_Monthly_Gross_Recoverie!$B:$B,AY$1)*Sensitivity_Analysis!$B$6</f>
        <v>4747.3165429572</v>
      </c>
      <c r="AZ7" s="22">
        <f ca="1">SUMIFS(Segment_Monthly_Gross_Recoverie!$C:$C,
        Segment_Monthly_Gross_Recoverie!$A:$A,$A7,
        Segment_Monthly_Gross_Recoverie!$B:$B,AZ$1)*Sensitivity_Analysis!$B$6</f>
        <v>4709.7623477855996</v>
      </c>
      <c r="BA7" s="22">
        <f ca="1">SUMIFS(Segment_Monthly_Gross_Recoverie!$C:$C,
        Segment_Monthly_Gross_Recoverie!$A:$A,$A7,
        Segment_Monthly_Gross_Recoverie!$B:$B,BA$1)*Sensitivity_Analysis!$B$6</f>
        <v>4657.3309927024002</v>
      </c>
      <c r="BB7" s="22">
        <f ca="1">SUMIFS(Segment_Monthly_Gross_Recoverie!$C:$C,
        Segment_Monthly_Gross_Recoverie!$A:$A,$A7,
        Segment_Monthly_Gross_Recoverie!$B:$B,BB$1)*Sensitivity_Analysis!$B$6</f>
        <v>4666.0278559075996</v>
      </c>
      <c r="BC7" s="22">
        <f ca="1">SUMIFS(Segment_Monthly_Gross_Recoverie!$C:$C,
        Segment_Monthly_Gross_Recoverie!$A:$A,$A7,
        Segment_Monthly_Gross_Recoverie!$B:$B,BC$1)*Sensitivity_Analysis!$B$6</f>
        <v>4626.6323943083999</v>
      </c>
      <c r="BD7" s="22">
        <f ca="1">SUMIFS(Segment_Monthly_Gross_Recoverie!$C:$C,
        Segment_Monthly_Gross_Recoverie!$A:$A,$A7,
        Segment_Monthly_Gross_Recoverie!$B:$B,BD$1)*Sensitivity_Analysis!$B$6</f>
        <v>4613.7071481929997</v>
      </c>
      <c r="BE7" s="22">
        <f ca="1">SUMIFS(Segment_Monthly_Gross_Recoverie!$C:$C,
        Segment_Monthly_Gross_Recoverie!$A:$A,$A7,
        Segment_Monthly_Gross_Recoverie!$B:$B,BE$1)*Sensitivity_Analysis!$B$6</f>
        <v>4607.8029361311001</v>
      </c>
      <c r="BF7" s="22">
        <f ca="1">SUMIFS(Segment_Monthly_Gross_Recoverie!$C:$C,
        Segment_Monthly_Gross_Recoverie!$A:$A,$A7,
        Segment_Monthly_Gross_Recoverie!$B:$B,BF$1)*Sensitivity_Analysis!$B$6</f>
        <v>4584.2422700507996</v>
      </c>
      <c r="BG7" s="22">
        <f ca="1">SUMIFS(Segment_Monthly_Gross_Recoverie!$C:$C,
        Segment_Monthly_Gross_Recoverie!$A:$A,$A7,
        Segment_Monthly_Gross_Recoverie!$B:$B,BG$1)*Sensitivity_Analysis!$B$6</f>
        <v>4600.5267227164004</v>
      </c>
      <c r="BH7" s="22">
        <f ca="1">SUMIFS(Segment_Monthly_Gross_Recoverie!$C:$C,
        Segment_Monthly_Gross_Recoverie!$A:$A,$A7,
        Segment_Monthly_Gross_Recoverie!$B:$B,BH$1)*Sensitivity_Analysis!$B$6</f>
        <v>4609.0118283965003</v>
      </c>
      <c r="BI7" s="22">
        <f ca="1">SUMIFS(Segment_Monthly_Gross_Recoverie!$C:$C,
        Segment_Monthly_Gross_Recoverie!$A:$A,$A7,
        Segment_Monthly_Gross_Recoverie!$B:$B,BI$1)*Sensitivity_Analysis!$B$6</f>
        <v>4627.4913849750001</v>
      </c>
      <c r="BJ7" s="22">
        <f ca="1">SUMIFS(Segment_Monthly_Gross_Recoverie!$C:$C,
        Segment_Monthly_Gross_Recoverie!$A:$A,$A7,
        Segment_Monthly_Gross_Recoverie!$B:$B,BJ$1)*Sensitivity_Analysis!$B$6</f>
        <v>4714.2749296423999</v>
      </c>
      <c r="BK7" s="22">
        <f ca="1">SUMIFS(Segment_Monthly_Gross_Recoverie!$C:$C,
        Segment_Monthly_Gross_Recoverie!$A:$A,$A7,
        Segment_Monthly_Gross_Recoverie!$B:$B,BK$1)*Sensitivity_Analysis!$B$6</f>
        <v>4766.0478729433999</v>
      </c>
      <c r="BL7" s="22">
        <f ca="1">SUMIFS(Segment_Monthly_Gross_Recoverie!$C:$C,
        Segment_Monthly_Gross_Recoverie!$A:$A,$A7,
        Segment_Monthly_Gross_Recoverie!$B:$B,BL$1)*Sensitivity_Analysis!$B$6</f>
        <v>4835.0440982591999</v>
      </c>
      <c r="BM7" s="22">
        <f ca="1">SUMIFS(Segment_Monthly_Gross_Recoverie!$C:$C,
        Segment_Monthly_Gross_Recoverie!$A:$A,$A7,
        Segment_Monthly_Gross_Recoverie!$B:$B,BM$1)*Sensitivity_Analysis!$B$6</f>
        <v>4889.5606296380001</v>
      </c>
      <c r="BN7" s="22">
        <f ca="1">SUMIFS(Segment_Monthly_Gross_Recoverie!$C:$C,
        Segment_Monthly_Gross_Recoverie!$A:$A,$A7,
        Segment_Monthly_Gross_Recoverie!$B:$B,BN$1)*Sensitivity_Analysis!$B$6</f>
        <v>4988.3991072807003</v>
      </c>
      <c r="BO7" s="22">
        <f ca="1">SUMIFS(Segment_Monthly_Gross_Recoverie!$C:$C,
        Segment_Monthly_Gross_Recoverie!$A:$A,$A7,
        Segment_Monthly_Gross_Recoverie!$B:$B,BO$1)*Sensitivity_Analysis!$B$6</f>
        <v>5110.2668061690001</v>
      </c>
      <c r="BP7" s="22">
        <f ca="1">SUMIFS(Segment_Monthly_Gross_Recoverie!$C:$C,
        Segment_Monthly_Gross_Recoverie!$A:$A,$A7,
        Segment_Monthly_Gross_Recoverie!$B:$B,BP$1)*Sensitivity_Analysis!$B$6</f>
        <v>5185.5031851975</v>
      </c>
      <c r="BQ7" s="22">
        <f ca="1">SUMIFS(Segment_Monthly_Gross_Recoverie!$C:$C,
        Segment_Monthly_Gross_Recoverie!$A:$A,$A7,
        Segment_Monthly_Gross_Recoverie!$B:$B,BQ$1)*Sensitivity_Analysis!$B$6</f>
        <v>5258.4375495366003</v>
      </c>
      <c r="BR7" s="22">
        <f ca="1">SUMIFS(Segment_Monthly_Gross_Recoverie!$C:$C,
        Segment_Monthly_Gross_Recoverie!$A:$A,$A7,
        Segment_Monthly_Gross_Recoverie!$B:$B,BR$1)*Sensitivity_Analysis!$B$6</f>
        <v>5361.7593524499998</v>
      </c>
      <c r="BS7" s="22">
        <f ca="1">SUMIFS(Segment_Monthly_Gross_Recoverie!$C:$C,
        Segment_Monthly_Gross_Recoverie!$A:$A,$A7,
        Segment_Monthly_Gross_Recoverie!$B:$B,BS$1)*Sensitivity_Analysis!$B$6</f>
        <v>5514.1134228461997</v>
      </c>
      <c r="BT7" s="22">
        <f ca="1">SUMIFS(Segment_Monthly_Gross_Recoverie!$C:$C,
        Segment_Monthly_Gross_Recoverie!$A:$A,$A7,
        Segment_Monthly_Gross_Recoverie!$B:$B,BT$1)*Sensitivity_Analysis!$B$6</f>
        <v>5604.2536416692001</v>
      </c>
      <c r="BU7" s="22">
        <f ca="1">SUMIFS(Segment_Monthly_Gross_Recoverie!$C:$C,
        Segment_Monthly_Gross_Recoverie!$A:$A,$A7,
        Segment_Monthly_Gross_Recoverie!$B:$B,BU$1)*Sensitivity_Analysis!$B$6</f>
        <v>5753.1436598922</v>
      </c>
      <c r="BV7" s="22">
        <f ca="1">SUMIFS(Segment_Monthly_Gross_Recoverie!$C:$C,
        Segment_Monthly_Gross_Recoverie!$A:$A,$A7,
        Segment_Monthly_Gross_Recoverie!$B:$B,BV$1)*Sensitivity_Analysis!$B$6</f>
        <v>5849.5349751255999</v>
      </c>
      <c r="BW7" s="22">
        <f ca="1">SUMIFS(Segment_Monthly_Gross_Recoverie!$C:$C,
        Segment_Monthly_Gross_Recoverie!$A:$A,$A7,
        Segment_Monthly_Gross_Recoverie!$B:$B,BW$1)*Sensitivity_Analysis!$B$6</f>
        <v>5904.7296974175997</v>
      </c>
      <c r="BX7" s="22">
        <f ca="1">SUMIFS(Segment_Monthly_Gross_Recoverie!$C:$C,
        Segment_Monthly_Gross_Recoverie!$A:$A,$A7,
        Segment_Monthly_Gross_Recoverie!$B:$B,BX$1)*Sensitivity_Analysis!$B$6</f>
        <v>5983.8761331845999</v>
      </c>
      <c r="BY7" s="22">
        <f ca="1">SUMIFS(Segment_Monthly_Gross_Recoverie!$C:$C,
        Segment_Monthly_Gross_Recoverie!$A:$A,$A7,
        Segment_Monthly_Gross_Recoverie!$B:$B,BY$1)*Sensitivity_Analysis!$B$6</f>
        <v>5981.4930539008001</v>
      </c>
      <c r="BZ7" s="22">
        <f ca="1">SUMIFS(Segment_Monthly_Gross_Recoverie!$C:$C,
        Segment_Monthly_Gross_Recoverie!$A:$A,$A7,
        Segment_Monthly_Gross_Recoverie!$B:$B,BZ$1)*Sensitivity_Analysis!$B$6</f>
        <v>5991.3693669351997</v>
      </c>
      <c r="CA7" s="22">
        <f ca="1">SUMIFS(Segment_Monthly_Gross_Recoverie!$C:$C,
        Segment_Monthly_Gross_Recoverie!$A:$A,$A7,
        Segment_Monthly_Gross_Recoverie!$B:$B,CA$1)*Sensitivity_Analysis!$B$6</f>
        <v>5990.3994109485002</v>
      </c>
      <c r="CB7" s="22">
        <f ca="1">SUMIFS(Segment_Monthly_Gross_Recoverie!$C:$C,
        Segment_Monthly_Gross_Recoverie!$A:$A,$A7,
        Segment_Monthly_Gross_Recoverie!$B:$B,CB$1)*Sensitivity_Analysis!$B$6</f>
        <v>5928.0387513542</v>
      </c>
      <c r="CC7" s="22">
        <f ca="1">SUMIFS(Segment_Monthly_Gross_Recoverie!$C:$C,
        Segment_Monthly_Gross_Recoverie!$A:$A,$A7,
        Segment_Monthly_Gross_Recoverie!$B:$B,CC$1)*Sensitivity_Analysis!$B$6</f>
        <v>5929.4929843733998</v>
      </c>
      <c r="CD7" s="22">
        <f ca="1">SUMIFS(Segment_Monthly_Gross_Recoverie!$C:$C,
        Segment_Monthly_Gross_Recoverie!$A:$A,$A7,
        Segment_Monthly_Gross_Recoverie!$B:$B,CD$1)*Sensitivity_Analysis!$B$6</f>
        <v>5924.0319093504004</v>
      </c>
      <c r="CE7" s="22">
        <f ca="1">SUMIFS(Segment_Monthly_Gross_Recoverie!$C:$C,
        Segment_Monthly_Gross_Recoverie!$A:$A,$A7,
        Segment_Monthly_Gross_Recoverie!$B:$B,CE$1)*Sensitivity_Analysis!$B$6</f>
        <v>5892.0220613163001</v>
      </c>
      <c r="CF7" s="22">
        <f ca="1">SUMIFS(Segment_Monthly_Gross_Recoverie!$C:$C,
        Segment_Monthly_Gross_Recoverie!$A:$A,$A7,
        Segment_Monthly_Gross_Recoverie!$B:$B,CF$1)*Sensitivity_Analysis!$B$6</f>
        <v>5846.2071987540003</v>
      </c>
      <c r="CG7" s="22">
        <f ca="1">SUMIFS(Segment_Monthly_Gross_Recoverie!$C:$C,
        Segment_Monthly_Gross_Recoverie!$A:$A,$A7,
        Segment_Monthly_Gross_Recoverie!$B:$B,CG$1)*Sensitivity_Analysis!$B$6</f>
        <v>5807.3898978655998</v>
      </c>
      <c r="CH7" s="19"/>
    </row>
    <row r="8" spans="1:86" ht="12.75" x14ac:dyDescent="0.2">
      <c r="A8" s="29" t="str">
        <f ca="1">IFERROR(__xludf.DUMMYFUNCTION("""COMPUTED_VALUE"""),"near_prime_q4")</f>
        <v>near_prime_q4</v>
      </c>
      <c r="B8" s="23">
        <f ca="1">SUMIFS(Segment_Monthly_Gross_Recoverie!$C:$C,
        Segment_Monthly_Gross_Recoverie!$A:$A,$A8,
        Segment_Monthly_Gross_Recoverie!$B:$B,B$1)*Sensitivity_Analysis!$B$6</f>
        <v>0</v>
      </c>
      <c r="C8" s="23">
        <f ca="1">SUMIFS(Segment_Monthly_Gross_Recoverie!$C:$C,
        Segment_Monthly_Gross_Recoverie!$A:$A,$A8,
        Segment_Monthly_Gross_Recoverie!$B:$B,C$1)*Sensitivity_Analysis!$B$6</f>
        <v>0</v>
      </c>
      <c r="D8" s="23">
        <f ca="1">SUMIFS(Segment_Monthly_Gross_Recoverie!$C:$C,
        Segment_Monthly_Gross_Recoverie!$A:$A,$A8,
        Segment_Monthly_Gross_Recoverie!$B:$B,D$1)*Sensitivity_Analysis!$B$6</f>
        <v>0</v>
      </c>
      <c r="E8" s="23">
        <f ca="1">SUMIFS(Segment_Monthly_Gross_Recoverie!$C:$C,
        Segment_Monthly_Gross_Recoverie!$A:$A,$A8,
        Segment_Monthly_Gross_Recoverie!$B:$B,E$1)*Sensitivity_Analysis!$B$6</f>
        <v>0</v>
      </c>
      <c r="F8" s="23">
        <f ca="1">SUMIFS(Segment_Monthly_Gross_Recoverie!$C:$C,
        Segment_Monthly_Gross_Recoverie!$A:$A,$A8,
        Segment_Monthly_Gross_Recoverie!$B:$B,F$1)*Sensitivity_Analysis!$B$6</f>
        <v>0</v>
      </c>
      <c r="G8" s="23">
        <f ca="1">SUMIFS(Segment_Monthly_Gross_Recoverie!$C:$C,
        Segment_Monthly_Gross_Recoverie!$A:$A,$A8,
        Segment_Monthly_Gross_Recoverie!$B:$B,G$1)*Sensitivity_Analysis!$B$6</f>
        <v>0</v>
      </c>
      <c r="H8" s="23">
        <f ca="1">SUMIFS(Segment_Monthly_Gross_Recoverie!$C:$C,
        Segment_Monthly_Gross_Recoverie!$A:$A,$A8,
        Segment_Monthly_Gross_Recoverie!$B:$B,H$1)*Sensitivity_Analysis!$B$6</f>
        <v>0</v>
      </c>
      <c r="I8" s="23">
        <f ca="1">SUMIFS(Segment_Monthly_Gross_Recoverie!$C:$C,
        Segment_Monthly_Gross_Recoverie!$A:$A,$A8,
        Segment_Monthly_Gross_Recoverie!$B:$B,I$1)*Sensitivity_Analysis!$B$6</f>
        <v>0</v>
      </c>
      <c r="J8" s="23">
        <f ca="1">SUMIFS(Segment_Monthly_Gross_Recoverie!$C:$C,
        Segment_Monthly_Gross_Recoverie!$A:$A,$A8,
        Segment_Monthly_Gross_Recoverie!$B:$B,J$1)*Sensitivity_Analysis!$B$6</f>
        <v>0</v>
      </c>
      <c r="K8" s="23">
        <f ca="1">SUMIFS(Segment_Monthly_Gross_Recoverie!$C:$C,
        Segment_Monthly_Gross_Recoverie!$A:$A,$A8,
        Segment_Monthly_Gross_Recoverie!$B:$B,K$1)*Sensitivity_Analysis!$B$6</f>
        <v>151.30784467239999</v>
      </c>
      <c r="L8" s="23">
        <f ca="1">SUMIFS(Segment_Monthly_Gross_Recoverie!$C:$C,
        Segment_Monthly_Gross_Recoverie!$A:$A,$A8,
        Segment_Monthly_Gross_Recoverie!$B:$B,L$1)*Sensitivity_Analysis!$B$6</f>
        <v>788.56426932679994</v>
      </c>
      <c r="M8" s="23">
        <f ca="1">SUMIFS(Segment_Monthly_Gross_Recoverie!$C:$C,
        Segment_Monthly_Gross_Recoverie!$A:$A,$A8,
        Segment_Monthly_Gross_Recoverie!$B:$B,M$1)*Sensitivity_Analysis!$B$6</f>
        <v>1537.1322358128</v>
      </c>
      <c r="N8" s="23">
        <f ca="1">SUMIFS(Segment_Monthly_Gross_Recoverie!$C:$C,
        Segment_Monthly_Gross_Recoverie!$A:$A,$A8,
        Segment_Monthly_Gross_Recoverie!$B:$B,N$1)*Sensitivity_Analysis!$B$6</f>
        <v>2398.8418354999999</v>
      </c>
      <c r="O8" s="23">
        <f ca="1">SUMIFS(Segment_Monthly_Gross_Recoverie!$C:$C,
        Segment_Monthly_Gross_Recoverie!$A:$A,$A8,
        Segment_Monthly_Gross_Recoverie!$B:$B,O$1)*Sensitivity_Analysis!$B$6</f>
        <v>3066.0680511473001</v>
      </c>
      <c r="P8" s="23">
        <f ca="1">SUMIFS(Segment_Monthly_Gross_Recoverie!$C:$C,
        Segment_Monthly_Gross_Recoverie!$A:$A,$A8,
        Segment_Monthly_Gross_Recoverie!$B:$B,P$1)*Sensitivity_Analysis!$B$6</f>
        <v>3590.0333697084002</v>
      </c>
      <c r="Q8" s="23">
        <f ca="1">SUMIFS(Segment_Monthly_Gross_Recoverie!$C:$C,
        Segment_Monthly_Gross_Recoverie!$A:$A,$A8,
        Segment_Monthly_Gross_Recoverie!$B:$B,Q$1)*Sensitivity_Analysis!$B$6</f>
        <v>3967.3734014148999</v>
      </c>
      <c r="R8" s="23">
        <f ca="1">SUMIFS(Segment_Monthly_Gross_Recoverie!$C:$C,
        Segment_Monthly_Gross_Recoverie!$A:$A,$A8,
        Segment_Monthly_Gross_Recoverie!$B:$B,R$1)*Sensitivity_Analysis!$B$6</f>
        <v>4468.9238927735996</v>
      </c>
      <c r="S8" s="23">
        <f ca="1">SUMIFS(Segment_Monthly_Gross_Recoverie!$C:$C,
        Segment_Monthly_Gross_Recoverie!$A:$A,$A8,
        Segment_Monthly_Gross_Recoverie!$B:$B,S$1)*Sensitivity_Analysis!$B$6</f>
        <v>4966.9132403435997</v>
      </c>
      <c r="T8" s="23">
        <f ca="1">SUMIFS(Segment_Monthly_Gross_Recoverie!$C:$C,
        Segment_Monthly_Gross_Recoverie!$A:$A,$A8,
        Segment_Monthly_Gross_Recoverie!$B:$B,T$1)*Sensitivity_Analysis!$B$6</f>
        <v>5108.1557254062</v>
      </c>
      <c r="U8" s="23">
        <f ca="1">SUMIFS(Segment_Monthly_Gross_Recoverie!$C:$C,
        Segment_Monthly_Gross_Recoverie!$A:$A,$A8,
        Segment_Monthly_Gross_Recoverie!$B:$B,U$1)*Sensitivity_Analysis!$B$6</f>
        <v>5279.8364338734</v>
      </c>
      <c r="V8" s="23">
        <f ca="1">SUMIFS(Segment_Monthly_Gross_Recoverie!$C:$C,
        Segment_Monthly_Gross_Recoverie!$A:$A,$A8,
        Segment_Monthly_Gross_Recoverie!$B:$B,V$1)*Sensitivity_Analysis!$B$6</f>
        <v>5779.7774306996998</v>
      </c>
      <c r="W8" s="23">
        <f ca="1">SUMIFS(Segment_Monthly_Gross_Recoverie!$C:$C,
        Segment_Monthly_Gross_Recoverie!$A:$A,$A8,
        Segment_Monthly_Gross_Recoverie!$B:$B,W$1)*Sensitivity_Analysis!$B$6</f>
        <v>6033.9222038500002</v>
      </c>
      <c r="X8" s="23">
        <f ca="1">SUMIFS(Segment_Monthly_Gross_Recoverie!$C:$C,
        Segment_Monthly_Gross_Recoverie!$A:$A,$A8,
        Segment_Monthly_Gross_Recoverie!$B:$B,X$1)*Sensitivity_Analysis!$B$6</f>
        <v>6402.2543064040001</v>
      </c>
      <c r="Y8" s="23">
        <f ca="1">SUMIFS(Segment_Monthly_Gross_Recoverie!$C:$C,
        Segment_Monthly_Gross_Recoverie!$A:$A,$A8,
        Segment_Monthly_Gross_Recoverie!$B:$B,Y$1)*Sensitivity_Analysis!$B$6</f>
        <v>6692.5626145668002</v>
      </c>
      <c r="Z8" s="23">
        <f ca="1">SUMIFS(Segment_Monthly_Gross_Recoverie!$C:$C,
        Segment_Monthly_Gross_Recoverie!$A:$A,$A8,
        Segment_Monthly_Gross_Recoverie!$B:$B,Z$1)*Sensitivity_Analysis!$B$6</f>
        <v>6853.3712979264001</v>
      </c>
      <c r="AA8" s="23">
        <f ca="1">SUMIFS(Segment_Monthly_Gross_Recoverie!$C:$C,
        Segment_Monthly_Gross_Recoverie!$A:$A,$A8,
        Segment_Monthly_Gross_Recoverie!$B:$B,AA$1)*Sensitivity_Analysis!$B$6</f>
        <v>6921.1524879078997</v>
      </c>
      <c r="AB8" s="23">
        <f ca="1">SUMIFS(Segment_Monthly_Gross_Recoverie!$C:$C,
        Segment_Monthly_Gross_Recoverie!$A:$A,$A8,
        Segment_Monthly_Gross_Recoverie!$B:$B,AB$1)*Sensitivity_Analysis!$B$6</f>
        <v>7141.8462478880001</v>
      </c>
      <c r="AC8" s="23">
        <f ca="1">SUMIFS(Segment_Monthly_Gross_Recoverie!$C:$C,
        Segment_Monthly_Gross_Recoverie!$A:$A,$A8,
        Segment_Monthly_Gross_Recoverie!$B:$B,AC$1)*Sensitivity_Analysis!$B$6</f>
        <v>7288.1663158472002</v>
      </c>
      <c r="AD8" s="23">
        <f ca="1">SUMIFS(Segment_Monthly_Gross_Recoverie!$C:$C,
        Segment_Monthly_Gross_Recoverie!$A:$A,$A8,
        Segment_Monthly_Gross_Recoverie!$B:$B,AD$1)*Sensitivity_Analysis!$B$6</f>
        <v>7302.0906894815998</v>
      </c>
      <c r="AE8" s="23">
        <f ca="1">SUMIFS(Segment_Monthly_Gross_Recoverie!$C:$C,
        Segment_Monthly_Gross_Recoverie!$A:$A,$A8,
        Segment_Monthly_Gross_Recoverie!$B:$B,AE$1)*Sensitivity_Analysis!$B$6</f>
        <v>7287.3496806146004</v>
      </c>
      <c r="AF8" s="23">
        <f ca="1">SUMIFS(Segment_Monthly_Gross_Recoverie!$C:$C,
        Segment_Monthly_Gross_Recoverie!$A:$A,$A8,
        Segment_Monthly_Gross_Recoverie!$B:$B,AF$1)*Sensitivity_Analysis!$B$6</f>
        <v>7397.4968404860001</v>
      </c>
      <c r="AG8" s="23">
        <f ca="1">SUMIFS(Segment_Monthly_Gross_Recoverie!$C:$C,
        Segment_Monthly_Gross_Recoverie!$A:$A,$A8,
        Segment_Monthly_Gross_Recoverie!$B:$B,AG$1)*Sensitivity_Analysis!$B$6</f>
        <v>7295.3922138048001</v>
      </c>
      <c r="AH8" s="23">
        <f ca="1">SUMIFS(Segment_Monthly_Gross_Recoverie!$C:$C,
        Segment_Monthly_Gross_Recoverie!$A:$A,$A8,
        Segment_Monthly_Gross_Recoverie!$B:$B,AH$1)*Sensitivity_Analysis!$B$6</f>
        <v>7184.8404470528003</v>
      </c>
      <c r="AI8" s="23">
        <f ca="1">SUMIFS(Segment_Monthly_Gross_Recoverie!$C:$C,
        Segment_Monthly_Gross_Recoverie!$A:$A,$A8,
        Segment_Monthly_Gross_Recoverie!$B:$B,AI$1)*Sensitivity_Analysis!$B$6</f>
        <v>7168.8126039985</v>
      </c>
      <c r="AJ8" s="23">
        <f ca="1">SUMIFS(Segment_Monthly_Gross_Recoverie!$C:$C,
        Segment_Monthly_Gross_Recoverie!$A:$A,$A8,
        Segment_Monthly_Gross_Recoverie!$B:$B,AJ$1)*Sensitivity_Analysis!$B$6</f>
        <v>7026.8621127810002</v>
      </c>
      <c r="AK8" s="23">
        <f ca="1">SUMIFS(Segment_Monthly_Gross_Recoverie!$C:$C,
        Segment_Monthly_Gross_Recoverie!$A:$A,$A8,
        Segment_Monthly_Gross_Recoverie!$B:$B,AK$1)*Sensitivity_Analysis!$B$6</f>
        <v>6922.3718217567002</v>
      </c>
      <c r="AL8" s="23">
        <f ca="1">SUMIFS(Segment_Monthly_Gross_Recoverie!$C:$C,
        Segment_Monthly_Gross_Recoverie!$A:$A,$A8,
        Segment_Monthly_Gross_Recoverie!$B:$B,AL$1)*Sensitivity_Analysis!$B$6</f>
        <v>6785.3058237549003</v>
      </c>
      <c r="AM8" s="23">
        <f ca="1">SUMIFS(Segment_Monthly_Gross_Recoverie!$C:$C,
        Segment_Monthly_Gross_Recoverie!$A:$A,$A8,
        Segment_Monthly_Gross_Recoverie!$B:$B,AM$1)*Sensitivity_Analysis!$B$6</f>
        <v>6650.9643792302004</v>
      </c>
      <c r="AN8" s="23">
        <f ca="1">SUMIFS(Segment_Monthly_Gross_Recoverie!$C:$C,
        Segment_Monthly_Gross_Recoverie!$A:$A,$A8,
        Segment_Monthly_Gross_Recoverie!$B:$B,AN$1)*Sensitivity_Analysis!$B$6</f>
        <v>6519.2576677383004</v>
      </c>
      <c r="AO8" s="23">
        <f ca="1">SUMIFS(Segment_Monthly_Gross_Recoverie!$C:$C,
        Segment_Monthly_Gross_Recoverie!$A:$A,$A8,
        Segment_Monthly_Gross_Recoverie!$B:$B,AO$1)*Sensitivity_Analysis!$B$6</f>
        <v>6394.4937555491997</v>
      </c>
      <c r="AP8" s="23">
        <f ca="1">SUMIFS(Segment_Monthly_Gross_Recoverie!$C:$C,
        Segment_Monthly_Gross_Recoverie!$A:$A,$A8,
        Segment_Monthly_Gross_Recoverie!$B:$B,AP$1)*Sensitivity_Analysis!$B$6</f>
        <v>6267.8807958059997</v>
      </c>
      <c r="AQ8" s="23">
        <f ca="1">SUMIFS(Segment_Monthly_Gross_Recoverie!$C:$C,
        Segment_Monthly_Gross_Recoverie!$A:$A,$A8,
        Segment_Monthly_Gross_Recoverie!$B:$B,AQ$1)*Sensitivity_Analysis!$B$6</f>
        <v>6146.9898595247996</v>
      </c>
      <c r="AR8" s="23">
        <f ca="1">SUMIFS(Segment_Monthly_Gross_Recoverie!$C:$C,
        Segment_Monthly_Gross_Recoverie!$A:$A,$A8,
        Segment_Monthly_Gross_Recoverie!$B:$B,AR$1)*Sensitivity_Analysis!$B$6</f>
        <v>6025.2862829008</v>
      </c>
      <c r="AS8" s="23">
        <f ca="1">SUMIFS(Segment_Monthly_Gross_Recoverie!$C:$C,
        Segment_Monthly_Gross_Recoverie!$A:$A,$A8,
        Segment_Monthly_Gross_Recoverie!$B:$B,AS$1)*Sensitivity_Analysis!$B$6</f>
        <v>5905.9808063088003</v>
      </c>
      <c r="AT8" s="23">
        <f ca="1">SUMIFS(Segment_Monthly_Gross_Recoverie!$C:$C,
        Segment_Monthly_Gross_Recoverie!$A:$A,$A8,
        Segment_Monthly_Gross_Recoverie!$B:$B,AT$1)*Sensitivity_Analysis!$B$6</f>
        <v>5813.4256942961001</v>
      </c>
      <c r="AU8" s="23">
        <f ca="1">SUMIFS(Segment_Monthly_Gross_Recoverie!$C:$C,
        Segment_Monthly_Gross_Recoverie!$A:$A,$A8,
        Segment_Monthly_Gross_Recoverie!$B:$B,AU$1)*Sensitivity_Analysis!$B$6</f>
        <v>5704.7332909896004</v>
      </c>
      <c r="AV8" s="23">
        <f ca="1">SUMIFS(Segment_Monthly_Gross_Recoverie!$C:$C,
        Segment_Monthly_Gross_Recoverie!$A:$A,$A8,
        Segment_Monthly_Gross_Recoverie!$B:$B,AV$1)*Sensitivity_Analysis!$B$6</f>
        <v>5591.7518644064003</v>
      </c>
      <c r="AW8" s="23">
        <f ca="1">SUMIFS(Segment_Monthly_Gross_Recoverie!$C:$C,
        Segment_Monthly_Gross_Recoverie!$A:$A,$A8,
        Segment_Monthly_Gross_Recoverie!$B:$B,AW$1)*Sensitivity_Analysis!$B$6</f>
        <v>5487.0012105677997</v>
      </c>
      <c r="AX8" s="23">
        <f ca="1">SUMIFS(Segment_Monthly_Gross_Recoverie!$C:$C,
        Segment_Monthly_Gross_Recoverie!$A:$A,$A8,
        Segment_Monthly_Gross_Recoverie!$B:$B,AX$1)*Sensitivity_Analysis!$B$6</f>
        <v>5389.9300379915003</v>
      </c>
      <c r="AY8" s="23">
        <f ca="1">SUMIFS(Segment_Monthly_Gross_Recoverie!$C:$C,
        Segment_Monthly_Gross_Recoverie!$A:$A,$A8,
        Segment_Monthly_Gross_Recoverie!$B:$B,AY$1)*Sensitivity_Analysis!$B$6</f>
        <v>5296.0053341765997</v>
      </c>
      <c r="AZ8" s="23">
        <f ca="1">SUMIFS(Segment_Monthly_Gross_Recoverie!$C:$C,
        Segment_Monthly_Gross_Recoverie!$A:$A,$A8,
        Segment_Monthly_Gross_Recoverie!$B:$B,AZ$1)*Sensitivity_Analysis!$B$6</f>
        <v>5200.6840220244003</v>
      </c>
      <c r="BA8" s="23">
        <f ca="1">SUMIFS(Segment_Monthly_Gross_Recoverie!$C:$C,
        Segment_Monthly_Gross_Recoverie!$A:$A,$A8,
        Segment_Monthly_Gross_Recoverie!$B:$B,BA$1)*Sensitivity_Analysis!$B$6</f>
        <v>5153.2889983140003</v>
      </c>
      <c r="BB8" s="23">
        <f ca="1">SUMIFS(Segment_Monthly_Gross_Recoverie!$C:$C,
        Segment_Monthly_Gross_Recoverie!$A:$A,$A8,
        Segment_Monthly_Gross_Recoverie!$B:$B,BB$1)*Sensitivity_Analysis!$B$6</f>
        <v>5077.1442147543003</v>
      </c>
      <c r="BC8" s="23">
        <f ca="1">SUMIFS(Segment_Monthly_Gross_Recoverie!$C:$C,
        Segment_Monthly_Gross_Recoverie!$A:$A,$A8,
        Segment_Monthly_Gross_Recoverie!$B:$B,BC$1)*Sensitivity_Analysis!$B$6</f>
        <v>5001.8221880228002</v>
      </c>
      <c r="BD8" s="23">
        <f ca="1">SUMIFS(Segment_Monthly_Gross_Recoverie!$C:$C,
        Segment_Monthly_Gross_Recoverie!$A:$A,$A8,
        Segment_Monthly_Gross_Recoverie!$B:$B,BD$1)*Sensitivity_Analysis!$B$6</f>
        <v>4919.6627820295998</v>
      </c>
      <c r="BE8" s="23">
        <f ca="1">SUMIFS(Segment_Monthly_Gross_Recoverie!$C:$C,
        Segment_Monthly_Gross_Recoverie!$A:$A,$A8,
        Segment_Monthly_Gross_Recoverie!$B:$B,BE$1)*Sensitivity_Analysis!$B$6</f>
        <v>4890.2895048348</v>
      </c>
      <c r="BF8" s="23">
        <f ca="1">SUMIFS(Segment_Monthly_Gross_Recoverie!$C:$C,
        Segment_Monthly_Gross_Recoverie!$A:$A,$A8,
        Segment_Monthly_Gross_Recoverie!$B:$B,BF$1)*Sensitivity_Analysis!$B$6</f>
        <v>4835.869854816</v>
      </c>
      <c r="BG8" s="23">
        <f ca="1">SUMIFS(Segment_Monthly_Gross_Recoverie!$C:$C,
        Segment_Monthly_Gross_Recoverie!$A:$A,$A8,
        Segment_Monthly_Gross_Recoverie!$B:$B,BG$1)*Sensitivity_Analysis!$B$6</f>
        <v>4811.5638256694001</v>
      </c>
      <c r="BH8" s="23">
        <f ca="1">SUMIFS(Segment_Monthly_Gross_Recoverie!$C:$C,
        Segment_Monthly_Gross_Recoverie!$A:$A,$A8,
        Segment_Monthly_Gross_Recoverie!$B:$B,BH$1)*Sensitivity_Analysis!$B$6</f>
        <v>4850.0879835975002</v>
      </c>
      <c r="BI8" s="23">
        <f ca="1">SUMIFS(Segment_Monthly_Gross_Recoverie!$C:$C,
        Segment_Monthly_Gross_Recoverie!$A:$A,$A8,
        Segment_Monthly_Gross_Recoverie!$B:$B,BI$1)*Sensitivity_Analysis!$B$6</f>
        <v>4895.0950180809004</v>
      </c>
      <c r="BJ8" s="23">
        <f ca="1">SUMIFS(Segment_Monthly_Gross_Recoverie!$C:$C,
        Segment_Monthly_Gross_Recoverie!$A:$A,$A8,
        Segment_Monthly_Gross_Recoverie!$B:$B,BJ$1)*Sensitivity_Analysis!$B$6</f>
        <v>4937.6806352406002</v>
      </c>
      <c r="BK8" s="23">
        <f ca="1">SUMIFS(Segment_Monthly_Gross_Recoverie!$C:$C,
        Segment_Monthly_Gross_Recoverie!$A:$A,$A8,
        Segment_Monthly_Gross_Recoverie!$B:$B,BK$1)*Sensitivity_Analysis!$B$6</f>
        <v>4997.7014004499997</v>
      </c>
      <c r="BL8" s="23">
        <f ca="1">SUMIFS(Segment_Monthly_Gross_Recoverie!$C:$C,
        Segment_Monthly_Gross_Recoverie!$A:$A,$A8,
        Segment_Monthly_Gross_Recoverie!$B:$B,BL$1)*Sensitivity_Analysis!$B$6</f>
        <v>5025.1403585711996</v>
      </c>
      <c r="BM8" s="23">
        <f ca="1">SUMIFS(Segment_Monthly_Gross_Recoverie!$C:$C,
        Segment_Monthly_Gross_Recoverie!$A:$A,$A8,
        Segment_Monthly_Gross_Recoverie!$B:$B,BM$1)*Sensitivity_Analysis!$B$6</f>
        <v>5083.1589127360003</v>
      </c>
      <c r="BN8" s="23">
        <f ca="1">SUMIFS(Segment_Monthly_Gross_Recoverie!$C:$C,
        Segment_Monthly_Gross_Recoverie!$A:$A,$A8,
        Segment_Monthly_Gross_Recoverie!$B:$B,BN$1)*Sensitivity_Analysis!$B$6</f>
        <v>5145.7768928867999</v>
      </c>
      <c r="BO8" s="23">
        <f ca="1">SUMIFS(Segment_Monthly_Gross_Recoverie!$C:$C,
        Segment_Monthly_Gross_Recoverie!$A:$A,$A8,
        Segment_Monthly_Gross_Recoverie!$B:$B,BO$1)*Sensitivity_Analysis!$B$6</f>
        <v>5169.0495311980003</v>
      </c>
      <c r="BP8" s="23">
        <f ca="1">SUMIFS(Segment_Monthly_Gross_Recoverie!$C:$C,
        Segment_Monthly_Gross_Recoverie!$A:$A,$A8,
        Segment_Monthly_Gross_Recoverie!$B:$B,BP$1)*Sensitivity_Analysis!$B$6</f>
        <v>5308.9405045248004</v>
      </c>
      <c r="BQ8" s="23">
        <f ca="1">SUMIFS(Segment_Monthly_Gross_Recoverie!$C:$C,
        Segment_Monthly_Gross_Recoverie!$A:$A,$A8,
        Segment_Monthly_Gross_Recoverie!$B:$B,BQ$1)*Sensitivity_Analysis!$B$6</f>
        <v>5418.3585194387997</v>
      </c>
      <c r="BR8" s="23">
        <f ca="1">SUMIFS(Segment_Monthly_Gross_Recoverie!$C:$C,
        Segment_Monthly_Gross_Recoverie!$A:$A,$A8,
        Segment_Monthly_Gross_Recoverie!$B:$B,BR$1)*Sensitivity_Analysis!$B$6</f>
        <v>5588.8648243500002</v>
      </c>
      <c r="BS8" s="23">
        <f ca="1">SUMIFS(Segment_Monthly_Gross_Recoverie!$C:$C,
        Segment_Monthly_Gross_Recoverie!$A:$A,$A8,
        Segment_Monthly_Gross_Recoverie!$B:$B,BS$1)*Sensitivity_Analysis!$B$6</f>
        <v>5774.1831381230004</v>
      </c>
      <c r="BT8" s="23">
        <f ca="1">SUMIFS(Segment_Monthly_Gross_Recoverie!$C:$C,
        Segment_Monthly_Gross_Recoverie!$A:$A,$A8,
        Segment_Monthly_Gross_Recoverie!$B:$B,BT$1)*Sensitivity_Analysis!$B$6</f>
        <v>6040.4500993928004</v>
      </c>
      <c r="BU8" s="23">
        <f ca="1">SUMIFS(Segment_Monthly_Gross_Recoverie!$C:$C,
        Segment_Monthly_Gross_Recoverie!$A:$A,$A8,
        Segment_Monthly_Gross_Recoverie!$B:$B,BU$1)*Sensitivity_Analysis!$B$6</f>
        <v>6127.7708159382</v>
      </c>
      <c r="BV8" s="23">
        <f ca="1">SUMIFS(Segment_Monthly_Gross_Recoverie!$C:$C,
        Segment_Monthly_Gross_Recoverie!$A:$A,$A8,
        Segment_Monthly_Gross_Recoverie!$B:$B,BV$1)*Sensitivity_Analysis!$B$6</f>
        <v>6268.3069492504001</v>
      </c>
      <c r="BW8" s="23">
        <f ca="1">SUMIFS(Segment_Monthly_Gross_Recoverie!$C:$C,
        Segment_Monthly_Gross_Recoverie!$A:$A,$A8,
        Segment_Monthly_Gross_Recoverie!$B:$B,BW$1)*Sensitivity_Analysis!$B$6</f>
        <v>6370.4648255647999</v>
      </c>
      <c r="BX8" s="23">
        <f ca="1">SUMIFS(Segment_Monthly_Gross_Recoverie!$C:$C,
        Segment_Monthly_Gross_Recoverie!$A:$A,$A8,
        Segment_Monthly_Gross_Recoverie!$B:$B,BX$1)*Sensitivity_Analysis!$B$6</f>
        <v>6514.7247411245999</v>
      </c>
      <c r="BY8" s="23">
        <f ca="1">SUMIFS(Segment_Monthly_Gross_Recoverie!$C:$C,
        Segment_Monthly_Gross_Recoverie!$A:$A,$A8,
        Segment_Monthly_Gross_Recoverie!$B:$B,BY$1)*Sensitivity_Analysis!$B$6</f>
        <v>6635.2844541936001</v>
      </c>
      <c r="BZ8" s="23">
        <f ca="1">SUMIFS(Segment_Monthly_Gross_Recoverie!$C:$C,
        Segment_Monthly_Gross_Recoverie!$A:$A,$A8,
        Segment_Monthly_Gross_Recoverie!$B:$B,BZ$1)*Sensitivity_Analysis!$B$6</f>
        <v>6785.3177111426003</v>
      </c>
      <c r="CA8" s="23">
        <f ca="1">SUMIFS(Segment_Monthly_Gross_Recoverie!$C:$C,
        Segment_Monthly_Gross_Recoverie!$A:$A,$A8,
        Segment_Monthly_Gross_Recoverie!$B:$B,CA$1)*Sensitivity_Analysis!$B$6</f>
        <v>6972.8971812424998</v>
      </c>
      <c r="CB8" s="23">
        <f ca="1">SUMIFS(Segment_Monthly_Gross_Recoverie!$C:$C,
        Segment_Monthly_Gross_Recoverie!$A:$A,$A8,
        Segment_Monthly_Gross_Recoverie!$B:$B,CB$1)*Sensitivity_Analysis!$B$6</f>
        <v>7221.4116558194</v>
      </c>
      <c r="CC8" s="23">
        <f ca="1">SUMIFS(Segment_Monthly_Gross_Recoverie!$C:$C,
        Segment_Monthly_Gross_Recoverie!$A:$A,$A8,
        Segment_Monthly_Gross_Recoverie!$B:$B,CC$1)*Sensitivity_Analysis!$B$6</f>
        <v>7434.0513588353997</v>
      </c>
      <c r="CD8" s="23">
        <f ca="1">SUMIFS(Segment_Monthly_Gross_Recoverie!$C:$C,
        Segment_Monthly_Gross_Recoverie!$A:$A,$A8,
        Segment_Monthly_Gross_Recoverie!$B:$B,CD$1)*Sensitivity_Analysis!$B$6</f>
        <v>7632.4987445351999</v>
      </c>
      <c r="CE8" s="23">
        <f ca="1">SUMIFS(Segment_Monthly_Gross_Recoverie!$C:$C,
        Segment_Monthly_Gross_Recoverie!$A:$A,$A8,
        Segment_Monthly_Gross_Recoverie!$B:$B,CE$1)*Sensitivity_Analysis!$B$6</f>
        <v>7857.8222393817996</v>
      </c>
      <c r="CF8" s="23">
        <f ca="1">SUMIFS(Segment_Monthly_Gross_Recoverie!$C:$C,
        Segment_Monthly_Gross_Recoverie!$A:$A,$A8,
        Segment_Monthly_Gross_Recoverie!$B:$B,CF$1)*Sensitivity_Analysis!$B$6</f>
        <v>7937.6024906951998</v>
      </c>
      <c r="CG8" s="23">
        <f ca="1">SUMIFS(Segment_Monthly_Gross_Recoverie!$C:$C,
        Segment_Monthly_Gross_Recoverie!$A:$A,$A8,
        Segment_Monthly_Gross_Recoverie!$B:$B,CG$1)*Sensitivity_Analysis!$B$6</f>
        <v>8019.2189355520004</v>
      </c>
      <c r="CH8" s="19"/>
    </row>
    <row r="9" spans="1:86" ht="15.75" customHeight="1" x14ac:dyDescent="0.2">
      <c r="A9" s="28" t="str">
        <f ca="1">IFERROR(__xludf.DUMMYFUNCTION("""COMPUTED_VALUE"""),"prime_q1")</f>
        <v>prime_q1</v>
      </c>
      <c r="B9" s="22">
        <f ca="1">SUMIFS(Segment_Monthly_Gross_Recoverie!$C:$C,
        Segment_Monthly_Gross_Recoverie!$A:$A,$A9,
        Segment_Monthly_Gross_Recoverie!$B:$B,B$1)*Sensitivity_Analysis!$B$6</f>
        <v>0</v>
      </c>
      <c r="C9" s="22">
        <f ca="1">SUMIFS(Segment_Monthly_Gross_Recoverie!$C:$C,
        Segment_Monthly_Gross_Recoverie!$A:$A,$A9,
        Segment_Monthly_Gross_Recoverie!$B:$B,C$1)*Sensitivity_Analysis!$B$6</f>
        <v>0</v>
      </c>
      <c r="D9" s="22">
        <f ca="1">SUMIFS(Segment_Monthly_Gross_Recoverie!$C:$C,
        Segment_Monthly_Gross_Recoverie!$A:$A,$A9,
        Segment_Monthly_Gross_Recoverie!$B:$B,D$1)*Sensitivity_Analysis!$B$6</f>
        <v>0</v>
      </c>
      <c r="E9" s="22">
        <f ca="1">SUMIFS(Segment_Monthly_Gross_Recoverie!$C:$C,
        Segment_Monthly_Gross_Recoverie!$A:$A,$A9,
        Segment_Monthly_Gross_Recoverie!$B:$B,E$1)*Sensitivity_Analysis!$B$6</f>
        <v>0</v>
      </c>
      <c r="F9" s="22">
        <f ca="1">SUMIFS(Segment_Monthly_Gross_Recoverie!$C:$C,
        Segment_Monthly_Gross_Recoverie!$A:$A,$A9,
        Segment_Monthly_Gross_Recoverie!$B:$B,F$1)*Sensitivity_Analysis!$B$6</f>
        <v>0</v>
      </c>
      <c r="G9" s="22">
        <f ca="1">SUMIFS(Segment_Monthly_Gross_Recoverie!$C:$C,
        Segment_Monthly_Gross_Recoverie!$A:$A,$A9,
        Segment_Monthly_Gross_Recoverie!$B:$B,G$1)*Sensitivity_Analysis!$B$6</f>
        <v>0</v>
      </c>
      <c r="H9" s="22">
        <f ca="1">SUMIFS(Segment_Monthly_Gross_Recoverie!$C:$C,
        Segment_Monthly_Gross_Recoverie!$A:$A,$A9,
        Segment_Monthly_Gross_Recoverie!$B:$B,H$1)*Sensitivity_Analysis!$B$6</f>
        <v>0</v>
      </c>
      <c r="I9" s="22">
        <f ca="1">SUMIFS(Segment_Monthly_Gross_Recoverie!$C:$C,
        Segment_Monthly_Gross_Recoverie!$A:$A,$A9,
        Segment_Monthly_Gross_Recoverie!$B:$B,I$1)*Sensitivity_Analysis!$B$6</f>
        <v>0</v>
      </c>
      <c r="J9" s="22">
        <f ca="1">SUMIFS(Segment_Monthly_Gross_Recoverie!$C:$C,
        Segment_Monthly_Gross_Recoverie!$A:$A,$A9,
        Segment_Monthly_Gross_Recoverie!$B:$B,J$1)*Sensitivity_Analysis!$B$6</f>
        <v>0</v>
      </c>
      <c r="K9" s="22">
        <f ca="1">SUMIFS(Segment_Monthly_Gross_Recoverie!$C:$C,
        Segment_Monthly_Gross_Recoverie!$A:$A,$A9,
        Segment_Monthly_Gross_Recoverie!$B:$B,K$1)*Sensitivity_Analysis!$B$6</f>
        <v>0</v>
      </c>
      <c r="L9" s="22">
        <f ca="1">SUMIFS(Segment_Monthly_Gross_Recoverie!$C:$C,
        Segment_Monthly_Gross_Recoverie!$A:$A,$A9,
        Segment_Monthly_Gross_Recoverie!$B:$B,L$1)*Sensitivity_Analysis!$B$6</f>
        <v>69.103844077399998</v>
      </c>
      <c r="M9" s="22">
        <f ca="1">SUMIFS(Segment_Monthly_Gross_Recoverie!$C:$C,
        Segment_Monthly_Gross_Recoverie!$A:$A,$A9,
        Segment_Monthly_Gross_Recoverie!$B:$B,M$1)*Sensitivity_Analysis!$B$6</f>
        <v>91.724922899999996</v>
      </c>
      <c r="N9" s="22">
        <f ca="1">SUMIFS(Segment_Monthly_Gross_Recoverie!$C:$C,
        Segment_Monthly_Gross_Recoverie!$A:$A,$A9,
        Segment_Monthly_Gross_Recoverie!$B:$B,N$1)*Sensitivity_Analysis!$B$6</f>
        <v>132.17258918339999</v>
      </c>
      <c r="O9" s="22">
        <f ca="1">SUMIFS(Segment_Monthly_Gross_Recoverie!$C:$C,
        Segment_Monthly_Gross_Recoverie!$A:$A,$A9,
        Segment_Monthly_Gross_Recoverie!$B:$B,O$1)*Sensitivity_Analysis!$B$6</f>
        <v>193.25545455060001</v>
      </c>
      <c r="P9" s="22">
        <f ca="1">SUMIFS(Segment_Monthly_Gross_Recoverie!$C:$C,
        Segment_Monthly_Gross_Recoverie!$A:$A,$A9,
        Segment_Monthly_Gross_Recoverie!$B:$B,P$1)*Sensitivity_Analysis!$B$6</f>
        <v>260.72085900600001</v>
      </c>
      <c r="Q9" s="22">
        <f ca="1">SUMIFS(Segment_Monthly_Gross_Recoverie!$C:$C,
        Segment_Monthly_Gross_Recoverie!$A:$A,$A9,
        Segment_Monthly_Gross_Recoverie!$B:$B,Q$1)*Sensitivity_Analysis!$B$6</f>
        <v>288.89919125879999</v>
      </c>
      <c r="R9" s="22">
        <f ca="1">SUMIFS(Segment_Monthly_Gross_Recoverie!$C:$C,
        Segment_Monthly_Gross_Recoverie!$A:$A,$A9,
        Segment_Monthly_Gross_Recoverie!$B:$B,R$1)*Sensitivity_Analysis!$B$6</f>
        <v>325.21847625290002</v>
      </c>
      <c r="S9" s="22">
        <f ca="1">SUMIFS(Segment_Monthly_Gross_Recoverie!$C:$C,
        Segment_Monthly_Gross_Recoverie!$A:$A,$A9,
        Segment_Monthly_Gross_Recoverie!$B:$B,S$1)*Sensitivity_Analysis!$B$6</f>
        <v>365.68552756000003</v>
      </c>
      <c r="T9" s="22">
        <f ca="1">SUMIFS(Segment_Monthly_Gross_Recoverie!$C:$C,
        Segment_Monthly_Gross_Recoverie!$A:$A,$A9,
        Segment_Monthly_Gross_Recoverie!$B:$B,T$1)*Sensitivity_Analysis!$B$6</f>
        <v>423.91660650979998</v>
      </c>
      <c r="U9" s="22">
        <f ca="1">SUMIFS(Segment_Monthly_Gross_Recoverie!$C:$C,
        Segment_Monthly_Gross_Recoverie!$A:$A,$A9,
        Segment_Monthly_Gross_Recoverie!$B:$B,U$1)*Sensitivity_Analysis!$B$6</f>
        <v>518.60079343799998</v>
      </c>
      <c r="V9" s="22">
        <f ca="1">SUMIFS(Segment_Monthly_Gross_Recoverie!$C:$C,
        Segment_Monthly_Gross_Recoverie!$A:$A,$A9,
        Segment_Monthly_Gross_Recoverie!$B:$B,V$1)*Sensitivity_Analysis!$B$6</f>
        <v>544.07997639999996</v>
      </c>
      <c r="W9" s="22">
        <f ca="1">SUMIFS(Segment_Monthly_Gross_Recoverie!$C:$C,
        Segment_Monthly_Gross_Recoverie!$A:$A,$A9,
        Segment_Monthly_Gross_Recoverie!$B:$B,W$1)*Sensitivity_Analysis!$B$6</f>
        <v>620.94255973040003</v>
      </c>
      <c r="X9" s="22">
        <f ca="1">SUMIFS(Segment_Monthly_Gross_Recoverie!$C:$C,
        Segment_Monthly_Gross_Recoverie!$A:$A,$A9,
        Segment_Monthly_Gross_Recoverie!$B:$B,X$1)*Sensitivity_Analysis!$B$6</f>
        <v>658.89633222079999</v>
      </c>
      <c r="Y9" s="22">
        <f ca="1">SUMIFS(Segment_Monthly_Gross_Recoverie!$C:$C,
        Segment_Monthly_Gross_Recoverie!$A:$A,$A9,
        Segment_Monthly_Gross_Recoverie!$B:$B,Y$1)*Sensitivity_Analysis!$B$6</f>
        <v>714.81439856999998</v>
      </c>
      <c r="Z9" s="22">
        <f ca="1">SUMIFS(Segment_Monthly_Gross_Recoverie!$C:$C,
        Segment_Monthly_Gross_Recoverie!$A:$A,$A9,
        Segment_Monthly_Gross_Recoverie!$B:$B,Z$1)*Sensitivity_Analysis!$B$6</f>
        <v>780.80446630799997</v>
      </c>
      <c r="AA9" s="22">
        <f ca="1">SUMIFS(Segment_Monthly_Gross_Recoverie!$C:$C,
        Segment_Monthly_Gross_Recoverie!$A:$A,$A9,
        Segment_Monthly_Gross_Recoverie!$B:$B,AA$1)*Sensitivity_Analysis!$B$6</f>
        <v>798.26290618409996</v>
      </c>
      <c r="AB9" s="22">
        <f ca="1">SUMIFS(Segment_Monthly_Gross_Recoverie!$C:$C,
        Segment_Monthly_Gross_Recoverie!$A:$A,$A9,
        Segment_Monthly_Gross_Recoverie!$B:$B,AB$1)*Sensitivity_Analysis!$B$6</f>
        <v>822.30573266490001</v>
      </c>
      <c r="AC9" s="22">
        <f ca="1">SUMIFS(Segment_Monthly_Gross_Recoverie!$C:$C,
        Segment_Monthly_Gross_Recoverie!$A:$A,$A9,
        Segment_Monthly_Gross_Recoverie!$B:$B,AC$1)*Sensitivity_Analysis!$B$6</f>
        <v>834.82807984900001</v>
      </c>
      <c r="AD9" s="22">
        <f ca="1">SUMIFS(Segment_Monthly_Gross_Recoverie!$C:$C,
        Segment_Monthly_Gross_Recoverie!$A:$A,$A9,
        Segment_Monthly_Gross_Recoverie!$B:$B,AD$1)*Sensitivity_Analysis!$B$6</f>
        <v>860.49401036070003</v>
      </c>
      <c r="AE9" s="22">
        <f ca="1">SUMIFS(Segment_Monthly_Gross_Recoverie!$C:$C,
        Segment_Monthly_Gross_Recoverie!$A:$A,$A9,
        Segment_Monthly_Gross_Recoverie!$B:$B,AE$1)*Sensitivity_Analysis!$B$6</f>
        <v>885.29159689740004</v>
      </c>
      <c r="AF9" s="22">
        <f ca="1">SUMIFS(Segment_Monthly_Gross_Recoverie!$C:$C,
        Segment_Monthly_Gross_Recoverie!$A:$A,$A9,
        Segment_Monthly_Gross_Recoverie!$B:$B,AF$1)*Sensitivity_Analysis!$B$6</f>
        <v>897.86807028509998</v>
      </c>
      <c r="AG9" s="22">
        <f ca="1">SUMIFS(Segment_Monthly_Gross_Recoverie!$C:$C,
        Segment_Monthly_Gross_Recoverie!$A:$A,$A9,
        Segment_Monthly_Gross_Recoverie!$B:$B,AG$1)*Sensitivity_Analysis!$B$6</f>
        <v>893.86160138449998</v>
      </c>
      <c r="AH9" s="22">
        <f ca="1">SUMIFS(Segment_Monthly_Gross_Recoverie!$C:$C,
        Segment_Monthly_Gross_Recoverie!$A:$A,$A9,
        Segment_Monthly_Gross_Recoverie!$B:$B,AH$1)*Sensitivity_Analysis!$B$6</f>
        <v>910.59209656049995</v>
      </c>
      <c r="AI9" s="22">
        <f ca="1">SUMIFS(Segment_Monthly_Gross_Recoverie!$C:$C,
        Segment_Monthly_Gross_Recoverie!$A:$A,$A9,
        Segment_Monthly_Gross_Recoverie!$B:$B,AI$1)*Sensitivity_Analysis!$B$6</f>
        <v>917.09125173899997</v>
      </c>
      <c r="AJ9" s="22">
        <f ca="1">SUMIFS(Segment_Monthly_Gross_Recoverie!$C:$C,
        Segment_Monthly_Gross_Recoverie!$A:$A,$A9,
        Segment_Monthly_Gross_Recoverie!$B:$B,AJ$1)*Sensitivity_Analysis!$B$6</f>
        <v>915.09168543160001</v>
      </c>
      <c r="AK9" s="22">
        <f ca="1">SUMIFS(Segment_Monthly_Gross_Recoverie!$C:$C,
        Segment_Monthly_Gross_Recoverie!$A:$A,$A9,
        Segment_Monthly_Gross_Recoverie!$B:$B,AK$1)*Sensitivity_Analysis!$B$6</f>
        <v>909.64981373349997</v>
      </c>
      <c r="AL9" s="22">
        <f ca="1">SUMIFS(Segment_Monthly_Gross_Recoverie!$C:$C,
        Segment_Monthly_Gross_Recoverie!$A:$A,$A9,
        Segment_Monthly_Gross_Recoverie!$B:$B,AL$1)*Sensitivity_Analysis!$B$6</f>
        <v>912.86417750099997</v>
      </c>
      <c r="AM9" s="22">
        <f ca="1">SUMIFS(Segment_Monthly_Gross_Recoverie!$C:$C,
        Segment_Monthly_Gross_Recoverie!$A:$A,$A9,
        Segment_Monthly_Gross_Recoverie!$B:$B,AM$1)*Sensitivity_Analysis!$B$6</f>
        <v>918.48518452250005</v>
      </c>
      <c r="AN9" s="22">
        <f ca="1">SUMIFS(Segment_Monthly_Gross_Recoverie!$C:$C,
        Segment_Monthly_Gross_Recoverie!$A:$A,$A9,
        Segment_Monthly_Gross_Recoverie!$B:$B,AN$1)*Sensitivity_Analysis!$B$6</f>
        <v>921.5994166644</v>
      </c>
      <c r="AO9" s="22">
        <f ca="1">SUMIFS(Segment_Monthly_Gross_Recoverie!$C:$C,
        Segment_Monthly_Gross_Recoverie!$A:$A,$A9,
        Segment_Monthly_Gross_Recoverie!$B:$B,AO$1)*Sensitivity_Analysis!$B$6</f>
        <v>923.33935464679996</v>
      </c>
      <c r="AP9" s="22">
        <f ca="1">SUMIFS(Segment_Monthly_Gross_Recoverie!$C:$C,
        Segment_Monthly_Gross_Recoverie!$A:$A,$A9,
        Segment_Monthly_Gross_Recoverie!$B:$B,AP$1)*Sensitivity_Analysis!$B$6</f>
        <v>931.29511405289998</v>
      </c>
      <c r="AQ9" s="22">
        <f ca="1">SUMIFS(Segment_Monthly_Gross_Recoverie!$C:$C,
        Segment_Monthly_Gross_Recoverie!$A:$A,$A9,
        Segment_Monthly_Gross_Recoverie!$B:$B,AQ$1)*Sensitivity_Analysis!$B$6</f>
        <v>925.28216468319999</v>
      </c>
      <c r="AR9" s="22">
        <f ca="1">SUMIFS(Segment_Monthly_Gross_Recoverie!$C:$C,
        Segment_Monthly_Gross_Recoverie!$A:$A,$A9,
        Segment_Monthly_Gross_Recoverie!$B:$B,AR$1)*Sensitivity_Analysis!$B$6</f>
        <v>916.01255576000005</v>
      </c>
      <c r="AS9" s="22">
        <f ca="1">SUMIFS(Segment_Monthly_Gross_Recoverie!$C:$C,
        Segment_Monthly_Gross_Recoverie!$A:$A,$A9,
        Segment_Monthly_Gross_Recoverie!$B:$B,AS$1)*Sensitivity_Analysis!$B$6</f>
        <v>913.13251943850003</v>
      </c>
      <c r="AT9" s="22">
        <f ca="1">SUMIFS(Segment_Monthly_Gross_Recoverie!$C:$C,
        Segment_Monthly_Gross_Recoverie!$A:$A,$A9,
        Segment_Monthly_Gross_Recoverie!$B:$B,AT$1)*Sensitivity_Analysis!$B$6</f>
        <v>909.46746935140004</v>
      </c>
      <c r="AU9" s="22">
        <f ca="1">SUMIFS(Segment_Monthly_Gross_Recoverie!$C:$C,
        Segment_Monthly_Gross_Recoverie!$A:$A,$A9,
        Segment_Monthly_Gross_Recoverie!$B:$B,AU$1)*Sensitivity_Analysis!$B$6</f>
        <v>891.4569891292</v>
      </c>
      <c r="AV9" s="22">
        <f ca="1">SUMIFS(Segment_Monthly_Gross_Recoverie!$C:$C,
        Segment_Monthly_Gross_Recoverie!$A:$A,$A9,
        Segment_Monthly_Gross_Recoverie!$B:$B,AV$1)*Sensitivity_Analysis!$B$6</f>
        <v>882.01183747200002</v>
      </c>
      <c r="AW9" s="22">
        <f ca="1">SUMIFS(Segment_Monthly_Gross_Recoverie!$C:$C,
        Segment_Monthly_Gross_Recoverie!$A:$A,$A9,
        Segment_Monthly_Gross_Recoverie!$B:$B,AW$1)*Sensitivity_Analysis!$B$6</f>
        <v>869.19158212249999</v>
      </c>
      <c r="AX9" s="22">
        <f ca="1">SUMIFS(Segment_Monthly_Gross_Recoverie!$C:$C,
        Segment_Monthly_Gross_Recoverie!$A:$A,$A9,
        Segment_Monthly_Gross_Recoverie!$B:$B,AX$1)*Sensitivity_Analysis!$B$6</f>
        <v>863.83396083540003</v>
      </c>
      <c r="AY9" s="22">
        <f ca="1">SUMIFS(Segment_Monthly_Gross_Recoverie!$C:$C,
        Segment_Monthly_Gross_Recoverie!$A:$A,$A9,
        Segment_Monthly_Gross_Recoverie!$B:$B,AY$1)*Sensitivity_Analysis!$B$6</f>
        <v>850.32654891660002</v>
      </c>
      <c r="AZ9" s="22">
        <f ca="1">SUMIFS(Segment_Monthly_Gross_Recoverie!$C:$C,
        Segment_Monthly_Gross_Recoverie!$A:$A,$A9,
        Segment_Monthly_Gross_Recoverie!$B:$B,AZ$1)*Sensitivity_Analysis!$B$6</f>
        <v>840.83364003839995</v>
      </c>
      <c r="BA9" s="22">
        <f ca="1">SUMIFS(Segment_Monthly_Gross_Recoverie!$C:$C,
        Segment_Monthly_Gross_Recoverie!$A:$A,$A9,
        Segment_Monthly_Gross_Recoverie!$B:$B,BA$1)*Sensitivity_Analysis!$B$6</f>
        <v>837.36387773240006</v>
      </c>
      <c r="BB9" s="22">
        <f ca="1">SUMIFS(Segment_Monthly_Gross_Recoverie!$C:$C,
        Segment_Monthly_Gross_Recoverie!$A:$A,$A9,
        Segment_Monthly_Gross_Recoverie!$B:$B,BB$1)*Sensitivity_Analysis!$B$6</f>
        <v>834.64844171990001</v>
      </c>
      <c r="BC9" s="22">
        <f ca="1">SUMIFS(Segment_Monthly_Gross_Recoverie!$C:$C,
        Segment_Monthly_Gross_Recoverie!$A:$A,$A9,
        Segment_Monthly_Gross_Recoverie!$B:$B,BC$1)*Sensitivity_Analysis!$B$6</f>
        <v>827.64990858880003</v>
      </c>
      <c r="BD9" s="22">
        <f ca="1">SUMIFS(Segment_Monthly_Gross_Recoverie!$C:$C,
        Segment_Monthly_Gross_Recoverie!$A:$A,$A9,
        Segment_Monthly_Gross_Recoverie!$B:$B,BD$1)*Sensitivity_Analysis!$B$6</f>
        <v>814.3493229421</v>
      </c>
      <c r="BE9" s="22">
        <f ca="1">SUMIFS(Segment_Monthly_Gross_Recoverie!$C:$C,
        Segment_Monthly_Gross_Recoverie!$A:$A,$A9,
        Segment_Monthly_Gross_Recoverie!$B:$B,BE$1)*Sensitivity_Analysis!$B$6</f>
        <v>798.22608520409995</v>
      </c>
      <c r="BF9" s="22">
        <f ca="1">SUMIFS(Segment_Monthly_Gross_Recoverie!$C:$C,
        Segment_Monthly_Gross_Recoverie!$A:$A,$A9,
        Segment_Monthly_Gross_Recoverie!$B:$B,BF$1)*Sensitivity_Analysis!$B$6</f>
        <v>795.14717120399996</v>
      </c>
      <c r="BG9" s="22">
        <f ca="1">SUMIFS(Segment_Monthly_Gross_Recoverie!$C:$C,
        Segment_Monthly_Gross_Recoverie!$A:$A,$A9,
        Segment_Monthly_Gross_Recoverie!$B:$B,BG$1)*Sensitivity_Analysis!$B$6</f>
        <v>785.39351818199998</v>
      </c>
      <c r="BH9" s="22">
        <f ca="1">SUMIFS(Segment_Monthly_Gross_Recoverie!$C:$C,
        Segment_Monthly_Gross_Recoverie!$A:$A,$A9,
        Segment_Monthly_Gross_Recoverie!$B:$B,BH$1)*Sensitivity_Analysis!$B$6</f>
        <v>775.08115046529997</v>
      </c>
      <c r="BI9" s="22">
        <f ca="1">SUMIFS(Segment_Monthly_Gross_Recoverie!$C:$C,
        Segment_Monthly_Gross_Recoverie!$A:$A,$A9,
        Segment_Monthly_Gross_Recoverie!$B:$B,BI$1)*Sensitivity_Analysis!$B$6</f>
        <v>762.28194338879996</v>
      </c>
      <c r="BJ9" s="22">
        <f ca="1">SUMIFS(Segment_Monthly_Gross_Recoverie!$C:$C,
        Segment_Monthly_Gross_Recoverie!$A:$A,$A9,
        Segment_Monthly_Gross_Recoverie!$B:$B,BJ$1)*Sensitivity_Analysis!$B$6</f>
        <v>748.81478424880004</v>
      </c>
      <c r="BK9" s="22">
        <f ca="1">SUMIFS(Segment_Monthly_Gross_Recoverie!$C:$C,
        Segment_Monthly_Gross_Recoverie!$A:$A,$A9,
        Segment_Monthly_Gross_Recoverie!$B:$B,BK$1)*Sensitivity_Analysis!$B$6</f>
        <v>741.73676879130005</v>
      </c>
      <c r="BL9" s="22">
        <f ca="1">SUMIFS(Segment_Monthly_Gross_Recoverie!$C:$C,
        Segment_Monthly_Gross_Recoverie!$A:$A,$A9,
        Segment_Monthly_Gross_Recoverie!$B:$B,BL$1)*Sensitivity_Analysis!$B$6</f>
        <v>734.75217908399998</v>
      </c>
      <c r="BM9" s="22">
        <f ca="1">SUMIFS(Segment_Monthly_Gross_Recoverie!$C:$C,
        Segment_Monthly_Gross_Recoverie!$A:$A,$A9,
        Segment_Monthly_Gross_Recoverie!$B:$B,BM$1)*Sensitivity_Analysis!$B$6</f>
        <v>732.25384855699997</v>
      </c>
      <c r="BN9" s="22">
        <f ca="1">SUMIFS(Segment_Monthly_Gross_Recoverie!$C:$C,
        Segment_Monthly_Gross_Recoverie!$A:$A,$A9,
        Segment_Monthly_Gross_Recoverie!$B:$B,BN$1)*Sensitivity_Analysis!$B$6</f>
        <v>725.16692369459997</v>
      </c>
      <c r="BO9" s="22">
        <f ca="1">SUMIFS(Segment_Monthly_Gross_Recoverie!$C:$C,
        Segment_Monthly_Gross_Recoverie!$A:$A,$A9,
        Segment_Monthly_Gross_Recoverie!$B:$B,BO$1)*Sensitivity_Analysis!$B$6</f>
        <v>713.69648096460003</v>
      </c>
      <c r="BP9" s="22">
        <f ca="1">SUMIFS(Segment_Monthly_Gross_Recoverie!$C:$C,
        Segment_Monthly_Gross_Recoverie!$A:$A,$A9,
        Segment_Monthly_Gross_Recoverie!$B:$B,BP$1)*Sensitivity_Analysis!$B$6</f>
        <v>699.56463315689996</v>
      </c>
      <c r="BQ9" s="22">
        <f ca="1">SUMIFS(Segment_Monthly_Gross_Recoverie!$C:$C,
        Segment_Monthly_Gross_Recoverie!$A:$A,$A9,
        Segment_Monthly_Gross_Recoverie!$B:$B,BQ$1)*Sensitivity_Analysis!$B$6</f>
        <v>692.98192461250005</v>
      </c>
      <c r="BR9" s="22">
        <f ca="1">SUMIFS(Segment_Monthly_Gross_Recoverie!$C:$C,
        Segment_Monthly_Gross_Recoverie!$A:$A,$A9,
        Segment_Monthly_Gross_Recoverie!$B:$B,BR$1)*Sensitivity_Analysis!$B$6</f>
        <v>684.55968514769995</v>
      </c>
      <c r="BS9" s="22">
        <f ca="1">SUMIFS(Segment_Monthly_Gross_Recoverie!$C:$C,
        Segment_Monthly_Gross_Recoverie!$A:$A,$A9,
        Segment_Monthly_Gross_Recoverie!$B:$B,BS$1)*Sensitivity_Analysis!$B$6</f>
        <v>674.29082986729998</v>
      </c>
      <c r="BT9" s="22">
        <f ca="1">SUMIFS(Segment_Monthly_Gross_Recoverie!$C:$C,
        Segment_Monthly_Gross_Recoverie!$A:$A,$A9,
        Segment_Monthly_Gross_Recoverie!$B:$B,BT$1)*Sensitivity_Analysis!$B$6</f>
        <v>664.11370124999996</v>
      </c>
      <c r="BU9" s="22">
        <f ca="1">SUMIFS(Segment_Monthly_Gross_Recoverie!$C:$C,
        Segment_Monthly_Gross_Recoverie!$A:$A,$A9,
        Segment_Monthly_Gross_Recoverie!$B:$B,BU$1)*Sensitivity_Analysis!$B$6</f>
        <v>664.46531596909995</v>
      </c>
      <c r="BV9" s="22">
        <f ca="1">SUMIFS(Segment_Monthly_Gross_Recoverie!$C:$C,
        Segment_Monthly_Gross_Recoverie!$A:$A,$A9,
        Segment_Monthly_Gross_Recoverie!$B:$B,BV$1)*Sensitivity_Analysis!$B$6</f>
        <v>653.5173584588</v>
      </c>
      <c r="BW9" s="22">
        <f ca="1">SUMIFS(Segment_Monthly_Gross_Recoverie!$C:$C,
        Segment_Monthly_Gross_Recoverie!$A:$A,$A9,
        Segment_Monthly_Gross_Recoverie!$B:$B,BW$1)*Sensitivity_Analysis!$B$6</f>
        <v>650.14005282300002</v>
      </c>
      <c r="BX9" s="22">
        <f ca="1">SUMIFS(Segment_Monthly_Gross_Recoverie!$C:$C,
        Segment_Monthly_Gross_Recoverie!$A:$A,$A9,
        Segment_Monthly_Gross_Recoverie!$B:$B,BX$1)*Sensitivity_Analysis!$B$6</f>
        <v>639.29160448009998</v>
      </c>
      <c r="BY9" s="22">
        <f ca="1">SUMIFS(Segment_Monthly_Gross_Recoverie!$C:$C,
        Segment_Monthly_Gross_Recoverie!$A:$A,$A9,
        Segment_Monthly_Gross_Recoverie!$B:$B,BY$1)*Sensitivity_Analysis!$B$6</f>
        <v>629.50658501680005</v>
      </c>
      <c r="BZ9" s="22">
        <f ca="1">SUMIFS(Segment_Monthly_Gross_Recoverie!$C:$C,
        Segment_Monthly_Gross_Recoverie!$A:$A,$A9,
        Segment_Monthly_Gross_Recoverie!$B:$B,BZ$1)*Sensitivity_Analysis!$B$6</f>
        <v>617.03969678500005</v>
      </c>
      <c r="CA9" s="22">
        <f ca="1">SUMIFS(Segment_Monthly_Gross_Recoverie!$C:$C,
        Segment_Monthly_Gross_Recoverie!$A:$A,$A9,
        Segment_Monthly_Gross_Recoverie!$B:$B,CA$1)*Sensitivity_Analysis!$B$6</f>
        <v>607.11408126369997</v>
      </c>
      <c r="CB9" s="22">
        <f ca="1">SUMIFS(Segment_Monthly_Gross_Recoverie!$C:$C,
        Segment_Monthly_Gross_Recoverie!$A:$A,$A9,
        Segment_Monthly_Gross_Recoverie!$B:$B,CB$1)*Sensitivity_Analysis!$B$6</f>
        <v>596.94743752449995</v>
      </c>
      <c r="CC9" s="22">
        <f ca="1">SUMIFS(Segment_Monthly_Gross_Recoverie!$C:$C,
        Segment_Monthly_Gross_Recoverie!$A:$A,$A9,
        Segment_Monthly_Gross_Recoverie!$B:$B,CC$1)*Sensitivity_Analysis!$B$6</f>
        <v>586.84820014920001</v>
      </c>
      <c r="CD9" s="22">
        <f ca="1">SUMIFS(Segment_Monthly_Gross_Recoverie!$C:$C,
        Segment_Monthly_Gross_Recoverie!$A:$A,$A9,
        Segment_Monthly_Gross_Recoverie!$B:$B,CD$1)*Sensitivity_Analysis!$B$6</f>
        <v>575.22705999189998</v>
      </c>
      <c r="CE9" s="22">
        <f ca="1">SUMIFS(Segment_Monthly_Gross_Recoverie!$C:$C,
        Segment_Monthly_Gross_Recoverie!$A:$A,$A9,
        Segment_Monthly_Gross_Recoverie!$B:$B,CE$1)*Sensitivity_Analysis!$B$6</f>
        <v>565.09409983199998</v>
      </c>
      <c r="CF9" s="22">
        <f ca="1">SUMIFS(Segment_Monthly_Gross_Recoverie!$C:$C,
        Segment_Monthly_Gross_Recoverie!$A:$A,$A9,
        Segment_Monthly_Gross_Recoverie!$B:$B,CF$1)*Sensitivity_Analysis!$B$6</f>
        <v>553.90208491290002</v>
      </c>
      <c r="CG9" s="22">
        <f ca="1">SUMIFS(Segment_Monthly_Gross_Recoverie!$C:$C,
        Segment_Monthly_Gross_Recoverie!$A:$A,$A9,
        Segment_Monthly_Gross_Recoverie!$B:$B,CG$1)*Sensitivity_Analysis!$B$6</f>
        <v>545.32276349599999</v>
      </c>
      <c r="CH9" s="19"/>
    </row>
    <row r="10" spans="1:86" ht="12.75" x14ac:dyDescent="0.2">
      <c r="A10" s="29" t="str">
        <f ca="1">IFERROR(__xludf.DUMMYFUNCTION("""COMPUTED_VALUE"""),"prime_q2")</f>
        <v>prime_q2</v>
      </c>
      <c r="B10" s="23">
        <f ca="1">SUMIFS(Segment_Monthly_Gross_Recoverie!$C:$C,
        Segment_Monthly_Gross_Recoverie!$A:$A,$A10,
        Segment_Monthly_Gross_Recoverie!$B:$B,B$1)*Sensitivity_Analysis!$B$6</f>
        <v>0</v>
      </c>
      <c r="C10" s="23">
        <f ca="1">SUMIFS(Segment_Monthly_Gross_Recoverie!$C:$C,
        Segment_Monthly_Gross_Recoverie!$A:$A,$A10,
        Segment_Monthly_Gross_Recoverie!$B:$B,C$1)*Sensitivity_Analysis!$B$6</f>
        <v>0</v>
      </c>
      <c r="D10" s="23">
        <f ca="1">SUMIFS(Segment_Monthly_Gross_Recoverie!$C:$C,
        Segment_Monthly_Gross_Recoverie!$A:$A,$A10,
        Segment_Monthly_Gross_Recoverie!$B:$B,D$1)*Sensitivity_Analysis!$B$6</f>
        <v>0</v>
      </c>
      <c r="E10" s="23">
        <f ca="1">SUMIFS(Segment_Monthly_Gross_Recoverie!$C:$C,
        Segment_Monthly_Gross_Recoverie!$A:$A,$A10,
        Segment_Monthly_Gross_Recoverie!$B:$B,E$1)*Sensitivity_Analysis!$B$6</f>
        <v>0</v>
      </c>
      <c r="F10" s="23">
        <f ca="1">SUMIFS(Segment_Monthly_Gross_Recoverie!$C:$C,
        Segment_Monthly_Gross_Recoverie!$A:$A,$A10,
        Segment_Monthly_Gross_Recoverie!$B:$B,F$1)*Sensitivity_Analysis!$B$6</f>
        <v>0</v>
      </c>
      <c r="G10" s="23">
        <f ca="1">SUMIFS(Segment_Monthly_Gross_Recoverie!$C:$C,
        Segment_Monthly_Gross_Recoverie!$A:$A,$A10,
        Segment_Monthly_Gross_Recoverie!$B:$B,G$1)*Sensitivity_Analysis!$B$6</f>
        <v>0</v>
      </c>
      <c r="H10" s="23">
        <f ca="1">SUMIFS(Segment_Monthly_Gross_Recoverie!$C:$C,
        Segment_Monthly_Gross_Recoverie!$A:$A,$A10,
        Segment_Monthly_Gross_Recoverie!$B:$B,H$1)*Sensitivity_Analysis!$B$6</f>
        <v>0</v>
      </c>
      <c r="I10" s="23">
        <f ca="1">SUMIFS(Segment_Monthly_Gross_Recoverie!$C:$C,
        Segment_Monthly_Gross_Recoverie!$A:$A,$A10,
        Segment_Monthly_Gross_Recoverie!$B:$B,I$1)*Sensitivity_Analysis!$B$6</f>
        <v>0</v>
      </c>
      <c r="J10" s="23">
        <f ca="1">SUMIFS(Segment_Monthly_Gross_Recoverie!$C:$C,
        Segment_Monthly_Gross_Recoverie!$A:$A,$A10,
        Segment_Monthly_Gross_Recoverie!$B:$B,J$1)*Sensitivity_Analysis!$B$6</f>
        <v>0</v>
      </c>
      <c r="K10" s="23">
        <f ca="1">SUMIFS(Segment_Monthly_Gross_Recoverie!$C:$C,
        Segment_Monthly_Gross_Recoverie!$A:$A,$A10,
        Segment_Monthly_Gross_Recoverie!$B:$B,K$1)*Sensitivity_Analysis!$B$6</f>
        <v>44.6401091862</v>
      </c>
      <c r="L10" s="23">
        <f ca="1">SUMIFS(Segment_Monthly_Gross_Recoverie!$C:$C,
        Segment_Monthly_Gross_Recoverie!$A:$A,$A10,
        Segment_Monthly_Gross_Recoverie!$B:$B,L$1)*Sensitivity_Analysis!$B$6</f>
        <v>566.86974937779996</v>
      </c>
      <c r="M10" s="23">
        <f ca="1">SUMIFS(Segment_Monthly_Gross_Recoverie!$C:$C,
        Segment_Monthly_Gross_Recoverie!$A:$A,$A10,
        Segment_Monthly_Gross_Recoverie!$B:$B,M$1)*Sensitivity_Analysis!$B$6</f>
        <v>1043.7605310480001</v>
      </c>
      <c r="N10" s="23">
        <f ca="1">SUMIFS(Segment_Monthly_Gross_Recoverie!$C:$C,
        Segment_Monthly_Gross_Recoverie!$A:$A,$A10,
        Segment_Monthly_Gross_Recoverie!$B:$B,N$1)*Sensitivity_Analysis!$B$6</f>
        <v>1368.7272496529999</v>
      </c>
      <c r="O10" s="23">
        <f ca="1">SUMIFS(Segment_Monthly_Gross_Recoverie!$C:$C,
        Segment_Monthly_Gross_Recoverie!$A:$A,$A10,
        Segment_Monthly_Gross_Recoverie!$B:$B,O$1)*Sensitivity_Analysis!$B$6</f>
        <v>1799.9452122677999</v>
      </c>
      <c r="P10" s="23">
        <f ca="1">SUMIFS(Segment_Monthly_Gross_Recoverie!$C:$C,
        Segment_Monthly_Gross_Recoverie!$A:$A,$A10,
        Segment_Monthly_Gross_Recoverie!$B:$B,P$1)*Sensitivity_Analysis!$B$6</f>
        <v>2064.2941634270001</v>
      </c>
      <c r="Q10" s="23">
        <f ca="1">SUMIFS(Segment_Monthly_Gross_Recoverie!$C:$C,
        Segment_Monthly_Gross_Recoverie!$A:$A,$A10,
        Segment_Monthly_Gross_Recoverie!$B:$B,Q$1)*Sensitivity_Analysis!$B$6</f>
        <v>2305.9962487463999</v>
      </c>
      <c r="R10" s="23">
        <f ca="1">SUMIFS(Segment_Monthly_Gross_Recoverie!$C:$C,
        Segment_Monthly_Gross_Recoverie!$A:$A,$A10,
        Segment_Monthly_Gross_Recoverie!$B:$B,R$1)*Sensitivity_Analysis!$B$6</f>
        <v>2619.6508830169</v>
      </c>
      <c r="S10" s="23">
        <f ca="1">SUMIFS(Segment_Monthly_Gross_Recoverie!$C:$C,
        Segment_Monthly_Gross_Recoverie!$A:$A,$A10,
        Segment_Monthly_Gross_Recoverie!$B:$B,S$1)*Sensitivity_Analysis!$B$6</f>
        <v>2906.7309775039998</v>
      </c>
      <c r="T10" s="23">
        <f ca="1">SUMIFS(Segment_Monthly_Gross_Recoverie!$C:$C,
        Segment_Monthly_Gross_Recoverie!$A:$A,$A10,
        Segment_Monthly_Gross_Recoverie!$B:$B,T$1)*Sensitivity_Analysis!$B$6</f>
        <v>3227.4989946385999</v>
      </c>
      <c r="U10" s="23">
        <f ca="1">SUMIFS(Segment_Monthly_Gross_Recoverie!$C:$C,
        Segment_Monthly_Gross_Recoverie!$A:$A,$A10,
        Segment_Monthly_Gross_Recoverie!$B:$B,U$1)*Sensitivity_Analysis!$B$6</f>
        <v>3588.7019639688001</v>
      </c>
      <c r="V10" s="23">
        <f ca="1">SUMIFS(Segment_Monthly_Gross_Recoverie!$C:$C,
        Segment_Monthly_Gross_Recoverie!$A:$A,$A10,
        Segment_Monthly_Gross_Recoverie!$B:$B,V$1)*Sensitivity_Analysis!$B$6</f>
        <v>3824.6128419400002</v>
      </c>
      <c r="W10" s="23">
        <f ca="1">SUMIFS(Segment_Monthly_Gross_Recoverie!$C:$C,
        Segment_Monthly_Gross_Recoverie!$A:$A,$A10,
        Segment_Monthly_Gross_Recoverie!$B:$B,W$1)*Sensitivity_Analysis!$B$6</f>
        <v>4160.6329752912998</v>
      </c>
      <c r="X10" s="23">
        <f ca="1">SUMIFS(Segment_Monthly_Gross_Recoverie!$C:$C,
        Segment_Monthly_Gross_Recoverie!$A:$A,$A10,
        Segment_Monthly_Gross_Recoverie!$B:$B,X$1)*Sensitivity_Analysis!$B$6</f>
        <v>4483.0338133408004</v>
      </c>
      <c r="Y10" s="23">
        <f ca="1">SUMIFS(Segment_Monthly_Gross_Recoverie!$C:$C,
        Segment_Monthly_Gross_Recoverie!$A:$A,$A10,
        Segment_Monthly_Gross_Recoverie!$B:$B,Y$1)*Sensitivity_Analysis!$B$6</f>
        <v>4810.4829206451004</v>
      </c>
      <c r="Z10" s="23">
        <f ca="1">SUMIFS(Segment_Monthly_Gross_Recoverie!$C:$C,
        Segment_Monthly_Gross_Recoverie!$A:$A,$A10,
        Segment_Monthly_Gross_Recoverie!$B:$B,Z$1)*Sensitivity_Analysis!$B$6</f>
        <v>5009.7027113820004</v>
      </c>
      <c r="AA10" s="23">
        <f ca="1">SUMIFS(Segment_Monthly_Gross_Recoverie!$C:$C,
        Segment_Monthly_Gross_Recoverie!$A:$A,$A10,
        Segment_Monthly_Gross_Recoverie!$B:$B,AA$1)*Sensitivity_Analysis!$B$6</f>
        <v>5188.5888945093002</v>
      </c>
      <c r="AB10" s="23">
        <f ca="1">SUMIFS(Segment_Monthly_Gross_Recoverie!$C:$C,
        Segment_Monthly_Gross_Recoverie!$A:$A,$A10,
        Segment_Monthly_Gross_Recoverie!$B:$B,AB$1)*Sensitivity_Analysis!$B$6</f>
        <v>5335.5054309744</v>
      </c>
      <c r="AC10" s="23">
        <f ca="1">SUMIFS(Segment_Monthly_Gross_Recoverie!$C:$C,
        Segment_Monthly_Gross_Recoverie!$A:$A,$A10,
        Segment_Monthly_Gross_Recoverie!$B:$B,AC$1)*Sensitivity_Analysis!$B$6</f>
        <v>5458.6155083009999</v>
      </c>
      <c r="AD10" s="23">
        <f ca="1">SUMIFS(Segment_Monthly_Gross_Recoverie!$C:$C,
        Segment_Monthly_Gross_Recoverie!$A:$A,$A10,
        Segment_Monthly_Gross_Recoverie!$B:$B,AD$1)*Sensitivity_Analysis!$B$6</f>
        <v>5568.4120376239998</v>
      </c>
      <c r="AE10" s="23">
        <f ca="1">SUMIFS(Segment_Monthly_Gross_Recoverie!$C:$C,
        Segment_Monthly_Gross_Recoverie!$A:$A,$A10,
        Segment_Monthly_Gross_Recoverie!$B:$B,AE$1)*Sensitivity_Analysis!$B$6</f>
        <v>5597.6929116840001</v>
      </c>
      <c r="AF10" s="23">
        <f ca="1">SUMIFS(Segment_Monthly_Gross_Recoverie!$C:$C,
        Segment_Monthly_Gross_Recoverie!$A:$A,$A10,
        Segment_Monthly_Gross_Recoverie!$B:$B,AF$1)*Sensitivity_Analysis!$B$6</f>
        <v>5576.3697711956002</v>
      </c>
      <c r="AG10" s="23">
        <f ca="1">SUMIFS(Segment_Monthly_Gross_Recoverie!$C:$C,
        Segment_Monthly_Gross_Recoverie!$A:$A,$A10,
        Segment_Monthly_Gross_Recoverie!$B:$B,AG$1)*Sensitivity_Analysis!$B$6</f>
        <v>5530.3238860632</v>
      </c>
      <c r="AH10" s="23">
        <f ca="1">SUMIFS(Segment_Monthly_Gross_Recoverie!$C:$C,
        Segment_Monthly_Gross_Recoverie!$A:$A,$A10,
        Segment_Monthly_Gross_Recoverie!$B:$B,AH$1)*Sensitivity_Analysis!$B$6</f>
        <v>5487.4923041114998</v>
      </c>
      <c r="AI10" s="23">
        <f ca="1">SUMIFS(Segment_Monthly_Gross_Recoverie!$C:$C,
        Segment_Monthly_Gross_Recoverie!$A:$A,$A10,
        Segment_Monthly_Gross_Recoverie!$B:$B,AI$1)*Sensitivity_Analysis!$B$6</f>
        <v>5414.6090853593996</v>
      </c>
      <c r="AJ10" s="23">
        <f ca="1">SUMIFS(Segment_Monthly_Gross_Recoverie!$C:$C,
        Segment_Monthly_Gross_Recoverie!$A:$A,$A10,
        Segment_Monthly_Gross_Recoverie!$B:$B,AJ$1)*Sensitivity_Analysis!$B$6</f>
        <v>5392.3936663825998</v>
      </c>
      <c r="AK10" s="23">
        <f ca="1">SUMIFS(Segment_Monthly_Gross_Recoverie!$C:$C,
        Segment_Monthly_Gross_Recoverie!$A:$A,$A10,
        Segment_Monthly_Gross_Recoverie!$B:$B,AK$1)*Sensitivity_Analysis!$B$6</f>
        <v>5404.8258657489996</v>
      </c>
      <c r="AL10" s="23">
        <f ca="1">SUMIFS(Segment_Monthly_Gross_Recoverie!$C:$C,
        Segment_Monthly_Gross_Recoverie!$A:$A,$A10,
        Segment_Monthly_Gross_Recoverie!$B:$B,AL$1)*Sensitivity_Analysis!$B$6</f>
        <v>5377.8323439269998</v>
      </c>
      <c r="AM10" s="23">
        <f ca="1">SUMIFS(Segment_Monthly_Gross_Recoverie!$C:$C,
        Segment_Monthly_Gross_Recoverie!$A:$A,$A10,
        Segment_Monthly_Gross_Recoverie!$B:$B,AM$1)*Sensitivity_Analysis!$B$6</f>
        <v>5325.8597739725001</v>
      </c>
      <c r="AN10" s="23">
        <f ca="1">SUMIFS(Segment_Monthly_Gross_Recoverie!$C:$C,
        Segment_Monthly_Gross_Recoverie!$A:$A,$A10,
        Segment_Monthly_Gross_Recoverie!$B:$B,AN$1)*Sensitivity_Analysis!$B$6</f>
        <v>5254.0909606365003</v>
      </c>
      <c r="AO10" s="23">
        <f ca="1">SUMIFS(Segment_Monthly_Gross_Recoverie!$C:$C,
        Segment_Monthly_Gross_Recoverie!$A:$A,$A10,
        Segment_Monthly_Gross_Recoverie!$B:$B,AO$1)*Sensitivity_Analysis!$B$6</f>
        <v>5171.9850016068003</v>
      </c>
      <c r="AP10" s="23">
        <f ca="1">SUMIFS(Segment_Monthly_Gross_Recoverie!$C:$C,
        Segment_Monthly_Gross_Recoverie!$A:$A,$A10,
        Segment_Monthly_Gross_Recoverie!$B:$B,AP$1)*Sensitivity_Analysis!$B$6</f>
        <v>5089.7152180721996</v>
      </c>
      <c r="AQ10" s="23">
        <f ca="1">SUMIFS(Segment_Monthly_Gross_Recoverie!$C:$C,
        Segment_Monthly_Gross_Recoverie!$A:$A,$A10,
        Segment_Monthly_Gross_Recoverie!$B:$B,AQ$1)*Sensitivity_Analysis!$B$6</f>
        <v>4995.5924923824005</v>
      </c>
      <c r="AR10" s="23">
        <f ca="1">SUMIFS(Segment_Monthly_Gross_Recoverie!$C:$C,
        Segment_Monthly_Gross_Recoverie!$A:$A,$A10,
        Segment_Monthly_Gross_Recoverie!$B:$B,AR$1)*Sensitivity_Analysis!$B$6</f>
        <v>4904.3800334240004</v>
      </c>
      <c r="AS10" s="23">
        <f ca="1">SUMIFS(Segment_Monthly_Gross_Recoverie!$C:$C,
        Segment_Monthly_Gross_Recoverie!$A:$A,$A10,
        Segment_Monthly_Gross_Recoverie!$B:$B,AS$1)*Sensitivity_Analysis!$B$6</f>
        <v>4818.2519213387995</v>
      </c>
      <c r="AT10" s="23">
        <f ca="1">SUMIFS(Segment_Monthly_Gross_Recoverie!$C:$C,
        Segment_Monthly_Gross_Recoverie!$A:$A,$A10,
        Segment_Monthly_Gross_Recoverie!$B:$B,AT$1)*Sensitivity_Analysis!$B$6</f>
        <v>4740.8154820047002</v>
      </c>
      <c r="AU10" s="23">
        <f ca="1">SUMIFS(Segment_Monthly_Gross_Recoverie!$C:$C,
        Segment_Monthly_Gross_Recoverie!$A:$A,$A10,
        Segment_Monthly_Gross_Recoverie!$B:$B,AU$1)*Sensitivity_Analysis!$B$6</f>
        <v>4667.4354101154004</v>
      </c>
      <c r="AV10" s="23">
        <f ca="1">SUMIFS(Segment_Monthly_Gross_Recoverie!$C:$C,
        Segment_Monthly_Gross_Recoverie!$A:$A,$A10,
        Segment_Monthly_Gross_Recoverie!$B:$B,AV$1)*Sensitivity_Analysis!$B$6</f>
        <v>4605.9088031640003</v>
      </c>
      <c r="AW10" s="23">
        <f ca="1">SUMIFS(Segment_Monthly_Gross_Recoverie!$C:$C,
        Segment_Monthly_Gross_Recoverie!$A:$A,$A10,
        Segment_Monthly_Gross_Recoverie!$B:$B,AW$1)*Sensitivity_Analysis!$B$6</f>
        <v>4534.0493787224996</v>
      </c>
      <c r="AX10" s="23">
        <f ca="1">SUMIFS(Segment_Monthly_Gross_Recoverie!$C:$C,
        Segment_Monthly_Gross_Recoverie!$A:$A,$A10,
        Segment_Monthly_Gross_Recoverie!$B:$B,AX$1)*Sensitivity_Analysis!$B$6</f>
        <v>4475.0895399647998</v>
      </c>
      <c r="AY10" s="23">
        <f ca="1">SUMIFS(Segment_Monthly_Gross_Recoverie!$C:$C,
        Segment_Monthly_Gross_Recoverie!$A:$A,$A10,
        Segment_Monthly_Gross_Recoverie!$B:$B,AY$1)*Sensitivity_Analysis!$B$6</f>
        <v>4401.3705473514001</v>
      </c>
      <c r="AZ10" s="23">
        <f ca="1">SUMIFS(Segment_Monthly_Gross_Recoverie!$C:$C,
        Segment_Monthly_Gross_Recoverie!$A:$A,$A10,
        Segment_Monthly_Gross_Recoverie!$B:$B,AZ$1)*Sensitivity_Analysis!$B$6</f>
        <v>4324.6924733952001</v>
      </c>
      <c r="BA10" s="23">
        <f ca="1">SUMIFS(Segment_Monthly_Gross_Recoverie!$C:$C,
        Segment_Monthly_Gross_Recoverie!$A:$A,$A10,
        Segment_Monthly_Gross_Recoverie!$B:$B,BA$1)*Sensitivity_Analysis!$B$6</f>
        <v>4256.1173923112001</v>
      </c>
      <c r="BB10" s="23">
        <f ca="1">SUMIFS(Segment_Monthly_Gross_Recoverie!$C:$C,
        Segment_Monthly_Gross_Recoverie!$A:$A,$A10,
        Segment_Monthly_Gross_Recoverie!$B:$B,BB$1)*Sensitivity_Analysis!$B$6</f>
        <v>4178.3292437737</v>
      </c>
      <c r="BC10" s="23">
        <f ca="1">SUMIFS(Segment_Monthly_Gross_Recoverie!$C:$C,
        Segment_Monthly_Gross_Recoverie!$A:$A,$A10,
        Segment_Monthly_Gross_Recoverie!$B:$B,BC$1)*Sensitivity_Analysis!$B$6</f>
        <v>4103.1661194480002</v>
      </c>
      <c r="BD10" s="23">
        <f ca="1">SUMIFS(Segment_Monthly_Gross_Recoverie!$C:$C,
        Segment_Monthly_Gross_Recoverie!$A:$A,$A10,
        Segment_Monthly_Gross_Recoverie!$B:$B,BD$1)*Sensitivity_Analysis!$B$6</f>
        <v>4042.8147545268998</v>
      </c>
      <c r="BE10" s="23">
        <f ca="1">SUMIFS(Segment_Monthly_Gross_Recoverie!$C:$C,
        Segment_Monthly_Gross_Recoverie!$A:$A,$A10,
        Segment_Monthly_Gross_Recoverie!$B:$B,BE$1)*Sensitivity_Analysis!$B$6</f>
        <v>3970.3016186946002</v>
      </c>
      <c r="BF10" s="23">
        <f ca="1">SUMIFS(Segment_Monthly_Gross_Recoverie!$C:$C,
        Segment_Monthly_Gross_Recoverie!$A:$A,$A10,
        Segment_Monthly_Gross_Recoverie!$B:$B,BF$1)*Sensitivity_Analysis!$B$6</f>
        <v>3904.2448453574998</v>
      </c>
      <c r="BG10" s="23">
        <f ca="1">SUMIFS(Segment_Monthly_Gross_Recoverie!$C:$C,
        Segment_Monthly_Gross_Recoverie!$A:$A,$A10,
        Segment_Monthly_Gross_Recoverie!$B:$B,BG$1)*Sensitivity_Analysis!$B$6</f>
        <v>3826.9296128699998</v>
      </c>
      <c r="BH10" s="23">
        <f ca="1">SUMIFS(Segment_Monthly_Gross_Recoverie!$C:$C,
        Segment_Monthly_Gross_Recoverie!$A:$A,$A10,
        Segment_Monthly_Gross_Recoverie!$B:$B,BH$1)*Sensitivity_Analysis!$B$6</f>
        <v>3764.3187082338</v>
      </c>
      <c r="BI10" s="23">
        <f ca="1">SUMIFS(Segment_Monthly_Gross_Recoverie!$C:$C,
        Segment_Monthly_Gross_Recoverie!$A:$A,$A10,
        Segment_Monthly_Gross_Recoverie!$B:$B,BI$1)*Sensitivity_Analysis!$B$6</f>
        <v>3695.9148946584</v>
      </c>
      <c r="BJ10" s="23">
        <f ca="1">SUMIFS(Segment_Monthly_Gross_Recoverie!$C:$C,
        Segment_Monthly_Gross_Recoverie!$A:$A,$A10,
        Segment_Monthly_Gross_Recoverie!$B:$B,BJ$1)*Sensitivity_Analysis!$B$6</f>
        <v>3638.9247278416001</v>
      </c>
      <c r="BK10" s="23">
        <f ca="1">SUMIFS(Segment_Monthly_Gross_Recoverie!$C:$C,
        Segment_Monthly_Gross_Recoverie!$A:$A,$A10,
        Segment_Monthly_Gross_Recoverie!$B:$B,BK$1)*Sensitivity_Analysis!$B$6</f>
        <v>3599.2625242355002</v>
      </c>
      <c r="BL10" s="23">
        <f ca="1">SUMIFS(Segment_Monthly_Gross_Recoverie!$C:$C,
        Segment_Monthly_Gross_Recoverie!$A:$A,$A10,
        Segment_Monthly_Gross_Recoverie!$B:$B,BL$1)*Sensitivity_Analysis!$B$6</f>
        <v>3538.1351671819998</v>
      </c>
      <c r="BM10" s="23">
        <f ca="1">SUMIFS(Segment_Monthly_Gross_Recoverie!$C:$C,
        Segment_Monthly_Gross_Recoverie!$A:$A,$A10,
        Segment_Monthly_Gross_Recoverie!$B:$B,BM$1)*Sensitivity_Analysis!$B$6</f>
        <v>3488.5274835619998</v>
      </c>
      <c r="BN10" s="23">
        <f ca="1">SUMIFS(Segment_Monthly_Gross_Recoverie!$C:$C,
        Segment_Monthly_Gross_Recoverie!$A:$A,$A10,
        Segment_Monthly_Gross_Recoverie!$B:$B,BN$1)*Sensitivity_Analysis!$B$6</f>
        <v>3432.8286163521002</v>
      </c>
      <c r="BO10" s="23">
        <f ca="1">SUMIFS(Segment_Monthly_Gross_Recoverie!$C:$C,
        Segment_Monthly_Gross_Recoverie!$A:$A,$A10,
        Segment_Monthly_Gross_Recoverie!$B:$B,BO$1)*Sensitivity_Analysis!$B$6</f>
        <v>3377.3054949143998</v>
      </c>
      <c r="BP10" s="23">
        <f ca="1">SUMIFS(Segment_Monthly_Gross_Recoverie!$C:$C,
        Segment_Monthly_Gross_Recoverie!$A:$A,$A10,
        Segment_Monthly_Gross_Recoverie!$B:$B,BP$1)*Sensitivity_Analysis!$B$6</f>
        <v>3326.1242610623999</v>
      </c>
      <c r="BQ10" s="23">
        <f ca="1">SUMIFS(Segment_Monthly_Gross_Recoverie!$C:$C,
        Segment_Monthly_Gross_Recoverie!$A:$A,$A10,
        Segment_Monthly_Gross_Recoverie!$B:$B,BQ$1)*Sensitivity_Analysis!$B$6</f>
        <v>3276.3553566996002</v>
      </c>
      <c r="BR10" s="23">
        <f ca="1">SUMIFS(Segment_Monthly_Gross_Recoverie!$C:$C,
        Segment_Monthly_Gross_Recoverie!$A:$A,$A10,
        Segment_Monthly_Gross_Recoverie!$B:$B,BR$1)*Sensitivity_Analysis!$B$6</f>
        <v>3243.7984534438001</v>
      </c>
      <c r="BS10" s="23">
        <f ca="1">SUMIFS(Segment_Monthly_Gross_Recoverie!$C:$C,
        Segment_Monthly_Gross_Recoverie!$A:$A,$A10,
        Segment_Monthly_Gross_Recoverie!$B:$B,BS$1)*Sensitivity_Analysis!$B$6</f>
        <v>3187.7042581096998</v>
      </c>
      <c r="BT10" s="23">
        <f ca="1">SUMIFS(Segment_Monthly_Gross_Recoverie!$C:$C,
        Segment_Monthly_Gross_Recoverie!$A:$A,$A10,
        Segment_Monthly_Gross_Recoverie!$B:$B,BT$1)*Sensitivity_Analysis!$B$6</f>
        <v>3137.9771468700001</v>
      </c>
      <c r="BU10" s="23">
        <f ca="1">SUMIFS(Segment_Monthly_Gross_Recoverie!$C:$C,
        Segment_Monthly_Gross_Recoverie!$A:$A,$A10,
        Segment_Monthly_Gross_Recoverie!$B:$B,BU$1)*Sensitivity_Analysis!$B$6</f>
        <v>3092.1074632677</v>
      </c>
      <c r="BV10" s="23">
        <f ca="1">SUMIFS(Segment_Monthly_Gross_Recoverie!$C:$C,
        Segment_Monthly_Gross_Recoverie!$A:$A,$A10,
        Segment_Monthly_Gross_Recoverie!$B:$B,BV$1)*Sensitivity_Analysis!$B$6</f>
        <v>3033.7791239623998</v>
      </c>
      <c r="BW10" s="23">
        <f ca="1">SUMIFS(Segment_Monthly_Gross_Recoverie!$C:$C,
        Segment_Monthly_Gross_Recoverie!$A:$A,$A10,
        Segment_Monthly_Gross_Recoverie!$B:$B,BW$1)*Sensitivity_Analysis!$B$6</f>
        <v>2984.86084575</v>
      </c>
      <c r="BX10" s="23">
        <f ca="1">SUMIFS(Segment_Monthly_Gross_Recoverie!$C:$C,
        Segment_Monthly_Gross_Recoverie!$A:$A,$A10,
        Segment_Monthly_Gross_Recoverie!$B:$B,BX$1)*Sensitivity_Analysis!$B$6</f>
        <v>2939.2076015379998</v>
      </c>
      <c r="BY10" s="23">
        <f ca="1">SUMIFS(Segment_Monthly_Gross_Recoverie!$C:$C,
        Segment_Monthly_Gross_Recoverie!$A:$A,$A10,
        Segment_Monthly_Gross_Recoverie!$B:$B,BY$1)*Sensitivity_Analysis!$B$6</f>
        <v>2892.7880271223999</v>
      </c>
      <c r="BZ10" s="23">
        <f ca="1">SUMIFS(Segment_Monthly_Gross_Recoverie!$C:$C,
        Segment_Monthly_Gross_Recoverie!$A:$A,$A10,
        Segment_Monthly_Gross_Recoverie!$B:$B,BZ$1)*Sensitivity_Analysis!$B$6</f>
        <v>2838.4659687449998</v>
      </c>
      <c r="CA10" s="23">
        <f ca="1">SUMIFS(Segment_Monthly_Gross_Recoverie!$C:$C,
        Segment_Monthly_Gross_Recoverie!$A:$A,$A10,
        Segment_Monthly_Gross_Recoverie!$B:$B,CA$1)*Sensitivity_Analysis!$B$6</f>
        <v>2787.8207494182998</v>
      </c>
      <c r="CB10" s="23">
        <f ca="1">SUMIFS(Segment_Monthly_Gross_Recoverie!$C:$C,
        Segment_Monthly_Gross_Recoverie!$A:$A,$A10,
        Segment_Monthly_Gross_Recoverie!$B:$B,CB$1)*Sensitivity_Analysis!$B$6</f>
        <v>2745.6394247367002</v>
      </c>
      <c r="CC10" s="23">
        <f ca="1">SUMIFS(Segment_Monthly_Gross_Recoverie!$C:$C,
        Segment_Monthly_Gross_Recoverie!$A:$A,$A10,
        Segment_Monthly_Gross_Recoverie!$B:$B,CC$1)*Sensitivity_Analysis!$B$6</f>
        <v>2691.2786230836</v>
      </c>
      <c r="CD10" s="23">
        <f ca="1">SUMIFS(Segment_Monthly_Gross_Recoverie!$C:$C,
        Segment_Monthly_Gross_Recoverie!$A:$A,$A10,
        Segment_Monthly_Gross_Recoverie!$B:$B,CD$1)*Sensitivity_Analysis!$B$6</f>
        <v>2637.9842173526999</v>
      </c>
      <c r="CE10" s="23">
        <f ca="1">SUMIFS(Segment_Monthly_Gross_Recoverie!$C:$C,
        Segment_Monthly_Gross_Recoverie!$A:$A,$A10,
        Segment_Monthly_Gross_Recoverie!$B:$B,CE$1)*Sensitivity_Analysis!$B$6</f>
        <v>2585.7562075440001</v>
      </c>
      <c r="CF10" s="23">
        <f ca="1">SUMIFS(Segment_Monthly_Gross_Recoverie!$C:$C,
        Segment_Monthly_Gross_Recoverie!$A:$A,$A10,
        Segment_Monthly_Gross_Recoverie!$B:$B,CF$1)*Sensitivity_Analysis!$B$6</f>
        <v>2537.7984020621002</v>
      </c>
      <c r="CG10" s="23">
        <f ca="1">SUMIFS(Segment_Monthly_Gross_Recoverie!$C:$C,
        Segment_Monthly_Gross_Recoverie!$A:$A,$A10,
        Segment_Monthly_Gross_Recoverie!$B:$B,CG$1)*Sensitivity_Analysis!$B$6</f>
        <v>2490.9789863756</v>
      </c>
      <c r="CH10" s="19"/>
    </row>
    <row r="11" spans="1:86" ht="12.75" x14ac:dyDescent="0.2">
      <c r="A11" s="28" t="str">
        <f ca="1">IFERROR(__xludf.DUMMYFUNCTION("""COMPUTED_VALUE"""),"prime_q3")</f>
        <v>prime_q3</v>
      </c>
      <c r="B11" s="22">
        <f ca="1">SUMIFS(Segment_Monthly_Gross_Recoverie!$C:$C,
        Segment_Monthly_Gross_Recoverie!$A:$A,$A11,
        Segment_Monthly_Gross_Recoverie!$B:$B,B$1)*Sensitivity_Analysis!$B$6</f>
        <v>0</v>
      </c>
      <c r="C11" s="22">
        <f ca="1">SUMIFS(Segment_Monthly_Gross_Recoverie!$C:$C,
        Segment_Monthly_Gross_Recoverie!$A:$A,$A11,
        Segment_Monthly_Gross_Recoverie!$B:$B,C$1)*Sensitivity_Analysis!$B$6</f>
        <v>0</v>
      </c>
      <c r="D11" s="22">
        <f ca="1">SUMIFS(Segment_Monthly_Gross_Recoverie!$C:$C,
        Segment_Monthly_Gross_Recoverie!$A:$A,$A11,
        Segment_Monthly_Gross_Recoverie!$B:$B,D$1)*Sensitivity_Analysis!$B$6</f>
        <v>0</v>
      </c>
      <c r="E11" s="22">
        <f ca="1">SUMIFS(Segment_Monthly_Gross_Recoverie!$C:$C,
        Segment_Monthly_Gross_Recoverie!$A:$A,$A11,
        Segment_Monthly_Gross_Recoverie!$B:$B,E$1)*Sensitivity_Analysis!$B$6</f>
        <v>0</v>
      </c>
      <c r="F11" s="22">
        <f ca="1">SUMIFS(Segment_Monthly_Gross_Recoverie!$C:$C,
        Segment_Monthly_Gross_Recoverie!$A:$A,$A11,
        Segment_Monthly_Gross_Recoverie!$B:$B,F$1)*Sensitivity_Analysis!$B$6</f>
        <v>0</v>
      </c>
      <c r="G11" s="22">
        <f ca="1">SUMIFS(Segment_Monthly_Gross_Recoverie!$C:$C,
        Segment_Monthly_Gross_Recoverie!$A:$A,$A11,
        Segment_Monthly_Gross_Recoverie!$B:$B,G$1)*Sensitivity_Analysis!$B$6</f>
        <v>0</v>
      </c>
      <c r="H11" s="22">
        <f ca="1">SUMIFS(Segment_Monthly_Gross_Recoverie!$C:$C,
        Segment_Monthly_Gross_Recoverie!$A:$A,$A11,
        Segment_Monthly_Gross_Recoverie!$B:$B,H$1)*Sensitivity_Analysis!$B$6</f>
        <v>0</v>
      </c>
      <c r="I11" s="22">
        <f ca="1">SUMIFS(Segment_Monthly_Gross_Recoverie!$C:$C,
        Segment_Monthly_Gross_Recoverie!$A:$A,$A11,
        Segment_Monthly_Gross_Recoverie!$B:$B,I$1)*Sensitivity_Analysis!$B$6</f>
        <v>0</v>
      </c>
      <c r="J11" s="22">
        <f ca="1">SUMIFS(Segment_Monthly_Gross_Recoverie!$C:$C,
        Segment_Monthly_Gross_Recoverie!$A:$A,$A11,
        Segment_Monthly_Gross_Recoverie!$B:$B,J$1)*Sensitivity_Analysis!$B$6</f>
        <v>0</v>
      </c>
      <c r="K11" s="22">
        <f ca="1">SUMIFS(Segment_Monthly_Gross_Recoverie!$C:$C,
        Segment_Monthly_Gross_Recoverie!$A:$A,$A11,
        Segment_Monthly_Gross_Recoverie!$B:$B,K$1)*Sensitivity_Analysis!$B$6</f>
        <v>13.670096668799999</v>
      </c>
      <c r="L11" s="22">
        <f ca="1">SUMIFS(Segment_Monthly_Gross_Recoverie!$C:$C,
        Segment_Monthly_Gross_Recoverie!$A:$A,$A11,
        Segment_Monthly_Gross_Recoverie!$B:$B,L$1)*Sensitivity_Analysis!$B$6</f>
        <v>143.54305716959999</v>
      </c>
      <c r="M11" s="22">
        <f ca="1">SUMIFS(Segment_Monthly_Gross_Recoverie!$C:$C,
        Segment_Monthly_Gross_Recoverie!$A:$A,$A11,
        Segment_Monthly_Gross_Recoverie!$B:$B,M$1)*Sensitivity_Analysis!$B$6</f>
        <v>472.62091967999999</v>
      </c>
      <c r="N11" s="22">
        <f ca="1">SUMIFS(Segment_Monthly_Gross_Recoverie!$C:$C,
        Segment_Monthly_Gross_Recoverie!$A:$A,$A11,
        Segment_Monthly_Gross_Recoverie!$B:$B,N$1)*Sensitivity_Analysis!$B$6</f>
        <v>682.5337376256</v>
      </c>
      <c r="O11" s="22">
        <f ca="1">SUMIFS(Segment_Monthly_Gross_Recoverie!$C:$C,
        Segment_Monthly_Gross_Recoverie!$A:$A,$A11,
        Segment_Monthly_Gross_Recoverie!$B:$B,O$1)*Sensitivity_Analysis!$B$6</f>
        <v>978.59351019300004</v>
      </c>
      <c r="P11" s="22">
        <f ca="1">SUMIFS(Segment_Monthly_Gross_Recoverie!$C:$C,
        Segment_Monthly_Gross_Recoverie!$A:$A,$A11,
        Segment_Monthly_Gross_Recoverie!$B:$B,P$1)*Sensitivity_Analysis!$B$6</f>
        <v>1209.3896973650001</v>
      </c>
      <c r="Q11" s="22">
        <f ca="1">SUMIFS(Segment_Monthly_Gross_Recoverie!$C:$C,
        Segment_Monthly_Gross_Recoverie!$A:$A,$A11,
        Segment_Monthly_Gross_Recoverie!$B:$B,Q$1)*Sensitivity_Analysis!$B$6</f>
        <v>1409.0013802487999</v>
      </c>
      <c r="R11" s="22">
        <f ca="1">SUMIFS(Segment_Monthly_Gross_Recoverie!$C:$C,
        Segment_Monthly_Gross_Recoverie!$A:$A,$A11,
        Segment_Monthly_Gross_Recoverie!$B:$B,R$1)*Sensitivity_Analysis!$B$6</f>
        <v>1666.1335434626001</v>
      </c>
      <c r="S11" s="22">
        <f ca="1">SUMIFS(Segment_Monthly_Gross_Recoverie!$C:$C,
        Segment_Monthly_Gross_Recoverie!$A:$A,$A11,
        Segment_Monthly_Gross_Recoverie!$B:$B,S$1)*Sensitivity_Analysis!$B$6</f>
        <v>1892.148893236</v>
      </c>
      <c r="T11" s="22">
        <f ca="1">SUMIFS(Segment_Monthly_Gross_Recoverie!$C:$C,
        Segment_Monthly_Gross_Recoverie!$A:$A,$A11,
        Segment_Monthly_Gross_Recoverie!$B:$B,T$1)*Sensitivity_Analysis!$B$6</f>
        <v>2161.4816988652001</v>
      </c>
      <c r="U11" s="22">
        <f ca="1">SUMIFS(Segment_Monthly_Gross_Recoverie!$C:$C,
        Segment_Monthly_Gross_Recoverie!$A:$A,$A11,
        Segment_Monthly_Gross_Recoverie!$B:$B,U$1)*Sensitivity_Analysis!$B$6</f>
        <v>2252.6150120207999</v>
      </c>
      <c r="V11" s="22">
        <f ca="1">SUMIFS(Segment_Monthly_Gross_Recoverie!$C:$C,
        Segment_Monthly_Gross_Recoverie!$A:$A,$A11,
        Segment_Monthly_Gross_Recoverie!$B:$B,V$1)*Sensitivity_Analysis!$B$6</f>
        <v>2614.35790563</v>
      </c>
      <c r="W11" s="22">
        <f ca="1">SUMIFS(Segment_Monthly_Gross_Recoverie!$C:$C,
        Segment_Monthly_Gross_Recoverie!$A:$A,$A11,
        Segment_Monthly_Gross_Recoverie!$B:$B,W$1)*Sensitivity_Analysis!$B$6</f>
        <v>2749.2617849000999</v>
      </c>
      <c r="X11" s="22">
        <f ca="1">SUMIFS(Segment_Monthly_Gross_Recoverie!$C:$C,
        Segment_Monthly_Gross_Recoverie!$A:$A,$A11,
        Segment_Monthly_Gross_Recoverie!$B:$B,X$1)*Sensitivity_Analysis!$B$6</f>
        <v>2932.8944977248002</v>
      </c>
      <c r="Y11" s="22">
        <f ca="1">SUMIFS(Segment_Monthly_Gross_Recoverie!$C:$C,
        Segment_Monthly_Gross_Recoverie!$A:$A,$A11,
        Segment_Monthly_Gross_Recoverie!$B:$B,Y$1)*Sensitivity_Analysis!$B$6</f>
        <v>3163.9547968709999</v>
      </c>
      <c r="Z11" s="22">
        <f ca="1">SUMIFS(Segment_Monthly_Gross_Recoverie!$C:$C,
        Segment_Monthly_Gross_Recoverie!$A:$A,$A11,
        Segment_Monthly_Gross_Recoverie!$B:$B,Z$1)*Sensitivity_Analysis!$B$6</f>
        <v>3429.2636072226001</v>
      </c>
      <c r="AA11" s="22">
        <f ca="1">SUMIFS(Segment_Monthly_Gross_Recoverie!$C:$C,
        Segment_Monthly_Gross_Recoverie!$A:$A,$A11,
        Segment_Monthly_Gross_Recoverie!$B:$B,AA$1)*Sensitivity_Analysis!$B$6</f>
        <v>3650.2944344852999</v>
      </c>
      <c r="AB11" s="22">
        <f ca="1">SUMIFS(Segment_Monthly_Gross_Recoverie!$C:$C,
        Segment_Monthly_Gross_Recoverie!$A:$A,$A11,
        Segment_Monthly_Gross_Recoverie!$B:$B,AB$1)*Sensitivity_Analysis!$B$6</f>
        <v>3823.1471892504001</v>
      </c>
      <c r="AC11" s="22">
        <f ca="1">SUMIFS(Segment_Monthly_Gross_Recoverie!$C:$C,
        Segment_Monthly_Gross_Recoverie!$A:$A,$A11,
        Segment_Monthly_Gross_Recoverie!$B:$B,AC$1)*Sensitivity_Analysis!$B$6</f>
        <v>4103.7540610215001</v>
      </c>
      <c r="AD11" s="22">
        <f ca="1">SUMIFS(Segment_Monthly_Gross_Recoverie!$C:$C,
        Segment_Monthly_Gross_Recoverie!$A:$A,$A11,
        Segment_Monthly_Gross_Recoverie!$B:$B,AD$1)*Sensitivity_Analysis!$B$6</f>
        <v>4292.8911127304</v>
      </c>
      <c r="AE11" s="22">
        <f ca="1">SUMIFS(Segment_Monthly_Gross_Recoverie!$C:$C,
        Segment_Monthly_Gross_Recoverie!$A:$A,$A11,
        Segment_Monthly_Gross_Recoverie!$B:$B,AE$1)*Sensitivity_Analysis!$B$6</f>
        <v>4466.6132119164004</v>
      </c>
      <c r="AF11" s="22">
        <f ca="1">SUMIFS(Segment_Monthly_Gross_Recoverie!$C:$C,
        Segment_Monthly_Gross_Recoverie!$A:$A,$A11,
        Segment_Monthly_Gross_Recoverie!$B:$B,AF$1)*Sensitivity_Analysis!$B$6</f>
        <v>4521.9056673672003</v>
      </c>
      <c r="AG11" s="22">
        <f ca="1">SUMIFS(Segment_Monthly_Gross_Recoverie!$C:$C,
        Segment_Monthly_Gross_Recoverie!$A:$A,$A11,
        Segment_Monthly_Gross_Recoverie!$B:$B,AG$1)*Sensitivity_Analysis!$B$6</f>
        <v>4583.3288337347003</v>
      </c>
      <c r="AH11" s="22">
        <f ca="1">SUMIFS(Segment_Monthly_Gross_Recoverie!$C:$C,
        Segment_Monthly_Gross_Recoverie!$A:$A,$A11,
        Segment_Monthly_Gross_Recoverie!$B:$B,AH$1)*Sensitivity_Analysis!$B$6</f>
        <v>4755.0797809457999</v>
      </c>
      <c r="AI11" s="22">
        <f ca="1">SUMIFS(Segment_Monthly_Gross_Recoverie!$C:$C,
        Segment_Monthly_Gross_Recoverie!$A:$A,$A11,
        Segment_Monthly_Gross_Recoverie!$B:$B,AI$1)*Sensitivity_Analysis!$B$6</f>
        <v>4878.6284141688002</v>
      </c>
      <c r="AJ11" s="22">
        <f ca="1">SUMIFS(Segment_Monthly_Gross_Recoverie!$C:$C,
        Segment_Monthly_Gross_Recoverie!$A:$A,$A11,
        Segment_Monthly_Gross_Recoverie!$B:$B,AJ$1)*Sensitivity_Analysis!$B$6</f>
        <v>4988.1176417749002</v>
      </c>
      <c r="AK11" s="22">
        <f ca="1">SUMIFS(Segment_Monthly_Gross_Recoverie!$C:$C,
        Segment_Monthly_Gross_Recoverie!$A:$A,$A11,
        Segment_Monthly_Gross_Recoverie!$B:$B,AK$1)*Sensitivity_Analysis!$B$6</f>
        <v>5050.4539734535001</v>
      </c>
      <c r="AL11" s="22">
        <f ca="1">SUMIFS(Segment_Monthly_Gross_Recoverie!$C:$C,
        Segment_Monthly_Gross_Recoverie!$A:$A,$A11,
        Segment_Monthly_Gross_Recoverie!$B:$B,AL$1)*Sensitivity_Analysis!$B$6</f>
        <v>5093.4341797770003</v>
      </c>
      <c r="AM11" s="22">
        <f ca="1">SUMIFS(Segment_Monthly_Gross_Recoverie!$C:$C,
        Segment_Monthly_Gross_Recoverie!$A:$A,$A11,
        Segment_Monthly_Gross_Recoverie!$B:$B,AM$1)*Sensitivity_Analysis!$B$6</f>
        <v>5134.6274471449997</v>
      </c>
      <c r="AN11" s="22">
        <f ca="1">SUMIFS(Segment_Monthly_Gross_Recoverie!$C:$C,
        Segment_Monthly_Gross_Recoverie!$A:$A,$A11,
        Segment_Monthly_Gross_Recoverie!$B:$B,AN$1)*Sensitivity_Analysis!$B$6</f>
        <v>5072.8452487064997</v>
      </c>
      <c r="AO11" s="22">
        <f ca="1">SUMIFS(Segment_Monthly_Gross_Recoverie!$C:$C,
        Segment_Monthly_Gross_Recoverie!$A:$A,$A11,
        Segment_Monthly_Gross_Recoverie!$B:$B,AO$1)*Sensitivity_Analysis!$B$6</f>
        <v>5061.5058297258001</v>
      </c>
      <c r="AP11" s="22">
        <f ca="1">SUMIFS(Segment_Monthly_Gross_Recoverie!$C:$C,
        Segment_Monthly_Gross_Recoverie!$A:$A,$A11,
        Segment_Monthly_Gross_Recoverie!$B:$B,AP$1)*Sensitivity_Analysis!$B$6</f>
        <v>5015.3404985773996</v>
      </c>
      <c r="AQ11" s="22">
        <f ca="1">SUMIFS(Segment_Monthly_Gross_Recoverie!$C:$C,
        Segment_Monthly_Gross_Recoverie!$A:$A,$A11,
        Segment_Monthly_Gross_Recoverie!$B:$B,AQ$1)*Sensitivity_Analysis!$B$6</f>
        <v>4950.7507295375999</v>
      </c>
      <c r="AR11" s="22">
        <f ca="1">SUMIFS(Segment_Monthly_Gross_Recoverie!$C:$C,
        Segment_Monthly_Gross_Recoverie!$A:$A,$A11,
        Segment_Monthly_Gross_Recoverie!$B:$B,AR$1)*Sensitivity_Analysis!$B$6</f>
        <v>4909.1982172879998</v>
      </c>
      <c r="AS11" s="22">
        <f ca="1">SUMIFS(Segment_Monthly_Gross_Recoverie!$C:$C,
        Segment_Monthly_Gross_Recoverie!$A:$A,$A11,
        Segment_Monthly_Gross_Recoverie!$B:$B,AS$1)*Sensitivity_Analysis!$B$6</f>
        <v>4843.9121589674996</v>
      </c>
      <c r="AT11" s="22">
        <f ca="1">SUMIFS(Segment_Monthly_Gross_Recoverie!$C:$C,
        Segment_Monthly_Gross_Recoverie!$A:$A,$A11,
        Segment_Monthly_Gross_Recoverie!$B:$B,AT$1)*Sensitivity_Analysis!$B$6</f>
        <v>4780.8867110175997</v>
      </c>
      <c r="AU11" s="22">
        <f ca="1">SUMIFS(Segment_Monthly_Gross_Recoverie!$C:$C,
        Segment_Monthly_Gross_Recoverie!$A:$A,$A11,
        Segment_Monthly_Gross_Recoverie!$B:$B,AU$1)*Sensitivity_Analysis!$B$6</f>
        <v>4701.0040548276002</v>
      </c>
      <c r="AV11" s="22">
        <f ca="1">SUMIFS(Segment_Monthly_Gross_Recoverie!$C:$C,
        Segment_Monthly_Gross_Recoverie!$A:$A,$A11,
        Segment_Monthly_Gross_Recoverie!$B:$B,AV$1)*Sensitivity_Analysis!$B$6</f>
        <v>4641.8246071200001</v>
      </c>
      <c r="AW11" s="22">
        <f ca="1">SUMIFS(Segment_Monthly_Gross_Recoverie!$C:$C,
        Segment_Monthly_Gross_Recoverie!$A:$A,$A11,
        Segment_Monthly_Gross_Recoverie!$B:$B,AW$1)*Sensitivity_Analysis!$B$6</f>
        <v>4580.5453749509998</v>
      </c>
      <c r="AX11" s="22">
        <f ca="1">SUMIFS(Segment_Monthly_Gross_Recoverie!$C:$C,
        Segment_Monthly_Gross_Recoverie!$A:$A,$A11,
        Segment_Monthly_Gross_Recoverie!$B:$B,AX$1)*Sensitivity_Analysis!$B$6</f>
        <v>4511.8917261945999</v>
      </c>
      <c r="AY11" s="22">
        <f ca="1">SUMIFS(Segment_Monthly_Gross_Recoverie!$C:$C,
        Segment_Monthly_Gross_Recoverie!$A:$A,$A11,
        Segment_Monthly_Gross_Recoverie!$B:$B,AY$1)*Sensitivity_Analysis!$B$6</f>
        <v>4481.0241475188004</v>
      </c>
      <c r="AZ11" s="22">
        <f ca="1">SUMIFS(Segment_Monthly_Gross_Recoverie!$C:$C,
        Segment_Monthly_Gross_Recoverie!$A:$A,$A11,
        Segment_Monthly_Gross_Recoverie!$B:$B,AZ$1)*Sensitivity_Analysis!$B$6</f>
        <v>4424.4895247231998</v>
      </c>
      <c r="BA11" s="22">
        <f ca="1">SUMIFS(Segment_Monthly_Gross_Recoverie!$C:$C,
        Segment_Monthly_Gross_Recoverie!$A:$A,$A11,
        Segment_Monthly_Gross_Recoverie!$B:$B,BA$1)*Sensitivity_Analysis!$B$6</f>
        <v>4365.8630408299996</v>
      </c>
      <c r="BB11" s="22">
        <f ca="1">SUMIFS(Segment_Monthly_Gross_Recoverie!$C:$C,
        Segment_Monthly_Gross_Recoverie!$A:$A,$A11,
        Segment_Monthly_Gross_Recoverie!$B:$B,BB$1)*Sensitivity_Analysis!$B$6</f>
        <v>4317.4097945564999</v>
      </c>
      <c r="BC11" s="22">
        <f ca="1">SUMIFS(Segment_Monthly_Gross_Recoverie!$C:$C,
        Segment_Monthly_Gross_Recoverie!$A:$A,$A11,
        Segment_Monthly_Gross_Recoverie!$B:$B,BC$1)*Sensitivity_Analysis!$B$6</f>
        <v>4269.1865322304002</v>
      </c>
      <c r="BD11" s="22">
        <f ca="1">SUMIFS(Segment_Monthly_Gross_Recoverie!$C:$C,
        Segment_Monthly_Gross_Recoverie!$A:$A,$A11,
        Segment_Monthly_Gross_Recoverie!$B:$B,BD$1)*Sensitivity_Analysis!$B$6</f>
        <v>4233.8326836685001</v>
      </c>
      <c r="BE11" s="22">
        <f ca="1">SUMIFS(Segment_Monthly_Gross_Recoverie!$C:$C,
        Segment_Monthly_Gross_Recoverie!$A:$A,$A11,
        Segment_Monthly_Gross_Recoverie!$B:$B,BE$1)*Sensitivity_Analysis!$B$6</f>
        <v>4195.8424003293003</v>
      </c>
      <c r="BF11" s="22">
        <f ca="1">SUMIFS(Segment_Monthly_Gross_Recoverie!$C:$C,
        Segment_Monthly_Gross_Recoverie!$A:$A,$A11,
        Segment_Monthly_Gross_Recoverie!$B:$B,BF$1)*Sensitivity_Analysis!$B$6</f>
        <v>4147.8552715200003</v>
      </c>
      <c r="BG11" s="22">
        <f ca="1">SUMIFS(Segment_Monthly_Gross_Recoverie!$C:$C,
        Segment_Monthly_Gross_Recoverie!$A:$A,$A11,
        Segment_Monthly_Gross_Recoverie!$B:$B,BG$1)*Sensitivity_Analysis!$B$6</f>
        <v>4129.5208051500003</v>
      </c>
      <c r="BH11" s="22">
        <f ca="1">SUMIFS(Segment_Monthly_Gross_Recoverie!$C:$C,
        Segment_Monthly_Gross_Recoverie!$A:$A,$A11,
        Segment_Monthly_Gross_Recoverie!$B:$B,BH$1)*Sensitivity_Analysis!$B$6</f>
        <v>4113.226380434</v>
      </c>
      <c r="BI11" s="22">
        <f ca="1">SUMIFS(Segment_Monthly_Gross_Recoverie!$C:$C,
        Segment_Monthly_Gross_Recoverie!$A:$A,$A11,
        Segment_Monthly_Gross_Recoverie!$B:$B,BI$1)*Sensitivity_Analysis!$B$6</f>
        <v>4098.3549091194</v>
      </c>
      <c r="BJ11" s="22">
        <f ca="1">SUMIFS(Segment_Monthly_Gross_Recoverie!$C:$C,
        Segment_Monthly_Gross_Recoverie!$A:$A,$A11,
        Segment_Monthly_Gross_Recoverie!$B:$B,BJ$1)*Sensitivity_Analysis!$B$6</f>
        <v>4147.2494234464002</v>
      </c>
      <c r="BK11" s="22">
        <f ca="1">SUMIFS(Segment_Monthly_Gross_Recoverie!$C:$C,
        Segment_Monthly_Gross_Recoverie!$A:$A,$A11,
        Segment_Monthly_Gross_Recoverie!$B:$B,BK$1)*Sensitivity_Analysis!$B$6</f>
        <v>4138.5642226476002</v>
      </c>
      <c r="BL11" s="22">
        <f ca="1">SUMIFS(Segment_Monthly_Gross_Recoverie!$C:$C,
        Segment_Monthly_Gross_Recoverie!$A:$A,$A11,
        Segment_Monthly_Gross_Recoverie!$B:$B,BL$1)*Sensitivity_Analysis!$B$6</f>
        <v>4152.8959082842002</v>
      </c>
      <c r="BM11" s="22">
        <f ca="1">SUMIFS(Segment_Monthly_Gross_Recoverie!$C:$C,
        Segment_Monthly_Gross_Recoverie!$A:$A,$A11,
        Segment_Monthly_Gross_Recoverie!$B:$B,BM$1)*Sensitivity_Analysis!$B$6</f>
        <v>4167.4955529019999</v>
      </c>
      <c r="BN11" s="22">
        <f ca="1">SUMIFS(Segment_Monthly_Gross_Recoverie!$C:$C,
        Segment_Monthly_Gross_Recoverie!$A:$A,$A11,
        Segment_Monthly_Gross_Recoverie!$B:$B,BN$1)*Sensitivity_Analysis!$B$6</f>
        <v>4183.3762380093003</v>
      </c>
      <c r="BO11" s="22">
        <f ca="1">SUMIFS(Segment_Monthly_Gross_Recoverie!$C:$C,
        Segment_Monthly_Gross_Recoverie!$A:$A,$A11,
        Segment_Monthly_Gross_Recoverie!$B:$B,BO$1)*Sensitivity_Analysis!$B$6</f>
        <v>4198.9729815791998</v>
      </c>
      <c r="BP11" s="22">
        <f ca="1">SUMIFS(Segment_Monthly_Gross_Recoverie!$C:$C,
        Segment_Monthly_Gross_Recoverie!$A:$A,$A11,
        Segment_Monthly_Gross_Recoverie!$B:$B,BP$1)*Sensitivity_Analysis!$B$6</f>
        <v>4202.7812439404997</v>
      </c>
      <c r="BQ11" s="22">
        <f ca="1">SUMIFS(Segment_Monthly_Gross_Recoverie!$C:$C,
        Segment_Monthly_Gross_Recoverie!$A:$A,$A11,
        Segment_Monthly_Gross_Recoverie!$B:$B,BQ$1)*Sensitivity_Analysis!$B$6</f>
        <v>4252.3273521863002</v>
      </c>
      <c r="BR11" s="22">
        <f ca="1">SUMIFS(Segment_Monthly_Gross_Recoverie!$C:$C,
        Segment_Monthly_Gross_Recoverie!$A:$A,$A11,
        Segment_Monthly_Gross_Recoverie!$B:$B,BR$1)*Sensitivity_Analysis!$B$6</f>
        <v>4264.3732958887003</v>
      </c>
      <c r="BS11" s="22">
        <f ca="1">SUMIFS(Segment_Monthly_Gross_Recoverie!$C:$C,
        Segment_Monthly_Gross_Recoverie!$A:$A,$A11,
        Segment_Monthly_Gross_Recoverie!$B:$B,BS$1)*Sensitivity_Analysis!$B$6</f>
        <v>4329.8932456824004</v>
      </c>
      <c r="BT11" s="22">
        <f ca="1">SUMIFS(Segment_Monthly_Gross_Recoverie!$C:$C,
        Segment_Monthly_Gross_Recoverie!$A:$A,$A11,
        Segment_Monthly_Gross_Recoverie!$B:$B,BT$1)*Sensitivity_Analysis!$B$6</f>
        <v>4385.4305547599997</v>
      </c>
      <c r="BU11" s="22">
        <f ca="1">SUMIFS(Segment_Monthly_Gross_Recoverie!$C:$C,
        Segment_Monthly_Gross_Recoverie!$A:$A,$A11,
        Segment_Monthly_Gross_Recoverie!$B:$B,BU$1)*Sensitivity_Analysis!$B$6</f>
        <v>4339.2429081077998</v>
      </c>
      <c r="BV11" s="22">
        <f ca="1">SUMIFS(Segment_Monthly_Gross_Recoverie!$C:$C,
        Segment_Monthly_Gross_Recoverie!$A:$A,$A11,
        Segment_Monthly_Gross_Recoverie!$B:$B,BV$1)*Sensitivity_Analysis!$B$6</f>
        <v>4332.7905710980003</v>
      </c>
      <c r="BW11" s="22">
        <f ca="1">SUMIFS(Segment_Monthly_Gross_Recoverie!$C:$C,
        Segment_Monthly_Gross_Recoverie!$A:$A,$A11,
        Segment_Monthly_Gross_Recoverie!$B:$B,BW$1)*Sensitivity_Analysis!$B$6</f>
        <v>4282.4218120719997</v>
      </c>
      <c r="BX11" s="22">
        <f ca="1">SUMIFS(Segment_Monthly_Gross_Recoverie!$C:$C,
        Segment_Monthly_Gross_Recoverie!$A:$A,$A11,
        Segment_Monthly_Gross_Recoverie!$B:$B,BX$1)*Sensitivity_Analysis!$B$6</f>
        <v>4254.8275028076996</v>
      </c>
      <c r="BY11" s="22">
        <f ca="1">SUMIFS(Segment_Monthly_Gross_Recoverie!$C:$C,
        Segment_Monthly_Gross_Recoverie!$A:$A,$A11,
        Segment_Monthly_Gross_Recoverie!$B:$B,BY$1)*Sensitivity_Analysis!$B$6</f>
        <v>4206.7886998783997</v>
      </c>
      <c r="BZ11" s="22">
        <f ca="1">SUMIFS(Segment_Monthly_Gross_Recoverie!$C:$C,
        Segment_Monthly_Gross_Recoverie!$A:$A,$A11,
        Segment_Monthly_Gross_Recoverie!$B:$B,BZ$1)*Sensitivity_Analysis!$B$6</f>
        <v>4157.8781161349998</v>
      </c>
      <c r="CA11" s="22">
        <f ca="1">SUMIFS(Segment_Monthly_Gross_Recoverie!$C:$C,
        Segment_Monthly_Gross_Recoverie!$A:$A,$A11,
        Segment_Monthly_Gross_Recoverie!$B:$B,CA$1)*Sensitivity_Analysis!$B$6</f>
        <v>4115.0364477404</v>
      </c>
      <c r="CB11" s="22">
        <f ca="1">SUMIFS(Segment_Monthly_Gross_Recoverie!$C:$C,
        Segment_Monthly_Gross_Recoverie!$A:$A,$A11,
        Segment_Monthly_Gross_Recoverie!$B:$B,CB$1)*Sensitivity_Analysis!$B$6</f>
        <v>4065.7519359500998</v>
      </c>
      <c r="CC11" s="22">
        <f ca="1">SUMIFS(Segment_Monthly_Gross_Recoverie!$C:$C,
        Segment_Monthly_Gross_Recoverie!$A:$A,$A11,
        Segment_Monthly_Gross_Recoverie!$B:$B,CC$1)*Sensitivity_Analysis!$B$6</f>
        <v>4010.9701085256002</v>
      </c>
      <c r="CD11" s="22">
        <f ca="1">SUMIFS(Segment_Monthly_Gross_Recoverie!$C:$C,
        Segment_Monthly_Gross_Recoverie!$A:$A,$A11,
        Segment_Monthly_Gross_Recoverie!$B:$B,CD$1)*Sensitivity_Analysis!$B$6</f>
        <v>3959.012535799</v>
      </c>
      <c r="CE11" s="22">
        <f ca="1">SUMIFS(Segment_Monthly_Gross_Recoverie!$C:$C,
        Segment_Monthly_Gross_Recoverie!$A:$A,$A11,
        Segment_Monthly_Gross_Recoverie!$B:$B,CE$1)*Sensitivity_Analysis!$B$6</f>
        <v>3918.7344885520001</v>
      </c>
      <c r="CF11" s="22">
        <f ca="1">SUMIFS(Segment_Monthly_Gross_Recoverie!$C:$C,
        Segment_Monthly_Gross_Recoverie!$A:$A,$A11,
        Segment_Monthly_Gross_Recoverie!$B:$B,CF$1)*Sensitivity_Analysis!$B$6</f>
        <v>3860.6446025937998</v>
      </c>
      <c r="CG11" s="22">
        <f ca="1">SUMIFS(Segment_Monthly_Gross_Recoverie!$C:$C,
        Segment_Monthly_Gross_Recoverie!$A:$A,$A11,
        Segment_Monthly_Gross_Recoverie!$B:$B,CG$1)*Sensitivity_Analysis!$B$6</f>
        <v>3794.2495268664002</v>
      </c>
      <c r="CH11" s="19"/>
    </row>
    <row r="12" spans="1:86" ht="12.75" x14ac:dyDescent="0.2">
      <c r="A12" s="29" t="str">
        <f ca="1">IFERROR(__xludf.DUMMYFUNCTION("""COMPUTED_VALUE"""),"prime_q4")</f>
        <v>prime_q4</v>
      </c>
      <c r="B12" s="23">
        <f ca="1">SUMIFS(Segment_Monthly_Gross_Recoverie!$C:$C,
        Segment_Monthly_Gross_Recoverie!$A:$A,$A12,
        Segment_Monthly_Gross_Recoverie!$B:$B,B$1)*Sensitivity_Analysis!$B$6</f>
        <v>0</v>
      </c>
      <c r="C12" s="23">
        <f ca="1">SUMIFS(Segment_Monthly_Gross_Recoverie!$C:$C,
        Segment_Monthly_Gross_Recoverie!$A:$A,$A12,
        Segment_Monthly_Gross_Recoverie!$B:$B,C$1)*Sensitivity_Analysis!$B$6</f>
        <v>0</v>
      </c>
      <c r="D12" s="23">
        <f ca="1">SUMIFS(Segment_Monthly_Gross_Recoverie!$C:$C,
        Segment_Monthly_Gross_Recoverie!$A:$A,$A12,
        Segment_Monthly_Gross_Recoverie!$B:$B,D$1)*Sensitivity_Analysis!$B$6</f>
        <v>0</v>
      </c>
      <c r="E12" s="23">
        <f ca="1">SUMIFS(Segment_Monthly_Gross_Recoverie!$C:$C,
        Segment_Monthly_Gross_Recoverie!$A:$A,$A12,
        Segment_Monthly_Gross_Recoverie!$B:$B,E$1)*Sensitivity_Analysis!$B$6</f>
        <v>0</v>
      </c>
      <c r="F12" s="23">
        <f ca="1">SUMIFS(Segment_Monthly_Gross_Recoverie!$C:$C,
        Segment_Monthly_Gross_Recoverie!$A:$A,$A12,
        Segment_Monthly_Gross_Recoverie!$B:$B,F$1)*Sensitivity_Analysis!$B$6</f>
        <v>0</v>
      </c>
      <c r="G12" s="23">
        <f ca="1">SUMIFS(Segment_Monthly_Gross_Recoverie!$C:$C,
        Segment_Monthly_Gross_Recoverie!$A:$A,$A12,
        Segment_Monthly_Gross_Recoverie!$B:$B,G$1)*Sensitivity_Analysis!$B$6</f>
        <v>0</v>
      </c>
      <c r="H12" s="23">
        <f ca="1">SUMIFS(Segment_Monthly_Gross_Recoverie!$C:$C,
        Segment_Monthly_Gross_Recoverie!$A:$A,$A12,
        Segment_Monthly_Gross_Recoverie!$B:$B,H$1)*Sensitivity_Analysis!$B$6</f>
        <v>0</v>
      </c>
      <c r="I12" s="23">
        <f ca="1">SUMIFS(Segment_Monthly_Gross_Recoverie!$C:$C,
        Segment_Monthly_Gross_Recoverie!$A:$A,$A12,
        Segment_Monthly_Gross_Recoverie!$B:$B,I$1)*Sensitivity_Analysis!$B$6</f>
        <v>0</v>
      </c>
      <c r="J12" s="23">
        <f ca="1">SUMIFS(Segment_Monthly_Gross_Recoverie!$C:$C,
        Segment_Monthly_Gross_Recoverie!$A:$A,$A12,
        Segment_Monthly_Gross_Recoverie!$B:$B,J$1)*Sensitivity_Analysis!$B$6</f>
        <v>0</v>
      </c>
      <c r="K12" s="23">
        <f ca="1">SUMIFS(Segment_Monthly_Gross_Recoverie!$C:$C,
        Segment_Monthly_Gross_Recoverie!$A:$A,$A12,
        Segment_Monthly_Gross_Recoverie!$B:$B,K$1)*Sensitivity_Analysis!$B$6</f>
        <v>568.2848638854</v>
      </c>
      <c r="L12" s="23">
        <f ca="1">SUMIFS(Segment_Monthly_Gross_Recoverie!$C:$C,
        Segment_Monthly_Gross_Recoverie!$A:$A,$A12,
        Segment_Monthly_Gross_Recoverie!$B:$B,L$1)*Sensitivity_Analysis!$B$6</f>
        <v>2029.1343192538</v>
      </c>
      <c r="M12" s="23">
        <f ca="1">SUMIFS(Segment_Monthly_Gross_Recoverie!$C:$C,
        Segment_Monthly_Gross_Recoverie!$A:$A,$A12,
        Segment_Monthly_Gross_Recoverie!$B:$B,M$1)*Sensitivity_Analysis!$B$6</f>
        <v>3683.9080957739998</v>
      </c>
      <c r="N12" s="23">
        <f ca="1">SUMIFS(Segment_Monthly_Gross_Recoverie!$C:$C,
        Segment_Monthly_Gross_Recoverie!$A:$A,$A12,
        Segment_Monthly_Gross_Recoverie!$B:$B,N$1)*Sensitivity_Analysis!$B$6</f>
        <v>4944.3091503641999</v>
      </c>
      <c r="O12" s="23">
        <f ca="1">SUMIFS(Segment_Monthly_Gross_Recoverie!$C:$C,
        Segment_Monthly_Gross_Recoverie!$A:$A,$A12,
        Segment_Monthly_Gross_Recoverie!$B:$B,O$1)*Sensitivity_Analysis!$B$6</f>
        <v>5922.1156844538</v>
      </c>
      <c r="P12" s="23">
        <f ca="1">SUMIFS(Segment_Monthly_Gross_Recoverie!$C:$C,
        Segment_Monthly_Gross_Recoverie!$A:$A,$A12,
        Segment_Monthly_Gross_Recoverie!$B:$B,P$1)*Sensitivity_Analysis!$B$6</f>
        <v>6687.4521011610004</v>
      </c>
      <c r="Q12" s="23">
        <f ca="1">SUMIFS(Segment_Monthly_Gross_Recoverie!$C:$C,
        Segment_Monthly_Gross_Recoverie!$A:$A,$A12,
        Segment_Monthly_Gross_Recoverie!$B:$B,Q$1)*Sensitivity_Analysis!$B$6</f>
        <v>7553.9377036140004</v>
      </c>
      <c r="R12" s="23">
        <f ca="1">SUMIFS(Segment_Monthly_Gross_Recoverie!$C:$C,
        Segment_Monthly_Gross_Recoverie!$A:$A,$A12,
        Segment_Monthly_Gross_Recoverie!$B:$B,R$1)*Sensitivity_Analysis!$B$6</f>
        <v>8339.2471255777</v>
      </c>
      <c r="S12" s="23">
        <f ca="1">SUMIFS(Segment_Monthly_Gross_Recoverie!$C:$C,
        Segment_Monthly_Gross_Recoverie!$A:$A,$A12,
        Segment_Monthly_Gross_Recoverie!$B:$B,S$1)*Sensitivity_Analysis!$B$6</f>
        <v>8764.010715888</v>
      </c>
      <c r="T12" s="23">
        <f ca="1">SUMIFS(Segment_Monthly_Gross_Recoverie!$C:$C,
        Segment_Monthly_Gross_Recoverie!$A:$A,$A12,
        Segment_Monthly_Gross_Recoverie!$B:$B,T$1)*Sensitivity_Analysis!$B$6</f>
        <v>9090.4526647543007</v>
      </c>
      <c r="U12" s="23">
        <f ca="1">SUMIFS(Segment_Monthly_Gross_Recoverie!$C:$C,
        Segment_Monthly_Gross_Recoverie!$A:$A,$A12,
        Segment_Monthly_Gross_Recoverie!$B:$B,U$1)*Sensitivity_Analysis!$B$6</f>
        <v>9924.4918482066005</v>
      </c>
      <c r="V12" s="23">
        <f ca="1">SUMIFS(Segment_Monthly_Gross_Recoverie!$C:$C,
        Segment_Monthly_Gross_Recoverie!$A:$A,$A12,
        Segment_Monthly_Gross_Recoverie!$B:$B,V$1)*Sensitivity_Analysis!$B$6</f>
        <v>10281.380767335</v>
      </c>
      <c r="W12" s="23">
        <f ca="1">SUMIFS(Segment_Monthly_Gross_Recoverie!$C:$C,
        Segment_Monthly_Gross_Recoverie!$A:$A,$A12,
        Segment_Monthly_Gross_Recoverie!$B:$B,W$1)*Sensitivity_Analysis!$B$6</f>
        <v>10851.903506520301</v>
      </c>
      <c r="X12" s="23">
        <f ca="1">SUMIFS(Segment_Monthly_Gross_Recoverie!$C:$C,
        Segment_Monthly_Gross_Recoverie!$A:$A,$A12,
        Segment_Monthly_Gross_Recoverie!$B:$B,X$1)*Sensitivity_Analysis!$B$6</f>
        <v>11372.852508047999</v>
      </c>
      <c r="Y12" s="23">
        <f ca="1">SUMIFS(Segment_Monthly_Gross_Recoverie!$C:$C,
        Segment_Monthly_Gross_Recoverie!$A:$A,$A12,
        Segment_Monthly_Gross_Recoverie!$B:$B,Y$1)*Sensitivity_Analysis!$B$6</f>
        <v>11515.613408381399</v>
      </c>
      <c r="Z12" s="23">
        <f ca="1">SUMIFS(Segment_Monthly_Gross_Recoverie!$C:$C,
        Segment_Monthly_Gross_Recoverie!$A:$A,$A12,
        Segment_Monthly_Gross_Recoverie!$B:$B,Z$1)*Sensitivity_Analysis!$B$6</f>
        <v>11838.8511568008</v>
      </c>
      <c r="AA12" s="23">
        <f ca="1">SUMIFS(Segment_Monthly_Gross_Recoverie!$C:$C,
        Segment_Monthly_Gross_Recoverie!$A:$A,$A12,
        Segment_Monthly_Gross_Recoverie!$B:$B,AA$1)*Sensitivity_Analysis!$B$6</f>
        <v>11928.010229952601</v>
      </c>
      <c r="AB12" s="23">
        <f ca="1">SUMIFS(Segment_Monthly_Gross_Recoverie!$C:$C,
        Segment_Monthly_Gross_Recoverie!$A:$A,$A12,
        Segment_Monthly_Gross_Recoverie!$B:$B,AB$1)*Sensitivity_Analysis!$B$6</f>
        <v>12038.179539226499</v>
      </c>
      <c r="AC12" s="23">
        <f ca="1">SUMIFS(Segment_Monthly_Gross_Recoverie!$C:$C,
        Segment_Monthly_Gross_Recoverie!$A:$A,$A12,
        Segment_Monthly_Gross_Recoverie!$B:$B,AC$1)*Sensitivity_Analysis!$B$6</f>
        <v>12079.728501678001</v>
      </c>
      <c r="AD12" s="23">
        <f ca="1">SUMIFS(Segment_Monthly_Gross_Recoverie!$C:$C,
        Segment_Monthly_Gross_Recoverie!$A:$A,$A12,
        Segment_Monthly_Gross_Recoverie!$B:$B,AD$1)*Sensitivity_Analysis!$B$6</f>
        <v>12051.7255001009</v>
      </c>
      <c r="AE12" s="23">
        <f ca="1">SUMIFS(Segment_Monthly_Gross_Recoverie!$C:$C,
        Segment_Monthly_Gross_Recoverie!$A:$A,$A12,
        Segment_Monthly_Gross_Recoverie!$B:$B,AE$1)*Sensitivity_Analysis!$B$6</f>
        <v>12054.972057487201</v>
      </c>
      <c r="AF12" s="23">
        <f ca="1">SUMIFS(Segment_Monthly_Gross_Recoverie!$C:$C,
        Segment_Monthly_Gross_Recoverie!$A:$A,$A12,
        Segment_Monthly_Gross_Recoverie!$B:$B,AF$1)*Sensitivity_Analysis!$B$6</f>
        <v>11877.205919833301</v>
      </c>
      <c r="AG12" s="23">
        <f ca="1">SUMIFS(Segment_Monthly_Gross_Recoverie!$C:$C,
        Segment_Monthly_Gross_Recoverie!$A:$A,$A12,
        Segment_Monthly_Gross_Recoverie!$B:$B,AG$1)*Sensitivity_Analysis!$B$6</f>
        <v>11861.144696191701</v>
      </c>
      <c r="AH12" s="23">
        <f ca="1">SUMIFS(Segment_Monthly_Gross_Recoverie!$C:$C,
        Segment_Monthly_Gross_Recoverie!$A:$A,$A12,
        Segment_Monthly_Gross_Recoverie!$B:$B,AH$1)*Sensitivity_Analysis!$B$6</f>
        <v>11758.249648560601</v>
      </c>
      <c r="AI12" s="23">
        <f ca="1">SUMIFS(Segment_Monthly_Gross_Recoverie!$C:$C,
        Segment_Monthly_Gross_Recoverie!$A:$A,$A12,
        Segment_Monthly_Gross_Recoverie!$B:$B,AI$1)*Sensitivity_Analysis!$B$6</f>
        <v>11539.3857996522</v>
      </c>
      <c r="AJ12" s="23">
        <f ca="1">SUMIFS(Segment_Monthly_Gross_Recoverie!$C:$C,
        Segment_Monthly_Gross_Recoverie!$A:$A,$A12,
        Segment_Monthly_Gross_Recoverie!$B:$B,AJ$1)*Sensitivity_Analysis!$B$6</f>
        <v>11329.9804182352</v>
      </c>
      <c r="AK12" s="23">
        <f ca="1">SUMIFS(Segment_Monthly_Gross_Recoverie!$C:$C,
        Segment_Monthly_Gross_Recoverie!$A:$A,$A12,
        Segment_Monthly_Gross_Recoverie!$B:$B,AK$1)*Sensitivity_Analysis!$B$6</f>
        <v>11121.596381851001</v>
      </c>
      <c r="AL12" s="23">
        <f ca="1">SUMIFS(Segment_Monthly_Gross_Recoverie!$C:$C,
        Segment_Monthly_Gross_Recoverie!$A:$A,$A12,
        Segment_Monthly_Gross_Recoverie!$B:$B,AL$1)*Sensitivity_Analysis!$B$6</f>
        <v>10901.379677583</v>
      </c>
      <c r="AM12" s="23">
        <f ca="1">SUMIFS(Segment_Monthly_Gross_Recoverie!$C:$C,
        Segment_Monthly_Gross_Recoverie!$A:$A,$A12,
        Segment_Monthly_Gross_Recoverie!$B:$B,AM$1)*Sensitivity_Analysis!$B$6</f>
        <v>10733.164020635</v>
      </c>
      <c r="AN12" s="23">
        <f ca="1">SUMIFS(Segment_Monthly_Gross_Recoverie!$C:$C,
        Segment_Monthly_Gross_Recoverie!$A:$A,$A12,
        Segment_Monthly_Gross_Recoverie!$B:$B,AN$1)*Sensitivity_Analysis!$B$6</f>
        <v>10566.3266315316</v>
      </c>
      <c r="AO12" s="23">
        <f ca="1">SUMIFS(Segment_Monthly_Gross_Recoverie!$C:$C,
        Segment_Monthly_Gross_Recoverie!$A:$A,$A12,
        Segment_Monthly_Gross_Recoverie!$B:$B,AO$1)*Sensitivity_Analysis!$B$6</f>
        <v>10360.067918631599</v>
      </c>
      <c r="AP12" s="23">
        <f ca="1">SUMIFS(Segment_Monthly_Gross_Recoverie!$C:$C,
        Segment_Monthly_Gross_Recoverie!$A:$A,$A12,
        Segment_Monthly_Gross_Recoverie!$B:$B,AP$1)*Sensitivity_Analysis!$B$6</f>
        <v>10176.833618198199</v>
      </c>
      <c r="AQ12" s="23">
        <f ca="1">SUMIFS(Segment_Monthly_Gross_Recoverie!$C:$C,
        Segment_Monthly_Gross_Recoverie!$A:$A,$A12,
        Segment_Monthly_Gross_Recoverie!$B:$B,AQ$1)*Sensitivity_Analysis!$B$6</f>
        <v>10007.6886988568</v>
      </c>
      <c r="AR12" s="23">
        <f ca="1">SUMIFS(Segment_Monthly_Gross_Recoverie!$C:$C,
        Segment_Monthly_Gross_Recoverie!$A:$A,$A12,
        Segment_Monthly_Gross_Recoverie!$B:$B,AR$1)*Sensitivity_Analysis!$B$6</f>
        <v>9835.7688800399992</v>
      </c>
      <c r="AS12" s="23">
        <f ca="1">SUMIFS(Segment_Monthly_Gross_Recoverie!$C:$C,
        Segment_Monthly_Gross_Recoverie!$A:$A,$A12,
        Segment_Monthly_Gross_Recoverie!$B:$B,AS$1)*Sensitivity_Analysis!$B$6</f>
        <v>9670.9587502610993</v>
      </c>
      <c r="AT12" s="23">
        <f ca="1">SUMIFS(Segment_Monthly_Gross_Recoverie!$C:$C,
        Segment_Monthly_Gross_Recoverie!$A:$A,$A12,
        Segment_Monthly_Gross_Recoverie!$B:$B,AT$1)*Sensitivity_Analysis!$B$6</f>
        <v>9543.8808248163004</v>
      </c>
      <c r="AU12" s="23">
        <f ca="1">SUMIFS(Segment_Monthly_Gross_Recoverie!$C:$C,
        Segment_Monthly_Gross_Recoverie!$A:$A,$A12,
        Segment_Monthly_Gross_Recoverie!$B:$B,AU$1)*Sensitivity_Analysis!$B$6</f>
        <v>9361.8603326976008</v>
      </c>
      <c r="AV12" s="23">
        <f ca="1">SUMIFS(Segment_Monthly_Gross_Recoverie!$C:$C,
        Segment_Monthly_Gross_Recoverie!$A:$A,$A12,
        Segment_Monthly_Gross_Recoverie!$B:$B,AV$1)*Sensitivity_Analysis!$B$6</f>
        <v>9209.9114697599998</v>
      </c>
      <c r="AW12" s="23">
        <f ca="1">SUMIFS(Segment_Monthly_Gross_Recoverie!$C:$C,
        Segment_Monthly_Gross_Recoverie!$A:$A,$A12,
        Segment_Monthly_Gross_Recoverie!$B:$B,AW$1)*Sensitivity_Analysis!$B$6</f>
        <v>9094.7791650351992</v>
      </c>
      <c r="AX12" s="23">
        <f ca="1">SUMIFS(Segment_Monthly_Gross_Recoverie!$C:$C,
        Segment_Monthly_Gross_Recoverie!$A:$A,$A12,
        Segment_Monthly_Gross_Recoverie!$B:$B,AX$1)*Sensitivity_Analysis!$B$6</f>
        <v>8958.7680057571997</v>
      </c>
      <c r="AY12" s="23">
        <f ca="1">SUMIFS(Segment_Monthly_Gross_Recoverie!$C:$C,
        Segment_Monthly_Gross_Recoverie!$A:$A,$A12,
        Segment_Monthly_Gross_Recoverie!$B:$B,AY$1)*Sensitivity_Analysis!$B$6</f>
        <v>8823.7365930714004</v>
      </c>
      <c r="AZ12" s="23">
        <f ca="1">SUMIFS(Segment_Monthly_Gross_Recoverie!$C:$C,
        Segment_Monthly_Gross_Recoverie!$A:$A,$A12,
        Segment_Monthly_Gross_Recoverie!$B:$B,AZ$1)*Sensitivity_Analysis!$B$6</f>
        <v>8763.3959406335998</v>
      </c>
      <c r="BA12" s="23">
        <f ca="1">SUMIFS(Segment_Monthly_Gross_Recoverie!$C:$C,
        Segment_Monthly_Gross_Recoverie!$A:$A,$A12,
        Segment_Monthly_Gross_Recoverie!$B:$B,BA$1)*Sensitivity_Analysis!$B$6</f>
        <v>8700.5681974275994</v>
      </c>
      <c r="BB12" s="23">
        <f ca="1">SUMIFS(Segment_Monthly_Gross_Recoverie!$C:$C,
        Segment_Monthly_Gross_Recoverie!$A:$A,$A12,
        Segment_Monthly_Gross_Recoverie!$B:$B,BB$1)*Sensitivity_Analysis!$B$6</f>
        <v>8623.1032819335996</v>
      </c>
      <c r="BC12" s="23">
        <f ca="1">SUMIFS(Segment_Monthly_Gross_Recoverie!$C:$C,
        Segment_Monthly_Gross_Recoverie!$A:$A,$A12,
        Segment_Monthly_Gross_Recoverie!$B:$B,BC$1)*Sensitivity_Analysis!$B$6</f>
        <v>8560.0135727567995</v>
      </c>
      <c r="BD12" s="23">
        <f ca="1">SUMIFS(Segment_Monthly_Gross_Recoverie!$C:$C,
        Segment_Monthly_Gross_Recoverie!$A:$A,$A12,
        Segment_Monthly_Gross_Recoverie!$B:$B,BD$1)*Sensitivity_Analysis!$B$6</f>
        <v>8436.1890627090997</v>
      </c>
      <c r="BE12" s="23">
        <f ca="1">SUMIFS(Segment_Monthly_Gross_Recoverie!$C:$C,
        Segment_Monthly_Gross_Recoverie!$A:$A,$A12,
        Segment_Monthly_Gross_Recoverie!$B:$B,BE$1)*Sensitivity_Analysis!$B$6</f>
        <v>8399.2134408462007</v>
      </c>
      <c r="BF12" s="23">
        <f ca="1">SUMIFS(Segment_Monthly_Gross_Recoverie!$C:$C,
        Segment_Monthly_Gross_Recoverie!$A:$A,$A12,
        Segment_Monthly_Gross_Recoverie!$B:$B,BF$1)*Sensitivity_Analysis!$B$6</f>
        <v>8316.6310694870008</v>
      </c>
      <c r="BG12" s="23">
        <f ca="1">SUMIFS(Segment_Monthly_Gross_Recoverie!$C:$C,
        Segment_Monthly_Gross_Recoverie!$A:$A,$A12,
        Segment_Monthly_Gross_Recoverie!$B:$B,BG$1)*Sensitivity_Analysis!$B$6</f>
        <v>8281.1691938040003</v>
      </c>
      <c r="BH12" s="23">
        <f ca="1">SUMIFS(Segment_Monthly_Gross_Recoverie!$C:$C,
        Segment_Monthly_Gross_Recoverie!$A:$A,$A12,
        Segment_Monthly_Gross_Recoverie!$B:$B,BH$1)*Sensitivity_Analysis!$B$6</f>
        <v>8291.0458344568997</v>
      </c>
      <c r="BI12" s="23">
        <f ca="1">SUMIFS(Segment_Monthly_Gross_Recoverie!$C:$C,
        Segment_Monthly_Gross_Recoverie!$A:$A,$A12,
        Segment_Monthly_Gross_Recoverie!$B:$B,BI$1)*Sensitivity_Analysis!$B$6</f>
        <v>8340.6746478648001</v>
      </c>
      <c r="BJ12" s="23">
        <f ca="1">SUMIFS(Segment_Monthly_Gross_Recoverie!$C:$C,
        Segment_Monthly_Gross_Recoverie!$A:$A,$A12,
        Segment_Monthly_Gross_Recoverie!$B:$B,BJ$1)*Sensitivity_Analysis!$B$6</f>
        <v>8464.4677549852004</v>
      </c>
      <c r="BK12" s="23">
        <f ca="1">SUMIFS(Segment_Monthly_Gross_Recoverie!$C:$C,
        Segment_Monthly_Gross_Recoverie!$A:$A,$A12,
        Segment_Monthly_Gross_Recoverie!$B:$B,BK$1)*Sensitivity_Analysis!$B$6</f>
        <v>8525.4545397163001</v>
      </c>
      <c r="BL12" s="23">
        <f ca="1">SUMIFS(Segment_Monthly_Gross_Recoverie!$C:$C,
        Segment_Monthly_Gross_Recoverie!$A:$A,$A12,
        Segment_Monthly_Gross_Recoverie!$B:$B,BL$1)*Sensitivity_Analysis!$B$6</f>
        <v>8744.1801245414008</v>
      </c>
      <c r="BM12" s="23">
        <f ca="1">SUMIFS(Segment_Monthly_Gross_Recoverie!$C:$C,
        Segment_Monthly_Gross_Recoverie!$A:$A,$A12,
        Segment_Monthly_Gross_Recoverie!$B:$B,BM$1)*Sensitivity_Analysis!$B$6</f>
        <v>8954.6960557999992</v>
      </c>
      <c r="BN12" s="23">
        <f ca="1">SUMIFS(Segment_Monthly_Gross_Recoverie!$C:$C,
        Segment_Monthly_Gross_Recoverie!$A:$A,$A12,
        Segment_Monthly_Gross_Recoverie!$B:$B,BN$1)*Sensitivity_Analysis!$B$6</f>
        <v>8998.1125864827009</v>
      </c>
      <c r="BO12" s="23">
        <f ca="1">SUMIFS(Segment_Monthly_Gross_Recoverie!$C:$C,
        Segment_Monthly_Gross_Recoverie!$A:$A,$A12,
        Segment_Monthly_Gross_Recoverie!$B:$B,BO$1)*Sensitivity_Analysis!$B$6</f>
        <v>9161.3479826557996</v>
      </c>
      <c r="BP12" s="23">
        <f ca="1">SUMIFS(Segment_Monthly_Gross_Recoverie!$C:$C,
        Segment_Monthly_Gross_Recoverie!$A:$A,$A12,
        Segment_Monthly_Gross_Recoverie!$B:$B,BP$1)*Sensitivity_Analysis!$B$6</f>
        <v>9428.4348396557998</v>
      </c>
      <c r="BQ12" s="23">
        <f ca="1">SUMIFS(Segment_Monthly_Gross_Recoverie!$C:$C,
        Segment_Monthly_Gross_Recoverie!$A:$A,$A12,
        Segment_Monthly_Gross_Recoverie!$B:$B,BQ$1)*Sensitivity_Analysis!$B$6</f>
        <v>9656.7917880542009</v>
      </c>
      <c r="BR12" s="23">
        <f ca="1">SUMIFS(Segment_Monthly_Gross_Recoverie!$C:$C,
        Segment_Monthly_Gross_Recoverie!$A:$A,$A12,
        Segment_Monthly_Gross_Recoverie!$B:$B,BR$1)*Sensitivity_Analysis!$B$6</f>
        <v>9922.6397559447996</v>
      </c>
      <c r="BS12" s="23">
        <f ca="1">SUMIFS(Segment_Monthly_Gross_Recoverie!$C:$C,
        Segment_Monthly_Gross_Recoverie!$A:$A,$A12,
        Segment_Monthly_Gross_Recoverie!$B:$B,BS$1)*Sensitivity_Analysis!$B$6</f>
        <v>10245.4396833176</v>
      </c>
      <c r="BT12" s="23">
        <f ca="1">SUMIFS(Segment_Monthly_Gross_Recoverie!$C:$C,
        Segment_Monthly_Gross_Recoverie!$A:$A,$A12,
        Segment_Monthly_Gross_Recoverie!$B:$B,BT$1)*Sensitivity_Analysis!$B$6</f>
        <v>10512.153849419999</v>
      </c>
      <c r="BU12" s="23">
        <f ca="1">SUMIFS(Segment_Monthly_Gross_Recoverie!$C:$C,
        Segment_Monthly_Gross_Recoverie!$A:$A,$A12,
        Segment_Monthly_Gross_Recoverie!$B:$B,BU$1)*Sensitivity_Analysis!$B$6</f>
        <v>10616.407351334101</v>
      </c>
      <c r="BV12" s="23">
        <f ca="1">SUMIFS(Segment_Monthly_Gross_Recoverie!$C:$C,
        Segment_Monthly_Gross_Recoverie!$A:$A,$A12,
        Segment_Monthly_Gross_Recoverie!$B:$B,BV$1)*Sensitivity_Analysis!$B$6</f>
        <v>10820.922828385999</v>
      </c>
      <c r="BW12" s="23">
        <f ca="1">SUMIFS(Segment_Monthly_Gross_Recoverie!$C:$C,
        Segment_Monthly_Gross_Recoverie!$A:$A,$A12,
        Segment_Monthly_Gross_Recoverie!$B:$B,BW$1)*Sensitivity_Analysis!$B$6</f>
        <v>11072.950182376</v>
      </c>
      <c r="BX12" s="23">
        <f ca="1">SUMIFS(Segment_Monthly_Gross_Recoverie!$C:$C,
        Segment_Monthly_Gross_Recoverie!$A:$A,$A12,
        Segment_Monthly_Gross_Recoverie!$B:$B,BX$1)*Sensitivity_Analysis!$B$6</f>
        <v>11142.631371129701</v>
      </c>
      <c r="BY12" s="23">
        <f ca="1">SUMIFS(Segment_Monthly_Gross_Recoverie!$C:$C,
        Segment_Monthly_Gross_Recoverie!$A:$A,$A12,
        Segment_Monthly_Gross_Recoverie!$B:$B,BY$1)*Sensitivity_Analysis!$B$6</f>
        <v>11186.907761771199</v>
      </c>
      <c r="BZ12" s="23">
        <f ca="1">SUMIFS(Segment_Monthly_Gross_Recoverie!$C:$C,
        Segment_Monthly_Gross_Recoverie!$A:$A,$A12,
        Segment_Monthly_Gross_Recoverie!$B:$B,BZ$1)*Sensitivity_Analysis!$B$6</f>
        <v>11282.358822824999</v>
      </c>
      <c r="CA12" s="23">
        <f ca="1">SUMIFS(Segment_Monthly_Gross_Recoverie!$C:$C,
        Segment_Monthly_Gross_Recoverie!$A:$A,$A12,
        Segment_Monthly_Gross_Recoverie!$B:$B,CA$1)*Sensitivity_Analysis!$B$6</f>
        <v>11254.936737006101</v>
      </c>
      <c r="CB12" s="23">
        <f ca="1">SUMIFS(Segment_Monthly_Gross_Recoverie!$C:$C,
        Segment_Monthly_Gross_Recoverie!$A:$A,$A12,
        Segment_Monthly_Gross_Recoverie!$B:$B,CB$1)*Sensitivity_Analysis!$B$6</f>
        <v>11405.0989496819</v>
      </c>
      <c r="CC12" s="23">
        <f ca="1">SUMIFS(Segment_Monthly_Gross_Recoverie!$C:$C,
        Segment_Monthly_Gross_Recoverie!$A:$A,$A12,
        Segment_Monthly_Gross_Recoverie!$B:$B,CC$1)*Sensitivity_Analysis!$B$6</f>
        <v>11294.090593618799</v>
      </c>
      <c r="CD12" s="23">
        <f ca="1">SUMIFS(Segment_Monthly_Gross_Recoverie!$C:$C,
        Segment_Monthly_Gross_Recoverie!$A:$A,$A12,
        Segment_Monthly_Gross_Recoverie!$B:$B,CD$1)*Sensitivity_Analysis!$B$6</f>
        <v>11344.165977652599</v>
      </c>
      <c r="CE12" s="23">
        <f ca="1">SUMIFS(Segment_Monthly_Gross_Recoverie!$C:$C,
        Segment_Monthly_Gross_Recoverie!$A:$A,$A12,
        Segment_Monthly_Gross_Recoverie!$B:$B,CE$1)*Sensitivity_Analysis!$B$6</f>
        <v>11452.56196556</v>
      </c>
      <c r="CF12" s="23">
        <f ca="1">SUMIFS(Segment_Monthly_Gross_Recoverie!$C:$C,
        Segment_Monthly_Gross_Recoverie!$A:$A,$A12,
        Segment_Monthly_Gross_Recoverie!$B:$B,CF$1)*Sensitivity_Analysis!$B$6</f>
        <v>11373.222541753201</v>
      </c>
      <c r="CG12" s="23">
        <f ca="1">SUMIFS(Segment_Monthly_Gross_Recoverie!$C:$C,
        Segment_Monthly_Gross_Recoverie!$A:$A,$A12,
        Segment_Monthly_Gross_Recoverie!$B:$B,CG$1)*Sensitivity_Analysis!$B$6</f>
        <v>11271.1260986296</v>
      </c>
      <c r="CH12" s="19"/>
    </row>
    <row r="13" spans="1:86" ht="12.75" x14ac:dyDescent="0.2">
      <c r="A13" s="28" t="str">
        <f ca="1">IFERROR(__xludf.DUMMYFUNCTION("""COMPUTED_VALUE"""),"subprime_q1")</f>
        <v>subprime_q1</v>
      </c>
      <c r="B13" s="22">
        <f ca="1">SUMIFS(Segment_Monthly_Gross_Recoverie!$C:$C,
        Segment_Monthly_Gross_Recoverie!$A:$A,$A13,
        Segment_Monthly_Gross_Recoverie!$B:$B,B$1)*Sensitivity_Analysis!$B$6</f>
        <v>0</v>
      </c>
      <c r="C13" s="22">
        <f ca="1">SUMIFS(Segment_Monthly_Gross_Recoverie!$C:$C,
        Segment_Monthly_Gross_Recoverie!$A:$A,$A13,
        Segment_Monthly_Gross_Recoverie!$B:$B,C$1)*Sensitivity_Analysis!$B$6</f>
        <v>0</v>
      </c>
      <c r="D13" s="22">
        <f ca="1">SUMIFS(Segment_Monthly_Gross_Recoverie!$C:$C,
        Segment_Monthly_Gross_Recoverie!$A:$A,$A13,
        Segment_Monthly_Gross_Recoverie!$B:$B,D$1)*Sensitivity_Analysis!$B$6</f>
        <v>0</v>
      </c>
      <c r="E13" s="22">
        <f ca="1">SUMIFS(Segment_Monthly_Gross_Recoverie!$C:$C,
        Segment_Monthly_Gross_Recoverie!$A:$A,$A13,
        Segment_Monthly_Gross_Recoverie!$B:$B,E$1)*Sensitivity_Analysis!$B$6</f>
        <v>0</v>
      </c>
      <c r="F13" s="22">
        <f ca="1">SUMIFS(Segment_Monthly_Gross_Recoverie!$C:$C,
        Segment_Monthly_Gross_Recoverie!$A:$A,$A13,
        Segment_Monthly_Gross_Recoverie!$B:$B,F$1)*Sensitivity_Analysis!$B$6</f>
        <v>0</v>
      </c>
      <c r="G13" s="22">
        <f ca="1">SUMIFS(Segment_Monthly_Gross_Recoverie!$C:$C,
        Segment_Monthly_Gross_Recoverie!$A:$A,$A13,
        Segment_Monthly_Gross_Recoverie!$B:$B,G$1)*Sensitivity_Analysis!$B$6</f>
        <v>0</v>
      </c>
      <c r="H13" s="22">
        <f ca="1">SUMIFS(Segment_Monthly_Gross_Recoverie!$C:$C,
        Segment_Monthly_Gross_Recoverie!$A:$A,$A13,
        Segment_Monthly_Gross_Recoverie!$B:$B,H$1)*Sensitivity_Analysis!$B$6</f>
        <v>0</v>
      </c>
      <c r="I13" s="22">
        <f ca="1">SUMIFS(Segment_Monthly_Gross_Recoverie!$C:$C,
        Segment_Monthly_Gross_Recoverie!$A:$A,$A13,
        Segment_Monthly_Gross_Recoverie!$B:$B,I$1)*Sensitivity_Analysis!$B$6</f>
        <v>0</v>
      </c>
      <c r="J13" s="22">
        <f ca="1">SUMIFS(Segment_Monthly_Gross_Recoverie!$C:$C,
        Segment_Monthly_Gross_Recoverie!$A:$A,$A13,
        Segment_Monthly_Gross_Recoverie!$B:$B,J$1)*Sensitivity_Analysis!$B$6</f>
        <v>0</v>
      </c>
      <c r="K13" s="22">
        <f ca="1">SUMIFS(Segment_Monthly_Gross_Recoverie!$C:$C,
        Segment_Monthly_Gross_Recoverie!$A:$A,$A13,
        Segment_Monthly_Gross_Recoverie!$B:$B,K$1)*Sensitivity_Analysis!$B$6</f>
        <v>0</v>
      </c>
      <c r="L13" s="22">
        <f ca="1">SUMIFS(Segment_Monthly_Gross_Recoverie!$C:$C,
        Segment_Monthly_Gross_Recoverie!$A:$A,$A13,
        Segment_Monthly_Gross_Recoverie!$B:$B,L$1)*Sensitivity_Analysis!$B$6</f>
        <v>1.1705235711999999</v>
      </c>
      <c r="M13" s="22">
        <f ca="1">SUMIFS(Segment_Monthly_Gross_Recoverie!$C:$C,
        Segment_Monthly_Gross_Recoverie!$A:$A,$A13,
        Segment_Monthly_Gross_Recoverie!$B:$B,M$1)*Sensitivity_Analysis!$B$6</f>
        <v>1.3730111035999999</v>
      </c>
      <c r="N13" s="22">
        <f ca="1">SUMIFS(Segment_Monthly_Gross_Recoverie!$C:$C,
        Segment_Monthly_Gross_Recoverie!$A:$A,$A13,
        Segment_Monthly_Gross_Recoverie!$B:$B,N$1)*Sensitivity_Analysis!$B$6</f>
        <v>1.3458258756000001</v>
      </c>
      <c r="O13" s="22">
        <f ca="1">SUMIFS(Segment_Monthly_Gross_Recoverie!$C:$C,
        Segment_Monthly_Gross_Recoverie!$A:$A,$A13,
        Segment_Monthly_Gross_Recoverie!$B:$B,O$1)*Sensitivity_Analysis!$B$6</f>
        <v>4.8972892121999996</v>
      </c>
      <c r="P13" s="22">
        <f ca="1">SUMIFS(Segment_Monthly_Gross_Recoverie!$C:$C,
        Segment_Monthly_Gross_Recoverie!$A:$A,$A13,
        Segment_Monthly_Gross_Recoverie!$B:$B,P$1)*Sensitivity_Analysis!$B$6</f>
        <v>10.726859603799999</v>
      </c>
      <c r="Q13" s="22">
        <f ca="1">SUMIFS(Segment_Monthly_Gross_Recoverie!$C:$C,
        Segment_Monthly_Gross_Recoverie!$A:$A,$A13,
        Segment_Monthly_Gross_Recoverie!$B:$B,Q$1)*Sensitivity_Analysis!$B$6</f>
        <v>13.923316284</v>
      </c>
      <c r="R13" s="22">
        <f ca="1">SUMIFS(Segment_Monthly_Gross_Recoverie!$C:$C,
        Segment_Monthly_Gross_Recoverie!$A:$A,$A13,
        Segment_Monthly_Gross_Recoverie!$B:$B,R$1)*Sensitivity_Analysis!$B$6</f>
        <v>13.901836107199999</v>
      </c>
      <c r="S13" s="22">
        <f ca="1">SUMIFS(Segment_Monthly_Gross_Recoverie!$C:$C,
        Segment_Monthly_Gross_Recoverie!$A:$A,$A13,
        Segment_Monthly_Gross_Recoverie!$B:$B,S$1)*Sensitivity_Analysis!$B$6</f>
        <v>13.626590416399999</v>
      </c>
      <c r="T13" s="22">
        <f ca="1">SUMIFS(Segment_Monthly_Gross_Recoverie!$C:$C,
        Segment_Monthly_Gross_Recoverie!$A:$A,$A13,
        Segment_Monthly_Gross_Recoverie!$B:$B,T$1)*Sensitivity_Analysis!$B$6</f>
        <v>17.181087904999998</v>
      </c>
      <c r="U13" s="22">
        <f ca="1">SUMIFS(Segment_Monthly_Gross_Recoverie!$C:$C,
        Segment_Monthly_Gross_Recoverie!$A:$A,$A13,
        Segment_Monthly_Gross_Recoverie!$B:$B,U$1)*Sensitivity_Analysis!$B$6</f>
        <v>21.0378859488</v>
      </c>
      <c r="V13" s="22">
        <f ca="1">SUMIFS(Segment_Monthly_Gross_Recoverie!$C:$C,
        Segment_Monthly_Gross_Recoverie!$A:$A,$A13,
        Segment_Monthly_Gross_Recoverie!$B:$B,V$1)*Sensitivity_Analysis!$B$6</f>
        <v>24.472943104900001</v>
      </c>
      <c r="W13" s="22">
        <f ca="1">SUMIFS(Segment_Monthly_Gross_Recoverie!$C:$C,
        Segment_Monthly_Gross_Recoverie!$A:$A,$A13,
        Segment_Monthly_Gross_Recoverie!$B:$B,W$1)*Sensitivity_Analysis!$B$6</f>
        <v>24.323003601500002</v>
      </c>
      <c r="X13" s="22">
        <f ca="1">SUMIFS(Segment_Monthly_Gross_Recoverie!$C:$C,
        Segment_Monthly_Gross_Recoverie!$A:$A,$A13,
        Segment_Monthly_Gross_Recoverie!$B:$B,X$1)*Sensitivity_Analysis!$B$6</f>
        <v>29.490412490099999</v>
      </c>
      <c r="Y13" s="22">
        <f ca="1">SUMIFS(Segment_Monthly_Gross_Recoverie!$C:$C,
        Segment_Monthly_Gross_Recoverie!$A:$A,$A13,
        Segment_Monthly_Gross_Recoverie!$B:$B,Y$1)*Sensitivity_Analysis!$B$6</f>
        <v>41.908529890499999</v>
      </c>
      <c r="Z13" s="22">
        <f ca="1">SUMIFS(Segment_Monthly_Gross_Recoverie!$C:$C,
        Segment_Monthly_Gross_Recoverie!$A:$A,$A13,
        Segment_Monthly_Gross_Recoverie!$B:$B,Z$1)*Sensitivity_Analysis!$B$6</f>
        <v>55.0948318636</v>
      </c>
      <c r="AA13" s="22">
        <f ca="1">SUMIFS(Segment_Monthly_Gross_Recoverie!$C:$C,
        Segment_Monthly_Gross_Recoverie!$A:$A,$A13,
        Segment_Monthly_Gross_Recoverie!$B:$B,AA$1)*Sensitivity_Analysis!$B$6</f>
        <v>57.731530462400002</v>
      </c>
      <c r="AB13" s="22">
        <f ca="1">SUMIFS(Segment_Monthly_Gross_Recoverie!$C:$C,
        Segment_Monthly_Gross_Recoverie!$A:$A,$A13,
        Segment_Monthly_Gross_Recoverie!$B:$B,AB$1)*Sensitivity_Analysis!$B$6</f>
        <v>59.747492791900001</v>
      </c>
      <c r="AC13" s="22">
        <f ca="1">SUMIFS(Segment_Monthly_Gross_Recoverie!$C:$C,
        Segment_Monthly_Gross_Recoverie!$A:$A,$A13,
        Segment_Monthly_Gross_Recoverie!$B:$B,AC$1)*Sensitivity_Analysis!$B$6</f>
        <v>66.474518053200001</v>
      </c>
      <c r="AD13" s="22">
        <f ca="1">SUMIFS(Segment_Monthly_Gross_Recoverie!$C:$C,
        Segment_Monthly_Gross_Recoverie!$A:$A,$A13,
        Segment_Monthly_Gross_Recoverie!$B:$B,AD$1)*Sensitivity_Analysis!$B$6</f>
        <v>65.158026770700005</v>
      </c>
      <c r="AE13" s="22">
        <f ca="1">SUMIFS(Segment_Monthly_Gross_Recoverie!$C:$C,
        Segment_Monthly_Gross_Recoverie!$A:$A,$A13,
        Segment_Monthly_Gross_Recoverie!$B:$B,AE$1)*Sensitivity_Analysis!$B$6</f>
        <v>76.8885214875</v>
      </c>
      <c r="AF13" s="22">
        <f ca="1">SUMIFS(Segment_Monthly_Gross_Recoverie!$C:$C,
        Segment_Monthly_Gross_Recoverie!$A:$A,$A13,
        Segment_Monthly_Gross_Recoverie!$B:$B,AF$1)*Sensitivity_Analysis!$B$6</f>
        <v>80.212527076200004</v>
      </c>
      <c r="AG13" s="22">
        <f ca="1">SUMIFS(Segment_Monthly_Gross_Recoverie!$C:$C,
        Segment_Monthly_Gross_Recoverie!$A:$A,$A13,
        Segment_Monthly_Gross_Recoverie!$B:$B,AG$1)*Sensitivity_Analysis!$B$6</f>
        <v>87.073856419899997</v>
      </c>
      <c r="AH13" s="22">
        <f ca="1">SUMIFS(Segment_Monthly_Gross_Recoverie!$C:$C,
        Segment_Monthly_Gross_Recoverie!$A:$A,$A13,
        Segment_Monthly_Gross_Recoverie!$B:$B,AH$1)*Sensitivity_Analysis!$B$6</f>
        <v>85.349858712699998</v>
      </c>
      <c r="AI13" s="22">
        <f ca="1">SUMIFS(Segment_Monthly_Gross_Recoverie!$C:$C,
        Segment_Monthly_Gross_Recoverie!$A:$A,$A13,
        Segment_Monthly_Gross_Recoverie!$B:$B,AI$1)*Sensitivity_Analysis!$B$6</f>
        <v>83.6597134509</v>
      </c>
      <c r="AJ13" s="22">
        <f ca="1">SUMIFS(Segment_Monthly_Gross_Recoverie!$C:$C,
        Segment_Monthly_Gross_Recoverie!$A:$A,$A13,
        Segment_Monthly_Gross_Recoverie!$B:$B,AJ$1)*Sensitivity_Analysis!$B$6</f>
        <v>89.460840510200001</v>
      </c>
      <c r="AK13" s="22">
        <f ca="1">SUMIFS(Segment_Monthly_Gross_Recoverie!$C:$C,
        Segment_Monthly_Gross_Recoverie!$A:$A,$A13,
        Segment_Monthly_Gross_Recoverie!$B:$B,AK$1)*Sensitivity_Analysis!$B$6</f>
        <v>95.167415037500007</v>
      </c>
      <c r="AL13" s="22">
        <f ca="1">SUMIFS(Segment_Monthly_Gross_Recoverie!$C:$C,
        Segment_Monthly_Gross_Recoverie!$A:$A,$A13,
        Segment_Monthly_Gross_Recoverie!$B:$B,AL$1)*Sensitivity_Analysis!$B$6</f>
        <v>96.399482643599995</v>
      </c>
      <c r="AM13" s="22">
        <f ca="1">SUMIFS(Segment_Monthly_Gross_Recoverie!$C:$C,
        Segment_Monthly_Gross_Recoverie!$A:$A,$A13,
        Segment_Monthly_Gross_Recoverie!$B:$B,AM$1)*Sensitivity_Analysis!$B$6</f>
        <v>99.211638184500003</v>
      </c>
      <c r="AN13" s="22">
        <f ca="1">SUMIFS(Segment_Monthly_Gross_Recoverie!$C:$C,
        Segment_Monthly_Gross_Recoverie!$A:$A,$A13,
        Segment_Monthly_Gross_Recoverie!$B:$B,AN$1)*Sensitivity_Analysis!$B$6</f>
        <v>103.228772036</v>
      </c>
      <c r="AO13" s="22">
        <f ca="1">SUMIFS(Segment_Monthly_Gross_Recoverie!$C:$C,
        Segment_Monthly_Gross_Recoverie!$A:$A,$A13,
        Segment_Monthly_Gross_Recoverie!$B:$B,AO$1)*Sensitivity_Analysis!$B$6</f>
        <v>109.6509704528</v>
      </c>
      <c r="AP13" s="22">
        <f ca="1">SUMIFS(Segment_Monthly_Gross_Recoverie!$C:$C,
        Segment_Monthly_Gross_Recoverie!$A:$A,$A13,
        Segment_Monthly_Gross_Recoverie!$B:$B,AP$1)*Sensitivity_Analysis!$B$6</f>
        <v>114.15231715340001</v>
      </c>
      <c r="AQ13" s="22">
        <f ca="1">SUMIFS(Segment_Monthly_Gross_Recoverie!$C:$C,
        Segment_Monthly_Gross_Recoverie!$A:$A,$A13,
        Segment_Monthly_Gross_Recoverie!$B:$B,AQ$1)*Sensitivity_Analysis!$B$6</f>
        <v>120.882167338</v>
      </c>
      <c r="AR13" s="22">
        <f ca="1">SUMIFS(Segment_Monthly_Gross_Recoverie!$C:$C,
        Segment_Monthly_Gross_Recoverie!$A:$A,$A13,
        Segment_Monthly_Gross_Recoverie!$B:$B,AR$1)*Sensitivity_Analysis!$B$6</f>
        <v>126.879215938</v>
      </c>
      <c r="AS13" s="22">
        <f ca="1">SUMIFS(Segment_Monthly_Gross_Recoverie!$C:$C,
        Segment_Monthly_Gross_Recoverie!$A:$A,$A13,
        Segment_Monthly_Gross_Recoverie!$B:$B,AS$1)*Sensitivity_Analysis!$B$6</f>
        <v>131.07455507739999</v>
      </c>
      <c r="AT13" s="22">
        <f ca="1">SUMIFS(Segment_Monthly_Gross_Recoverie!$C:$C,
        Segment_Monthly_Gross_Recoverie!$A:$A,$A13,
        Segment_Monthly_Gross_Recoverie!$B:$B,AT$1)*Sensitivity_Analysis!$B$6</f>
        <v>137.32311572559999</v>
      </c>
      <c r="AU13" s="22">
        <f ca="1">SUMIFS(Segment_Monthly_Gross_Recoverie!$C:$C,
        Segment_Monthly_Gross_Recoverie!$A:$A,$A13,
        Segment_Monthly_Gross_Recoverie!$B:$B,AU$1)*Sensitivity_Analysis!$B$6</f>
        <v>142.8613061328</v>
      </c>
      <c r="AV13" s="22">
        <f ca="1">SUMIFS(Segment_Monthly_Gross_Recoverie!$C:$C,
        Segment_Monthly_Gross_Recoverie!$A:$A,$A13,
        Segment_Monthly_Gross_Recoverie!$B:$B,AV$1)*Sensitivity_Analysis!$B$6</f>
        <v>153.4894042009</v>
      </c>
      <c r="AW13" s="22">
        <f ca="1">SUMIFS(Segment_Monthly_Gross_Recoverie!$C:$C,
        Segment_Monthly_Gross_Recoverie!$A:$A,$A13,
        Segment_Monthly_Gross_Recoverie!$B:$B,AW$1)*Sensitivity_Analysis!$B$6</f>
        <v>159.9964708862</v>
      </c>
      <c r="AX13" s="22">
        <f ca="1">SUMIFS(Segment_Monthly_Gross_Recoverie!$C:$C,
        Segment_Monthly_Gross_Recoverie!$A:$A,$A13,
        Segment_Monthly_Gross_Recoverie!$B:$B,AX$1)*Sensitivity_Analysis!$B$6</f>
        <v>178.23892247200001</v>
      </c>
      <c r="AY13" s="22">
        <f ca="1">SUMIFS(Segment_Monthly_Gross_Recoverie!$C:$C,
        Segment_Monthly_Gross_Recoverie!$A:$A,$A13,
        Segment_Monthly_Gross_Recoverie!$B:$B,AY$1)*Sensitivity_Analysis!$B$6</f>
        <v>192.3572709824</v>
      </c>
      <c r="AZ13" s="22">
        <f ca="1">SUMIFS(Segment_Monthly_Gross_Recoverie!$C:$C,
        Segment_Monthly_Gross_Recoverie!$A:$A,$A13,
        Segment_Monthly_Gross_Recoverie!$B:$B,AZ$1)*Sensitivity_Analysis!$B$6</f>
        <v>222.04036664259999</v>
      </c>
      <c r="BA13" s="22">
        <f ca="1">SUMIFS(Segment_Monthly_Gross_Recoverie!$C:$C,
        Segment_Monthly_Gross_Recoverie!$A:$A,$A13,
        Segment_Monthly_Gross_Recoverie!$B:$B,BA$1)*Sensitivity_Analysis!$B$6</f>
        <v>245.14620849600001</v>
      </c>
      <c r="BB13" s="22">
        <f ca="1">SUMIFS(Segment_Monthly_Gross_Recoverie!$C:$C,
        Segment_Monthly_Gross_Recoverie!$A:$A,$A13,
        Segment_Monthly_Gross_Recoverie!$B:$B,BB$1)*Sensitivity_Analysis!$B$6</f>
        <v>272.03839228980002</v>
      </c>
      <c r="BC13" s="22">
        <f ca="1">SUMIFS(Segment_Monthly_Gross_Recoverie!$C:$C,
        Segment_Monthly_Gross_Recoverie!$A:$A,$A13,
        Segment_Monthly_Gross_Recoverie!$B:$B,BC$1)*Sensitivity_Analysis!$B$6</f>
        <v>283.090738816</v>
      </c>
      <c r="BD13" s="22">
        <f ca="1">SUMIFS(Segment_Monthly_Gross_Recoverie!$C:$C,
        Segment_Monthly_Gross_Recoverie!$A:$A,$A13,
        Segment_Monthly_Gross_Recoverie!$B:$B,BD$1)*Sensitivity_Analysis!$B$6</f>
        <v>298.58285879800002</v>
      </c>
      <c r="BE13" s="22">
        <f ca="1">SUMIFS(Segment_Monthly_Gross_Recoverie!$C:$C,
        Segment_Monthly_Gross_Recoverie!$A:$A,$A13,
        Segment_Monthly_Gross_Recoverie!$B:$B,BE$1)*Sensitivity_Analysis!$B$6</f>
        <v>316.50055312320001</v>
      </c>
      <c r="BF13" s="22">
        <f ca="1">SUMIFS(Segment_Monthly_Gross_Recoverie!$C:$C,
        Segment_Monthly_Gross_Recoverie!$A:$A,$A13,
        Segment_Monthly_Gross_Recoverie!$B:$B,BF$1)*Sensitivity_Analysis!$B$6</f>
        <v>341.31331120800002</v>
      </c>
      <c r="BG13" s="22">
        <f ca="1">SUMIFS(Segment_Monthly_Gross_Recoverie!$C:$C,
        Segment_Monthly_Gross_Recoverie!$A:$A,$A13,
        Segment_Monthly_Gross_Recoverie!$B:$B,BG$1)*Sensitivity_Analysis!$B$6</f>
        <v>383.58291689219999</v>
      </c>
      <c r="BH13" s="22">
        <f ca="1">SUMIFS(Segment_Monthly_Gross_Recoverie!$C:$C,
        Segment_Monthly_Gross_Recoverie!$A:$A,$A13,
        Segment_Monthly_Gross_Recoverie!$B:$B,BH$1)*Sensitivity_Analysis!$B$6</f>
        <v>413.59464233189999</v>
      </c>
      <c r="BI13" s="22">
        <f ca="1">SUMIFS(Segment_Monthly_Gross_Recoverie!$C:$C,
        Segment_Monthly_Gross_Recoverie!$A:$A,$A13,
        Segment_Monthly_Gross_Recoverie!$B:$B,BI$1)*Sensitivity_Analysis!$B$6</f>
        <v>460.40647218740003</v>
      </c>
      <c r="BJ13" s="22">
        <f ca="1">SUMIFS(Segment_Monthly_Gross_Recoverie!$C:$C,
        Segment_Monthly_Gross_Recoverie!$A:$A,$A13,
        Segment_Monthly_Gross_Recoverie!$B:$B,BJ$1)*Sensitivity_Analysis!$B$6</f>
        <v>506.93173340160001</v>
      </c>
      <c r="BK13" s="22">
        <f ca="1">SUMIFS(Segment_Monthly_Gross_Recoverie!$C:$C,
        Segment_Monthly_Gross_Recoverie!$A:$A,$A13,
        Segment_Monthly_Gross_Recoverie!$B:$B,BK$1)*Sensitivity_Analysis!$B$6</f>
        <v>549.95658377239999</v>
      </c>
      <c r="BL13" s="22">
        <f ca="1">SUMIFS(Segment_Monthly_Gross_Recoverie!$C:$C,
        Segment_Monthly_Gross_Recoverie!$A:$A,$A13,
        Segment_Monthly_Gross_Recoverie!$B:$B,BL$1)*Sensitivity_Analysis!$B$6</f>
        <v>596.09424285720002</v>
      </c>
      <c r="BM13" s="22">
        <f ca="1">SUMIFS(Segment_Monthly_Gross_Recoverie!$C:$C,
        Segment_Monthly_Gross_Recoverie!$A:$A,$A13,
        Segment_Monthly_Gross_Recoverie!$B:$B,BM$1)*Sensitivity_Analysis!$B$6</f>
        <v>645.73182860550003</v>
      </c>
      <c r="BN13" s="22">
        <f ca="1">SUMIFS(Segment_Monthly_Gross_Recoverie!$C:$C,
        Segment_Monthly_Gross_Recoverie!$A:$A,$A13,
        Segment_Monthly_Gross_Recoverie!$B:$B,BN$1)*Sensitivity_Analysis!$B$6</f>
        <v>708.00915118859996</v>
      </c>
      <c r="BO13" s="22">
        <f ca="1">SUMIFS(Segment_Monthly_Gross_Recoverie!$C:$C,
        Segment_Monthly_Gross_Recoverie!$A:$A,$A13,
        Segment_Monthly_Gross_Recoverie!$B:$B,BO$1)*Sensitivity_Analysis!$B$6</f>
        <v>754.64806175880005</v>
      </c>
      <c r="BP13" s="22">
        <f ca="1">SUMIFS(Segment_Monthly_Gross_Recoverie!$C:$C,
        Segment_Monthly_Gross_Recoverie!$A:$A,$A13,
        Segment_Monthly_Gross_Recoverie!$B:$B,BP$1)*Sensitivity_Analysis!$B$6</f>
        <v>780.49014759680006</v>
      </c>
      <c r="BQ13" s="22">
        <f ca="1">SUMIFS(Segment_Monthly_Gross_Recoverie!$C:$C,
        Segment_Monthly_Gross_Recoverie!$A:$A,$A13,
        Segment_Monthly_Gross_Recoverie!$B:$B,BQ$1)*Sensitivity_Analysis!$B$6</f>
        <v>836.70541962719994</v>
      </c>
      <c r="BR13" s="22">
        <f ca="1">SUMIFS(Segment_Monthly_Gross_Recoverie!$C:$C,
        Segment_Monthly_Gross_Recoverie!$A:$A,$A13,
        Segment_Monthly_Gross_Recoverie!$B:$B,BR$1)*Sensitivity_Analysis!$B$6</f>
        <v>923.23037472919998</v>
      </c>
      <c r="BS13" s="22">
        <f ca="1">SUMIFS(Segment_Monthly_Gross_Recoverie!$C:$C,
        Segment_Monthly_Gross_Recoverie!$A:$A,$A13,
        Segment_Monthly_Gross_Recoverie!$B:$B,BS$1)*Sensitivity_Analysis!$B$6</f>
        <v>1005.4783430908</v>
      </c>
      <c r="BT13" s="22">
        <f ca="1">SUMIFS(Segment_Monthly_Gross_Recoverie!$C:$C,
        Segment_Monthly_Gross_Recoverie!$A:$A,$A13,
        Segment_Monthly_Gross_Recoverie!$B:$B,BT$1)*Sensitivity_Analysis!$B$6</f>
        <v>1090.0634697667999</v>
      </c>
      <c r="BU13" s="22">
        <f ca="1">SUMIFS(Segment_Monthly_Gross_Recoverie!$C:$C,
        Segment_Monthly_Gross_Recoverie!$A:$A,$A13,
        Segment_Monthly_Gross_Recoverie!$B:$B,BU$1)*Sensitivity_Analysis!$B$6</f>
        <v>1166.0168749658001</v>
      </c>
      <c r="BV13" s="22">
        <f ca="1">SUMIFS(Segment_Monthly_Gross_Recoverie!$C:$C,
        Segment_Monthly_Gross_Recoverie!$A:$A,$A13,
        Segment_Monthly_Gross_Recoverie!$B:$B,BV$1)*Sensitivity_Analysis!$B$6</f>
        <v>1248.0846600089999</v>
      </c>
      <c r="BW13" s="22">
        <f ca="1">SUMIFS(Segment_Monthly_Gross_Recoverie!$C:$C,
        Segment_Monthly_Gross_Recoverie!$A:$A,$A13,
        Segment_Monthly_Gross_Recoverie!$B:$B,BW$1)*Sensitivity_Analysis!$B$6</f>
        <v>1303.2636135124999</v>
      </c>
      <c r="BX13" s="22">
        <f ca="1">SUMIFS(Segment_Monthly_Gross_Recoverie!$C:$C,
        Segment_Monthly_Gross_Recoverie!$A:$A,$A13,
        Segment_Monthly_Gross_Recoverie!$B:$B,BX$1)*Sensitivity_Analysis!$B$6</f>
        <v>1355.7767670963999</v>
      </c>
      <c r="BY13" s="22">
        <f ca="1">SUMIFS(Segment_Monthly_Gross_Recoverie!$C:$C,
        Segment_Monthly_Gross_Recoverie!$A:$A,$A13,
        Segment_Monthly_Gross_Recoverie!$B:$B,BY$1)*Sensitivity_Analysis!$B$6</f>
        <v>1387.7993657459999</v>
      </c>
      <c r="BZ13" s="22">
        <f ca="1">SUMIFS(Segment_Monthly_Gross_Recoverie!$C:$C,
        Segment_Monthly_Gross_Recoverie!$A:$A,$A13,
        Segment_Monthly_Gross_Recoverie!$B:$B,BZ$1)*Sensitivity_Analysis!$B$6</f>
        <v>1413.3390042312001</v>
      </c>
      <c r="CA13" s="22">
        <f ca="1">SUMIFS(Segment_Monthly_Gross_Recoverie!$C:$C,
        Segment_Monthly_Gross_Recoverie!$A:$A,$A13,
        Segment_Monthly_Gross_Recoverie!$B:$B,CA$1)*Sensitivity_Analysis!$B$6</f>
        <v>1439.2673672904</v>
      </c>
      <c r="CB13" s="22">
        <f ca="1">SUMIFS(Segment_Monthly_Gross_Recoverie!$C:$C,
        Segment_Monthly_Gross_Recoverie!$A:$A,$A13,
        Segment_Monthly_Gross_Recoverie!$B:$B,CB$1)*Sensitivity_Analysis!$B$6</f>
        <v>1462.3416012590001</v>
      </c>
      <c r="CC13" s="22">
        <f ca="1">SUMIFS(Segment_Monthly_Gross_Recoverie!$C:$C,
        Segment_Monthly_Gross_Recoverie!$A:$A,$A13,
        Segment_Monthly_Gross_Recoverie!$B:$B,CC$1)*Sensitivity_Analysis!$B$6</f>
        <v>1488.1359335177999</v>
      </c>
      <c r="CD13" s="22">
        <f ca="1">SUMIFS(Segment_Monthly_Gross_Recoverie!$C:$C,
        Segment_Monthly_Gross_Recoverie!$A:$A,$A13,
        Segment_Monthly_Gross_Recoverie!$B:$B,CD$1)*Sensitivity_Analysis!$B$6</f>
        <v>1521.87689563</v>
      </c>
      <c r="CE13" s="22">
        <f ca="1">SUMIFS(Segment_Monthly_Gross_Recoverie!$C:$C,
        Segment_Monthly_Gross_Recoverie!$A:$A,$A13,
        Segment_Monthly_Gross_Recoverie!$B:$B,CE$1)*Sensitivity_Analysis!$B$6</f>
        <v>1546.1705310216</v>
      </c>
      <c r="CF13" s="22">
        <f ca="1">SUMIFS(Segment_Monthly_Gross_Recoverie!$C:$C,
        Segment_Monthly_Gross_Recoverie!$A:$A,$A13,
        Segment_Monthly_Gross_Recoverie!$B:$B,CF$1)*Sensitivity_Analysis!$B$6</f>
        <v>1577.4374677272001</v>
      </c>
      <c r="CG13" s="22">
        <f ca="1">SUMIFS(Segment_Monthly_Gross_Recoverie!$C:$C,
        Segment_Monthly_Gross_Recoverie!$A:$A,$A13,
        Segment_Monthly_Gross_Recoverie!$B:$B,CG$1)*Sensitivity_Analysis!$B$6</f>
        <v>1637.4550405499999</v>
      </c>
      <c r="CH13" s="19"/>
    </row>
    <row r="14" spans="1:86" ht="12.75" x14ac:dyDescent="0.2">
      <c r="A14" s="29" t="str">
        <f ca="1">IFERROR(__xludf.DUMMYFUNCTION("""COMPUTED_VALUE"""),"subprime_q2")</f>
        <v>subprime_q2</v>
      </c>
      <c r="B14" s="23">
        <f ca="1">SUMIFS(Segment_Monthly_Gross_Recoverie!$C:$C,
        Segment_Monthly_Gross_Recoverie!$A:$A,$A14,
        Segment_Monthly_Gross_Recoverie!$B:$B,B$1)*Sensitivity_Analysis!$B$6</f>
        <v>0</v>
      </c>
      <c r="C14" s="23">
        <f ca="1">SUMIFS(Segment_Monthly_Gross_Recoverie!$C:$C,
        Segment_Monthly_Gross_Recoverie!$A:$A,$A14,
        Segment_Monthly_Gross_Recoverie!$B:$B,C$1)*Sensitivity_Analysis!$B$6</f>
        <v>0</v>
      </c>
      <c r="D14" s="23">
        <f ca="1">SUMIFS(Segment_Monthly_Gross_Recoverie!$C:$C,
        Segment_Monthly_Gross_Recoverie!$A:$A,$A14,
        Segment_Monthly_Gross_Recoverie!$B:$B,D$1)*Sensitivity_Analysis!$B$6</f>
        <v>0</v>
      </c>
      <c r="E14" s="23">
        <f ca="1">SUMIFS(Segment_Monthly_Gross_Recoverie!$C:$C,
        Segment_Monthly_Gross_Recoverie!$A:$A,$A14,
        Segment_Monthly_Gross_Recoverie!$B:$B,E$1)*Sensitivity_Analysis!$B$6</f>
        <v>0</v>
      </c>
      <c r="F14" s="23">
        <f ca="1">SUMIFS(Segment_Monthly_Gross_Recoverie!$C:$C,
        Segment_Monthly_Gross_Recoverie!$A:$A,$A14,
        Segment_Monthly_Gross_Recoverie!$B:$B,F$1)*Sensitivity_Analysis!$B$6</f>
        <v>0</v>
      </c>
      <c r="G14" s="23">
        <f ca="1">SUMIFS(Segment_Monthly_Gross_Recoverie!$C:$C,
        Segment_Monthly_Gross_Recoverie!$A:$A,$A14,
        Segment_Monthly_Gross_Recoverie!$B:$B,G$1)*Sensitivity_Analysis!$B$6</f>
        <v>0</v>
      </c>
      <c r="H14" s="23">
        <f ca="1">SUMIFS(Segment_Monthly_Gross_Recoverie!$C:$C,
        Segment_Monthly_Gross_Recoverie!$A:$A,$A14,
        Segment_Monthly_Gross_Recoverie!$B:$B,H$1)*Sensitivity_Analysis!$B$6</f>
        <v>0</v>
      </c>
      <c r="I14" s="23">
        <f ca="1">SUMIFS(Segment_Monthly_Gross_Recoverie!$C:$C,
        Segment_Monthly_Gross_Recoverie!$A:$A,$A14,
        Segment_Monthly_Gross_Recoverie!$B:$B,I$1)*Sensitivity_Analysis!$B$6</f>
        <v>0</v>
      </c>
      <c r="J14" s="23">
        <f ca="1">SUMIFS(Segment_Monthly_Gross_Recoverie!$C:$C,
        Segment_Monthly_Gross_Recoverie!$A:$A,$A14,
        Segment_Monthly_Gross_Recoverie!$B:$B,J$1)*Sensitivity_Analysis!$B$6</f>
        <v>0</v>
      </c>
      <c r="K14" s="23">
        <f ca="1">SUMIFS(Segment_Monthly_Gross_Recoverie!$C:$C,
        Segment_Monthly_Gross_Recoverie!$A:$A,$A14,
        Segment_Monthly_Gross_Recoverie!$B:$B,K$1)*Sensitivity_Analysis!$B$6</f>
        <v>0</v>
      </c>
      <c r="L14" s="23">
        <f ca="1">SUMIFS(Segment_Monthly_Gross_Recoverie!$C:$C,
        Segment_Monthly_Gross_Recoverie!$A:$A,$A14,
        Segment_Monthly_Gross_Recoverie!$B:$B,L$1)*Sensitivity_Analysis!$B$6</f>
        <v>12.397746270400001</v>
      </c>
      <c r="M14" s="23">
        <f ca="1">SUMIFS(Segment_Monthly_Gross_Recoverie!$C:$C,
        Segment_Monthly_Gross_Recoverie!$A:$A,$A14,
        Segment_Monthly_Gross_Recoverie!$B:$B,M$1)*Sensitivity_Analysis!$B$6</f>
        <v>81.910514691800003</v>
      </c>
      <c r="N14" s="23">
        <f ca="1">SUMIFS(Segment_Monthly_Gross_Recoverie!$C:$C,
        Segment_Monthly_Gross_Recoverie!$A:$A,$A14,
        Segment_Monthly_Gross_Recoverie!$B:$B,N$1)*Sensitivity_Analysis!$B$6</f>
        <v>124.74583902809999</v>
      </c>
      <c r="O14" s="23">
        <f ca="1">SUMIFS(Segment_Monthly_Gross_Recoverie!$C:$C,
        Segment_Monthly_Gross_Recoverie!$A:$A,$A14,
        Segment_Monthly_Gross_Recoverie!$B:$B,O$1)*Sensitivity_Analysis!$B$6</f>
        <v>147.55002683519999</v>
      </c>
      <c r="P14" s="23">
        <f ca="1">SUMIFS(Segment_Monthly_Gross_Recoverie!$C:$C,
        Segment_Monthly_Gross_Recoverie!$A:$A,$A14,
        Segment_Monthly_Gross_Recoverie!$B:$B,P$1)*Sensitivity_Analysis!$B$6</f>
        <v>196.32644592369999</v>
      </c>
      <c r="Q14" s="23">
        <f ca="1">SUMIFS(Segment_Monthly_Gross_Recoverie!$C:$C,
        Segment_Monthly_Gross_Recoverie!$A:$A,$A14,
        Segment_Monthly_Gross_Recoverie!$B:$B,Q$1)*Sensitivity_Analysis!$B$6</f>
        <v>248.49099891</v>
      </c>
      <c r="R14" s="23">
        <f ca="1">SUMIFS(Segment_Monthly_Gross_Recoverie!$C:$C,
        Segment_Monthly_Gross_Recoverie!$A:$A,$A14,
        Segment_Monthly_Gross_Recoverie!$B:$B,R$1)*Sensitivity_Analysis!$B$6</f>
        <v>250.07429674880001</v>
      </c>
      <c r="S14" s="23">
        <f ca="1">SUMIFS(Segment_Monthly_Gross_Recoverie!$C:$C,
        Segment_Monthly_Gross_Recoverie!$A:$A,$A14,
        Segment_Monthly_Gross_Recoverie!$B:$B,S$1)*Sensitivity_Analysis!$B$6</f>
        <v>265.07718005470002</v>
      </c>
      <c r="T14" s="23">
        <f ca="1">SUMIFS(Segment_Monthly_Gross_Recoverie!$C:$C,
        Segment_Monthly_Gross_Recoverie!$A:$A,$A14,
        Segment_Monthly_Gross_Recoverie!$B:$B,T$1)*Sensitivity_Analysis!$B$6</f>
        <v>308.59949085049999</v>
      </c>
      <c r="U14" s="23">
        <f ca="1">SUMIFS(Segment_Monthly_Gross_Recoverie!$C:$C,
        Segment_Monthly_Gross_Recoverie!$A:$A,$A14,
        Segment_Monthly_Gross_Recoverie!$B:$B,U$1)*Sensitivity_Analysis!$B$6</f>
        <v>347.62679904959998</v>
      </c>
      <c r="V14" s="23">
        <f ca="1">SUMIFS(Segment_Monthly_Gross_Recoverie!$C:$C,
        Segment_Monthly_Gross_Recoverie!$A:$A,$A14,
        Segment_Monthly_Gross_Recoverie!$B:$B,V$1)*Sensitivity_Analysis!$B$6</f>
        <v>369.11351636000001</v>
      </c>
      <c r="W14" s="23">
        <f ca="1">SUMIFS(Segment_Monthly_Gross_Recoverie!$C:$C,
        Segment_Monthly_Gross_Recoverie!$A:$A,$A14,
        Segment_Monthly_Gross_Recoverie!$B:$B,W$1)*Sensitivity_Analysis!$B$6</f>
        <v>394.26919528500002</v>
      </c>
      <c r="X14" s="23">
        <f ca="1">SUMIFS(Segment_Monthly_Gross_Recoverie!$C:$C,
        Segment_Monthly_Gross_Recoverie!$A:$A,$A14,
        Segment_Monthly_Gross_Recoverie!$B:$B,X$1)*Sensitivity_Analysis!$B$6</f>
        <v>433.23882671699999</v>
      </c>
      <c r="Y14" s="23">
        <f ca="1">SUMIFS(Segment_Monthly_Gross_Recoverie!$C:$C,
        Segment_Monthly_Gross_Recoverie!$A:$A,$A14,
        Segment_Monthly_Gross_Recoverie!$B:$B,Y$1)*Sensitivity_Analysis!$B$6</f>
        <v>470.239800667</v>
      </c>
      <c r="Z14" s="23">
        <f ca="1">SUMIFS(Segment_Monthly_Gross_Recoverie!$C:$C,
        Segment_Monthly_Gross_Recoverie!$A:$A,$A14,
        Segment_Monthly_Gross_Recoverie!$B:$B,Z$1)*Sensitivity_Analysis!$B$6</f>
        <v>469.96613131999999</v>
      </c>
      <c r="AA14" s="23">
        <f ca="1">SUMIFS(Segment_Monthly_Gross_Recoverie!$C:$C,
        Segment_Monthly_Gross_Recoverie!$A:$A,$A14,
        Segment_Monthly_Gross_Recoverie!$B:$B,AA$1)*Sensitivity_Analysis!$B$6</f>
        <v>487.11073504960001</v>
      </c>
      <c r="AB14" s="23">
        <f ca="1">SUMIFS(Segment_Monthly_Gross_Recoverie!$C:$C,
        Segment_Monthly_Gross_Recoverie!$A:$A,$A14,
        Segment_Monthly_Gross_Recoverie!$B:$B,AB$1)*Sensitivity_Analysis!$B$6</f>
        <v>495.6099190022</v>
      </c>
      <c r="AC14" s="23">
        <f ca="1">SUMIFS(Segment_Monthly_Gross_Recoverie!$C:$C,
        Segment_Monthly_Gross_Recoverie!$A:$A,$A14,
        Segment_Monthly_Gross_Recoverie!$B:$B,AC$1)*Sensitivity_Analysis!$B$6</f>
        <v>507.63617772039998</v>
      </c>
      <c r="AD14" s="23">
        <f ca="1">SUMIFS(Segment_Monthly_Gross_Recoverie!$C:$C,
        Segment_Monthly_Gross_Recoverie!$A:$A,$A14,
        Segment_Monthly_Gross_Recoverie!$B:$B,AD$1)*Sensitivity_Analysis!$B$6</f>
        <v>497.58272231789999</v>
      </c>
      <c r="AE14" s="23">
        <f ca="1">SUMIFS(Segment_Monthly_Gross_Recoverie!$C:$C,
        Segment_Monthly_Gross_Recoverie!$A:$A,$A14,
        Segment_Monthly_Gross_Recoverie!$B:$B,AE$1)*Sensitivity_Analysis!$B$6</f>
        <v>493.47670153500002</v>
      </c>
      <c r="AF14" s="23">
        <f ca="1">SUMIFS(Segment_Monthly_Gross_Recoverie!$C:$C,
        Segment_Monthly_Gross_Recoverie!$A:$A,$A14,
        Segment_Monthly_Gross_Recoverie!$B:$B,AF$1)*Sensitivity_Analysis!$B$6</f>
        <v>494.29820840880001</v>
      </c>
      <c r="AG14" s="23">
        <f ca="1">SUMIFS(Segment_Monthly_Gross_Recoverie!$C:$C,
        Segment_Monthly_Gross_Recoverie!$A:$A,$A14,
        Segment_Monthly_Gross_Recoverie!$B:$B,AG$1)*Sensitivity_Analysis!$B$6</f>
        <v>494.93770564980002</v>
      </c>
      <c r="AH14" s="23">
        <f ca="1">SUMIFS(Segment_Monthly_Gross_Recoverie!$C:$C,
        Segment_Monthly_Gross_Recoverie!$A:$A,$A14,
        Segment_Monthly_Gross_Recoverie!$B:$B,AH$1)*Sensitivity_Analysis!$B$6</f>
        <v>497.87318002159998</v>
      </c>
      <c r="AI14" s="23">
        <f ca="1">SUMIFS(Segment_Monthly_Gross_Recoverie!$C:$C,
        Segment_Monthly_Gross_Recoverie!$A:$A,$A14,
        Segment_Monthly_Gross_Recoverie!$B:$B,AI$1)*Sensitivity_Analysis!$B$6</f>
        <v>488.01401904720001</v>
      </c>
      <c r="AJ14" s="23">
        <f ca="1">SUMIFS(Segment_Monthly_Gross_Recoverie!$C:$C,
        Segment_Monthly_Gross_Recoverie!$A:$A,$A14,
        Segment_Monthly_Gross_Recoverie!$B:$B,AJ$1)*Sensitivity_Analysis!$B$6</f>
        <v>486.02800016800001</v>
      </c>
      <c r="AK14" s="23">
        <f ca="1">SUMIFS(Segment_Monthly_Gross_Recoverie!$C:$C,
        Segment_Monthly_Gross_Recoverie!$A:$A,$A14,
        Segment_Monthly_Gross_Recoverie!$B:$B,AK$1)*Sensitivity_Analysis!$B$6</f>
        <v>481.17554296629999</v>
      </c>
      <c r="AL14" s="23">
        <f ca="1">SUMIFS(Segment_Monthly_Gross_Recoverie!$C:$C,
        Segment_Monthly_Gross_Recoverie!$A:$A,$A14,
        Segment_Monthly_Gross_Recoverie!$B:$B,AL$1)*Sensitivity_Analysis!$B$6</f>
        <v>478.89316943580002</v>
      </c>
      <c r="AM14" s="23">
        <f ca="1">SUMIFS(Segment_Monthly_Gross_Recoverie!$C:$C,
        Segment_Monthly_Gross_Recoverie!$A:$A,$A14,
        Segment_Monthly_Gross_Recoverie!$B:$B,AM$1)*Sensitivity_Analysis!$B$6</f>
        <v>482.00945922250003</v>
      </c>
      <c r="AN14" s="23">
        <f ca="1">SUMIFS(Segment_Monthly_Gross_Recoverie!$C:$C,
        Segment_Monthly_Gross_Recoverie!$A:$A,$A14,
        Segment_Monthly_Gross_Recoverie!$B:$B,AN$1)*Sensitivity_Analysis!$B$6</f>
        <v>477.5917613094</v>
      </c>
      <c r="AO14" s="23">
        <f ca="1">SUMIFS(Segment_Monthly_Gross_Recoverie!$C:$C,
        Segment_Monthly_Gross_Recoverie!$A:$A,$A14,
        Segment_Monthly_Gross_Recoverie!$B:$B,AO$1)*Sensitivity_Analysis!$B$6</f>
        <v>468.13692282839997</v>
      </c>
      <c r="AP14" s="23">
        <f ca="1">SUMIFS(Segment_Monthly_Gross_Recoverie!$C:$C,
        Segment_Monthly_Gross_Recoverie!$A:$A,$A14,
        Segment_Monthly_Gross_Recoverie!$B:$B,AP$1)*Sensitivity_Analysis!$B$6</f>
        <v>460.58404860500002</v>
      </c>
      <c r="AQ14" s="23">
        <f ca="1">SUMIFS(Segment_Monthly_Gross_Recoverie!$C:$C,
        Segment_Monthly_Gross_Recoverie!$A:$A,$A14,
        Segment_Monthly_Gross_Recoverie!$B:$B,AQ$1)*Sensitivity_Analysis!$B$6</f>
        <v>452.57608118759998</v>
      </c>
      <c r="AR14" s="23">
        <f ca="1">SUMIFS(Segment_Monthly_Gross_Recoverie!$C:$C,
        Segment_Monthly_Gross_Recoverie!$A:$A,$A14,
        Segment_Monthly_Gross_Recoverie!$B:$B,AR$1)*Sensitivity_Analysis!$B$6</f>
        <v>446.32719386899998</v>
      </c>
      <c r="AS14" s="23">
        <f ca="1">SUMIFS(Segment_Monthly_Gross_Recoverie!$C:$C,
        Segment_Monthly_Gross_Recoverie!$A:$A,$A14,
        Segment_Monthly_Gross_Recoverie!$B:$B,AS$1)*Sensitivity_Analysis!$B$6</f>
        <v>443.38686349540001</v>
      </c>
      <c r="AT14" s="23">
        <f ca="1">SUMIFS(Segment_Monthly_Gross_Recoverie!$C:$C,
        Segment_Monthly_Gross_Recoverie!$A:$A,$A14,
        Segment_Monthly_Gross_Recoverie!$B:$B,AT$1)*Sensitivity_Analysis!$B$6</f>
        <v>437.01236784560001</v>
      </c>
      <c r="AU14" s="23">
        <f ca="1">SUMIFS(Segment_Monthly_Gross_Recoverie!$C:$C,
        Segment_Monthly_Gross_Recoverie!$A:$A,$A14,
        Segment_Monthly_Gross_Recoverie!$B:$B,AU$1)*Sensitivity_Analysis!$B$6</f>
        <v>431.76570207840001</v>
      </c>
      <c r="AV14" s="23">
        <f ca="1">SUMIFS(Segment_Monthly_Gross_Recoverie!$C:$C,
        Segment_Monthly_Gross_Recoverie!$A:$A,$A14,
        Segment_Monthly_Gross_Recoverie!$B:$B,AV$1)*Sensitivity_Analysis!$B$6</f>
        <v>427.46754827479998</v>
      </c>
      <c r="AW14" s="23">
        <f ca="1">SUMIFS(Segment_Monthly_Gross_Recoverie!$C:$C,
        Segment_Monthly_Gross_Recoverie!$A:$A,$A14,
        Segment_Monthly_Gross_Recoverie!$B:$B,AW$1)*Sensitivity_Analysis!$B$6</f>
        <v>421.75850863059998</v>
      </c>
      <c r="AX14" s="23">
        <f ca="1">SUMIFS(Segment_Monthly_Gross_Recoverie!$C:$C,
        Segment_Monthly_Gross_Recoverie!$A:$A,$A14,
        Segment_Monthly_Gross_Recoverie!$B:$B,AX$1)*Sensitivity_Analysis!$B$6</f>
        <v>427.70558790960001</v>
      </c>
      <c r="AY14" s="23">
        <f ca="1">SUMIFS(Segment_Monthly_Gross_Recoverie!$C:$C,
        Segment_Monthly_Gross_Recoverie!$A:$A,$A14,
        Segment_Monthly_Gross_Recoverie!$B:$B,AY$1)*Sensitivity_Analysis!$B$6</f>
        <v>425.84663087199999</v>
      </c>
      <c r="AZ14" s="23">
        <f ca="1">SUMIFS(Segment_Monthly_Gross_Recoverie!$C:$C,
        Segment_Monthly_Gross_Recoverie!$A:$A,$A14,
        Segment_Monthly_Gross_Recoverie!$B:$B,AZ$1)*Sensitivity_Analysis!$B$6</f>
        <v>430.04526525260002</v>
      </c>
      <c r="BA14" s="23">
        <f ca="1">SUMIFS(Segment_Monthly_Gross_Recoverie!$C:$C,
        Segment_Monthly_Gross_Recoverie!$A:$A,$A14,
        Segment_Monthly_Gross_Recoverie!$B:$B,BA$1)*Sensitivity_Analysis!$B$6</f>
        <v>434.94103881339998</v>
      </c>
      <c r="BB14" s="23">
        <f ca="1">SUMIFS(Segment_Monthly_Gross_Recoverie!$C:$C,
        Segment_Monthly_Gross_Recoverie!$A:$A,$A14,
        Segment_Monthly_Gross_Recoverie!$B:$B,BB$1)*Sensitivity_Analysis!$B$6</f>
        <v>448.27745930639998</v>
      </c>
      <c r="BC14" s="23">
        <f ca="1">SUMIFS(Segment_Monthly_Gross_Recoverie!$C:$C,
        Segment_Monthly_Gross_Recoverie!$A:$A,$A14,
        Segment_Monthly_Gross_Recoverie!$B:$B,BC$1)*Sensitivity_Analysis!$B$6</f>
        <v>460.94309262100001</v>
      </c>
      <c r="BD14" s="23">
        <f ca="1">SUMIFS(Segment_Monthly_Gross_Recoverie!$C:$C,
        Segment_Monthly_Gross_Recoverie!$A:$A,$A14,
        Segment_Monthly_Gross_Recoverie!$B:$B,BD$1)*Sensitivity_Analysis!$B$6</f>
        <v>465.11645489199998</v>
      </c>
      <c r="BE14" s="23">
        <f ca="1">SUMIFS(Segment_Monthly_Gross_Recoverie!$C:$C,
        Segment_Monthly_Gross_Recoverie!$A:$A,$A14,
        Segment_Monthly_Gross_Recoverie!$B:$B,BE$1)*Sensitivity_Analysis!$B$6</f>
        <v>470.03721913919998</v>
      </c>
      <c r="BF14" s="23">
        <f ca="1">SUMIFS(Segment_Monthly_Gross_Recoverie!$C:$C,
        Segment_Monthly_Gross_Recoverie!$A:$A,$A14,
        Segment_Monthly_Gross_Recoverie!$B:$B,BF$1)*Sensitivity_Analysis!$B$6</f>
        <v>477.48547765439997</v>
      </c>
      <c r="BG14" s="23">
        <f ca="1">SUMIFS(Segment_Monthly_Gross_Recoverie!$C:$C,
        Segment_Monthly_Gross_Recoverie!$A:$A,$A14,
        Segment_Monthly_Gross_Recoverie!$B:$B,BG$1)*Sensitivity_Analysis!$B$6</f>
        <v>483.67906611360002</v>
      </c>
      <c r="BH14" s="23">
        <f ca="1">SUMIFS(Segment_Monthly_Gross_Recoverie!$C:$C,
        Segment_Monthly_Gross_Recoverie!$A:$A,$A14,
        Segment_Monthly_Gross_Recoverie!$B:$B,BH$1)*Sensitivity_Analysis!$B$6</f>
        <v>500.15074405659999</v>
      </c>
      <c r="BI14" s="23">
        <f ca="1">SUMIFS(Segment_Monthly_Gross_Recoverie!$C:$C,
        Segment_Monthly_Gross_Recoverie!$A:$A,$A14,
        Segment_Monthly_Gross_Recoverie!$B:$B,BI$1)*Sensitivity_Analysis!$B$6</f>
        <v>523.74828669500005</v>
      </c>
      <c r="BJ14" s="23">
        <f ca="1">SUMIFS(Segment_Monthly_Gross_Recoverie!$C:$C,
        Segment_Monthly_Gross_Recoverie!$A:$A,$A14,
        Segment_Monthly_Gross_Recoverie!$B:$B,BJ$1)*Sensitivity_Analysis!$B$6</f>
        <v>560.75131213919997</v>
      </c>
      <c r="BK14" s="23">
        <f ca="1">SUMIFS(Segment_Monthly_Gross_Recoverie!$C:$C,
        Segment_Monthly_Gross_Recoverie!$A:$A,$A14,
        Segment_Monthly_Gross_Recoverie!$B:$B,BK$1)*Sensitivity_Analysis!$B$6</f>
        <v>603.42097183999999</v>
      </c>
      <c r="BL14" s="23">
        <f ca="1">SUMIFS(Segment_Monthly_Gross_Recoverie!$C:$C,
        Segment_Monthly_Gross_Recoverie!$A:$A,$A14,
        Segment_Monthly_Gross_Recoverie!$B:$B,BL$1)*Sensitivity_Analysis!$B$6</f>
        <v>631.1759217156</v>
      </c>
      <c r="BM14" s="23">
        <f ca="1">SUMIFS(Segment_Monthly_Gross_Recoverie!$C:$C,
        Segment_Monthly_Gross_Recoverie!$A:$A,$A14,
        Segment_Monthly_Gross_Recoverie!$B:$B,BM$1)*Sensitivity_Analysis!$B$6</f>
        <v>671.23793231299999</v>
      </c>
      <c r="BN14" s="23">
        <f ca="1">SUMIFS(Segment_Monthly_Gross_Recoverie!$C:$C,
        Segment_Monthly_Gross_Recoverie!$A:$A,$A14,
        Segment_Monthly_Gross_Recoverie!$B:$B,BN$1)*Sensitivity_Analysis!$B$6</f>
        <v>731.94995397319997</v>
      </c>
      <c r="BO14" s="23">
        <f ca="1">SUMIFS(Segment_Monthly_Gross_Recoverie!$C:$C,
        Segment_Monthly_Gross_Recoverie!$A:$A,$A14,
        Segment_Monthly_Gross_Recoverie!$B:$B,BO$1)*Sensitivity_Analysis!$B$6</f>
        <v>776.32921920180002</v>
      </c>
      <c r="BP14" s="23">
        <f ca="1">SUMIFS(Segment_Monthly_Gross_Recoverie!$C:$C,
        Segment_Monthly_Gross_Recoverie!$A:$A,$A14,
        Segment_Monthly_Gross_Recoverie!$B:$B,BP$1)*Sensitivity_Analysis!$B$6</f>
        <v>807.34255134900002</v>
      </c>
      <c r="BQ14" s="23">
        <f ca="1">SUMIFS(Segment_Monthly_Gross_Recoverie!$C:$C,
        Segment_Monthly_Gross_Recoverie!$A:$A,$A14,
        Segment_Monthly_Gross_Recoverie!$B:$B,BQ$1)*Sensitivity_Analysis!$B$6</f>
        <v>846.81649926160003</v>
      </c>
      <c r="BR14" s="23">
        <f ca="1">SUMIFS(Segment_Monthly_Gross_Recoverie!$C:$C,
        Segment_Monthly_Gross_Recoverie!$A:$A,$A14,
        Segment_Monthly_Gross_Recoverie!$B:$B,BR$1)*Sensitivity_Analysis!$B$6</f>
        <v>900.92752619919997</v>
      </c>
      <c r="BS14" s="23">
        <f ca="1">SUMIFS(Segment_Monthly_Gross_Recoverie!$C:$C,
        Segment_Monthly_Gross_Recoverie!$A:$A,$A14,
        Segment_Monthly_Gross_Recoverie!$B:$B,BS$1)*Sensitivity_Analysis!$B$6</f>
        <v>954.22648535300004</v>
      </c>
      <c r="BT14" s="23">
        <f ca="1">SUMIFS(Segment_Monthly_Gross_Recoverie!$C:$C,
        Segment_Monthly_Gross_Recoverie!$A:$A,$A14,
        Segment_Monthly_Gross_Recoverie!$B:$B,BT$1)*Sensitivity_Analysis!$B$6</f>
        <v>1018.126591268</v>
      </c>
      <c r="BU14" s="23">
        <f ca="1">SUMIFS(Segment_Monthly_Gross_Recoverie!$C:$C,
        Segment_Monthly_Gross_Recoverie!$A:$A,$A14,
        Segment_Monthly_Gross_Recoverie!$B:$B,BU$1)*Sensitivity_Analysis!$B$6</f>
        <v>1109.1829431932999</v>
      </c>
      <c r="BV14" s="23">
        <f ca="1">SUMIFS(Segment_Monthly_Gross_Recoverie!$C:$C,
        Segment_Monthly_Gross_Recoverie!$A:$A,$A14,
        Segment_Monthly_Gross_Recoverie!$B:$B,BV$1)*Sensitivity_Analysis!$B$6</f>
        <v>1190.097483003</v>
      </c>
      <c r="BW14" s="23">
        <f ca="1">SUMIFS(Segment_Monthly_Gross_Recoverie!$C:$C,
        Segment_Monthly_Gross_Recoverie!$A:$A,$A14,
        Segment_Monthly_Gross_Recoverie!$B:$B,BW$1)*Sensitivity_Analysis!$B$6</f>
        <v>1252.9837436360001</v>
      </c>
      <c r="BX14" s="23">
        <f ca="1">SUMIFS(Segment_Monthly_Gross_Recoverie!$C:$C,
        Segment_Monthly_Gross_Recoverie!$A:$A,$A14,
        Segment_Monthly_Gross_Recoverie!$B:$B,BX$1)*Sensitivity_Analysis!$B$6</f>
        <v>1294.2988024448</v>
      </c>
      <c r="BY14" s="23">
        <f ca="1">SUMIFS(Segment_Monthly_Gross_Recoverie!$C:$C,
        Segment_Monthly_Gross_Recoverie!$A:$A,$A14,
        Segment_Monthly_Gross_Recoverie!$B:$B,BY$1)*Sensitivity_Analysis!$B$6</f>
        <v>1322.4535035644999</v>
      </c>
      <c r="BZ14" s="23">
        <f ca="1">SUMIFS(Segment_Monthly_Gross_Recoverie!$C:$C,
        Segment_Monthly_Gross_Recoverie!$A:$A,$A14,
        Segment_Monthly_Gross_Recoverie!$B:$B,BZ$1)*Sensitivity_Analysis!$B$6</f>
        <v>1363.971612132</v>
      </c>
      <c r="CA14" s="23">
        <f ca="1">SUMIFS(Segment_Monthly_Gross_Recoverie!$C:$C,
        Segment_Monthly_Gross_Recoverie!$A:$A,$A14,
        Segment_Monthly_Gross_Recoverie!$B:$B,CA$1)*Sensitivity_Analysis!$B$6</f>
        <v>1415.7330794249999</v>
      </c>
      <c r="CB14" s="23">
        <f ca="1">SUMIFS(Segment_Monthly_Gross_Recoverie!$C:$C,
        Segment_Monthly_Gross_Recoverie!$A:$A,$A14,
        Segment_Monthly_Gross_Recoverie!$B:$B,CB$1)*Sensitivity_Analysis!$B$6</f>
        <v>1441.6225760090001</v>
      </c>
      <c r="CC14" s="23">
        <f ca="1">SUMIFS(Segment_Monthly_Gross_Recoverie!$C:$C,
        Segment_Monthly_Gross_Recoverie!$A:$A,$A14,
        Segment_Monthly_Gross_Recoverie!$B:$B,CC$1)*Sensitivity_Analysis!$B$6</f>
        <v>1452.2034359286999</v>
      </c>
      <c r="CD14" s="23">
        <f ca="1">SUMIFS(Segment_Monthly_Gross_Recoverie!$C:$C,
        Segment_Monthly_Gross_Recoverie!$A:$A,$A14,
        Segment_Monthly_Gross_Recoverie!$B:$B,CD$1)*Sensitivity_Analysis!$B$6</f>
        <v>1500.1110757653</v>
      </c>
      <c r="CE14" s="23">
        <f ca="1">SUMIFS(Segment_Monthly_Gross_Recoverie!$C:$C,
        Segment_Monthly_Gross_Recoverie!$A:$A,$A14,
        Segment_Monthly_Gross_Recoverie!$B:$B,CE$1)*Sensitivity_Analysis!$B$6</f>
        <v>1587.0706708775999</v>
      </c>
      <c r="CF14" s="23">
        <f ca="1">SUMIFS(Segment_Monthly_Gross_Recoverie!$C:$C,
        Segment_Monthly_Gross_Recoverie!$A:$A,$A14,
        Segment_Monthly_Gross_Recoverie!$B:$B,CF$1)*Sensitivity_Analysis!$B$6</f>
        <v>1623.6689059152</v>
      </c>
      <c r="CG14" s="23">
        <f ca="1">SUMIFS(Segment_Monthly_Gross_Recoverie!$C:$C,
        Segment_Monthly_Gross_Recoverie!$A:$A,$A14,
        Segment_Monthly_Gross_Recoverie!$B:$B,CG$1)*Sensitivity_Analysis!$B$6</f>
        <v>1705.7945186100001</v>
      </c>
      <c r="CH14" s="19"/>
    </row>
    <row r="15" spans="1:86" ht="12.75" x14ac:dyDescent="0.2">
      <c r="A15" s="28" t="str">
        <f ca="1">IFERROR(__xludf.DUMMYFUNCTION("""COMPUTED_VALUE"""),"subprime_q3")</f>
        <v>subprime_q3</v>
      </c>
      <c r="B15" s="22">
        <f ca="1">SUMIFS(Segment_Monthly_Gross_Recoverie!$C:$C,
        Segment_Monthly_Gross_Recoverie!$A:$A,$A15,
        Segment_Monthly_Gross_Recoverie!$B:$B,B$1)*Sensitivity_Analysis!$B$6</f>
        <v>0</v>
      </c>
      <c r="C15" s="22">
        <f ca="1">SUMIFS(Segment_Monthly_Gross_Recoverie!$C:$C,
        Segment_Monthly_Gross_Recoverie!$A:$A,$A15,
        Segment_Monthly_Gross_Recoverie!$B:$B,C$1)*Sensitivity_Analysis!$B$6</f>
        <v>0</v>
      </c>
      <c r="D15" s="22">
        <f ca="1">SUMIFS(Segment_Monthly_Gross_Recoverie!$C:$C,
        Segment_Monthly_Gross_Recoverie!$A:$A,$A15,
        Segment_Monthly_Gross_Recoverie!$B:$B,D$1)*Sensitivity_Analysis!$B$6</f>
        <v>0</v>
      </c>
      <c r="E15" s="22">
        <f ca="1">SUMIFS(Segment_Monthly_Gross_Recoverie!$C:$C,
        Segment_Monthly_Gross_Recoverie!$A:$A,$A15,
        Segment_Monthly_Gross_Recoverie!$B:$B,E$1)*Sensitivity_Analysis!$B$6</f>
        <v>0</v>
      </c>
      <c r="F15" s="22">
        <f ca="1">SUMIFS(Segment_Monthly_Gross_Recoverie!$C:$C,
        Segment_Monthly_Gross_Recoverie!$A:$A,$A15,
        Segment_Monthly_Gross_Recoverie!$B:$B,F$1)*Sensitivity_Analysis!$B$6</f>
        <v>0</v>
      </c>
      <c r="G15" s="22">
        <f ca="1">SUMIFS(Segment_Monthly_Gross_Recoverie!$C:$C,
        Segment_Monthly_Gross_Recoverie!$A:$A,$A15,
        Segment_Monthly_Gross_Recoverie!$B:$B,G$1)*Sensitivity_Analysis!$B$6</f>
        <v>0</v>
      </c>
      <c r="H15" s="22">
        <f ca="1">SUMIFS(Segment_Monthly_Gross_Recoverie!$C:$C,
        Segment_Monthly_Gross_Recoverie!$A:$A,$A15,
        Segment_Monthly_Gross_Recoverie!$B:$B,H$1)*Sensitivity_Analysis!$B$6</f>
        <v>0</v>
      </c>
      <c r="I15" s="22">
        <f ca="1">SUMIFS(Segment_Monthly_Gross_Recoverie!$C:$C,
        Segment_Monthly_Gross_Recoverie!$A:$A,$A15,
        Segment_Monthly_Gross_Recoverie!$B:$B,I$1)*Sensitivity_Analysis!$B$6</f>
        <v>0</v>
      </c>
      <c r="J15" s="22">
        <f ca="1">SUMIFS(Segment_Monthly_Gross_Recoverie!$C:$C,
        Segment_Monthly_Gross_Recoverie!$A:$A,$A15,
        Segment_Monthly_Gross_Recoverie!$B:$B,J$1)*Sensitivity_Analysis!$B$6</f>
        <v>0</v>
      </c>
      <c r="K15" s="22">
        <f ca="1">SUMIFS(Segment_Monthly_Gross_Recoverie!$C:$C,
        Segment_Monthly_Gross_Recoverie!$A:$A,$A15,
        Segment_Monthly_Gross_Recoverie!$B:$B,K$1)*Sensitivity_Analysis!$B$6</f>
        <v>0</v>
      </c>
      <c r="L15" s="22">
        <f ca="1">SUMIFS(Segment_Monthly_Gross_Recoverie!$C:$C,
        Segment_Monthly_Gross_Recoverie!$A:$A,$A15,
        Segment_Monthly_Gross_Recoverie!$B:$B,L$1)*Sensitivity_Analysis!$B$6</f>
        <v>15.5615369168</v>
      </c>
      <c r="M15" s="22">
        <f ca="1">SUMIFS(Segment_Monthly_Gross_Recoverie!$C:$C,
        Segment_Monthly_Gross_Recoverie!$A:$A,$A15,
        Segment_Monthly_Gross_Recoverie!$B:$B,M$1)*Sensitivity_Analysis!$B$6</f>
        <v>40.202738014300003</v>
      </c>
      <c r="N15" s="22">
        <f ca="1">SUMIFS(Segment_Monthly_Gross_Recoverie!$C:$C,
        Segment_Monthly_Gross_Recoverie!$A:$A,$A15,
        Segment_Monthly_Gross_Recoverie!$B:$B,N$1)*Sensitivity_Analysis!$B$6</f>
        <v>83.171767701600004</v>
      </c>
      <c r="O15" s="22">
        <f ca="1">SUMIFS(Segment_Monthly_Gross_Recoverie!$C:$C,
        Segment_Monthly_Gross_Recoverie!$A:$A,$A15,
        Segment_Monthly_Gross_Recoverie!$B:$B,O$1)*Sensitivity_Analysis!$B$6</f>
        <v>111.86587702289999</v>
      </c>
      <c r="P15" s="22">
        <f ca="1">SUMIFS(Segment_Monthly_Gross_Recoverie!$C:$C,
        Segment_Monthly_Gross_Recoverie!$A:$A,$A15,
        Segment_Monthly_Gross_Recoverie!$B:$B,P$1)*Sensitivity_Analysis!$B$6</f>
        <v>127.99438797010001</v>
      </c>
      <c r="Q15" s="22">
        <f ca="1">SUMIFS(Segment_Monthly_Gross_Recoverie!$C:$C,
        Segment_Monthly_Gross_Recoverie!$A:$A,$A15,
        Segment_Monthly_Gross_Recoverie!$B:$B,Q$1)*Sensitivity_Analysis!$B$6</f>
        <v>149.32879724399999</v>
      </c>
      <c r="R15" s="22">
        <f ca="1">SUMIFS(Segment_Monthly_Gross_Recoverie!$C:$C,
        Segment_Monthly_Gross_Recoverie!$A:$A,$A15,
        Segment_Monthly_Gross_Recoverie!$B:$B,R$1)*Sensitivity_Analysis!$B$6</f>
        <v>181.45462941720001</v>
      </c>
      <c r="S15" s="22">
        <f ca="1">SUMIFS(Segment_Monthly_Gross_Recoverie!$C:$C,
        Segment_Monthly_Gross_Recoverie!$A:$A,$A15,
        Segment_Monthly_Gross_Recoverie!$B:$B,S$1)*Sensitivity_Analysis!$B$6</f>
        <v>202.72297907679999</v>
      </c>
      <c r="T15" s="22">
        <f ca="1">SUMIFS(Segment_Monthly_Gross_Recoverie!$C:$C,
        Segment_Monthly_Gross_Recoverie!$A:$A,$A15,
        Segment_Monthly_Gross_Recoverie!$B:$B,T$1)*Sensitivity_Analysis!$B$6</f>
        <v>226.58172757450001</v>
      </c>
      <c r="U15" s="22">
        <f ca="1">SUMIFS(Segment_Monthly_Gross_Recoverie!$C:$C,
        Segment_Monthly_Gross_Recoverie!$A:$A,$A15,
        Segment_Monthly_Gross_Recoverie!$B:$B,U$1)*Sensitivity_Analysis!$B$6</f>
        <v>228.0645287424</v>
      </c>
      <c r="V15" s="22">
        <f ca="1">SUMIFS(Segment_Monthly_Gross_Recoverie!$C:$C,
        Segment_Monthly_Gross_Recoverie!$A:$A,$A15,
        Segment_Monthly_Gross_Recoverie!$B:$B,V$1)*Sensitivity_Analysis!$B$6</f>
        <v>252.1134885454</v>
      </c>
      <c r="W15" s="22">
        <f ca="1">SUMIFS(Segment_Monthly_Gross_Recoverie!$C:$C,
        Segment_Monthly_Gross_Recoverie!$A:$A,$A15,
        Segment_Monthly_Gross_Recoverie!$B:$B,W$1)*Sensitivity_Analysis!$B$6</f>
        <v>248.53139205400001</v>
      </c>
      <c r="X15" s="22">
        <f ca="1">SUMIFS(Segment_Monthly_Gross_Recoverie!$C:$C,
        Segment_Monthly_Gross_Recoverie!$A:$A,$A15,
        Segment_Monthly_Gross_Recoverie!$B:$B,X$1)*Sensitivity_Analysis!$B$6</f>
        <v>258.23176291620001</v>
      </c>
      <c r="Y15" s="22">
        <f ca="1">SUMIFS(Segment_Monthly_Gross_Recoverie!$C:$C,
        Segment_Monthly_Gross_Recoverie!$A:$A,$A15,
        Segment_Monthly_Gross_Recoverie!$B:$B,Y$1)*Sensitivity_Analysis!$B$6</f>
        <v>269.65202304669998</v>
      </c>
      <c r="Z15" s="22">
        <f ca="1">SUMIFS(Segment_Monthly_Gross_Recoverie!$C:$C,
        Segment_Monthly_Gross_Recoverie!$A:$A,$A15,
        Segment_Monthly_Gross_Recoverie!$B:$B,Z$1)*Sensitivity_Analysis!$B$6</f>
        <v>278.54960607480001</v>
      </c>
      <c r="AA15" s="22">
        <f ca="1">SUMIFS(Segment_Monthly_Gross_Recoverie!$C:$C,
        Segment_Monthly_Gross_Recoverie!$A:$A,$A15,
        Segment_Monthly_Gross_Recoverie!$B:$B,AA$1)*Sensitivity_Analysis!$B$6</f>
        <v>299.4338980512</v>
      </c>
      <c r="AB15" s="22">
        <f ca="1">SUMIFS(Segment_Monthly_Gross_Recoverie!$C:$C,
        Segment_Monthly_Gross_Recoverie!$A:$A,$A15,
        Segment_Monthly_Gross_Recoverie!$B:$B,AB$1)*Sensitivity_Analysis!$B$6</f>
        <v>324.01858896290003</v>
      </c>
      <c r="AC15" s="22">
        <f ca="1">SUMIFS(Segment_Monthly_Gross_Recoverie!$C:$C,
        Segment_Monthly_Gross_Recoverie!$A:$A,$A15,
        Segment_Monthly_Gross_Recoverie!$B:$B,AC$1)*Sensitivity_Analysis!$B$6</f>
        <v>338.37484209759998</v>
      </c>
      <c r="AD15" s="22">
        <f ca="1">SUMIFS(Segment_Monthly_Gross_Recoverie!$C:$C,
        Segment_Monthly_Gross_Recoverie!$A:$A,$A15,
        Segment_Monthly_Gross_Recoverie!$B:$B,AD$1)*Sensitivity_Analysis!$B$6</f>
        <v>331.67351438759999</v>
      </c>
      <c r="AE15" s="22">
        <f ca="1">SUMIFS(Segment_Monthly_Gross_Recoverie!$C:$C,
        Segment_Monthly_Gross_Recoverie!$A:$A,$A15,
        Segment_Monthly_Gross_Recoverie!$B:$B,AE$1)*Sensitivity_Analysis!$B$6</f>
        <v>339.08777652750001</v>
      </c>
      <c r="AF15" s="22">
        <f ca="1">SUMIFS(Segment_Monthly_Gross_Recoverie!$C:$C,
        Segment_Monthly_Gross_Recoverie!$A:$A,$A15,
        Segment_Monthly_Gross_Recoverie!$B:$B,AF$1)*Sensitivity_Analysis!$B$6</f>
        <v>380.94521380499998</v>
      </c>
      <c r="AG15" s="22">
        <f ca="1">SUMIFS(Segment_Monthly_Gross_Recoverie!$C:$C,
        Segment_Monthly_Gross_Recoverie!$A:$A,$A15,
        Segment_Monthly_Gross_Recoverie!$B:$B,AG$1)*Sensitivity_Analysis!$B$6</f>
        <v>398.27136516159999</v>
      </c>
      <c r="AH15" s="22">
        <f ca="1">SUMIFS(Segment_Monthly_Gross_Recoverie!$C:$C,
        Segment_Monthly_Gross_Recoverie!$A:$A,$A15,
        Segment_Monthly_Gross_Recoverie!$B:$B,AH$1)*Sensitivity_Analysis!$B$6</f>
        <v>404.46997374310001</v>
      </c>
      <c r="AI15" s="22">
        <f ca="1">SUMIFS(Segment_Monthly_Gross_Recoverie!$C:$C,
        Segment_Monthly_Gross_Recoverie!$A:$A,$A15,
        Segment_Monthly_Gross_Recoverie!$B:$B,AI$1)*Sensitivity_Analysis!$B$6</f>
        <v>430.772402016</v>
      </c>
      <c r="AJ15" s="22">
        <f ca="1">SUMIFS(Segment_Monthly_Gross_Recoverie!$C:$C,
        Segment_Monthly_Gross_Recoverie!$A:$A,$A15,
        Segment_Monthly_Gross_Recoverie!$B:$B,AJ$1)*Sensitivity_Analysis!$B$6</f>
        <v>470.22529489340002</v>
      </c>
      <c r="AK15" s="22">
        <f ca="1">SUMIFS(Segment_Monthly_Gross_Recoverie!$C:$C,
        Segment_Monthly_Gross_Recoverie!$A:$A,$A15,
        Segment_Monthly_Gross_Recoverie!$B:$B,AK$1)*Sensitivity_Analysis!$B$6</f>
        <v>460.91472326510001</v>
      </c>
      <c r="AL15" s="22">
        <f ca="1">SUMIFS(Segment_Monthly_Gross_Recoverie!$C:$C,
        Segment_Monthly_Gross_Recoverie!$A:$A,$A15,
        Segment_Monthly_Gross_Recoverie!$B:$B,AL$1)*Sensitivity_Analysis!$B$6</f>
        <v>464.91390986639999</v>
      </c>
      <c r="AM15" s="22">
        <f ca="1">SUMIFS(Segment_Monthly_Gross_Recoverie!$C:$C,
        Segment_Monthly_Gross_Recoverie!$A:$A,$A15,
        Segment_Monthly_Gross_Recoverie!$B:$B,AM$1)*Sensitivity_Analysis!$B$6</f>
        <v>464.11401268140003</v>
      </c>
      <c r="AN15" s="22">
        <f ca="1">SUMIFS(Segment_Monthly_Gross_Recoverie!$C:$C,
        Segment_Monthly_Gross_Recoverie!$A:$A,$A15,
        Segment_Monthly_Gross_Recoverie!$B:$B,AN$1)*Sensitivity_Analysis!$B$6</f>
        <v>454.9218921204</v>
      </c>
      <c r="AO15" s="22">
        <f ca="1">SUMIFS(Segment_Monthly_Gross_Recoverie!$C:$C,
        Segment_Monthly_Gross_Recoverie!$A:$A,$A15,
        Segment_Monthly_Gross_Recoverie!$B:$B,AO$1)*Sensitivity_Analysis!$B$6</f>
        <v>447.69420514839999</v>
      </c>
      <c r="AP15" s="22">
        <f ca="1">SUMIFS(Segment_Monthly_Gross_Recoverie!$C:$C,
        Segment_Monthly_Gross_Recoverie!$A:$A,$A15,
        Segment_Monthly_Gross_Recoverie!$B:$B,AP$1)*Sensitivity_Analysis!$B$6</f>
        <v>438.8290966751</v>
      </c>
      <c r="AQ15" s="22">
        <f ca="1">SUMIFS(Segment_Monthly_Gross_Recoverie!$C:$C,
        Segment_Monthly_Gross_Recoverie!$A:$A,$A15,
        Segment_Monthly_Gross_Recoverie!$B:$B,AQ$1)*Sensitivity_Analysis!$B$6</f>
        <v>430.83545915040003</v>
      </c>
      <c r="AR15" s="22">
        <f ca="1">SUMIFS(Segment_Monthly_Gross_Recoverie!$C:$C,
        Segment_Monthly_Gross_Recoverie!$A:$A,$A15,
        Segment_Monthly_Gross_Recoverie!$B:$B,AR$1)*Sensitivity_Analysis!$B$6</f>
        <v>425.77899837000001</v>
      </c>
      <c r="AS15" s="22">
        <f ca="1">SUMIFS(Segment_Monthly_Gross_Recoverie!$C:$C,
        Segment_Monthly_Gross_Recoverie!$A:$A,$A15,
        Segment_Monthly_Gross_Recoverie!$B:$B,AS$1)*Sensitivity_Analysis!$B$6</f>
        <v>417.34718315399999</v>
      </c>
      <c r="AT15" s="22">
        <f ca="1">SUMIFS(Segment_Monthly_Gross_Recoverie!$C:$C,
        Segment_Monthly_Gross_Recoverie!$A:$A,$A15,
        Segment_Monthly_Gross_Recoverie!$B:$B,AT$1)*Sensitivity_Analysis!$B$6</f>
        <v>413.60278280879999</v>
      </c>
      <c r="AU15" s="22">
        <f ca="1">SUMIFS(Segment_Monthly_Gross_Recoverie!$C:$C,
        Segment_Monthly_Gross_Recoverie!$A:$A,$A15,
        Segment_Monthly_Gross_Recoverie!$B:$B,AU$1)*Sensitivity_Analysis!$B$6</f>
        <v>406.01447147520003</v>
      </c>
      <c r="AV15" s="22">
        <f ca="1">SUMIFS(Segment_Monthly_Gross_Recoverie!$C:$C,
        Segment_Monthly_Gross_Recoverie!$A:$A,$A15,
        Segment_Monthly_Gross_Recoverie!$B:$B,AV$1)*Sensitivity_Analysis!$B$6</f>
        <v>413.30789515359999</v>
      </c>
      <c r="AW15" s="22">
        <f ca="1">SUMIFS(Segment_Monthly_Gross_Recoverie!$C:$C,
        Segment_Monthly_Gross_Recoverie!$A:$A,$A15,
        Segment_Monthly_Gross_Recoverie!$B:$B,AW$1)*Sensitivity_Analysis!$B$6</f>
        <v>421.09973442649999</v>
      </c>
      <c r="AX15" s="22">
        <f ca="1">SUMIFS(Segment_Monthly_Gross_Recoverie!$C:$C,
        Segment_Monthly_Gross_Recoverie!$A:$A,$A15,
        Segment_Monthly_Gross_Recoverie!$B:$B,AX$1)*Sensitivity_Analysis!$B$6</f>
        <v>419.96565985400002</v>
      </c>
      <c r="AY15" s="22">
        <f ca="1">SUMIFS(Segment_Monthly_Gross_Recoverie!$C:$C,
        Segment_Monthly_Gross_Recoverie!$A:$A,$A15,
        Segment_Monthly_Gross_Recoverie!$B:$B,AY$1)*Sensitivity_Analysis!$B$6</f>
        <v>419.88192755839998</v>
      </c>
      <c r="AZ15" s="22">
        <f ca="1">SUMIFS(Segment_Monthly_Gross_Recoverie!$C:$C,
        Segment_Monthly_Gross_Recoverie!$A:$A,$A15,
        Segment_Monthly_Gross_Recoverie!$B:$B,AZ$1)*Sensitivity_Analysis!$B$6</f>
        <v>440.01283224259998</v>
      </c>
      <c r="BA15" s="22">
        <f ca="1">SUMIFS(Segment_Monthly_Gross_Recoverie!$C:$C,
        Segment_Monthly_Gross_Recoverie!$A:$A,$A15,
        Segment_Monthly_Gross_Recoverie!$B:$B,BA$1)*Sensitivity_Analysis!$B$6</f>
        <v>436.82895507400002</v>
      </c>
      <c r="BB15" s="22">
        <f ca="1">SUMIFS(Segment_Monthly_Gross_Recoverie!$C:$C,
        Segment_Monthly_Gross_Recoverie!$A:$A,$A15,
        Segment_Monthly_Gross_Recoverie!$B:$B,BB$1)*Sensitivity_Analysis!$B$6</f>
        <v>440.31162736440001</v>
      </c>
      <c r="BC15" s="22">
        <f ca="1">SUMIFS(Segment_Monthly_Gross_Recoverie!$C:$C,
        Segment_Monthly_Gross_Recoverie!$A:$A,$A15,
        Segment_Monthly_Gross_Recoverie!$B:$B,BC$1)*Sensitivity_Analysis!$B$6</f>
        <v>439.84947520719999</v>
      </c>
      <c r="BD15" s="22">
        <f ca="1">SUMIFS(Segment_Monthly_Gross_Recoverie!$C:$C,
        Segment_Monthly_Gross_Recoverie!$A:$A,$A15,
        Segment_Monthly_Gross_Recoverie!$B:$B,BD$1)*Sensitivity_Analysis!$B$6</f>
        <v>447.74426251760002</v>
      </c>
      <c r="BE15" s="22">
        <f ca="1">SUMIFS(Segment_Monthly_Gross_Recoverie!$C:$C,
        Segment_Monthly_Gross_Recoverie!$A:$A,$A15,
        Segment_Monthly_Gross_Recoverie!$B:$B,BE$1)*Sensitivity_Analysis!$B$6</f>
        <v>458.90209191359997</v>
      </c>
      <c r="BF15" s="22">
        <f ca="1">SUMIFS(Segment_Monthly_Gross_Recoverie!$C:$C,
        Segment_Monthly_Gross_Recoverie!$A:$A,$A15,
        Segment_Monthly_Gross_Recoverie!$B:$B,BF$1)*Sensitivity_Analysis!$B$6</f>
        <v>459.58347639760001</v>
      </c>
      <c r="BG15" s="22">
        <f ca="1">SUMIFS(Segment_Monthly_Gross_Recoverie!$C:$C,
        Segment_Monthly_Gross_Recoverie!$A:$A,$A15,
        Segment_Monthly_Gross_Recoverie!$B:$B,BG$1)*Sensitivity_Analysis!$B$6</f>
        <v>477.09825106020003</v>
      </c>
      <c r="BH15" s="22">
        <f ca="1">SUMIFS(Segment_Monthly_Gross_Recoverie!$C:$C,
        Segment_Monthly_Gross_Recoverie!$A:$A,$A15,
        Segment_Monthly_Gross_Recoverie!$B:$B,BH$1)*Sensitivity_Analysis!$B$6</f>
        <v>513.37279655279997</v>
      </c>
      <c r="BI15" s="22">
        <f ca="1">SUMIFS(Segment_Monthly_Gross_Recoverie!$C:$C,
        Segment_Monthly_Gross_Recoverie!$A:$A,$A15,
        Segment_Monthly_Gross_Recoverie!$B:$B,BI$1)*Sensitivity_Analysis!$B$6</f>
        <v>543.88261824619997</v>
      </c>
      <c r="BJ15" s="22">
        <f ca="1">SUMIFS(Segment_Monthly_Gross_Recoverie!$C:$C,
        Segment_Monthly_Gross_Recoverie!$A:$A,$A15,
        Segment_Monthly_Gross_Recoverie!$B:$B,BJ$1)*Sensitivity_Analysis!$B$6</f>
        <v>576.73245450599995</v>
      </c>
      <c r="BK15" s="22">
        <f ca="1">SUMIFS(Segment_Monthly_Gross_Recoverie!$C:$C,
        Segment_Monthly_Gross_Recoverie!$A:$A,$A15,
        Segment_Monthly_Gross_Recoverie!$B:$B,BK$1)*Sensitivity_Analysis!$B$6</f>
        <v>623.35835977219995</v>
      </c>
      <c r="BL15" s="22">
        <f ca="1">SUMIFS(Segment_Monthly_Gross_Recoverie!$C:$C,
        Segment_Monthly_Gross_Recoverie!$A:$A,$A15,
        Segment_Monthly_Gross_Recoverie!$B:$B,BL$1)*Sensitivity_Analysis!$B$6</f>
        <v>673.83874564320001</v>
      </c>
      <c r="BM15" s="22">
        <f ca="1">SUMIFS(Segment_Monthly_Gross_Recoverie!$C:$C,
        Segment_Monthly_Gross_Recoverie!$A:$A,$A15,
        Segment_Monthly_Gross_Recoverie!$B:$B,BM$1)*Sensitivity_Analysis!$B$6</f>
        <v>721.30074175899995</v>
      </c>
      <c r="BN15" s="22">
        <f ca="1">SUMIFS(Segment_Monthly_Gross_Recoverie!$C:$C,
        Segment_Monthly_Gross_Recoverie!$A:$A,$A15,
        Segment_Monthly_Gross_Recoverie!$B:$B,BN$1)*Sensitivity_Analysis!$B$6</f>
        <v>780.73592048909995</v>
      </c>
      <c r="BO15" s="22">
        <f ca="1">SUMIFS(Segment_Monthly_Gross_Recoverie!$C:$C,
        Segment_Monthly_Gross_Recoverie!$A:$A,$A15,
        Segment_Monthly_Gross_Recoverie!$B:$B,BO$1)*Sensitivity_Analysis!$B$6</f>
        <v>848.33640945239995</v>
      </c>
      <c r="BP15" s="22">
        <f ca="1">SUMIFS(Segment_Monthly_Gross_Recoverie!$C:$C,
        Segment_Monthly_Gross_Recoverie!$A:$A,$A15,
        Segment_Monthly_Gross_Recoverie!$B:$B,BP$1)*Sensitivity_Analysis!$B$6</f>
        <v>891.70203479819997</v>
      </c>
      <c r="BQ15" s="22">
        <f ca="1">SUMIFS(Segment_Monthly_Gross_Recoverie!$C:$C,
        Segment_Monthly_Gross_Recoverie!$A:$A,$A15,
        Segment_Monthly_Gross_Recoverie!$B:$B,BQ$1)*Sensitivity_Analysis!$B$6</f>
        <v>949.65360103199998</v>
      </c>
      <c r="BR15" s="22">
        <f ca="1">SUMIFS(Segment_Monthly_Gross_Recoverie!$C:$C,
        Segment_Monthly_Gross_Recoverie!$A:$A,$A15,
        Segment_Monthly_Gross_Recoverie!$B:$B,BR$1)*Sensitivity_Analysis!$B$6</f>
        <v>1019.9219830352999</v>
      </c>
      <c r="BS15" s="22">
        <f ca="1">SUMIFS(Segment_Monthly_Gross_Recoverie!$C:$C,
        Segment_Monthly_Gross_Recoverie!$A:$A,$A15,
        Segment_Monthly_Gross_Recoverie!$B:$B,BS$1)*Sensitivity_Analysis!$B$6</f>
        <v>1092.7944045945001</v>
      </c>
      <c r="BT15" s="22">
        <f ca="1">SUMIFS(Segment_Monthly_Gross_Recoverie!$C:$C,
        Segment_Monthly_Gross_Recoverie!$A:$A,$A15,
        Segment_Monthly_Gross_Recoverie!$B:$B,BT$1)*Sensitivity_Analysis!$B$6</f>
        <v>1194.9786569418</v>
      </c>
      <c r="BU15" s="22">
        <f ca="1">SUMIFS(Segment_Monthly_Gross_Recoverie!$C:$C,
        Segment_Monthly_Gross_Recoverie!$A:$A,$A15,
        Segment_Monthly_Gross_Recoverie!$B:$B,BU$1)*Sensitivity_Analysis!$B$6</f>
        <v>1276.9184393605001</v>
      </c>
      <c r="BV15" s="22">
        <f ca="1">SUMIFS(Segment_Monthly_Gross_Recoverie!$C:$C,
        Segment_Monthly_Gross_Recoverie!$A:$A,$A15,
        Segment_Monthly_Gross_Recoverie!$B:$B,BV$1)*Sensitivity_Analysis!$B$6</f>
        <v>1332.3734306025001</v>
      </c>
      <c r="BW15" s="22">
        <f ca="1">SUMIFS(Segment_Monthly_Gross_Recoverie!$C:$C,
        Segment_Monthly_Gross_Recoverie!$A:$A,$A15,
        Segment_Monthly_Gross_Recoverie!$B:$B,BW$1)*Sensitivity_Analysis!$B$6</f>
        <v>1417.140174332</v>
      </c>
      <c r="BX15" s="22">
        <f ca="1">SUMIFS(Segment_Monthly_Gross_Recoverie!$C:$C,
        Segment_Monthly_Gross_Recoverie!$A:$A,$A15,
        Segment_Monthly_Gross_Recoverie!$B:$B,BX$1)*Sensitivity_Analysis!$B$6</f>
        <v>1463.9110362439999</v>
      </c>
      <c r="BY15" s="22">
        <f ca="1">SUMIFS(Segment_Monthly_Gross_Recoverie!$C:$C,
        Segment_Monthly_Gross_Recoverie!$A:$A,$A15,
        Segment_Monthly_Gross_Recoverie!$B:$B,BY$1)*Sensitivity_Analysis!$B$6</f>
        <v>1531.4000705115</v>
      </c>
      <c r="BZ15" s="22">
        <f ca="1">SUMIFS(Segment_Monthly_Gross_Recoverie!$C:$C,
        Segment_Monthly_Gross_Recoverie!$A:$A,$A15,
        Segment_Monthly_Gross_Recoverie!$B:$B,BZ$1)*Sensitivity_Analysis!$B$6</f>
        <v>1570.7291768784</v>
      </c>
      <c r="CA15" s="22">
        <f ca="1">SUMIFS(Segment_Monthly_Gross_Recoverie!$C:$C,
        Segment_Monthly_Gross_Recoverie!$A:$A,$A15,
        Segment_Monthly_Gross_Recoverie!$B:$B,CA$1)*Sensitivity_Analysis!$B$6</f>
        <v>1631.2179316062</v>
      </c>
      <c r="CB15" s="22">
        <f ca="1">SUMIFS(Segment_Monthly_Gross_Recoverie!$C:$C,
        Segment_Monthly_Gross_Recoverie!$A:$A,$A15,
        Segment_Monthly_Gross_Recoverie!$B:$B,CB$1)*Sensitivity_Analysis!$B$6</f>
        <v>1675.689641164</v>
      </c>
      <c r="CC15" s="22">
        <f ca="1">SUMIFS(Segment_Monthly_Gross_Recoverie!$C:$C,
        Segment_Monthly_Gross_Recoverie!$A:$A,$A15,
        Segment_Monthly_Gross_Recoverie!$B:$B,CC$1)*Sensitivity_Analysis!$B$6</f>
        <v>1736.8505564438001</v>
      </c>
      <c r="CD15" s="22">
        <f ca="1">SUMIFS(Segment_Monthly_Gross_Recoverie!$C:$C,
        Segment_Monthly_Gross_Recoverie!$A:$A,$A15,
        Segment_Monthly_Gross_Recoverie!$B:$B,CD$1)*Sensitivity_Analysis!$B$6</f>
        <v>1774.9965372836</v>
      </c>
      <c r="CE15" s="22">
        <f ca="1">SUMIFS(Segment_Monthly_Gross_Recoverie!$C:$C,
        Segment_Monthly_Gross_Recoverie!$A:$A,$A15,
        Segment_Monthly_Gross_Recoverie!$B:$B,CE$1)*Sensitivity_Analysis!$B$6</f>
        <v>1810.6660475112001</v>
      </c>
      <c r="CF15" s="22">
        <f ca="1">SUMIFS(Segment_Monthly_Gross_Recoverie!$C:$C,
        Segment_Monthly_Gross_Recoverie!$A:$A,$A15,
        Segment_Monthly_Gross_Recoverie!$B:$B,CF$1)*Sensitivity_Analysis!$B$6</f>
        <v>1879.5015533832</v>
      </c>
      <c r="CG15" s="22">
        <f ca="1">SUMIFS(Segment_Monthly_Gross_Recoverie!$C:$C,
        Segment_Monthly_Gross_Recoverie!$A:$A,$A15,
        Segment_Monthly_Gross_Recoverie!$B:$B,CG$1)*Sensitivity_Analysis!$B$6</f>
        <v>1962.55030986</v>
      </c>
      <c r="CH15" s="19"/>
    </row>
    <row r="16" spans="1:86" ht="12.75" x14ac:dyDescent="0.2">
      <c r="A16" s="29" t="str">
        <f ca="1">IFERROR(__xludf.DUMMYFUNCTION("""COMPUTED_VALUE"""),"subprime_q4")</f>
        <v>subprime_q4</v>
      </c>
      <c r="B16" s="23">
        <f ca="1">SUMIFS(Segment_Monthly_Gross_Recoverie!$C:$C,
        Segment_Monthly_Gross_Recoverie!$A:$A,$A16,
        Segment_Monthly_Gross_Recoverie!$B:$B,B$1)*Sensitivity_Analysis!$B$6</f>
        <v>0</v>
      </c>
      <c r="C16" s="23">
        <f ca="1">SUMIFS(Segment_Monthly_Gross_Recoverie!$C:$C,
        Segment_Monthly_Gross_Recoverie!$A:$A,$A16,
        Segment_Monthly_Gross_Recoverie!$B:$B,C$1)*Sensitivity_Analysis!$B$6</f>
        <v>0</v>
      </c>
      <c r="D16" s="23">
        <f ca="1">SUMIFS(Segment_Monthly_Gross_Recoverie!$C:$C,
        Segment_Monthly_Gross_Recoverie!$A:$A,$A16,
        Segment_Monthly_Gross_Recoverie!$B:$B,D$1)*Sensitivity_Analysis!$B$6</f>
        <v>0</v>
      </c>
      <c r="E16" s="23">
        <f ca="1">SUMIFS(Segment_Monthly_Gross_Recoverie!$C:$C,
        Segment_Monthly_Gross_Recoverie!$A:$A,$A16,
        Segment_Monthly_Gross_Recoverie!$B:$B,E$1)*Sensitivity_Analysis!$B$6</f>
        <v>0</v>
      </c>
      <c r="F16" s="23">
        <f ca="1">SUMIFS(Segment_Monthly_Gross_Recoverie!$C:$C,
        Segment_Monthly_Gross_Recoverie!$A:$A,$A16,
        Segment_Monthly_Gross_Recoverie!$B:$B,F$1)*Sensitivity_Analysis!$B$6</f>
        <v>0</v>
      </c>
      <c r="G16" s="23">
        <f ca="1">SUMIFS(Segment_Monthly_Gross_Recoverie!$C:$C,
        Segment_Monthly_Gross_Recoverie!$A:$A,$A16,
        Segment_Monthly_Gross_Recoverie!$B:$B,G$1)*Sensitivity_Analysis!$B$6</f>
        <v>0</v>
      </c>
      <c r="H16" s="23">
        <f ca="1">SUMIFS(Segment_Monthly_Gross_Recoverie!$C:$C,
        Segment_Monthly_Gross_Recoverie!$A:$A,$A16,
        Segment_Monthly_Gross_Recoverie!$B:$B,H$1)*Sensitivity_Analysis!$B$6</f>
        <v>0</v>
      </c>
      <c r="I16" s="23">
        <f ca="1">SUMIFS(Segment_Monthly_Gross_Recoverie!$C:$C,
        Segment_Monthly_Gross_Recoverie!$A:$A,$A16,
        Segment_Monthly_Gross_Recoverie!$B:$B,I$1)*Sensitivity_Analysis!$B$6</f>
        <v>0</v>
      </c>
      <c r="J16" s="23">
        <f ca="1">SUMIFS(Segment_Monthly_Gross_Recoverie!$C:$C,
        Segment_Monthly_Gross_Recoverie!$A:$A,$A16,
        Segment_Monthly_Gross_Recoverie!$B:$B,J$1)*Sensitivity_Analysis!$B$6</f>
        <v>0</v>
      </c>
      <c r="K16" s="23">
        <f ca="1">SUMIFS(Segment_Monthly_Gross_Recoverie!$C:$C,
        Segment_Monthly_Gross_Recoverie!$A:$A,$A16,
        Segment_Monthly_Gross_Recoverie!$B:$B,K$1)*Sensitivity_Analysis!$B$6</f>
        <v>0</v>
      </c>
      <c r="L16" s="23">
        <f ca="1">SUMIFS(Segment_Monthly_Gross_Recoverie!$C:$C,
        Segment_Monthly_Gross_Recoverie!$A:$A,$A16,
        Segment_Monthly_Gross_Recoverie!$B:$B,L$1)*Sensitivity_Analysis!$B$6</f>
        <v>15.4596168768</v>
      </c>
      <c r="M16" s="23">
        <f ca="1">SUMIFS(Segment_Monthly_Gross_Recoverie!$C:$C,
        Segment_Monthly_Gross_Recoverie!$A:$A,$A16,
        Segment_Monthly_Gross_Recoverie!$B:$B,M$1)*Sensitivity_Analysis!$B$6</f>
        <v>58.013683729699999</v>
      </c>
      <c r="N16" s="23">
        <f ca="1">SUMIFS(Segment_Monthly_Gross_Recoverie!$C:$C,
        Segment_Monthly_Gross_Recoverie!$A:$A,$A16,
        Segment_Monthly_Gross_Recoverie!$B:$B,N$1)*Sensitivity_Analysis!$B$6</f>
        <v>91.230746747400005</v>
      </c>
      <c r="O16" s="23">
        <f ca="1">SUMIFS(Segment_Monthly_Gross_Recoverie!$C:$C,
        Segment_Monthly_Gross_Recoverie!$A:$A,$A16,
        Segment_Monthly_Gross_Recoverie!$B:$B,O$1)*Sensitivity_Analysis!$B$6</f>
        <v>89.424004012200001</v>
      </c>
      <c r="P16" s="23">
        <f ca="1">SUMIFS(Segment_Monthly_Gross_Recoverie!$C:$C,
        Segment_Monthly_Gross_Recoverie!$A:$A,$A16,
        Segment_Monthly_Gross_Recoverie!$B:$B,P$1)*Sensitivity_Analysis!$B$6</f>
        <v>137.00764779830001</v>
      </c>
      <c r="Q16" s="23">
        <f ca="1">SUMIFS(Segment_Monthly_Gross_Recoverie!$C:$C,
        Segment_Monthly_Gross_Recoverie!$A:$A,$A16,
        Segment_Monthly_Gross_Recoverie!$B:$B,Q$1)*Sensitivity_Analysis!$B$6</f>
        <v>134.29502333400001</v>
      </c>
      <c r="R16" s="23">
        <f ca="1">SUMIFS(Segment_Monthly_Gross_Recoverie!$C:$C,
        Segment_Monthly_Gross_Recoverie!$A:$A,$A16,
        Segment_Monthly_Gross_Recoverie!$B:$B,R$1)*Sensitivity_Analysis!$B$6</f>
        <v>179.010155</v>
      </c>
      <c r="S16" s="23">
        <f ca="1">SUMIFS(Segment_Monthly_Gross_Recoverie!$C:$C,
        Segment_Monthly_Gross_Recoverie!$A:$A,$A16,
        Segment_Monthly_Gross_Recoverie!$B:$B,S$1)*Sensitivity_Analysis!$B$6</f>
        <v>175.46589125</v>
      </c>
      <c r="T16" s="23">
        <f ca="1">SUMIFS(Segment_Monthly_Gross_Recoverie!$C:$C,
        Segment_Monthly_Gross_Recoverie!$A:$A,$A16,
        Segment_Monthly_Gross_Recoverie!$B:$B,T$1)*Sensitivity_Analysis!$B$6</f>
        <v>210.617778147</v>
      </c>
      <c r="U16" s="23">
        <f ca="1">SUMIFS(Segment_Monthly_Gross_Recoverie!$C:$C,
        Segment_Monthly_Gross_Recoverie!$A:$A,$A16,
        Segment_Monthly_Gross_Recoverie!$B:$B,U$1)*Sensitivity_Analysis!$B$6</f>
        <v>206.44692324479999</v>
      </c>
      <c r="V16" s="23">
        <f ca="1">SUMIFS(Segment_Monthly_Gross_Recoverie!$C:$C,
        Segment_Monthly_Gross_Recoverie!$A:$A,$A16,
        Segment_Monthly_Gross_Recoverie!$B:$B,V$1)*Sensitivity_Analysis!$B$6</f>
        <v>260.62990170329999</v>
      </c>
      <c r="W16" s="23">
        <f ca="1">SUMIFS(Segment_Monthly_Gross_Recoverie!$C:$C,
        Segment_Monthly_Gross_Recoverie!$A:$A,$A16,
        Segment_Monthly_Gross_Recoverie!$B:$B,W$1)*Sensitivity_Analysis!$B$6</f>
        <v>293.15597758400003</v>
      </c>
      <c r="X16" s="23">
        <f ca="1">SUMIFS(Segment_Monthly_Gross_Recoverie!$C:$C,
        Segment_Monthly_Gross_Recoverie!$A:$A,$A16,
        Segment_Monthly_Gross_Recoverie!$B:$B,X$1)*Sensitivity_Analysis!$B$6</f>
        <v>369.33894749159998</v>
      </c>
      <c r="Y16" s="23">
        <f ca="1">SUMIFS(Segment_Monthly_Gross_Recoverie!$C:$C,
        Segment_Monthly_Gross_Recoverie!$A:$A,$A16,
        Segment_Monthly_Gross_Recoverie!$B:$B,Y$1)*Sensitivity_Analysis!$B$6</f>
        <v>362.02568149159998</v>
      </c>
      <c r="Z16" s="23">
        <f ca="1">SUMIFS(Segment_Monthly_Gross_Recoverie!$C:$C,
        Segment_Monthly_Gross_Recoverie!$A:$A,$A16,
        Segment_Monthly_Gross_Recoverie!$B:$B,Z$1)*Sensitivity_Analysis!$B$6</f>
        <v>354.85721815839997</v>
      </c>
      <c r="AA16" s="23">
        <f ca="1">SUMIFS(Segment_Monthly_Gross_Recoverie!$C:$C,
        Segment_Monthly_Gross_Recoverie!$A:$A,$A16,
        Segment_Monthly_Gross_Recoverie!$B:$B,AA$1)*Sensitivity_Analysis!$B$6</f>
        <v>347.8306321856</v>
      </c>
      <c r="AB16" s="23">
        <f ca="1">SUMIFS(Segment_Monthly_Gross_Recoverie!$C:$C,
        Segment_Monthly_Gross_Recoverie!$A:$A,$A16,
        Segment_Monthly_Gross_Recoverie!$B:$B,AB$1)*Sensitivity_Analysis!$B$6</f>
        <v>375.80899098089998</v>
      </c>
      <c r="AC16" s="23">
        <f ca="1">SUMIFS(Segment_Monthly_Gross_Recoverie!$C:$C,
        Segment_Monthly_Gross_Recoverie!$A:$A,$A16,
        Segment_Monthly_Gross_Recoverie!$B:$B,AC$1)*Sensitivity_Analysis!$B$6</f>
        <v>368.36855368440001</v>
      </c>
      <c r="AD16" s="23">
        <f ca="1">SUMIFS(Segment_Monthly_Gross_Recoverie!$C:$C,
        Segment_Monthly_Gross_Recoverie!$A:$A,$A16,
        Segment_Monthly_Gross_Recoverie!$B:$B,AD$1)*Sensitivity_Analysis!$B$6</f>
        <v>361.07321700689999</v>
      </c>
      <c r="AE16" s="23">
        <f ca="1">SUMIFS(Segment_Monthly_Gross_Recoverie!$C:$C,
        Segment_Monthly_Gross_Recoverie!$A:$A,$A16,
        Segment_Monthly_Gross_Recoverie!$B:$B,AE$1)*Sensitivity_Analysis!$B$6</f>
        <v>353.92459317750001</v>
      </c>
      <c r="AF16" s="23">
        <f ca="1">SUMIFS(Segment_Monthly_Gross_Recoverie!$C:$C,
        Segment_Monthly_Gross_Recoverie!$A:$A,$A16,
        Segment_Monthly_Gross_Recoverie!$B:$B,AF$1)*Sensitivity_Analysis!$B$6</f>
        <v>346.9162332798</v>
      </c>
      <c r="AG16" s="23">
        <f ca="1">SUMIFS(Segment_Monthly_Gross_Recoverie!$C:$C,
        Segment_Monthly_Gross_Recoverie!$A:$A,$A16,
        Segment_Monthly_Gross_Recoverie!$B:$B,AG$1)*Sensitivity_Analysis!$B$6</f>
        <v>340.04652508470002</v>
      </c>
      <c r="AH16" s="23">
        <f ca="1">SUMIFS(Segment_Monthly_Gross_Recoverie!$C:$C,
        Segment_Monthly_Gross_Recoverie!$A:$A,$A16,
        Segment_Monthly_Gross_Recoverie!$B:$B,AH$1)*Sensitivity_Analysis!$B$6</f>
        <v>333.3138563631</v>
      </c>
      <c r="AI16" s="23">
        <f ca="1">SUMIFS(Segment_Monthly_Gross_Recoverie!$C:$C,
        Segment_Monthly_Gross_Recoverie!$A:$A,$A16,
        Segment_Monthly_Gross_Recoverie!$B:$B,AI$1)*Sensitivity_Analysis!$B$6</f>
        <v>326.71339042770001</v>
      </c>
      <c r="AJ16" s="23">
        <f ca="1">SUMIFS(Segment_Monthly_Gross_Recoverie!$C:$C,
        Segment_Monthly_Gross_Recoverie!$A:$A,$A16,
        Segment_Monthly_Gross_Recoverie!$B:$B,AJ$1)*Sensitivity_Analysis!$B$6</f>
        <v>320.2435150494</v>
      </c>
      <c r="AK16" s="23">
        <f ca="1">SUMIFS(Segment_Monthly_Gross_Recoverie!$C:$C,
        Segment_Monthly_Gross_Recoverie!$A:$A,$A16,
        Segment_Monthly_Gross_Recoverie!$B:$B,AK$1)*Sensitivity_Analysis!$B$6</f>
        <v>313.90261799910002</v>
      </c>
      <c r="AL16" s="23">
        <f ca="1">SUMIFS(Segment_Monthly_Gross_Recoverie!$C:$C,
        Segment_Monthly_Gross_Recoverie!$A:$A,$A16,
        Segment_Monthly_Gross_Recoverie!$B:$B,AL$1)*Sensitivity_Analysis!$B$6</f>
        <v>307.68747481859998</v>
      </c>
      <c r="AM16" s="23">
        <f ca="1">SUMIFS(Segment_Monthly_Gross_Recoverie!$C:$C,
        Segment_Monthly_Gross_Recoverie!$A:$A,$A16,
        Segment_Monthly_Gross_Recoverie!$B:$B,AM$1)*Sensitivity_Analysis!$B$6</f>
        <v>301.5948610497</v>
      </c>
      <c r="AN16" s="23">
        <f ca="1">SUMIFS(Segment_Monthly_Gross_Recoverie!$C:$C,
        Segment_Monthly_Gross_Recoverie!$A:$A,$A16,
        Segment_Monthly_Gross_Recoverie!$B:$B,AN$1)*Sensitivity_Analysis!$B$6</f>
        <v>295.62155223420001</v>
      </c>
      <c r="AO16" s="23">
        <f ca="1">SUMIFS(Segment_Monthly_Gross_Recoverie!$C:$C,
        Segment_Monthly_Gross_Recoverie!$A:$A,$A16,
        Segment_Monthly_Gross_Recoverie!$B:$B,AO$1)*Sensitivity_Analysis!$B$6</f>
        <v>289.76916060119999</v>
      </c>
      <c r="AP16" s="23">
        <f ca="1">SUMIFS(Segment_Monthly_Gross_Recoverie!$C:$C,
        Segment_Monthly_Gross_Recoverie!$A:$A,$A16,
        Segment_Monthly_Gross_Recoverie!$B:$B,AP$1)*Sensitivity_Analysis!$B$6</f>
        <v>284.03123723430002</v>
      </c>
      <c r="AQ16" s="23">
        <f ca="1">SUMIFS(Segment_Monthly_Gross_Recoverie!$C:$C,
        Segment_Monthly_Gross_Recoverie!$A:$A,$A16,
        Segment_Monthly_Gross_Recoverie!$B:$B,AQ$1)*Sensitivity_Analysis!$B$6</f>
        <v>278.40616990439997</v>
      </c>
      <c r="AR16" s="23">
        <f ca="1">SUMIFS(Segment_Monthly_Gross_Recoverie!$C:$C,
        Segment_Monthly_Gross_Recoverie!$A:$A,$A16,
        Segment_Monthly_Gross_Recoverie!$B:$B,AR$1)*Sensitivity_Analysis!$B$6</f>
        <v>272.89395861150001</v>
      </c>
      <c r="AS16" s="23">
        <f ca="1">SUMIFS(Segment_Monthly_Gross_Recoverie!$C:$C,
        Segment_Monthly_Gross_Recoverie!$A:$A,$A16,
        Segment_Monthly_Gross_Recoverie!$B:$B,AS$1)*Sensitivity_Analysis!$B$6</f>
        <v>273.5582503302</v>
      </c>
      <c r="AT16" s="23">
        <f ca="1">SUMIFS(Segment_Monthly_Gross_Recoverie!$C:$C,
        Segment_Monthly_Gross_Recoverie!$A:$A,$A16,
        Segment_Monthly_Gross_Recoverie!$B:$B,AT$1)*Sensitivity_Analysis!$B$6</f>
        <v>268.1419245912</v>
      </c>
      <c r="AU16" s="23">
        <f ca="1">SUMIFS(Segment_Monthly_Gross_Recoverie!$C:$C,
        Segment_Monthly_Gross_Recoverie!$A:$A,$A16,
        Segment_Monthly_Gross_Recoverie!$B:$B,AU$1)*Sensitivity_Analysis!$B$6</f>
        <v>262.83277120320002</v>
      </c>
      <c r="AV16" s="23">
        <f ca="1">SUMIFS(Segment_Monthly_Gross_Recoverie!$C:$C,
        Segment_Monthly_Gross_Recoverie!$A:$A,$A16,
        Segment_Monthly_Gross_Recoverie!$B:$B,AV$1)*Sensitivity_Analysis!$B$6</f>
        <v>257.62749255540001</v>
      </c>
      <c r="AW16" s="23">
        <f ca="1">SUMIFS(Segment_Monthly_Gross_Recoverie!$C:$C,
        Segment_Monthly_Gross_Recoverie!$A:$A,$A16,
        Segment_Monthly_Gross_Recoverie!$B:$B,AW$1)*Sensitivity_Analysis!$B$6</f>
        <v>252.52608864780001</v>
      </c>
      <c r="AX16" s="23">
        <f ca="1">SUMIFS(Segment_Monthly_Gross_Recoverie!$C:$C,
        Segment_Monthly_Gross_Recoverie!$A:$A,$A16,
        Segment_Monthly_Gross_Recoverie!$B:$B,AX$1)*Sensitivity_Analysis!$B$6</f>
        <v>247.5252618696</v>
      </c>
      <c r="AY16" s="23">
        <f ca="1">SUMIFS(Segment_Monthly_Gross_Recoverie!$C:$C,
        Segment_Monthly_Gross_Recoverie!$A:$A,$A16,
        Segment_Monthly_Gross_Recoverie!$B:$B,AY$1)*Sensitivity_Analysis!$B$6</f>
        <v>242.62501222079999</v>
      </c>
      <c r="AZ16" s="23">
        <f ca="1">SUMIFS(Segment_Monthly_Gross_Recoverie!$C:$C,
        Segment_Monthly_Gross_Recoverie!$A:$A,$A16,
        Segment_Monthly_Gross_Recoverie!$B:$B,AZ$1)*Sensitivity_Analysis!$B$6</f>
        <v>248.5712735818</v>
      </c>
      <c r="BA16" s="23">
        <f ca="1">SUMIFS(Segment_Monthly_Gross_Recoverie!$C:$C,
        Segment_Monthly_Gross_Recoverie!$A:$A,$A16,
        Segment_Monthly_Gross_Recoverie!$B:$B,BA$1)*Sensitivity_Analysis!$B$6</f>
        <v>243.64941140019999</v>
      </c>
      <c r="BB16" s="23">
        <f ca="1">SUMIFS(Segment_Monthly_Gross_Recoverie!$C:$C,
        Segment_Monthly_Gross_Recoverie!$A:$A,$A16,
        Segment_Monthly_Gross_Recoverie!$B:$B,BB$1)*Sensitivity_Analysis!$B$6</f>
        <v>242.67364254899999</v>
      </c>
      <c r="BC16" s="23">
        <f ca="1">SUMIFS(Segment_Monthly_Gross_Recoverie!$C:$C,
        Segment_Monthly_Gross_Recoverie!$A:$A,$A16,
        Segment_Monthly_Gross_Recoverie!$B:$B,BC$1)*Sensitivity_Analysis!$B$6</f>
        <v>242.99600687559999</v>
      </c>
      <c r="BD16" s="23">
        <f ca="1">SUMIFS(Segment_Monthly_Gross_Recoverie!$C:$C,
        Segment_Monthly_Gross_Recoverie!$A:$A,$A16,
        Segment_Monthly_Gross_Recoverie!$B:$B,BD$1)*Sensitivity_Analysis!$B$6</f>
        <v>248.77831680599999</v>
      </c>
      <c r="BE16" s="23">
        <f ca="1">SUMIFS(Segment_Monthly_Gross_Recoverie!$C:$C,
        Segment_Monthly_Gross_Recoverie!$A:$A,$A16,
        Segment_Monthly_Gross_Recoverie!$B:$B,BE$1)*Sensitivity_Analysis!$B$6</f>
        <v>248.87060509919999</v>
      </c>
      <c r="BF16" s="23">
        <f ca="1">SUMIFS(Segment_Monthly_Gross_Recoverie!$C:$C,
        Segment_Monthly_Gross_Recoverie!$A:$A,$A16,
        Segment_Monthly_Gross_Recoverie!$B:$B,BF$1)*Sensitivity_Analysis!$B$6</f>
        <v>253.2318257288</v>
      </c>
      <c r="BG16" s="23">
        <f ca="1">SUMIFS(Segment_Monthly_Gross_Recoverie!$C:$C,
        Segment_Monthly_Gross_Recoverie!$A:$A,$A16,
        Segment_Monthly_Gross_Recoverie!$B:$B,BG$1)*Sensitivity_Analysis!$B$6</f>
        <v>255.06161561100001</v>
      </c>
      <c r="BH16" s="23">
        <f ca="1">SUMIFS(Segment_Monthly_Gross_Recoverie!$C:$C,
        Segment_Monthly_Gross_Recoverie!$A:$A,$A16,
        Segment_Monthly_Gross_Recoverie!$B:$B,BH$1)*Sensitivity_Analysis!$B$6</f>
        <v>278.4863602982</v>
      </c>
      <c r="BI16" s="23">
        <f ca="1">SUMIFS(Segment_Monthly_Gross_Recoverie!$C:$C,
        Segment_Monthly_Gross_Recoverie!$A:$A,$A16,
        Segment_Monthly_Gross_Recoverie!$B:$B,BI$1)*Sensitivity_Analysis!$B$6</f>
        <v>281.48623288819999</v>
      </c>
      <c r="BJ16" s="23">
        <f ca="1">SUMIFS(Segment_Monthly_Gross_Recoverie!$C:$C,
        Segment_Monthly_Gross_Recoverie!$A:$A,$A16,
        Segment_Monthly_Gross_Recoverie!$B:$B,BJ$1)*Sensitivity_Analysis!$B$6</f>
        <v>307.65591185160002</v>
      </c>
      <c r="BK16" s="23">
        <f ca="1">SUMIFS(Segment_Monthly_Gross_Recoverie!$C:$C,
        Segment_Monthly_Gross_Recoverie!$A:$A,$A16,
        Segment_Monthly_Gross_Recoverie!$B:$B,BK$1)*Sensitivity_Analysis!$B$6</f>
        <v>330.86428835999999</v>
      </c>
      <c r="BL16" s="23">
        <f ca="1">SUMIFS(Segment_Monthly_Gross_Recoverie!$C:$C,
        Segment_Monthly_Gross_Recoverie!$A:$A,$A16,
        Segment_Monthly_Gross_Recoverie!$B:$B,BL$1)*Sensitivity_Analysis!$B$6</f>
        <v>350.813271262</v>
      </c>
      <c r="BM16" s="23">
        <f ca="1">SUMIFS(Segment_Monthly_Gross_Recoverie!$C:$C,
        Segment_Monthly_Gross_Recoverie!$A:$A,$A16,
        Segment_Monthly_Gross_Recoverie!$B:$B,BM$1)*Sensitivity_Analysis!$B$6</f>
        <v>354.17020647449999</v>
      </c>
      <c r="BN16" s="23">
        <f ca="1">SUMIFS(Segment_Monthly_Gross_Recoverie!$C:$C,
        Segment_Monthly_Gross_Recoverie!$A:$A,$A16,
        Segment_Monthly_Gross_Recoverie!$B:$B,BN$1)*Sensitivity_Analysis!$B$6</f>
        <v>391.8662621698</v>
      </c>
      <c r="BO16" s="23">
        <f ca="1">SUMIFS(Segment_Monthly_Gross_Recoverie!$C:$C,
        Segment_Monthly_Gross_Recoverie!$A:$A,$A16,
        Segment_Monthly_Gross_Recoverie!$B:$B,BO$1)*Sensitivity_Analysis!$B$6</f>
        <v>409.96746840719999</v>
      </c>
      <c r="BP16" s="23">
        <f ca="1">SUMIFS(Segment_Monthly_Gross_Recoverie!$C:$C,
        Segment_Monthly_Gross_Recoverie!$A:$A,$A16,
        Segment_Monthly_Gross_Recoverie!$B:$B,BP$1)*Sensitivity_Analysis!$B$6</f>
        <v>436.76619514919997</v>
      </c>
      <c r="BQ16" s="23">
        <f ca="1">SUMIFS(Segment_Monthly_Gross_Recoverie!$C:$C,
        Segment_Monthly_Gross_Recoverie!$A:$A,$A16,
        Segment_Monthly_Gross_Recoverie!$B:$B,BQ$1)*Sensitivity_Analysis!$B$6</f>
        <v>474.41523080640002</v>
      </c>
      <c r="BR16" s="23">
        <f ca="1">SUMIFS(Segment_Monthly_Gross_Recoverie!$C:$C,
        Segment_Monthly_Gross_Recoverie!$A:$A,$A16,
        Segment_Monthly_Gross_Recoverie!$B:$B,BR$1)*Sensitivity_Analysis!$B$6</f>
        <v>497.10566806600002</v>
      </c>
      <c r="BS16" s="23">
        <f ca="1">SUMIFS(Segment_Monthly_Gross_Recoverie!$C:$C,
        Segment_Monthly_Gross_Recoverie!$A:$A,$A16,
        Segment_Monthly_Gross_Recoverie!$B:$B,BS$1)*Sensitivity_Analysis!$B$6</f>
        <v>546.38736305700002</v>
      </c>
      <c r="BT16" s="23">
        <f ca="1">SUMIFS(Segment_Monthly_Gross_Recoverie!$C:$C,
        Segment_Monthly_Gross_Recoverie!$A:$A,$A16,
        Segment_Monthly_Gross_Recoverie!$B:$B,BT$1)*Sensitivity_Analysis!$B$6</f>
        <v>572.45589695240005</v>
      </c>
      <c r="BU16" s="23">
        <f ca="1">SUMIFS(Segment_Monthly_Gross_Recoverie!$C:$C,
        Segment_Monthly_Gross_Recoverie!$A:$A,$A16,
        Segment_Monthly_Gross_Recoverie!$B:$B,BU$1)*Sensitivity_Analysis!$B$6</f>
        <v>620.56975764959998</v>
      </c>
      <c r="BV16" s="23">
        <f ca="1">SUMIFS(Segment_Monthly_Gross_Recoverie!$C:$C,
        Segment_Monthly_Gross_Recoverie!$A:$A,$A16,
        Segment_Monthly_Gross_Recoverie!$B:$B,BV$1)*Sensitivity_Analysis!$B$6</f>
        <v>713.64867979350004</v>
      </c>
      <c r="BW16" s="23">
        <f ca="1">SUMIFS(Segment_Monthly_Gross_Recoverie!$C:$C,
        Segment_Monthly_Gross_Recoverie!$A:$A,$A16,
        Segment_Monthly_Gross_Recoverie!$B:$B,BW$1)*Sensitivity_Analysis!$B$6</f>
        <v>772.235215047</v>
      </c>
      <c r="BX16" s="23">
        <f ca="1">SUMIFS(Segment_Monthly_Gross_Recoverie!$C:$C,
        Segment_Monthly_Gross_Recoverie!$A:$A,$A16,
        Segment_Monthly_Gross_Recoverie!$B:$B,BX$1)*Sensitivity_Analysis!$B$6</f>
        <v>811.12375576039994</v>
      </c>
      <c r="BY16" s="23">
        <f ca="1">SUMIFS(Segment_Monthly_Gross_Recoverie!$C:$C,
        Segment_Monthly_Gross_Recoverie!$A:$A,$A16,
        Segment_Monthly_Gross_Recoverie!$B:$B,BY$1)*Sensitivity_Analysis!$B$6</f>
        <v>837.49328385650006</v>
      </c>
      <c r="BZ16" s="23">
        <f ca="1">SUMIFS(Segment_Monthly_Gross_Recoverie!$C:$C,
        Segment_Monthly_Gross_Recoverie!$A:$A,$A16,
        Segment_Monthly_Gross_Recoverie!$B:$B,BZ$1)*Sensitivity_Analysis!$B$6</f>
        <v>918.35065085760004</v>
      </c>
      <c r="CA16" s="23">
        <f ca="1">SUMIFS(Segment_Monthly_Gross_Recoverie!$C:$C,
        Segment_Monthly_Gross_Recoverie!$A:$A,$A16,
        Segment_Monthly_Gross_Recoverie!$B:$B,CA$1)*Sensitivity_Analysis!$B$6</f>
        <v>932.63869066439997</v>
      </c>
      <c r="CB16" s="23">
        <f ca="1">SUMIFS(Segment_Monthly_Gross_Recoverie!$C:$C,
        Segment_Monthly_Gross_Recoverie!$A:$A,$A16,
        Segment_Monthly_Gross_Recoverie!$B:$B,CB$1)*Sensitivity_Analysis!$B$6</f>
        <v>997.57367917900001</v>
      </c>
      <c r="CC16" s="23">
        <f ca="1">SUMIFS(Segment_Monthly_Gross_Recoverie!$C:$C,
        Segment_Monthly_Gross_Recoverie!$A:$A,$A16,
        Segment_Monthly_Gross_Recoverie!$B:$B,CC$1)*Sensitivity_Analysis!$B$6</f>
        <v>1099.5223818292</v>
      </c>
      <c r="CD16" s="23">
        <f ca="1">SUMIFS(Segment_Monthly_Gross_Recoverie!$C:$C,
        Segment_Monthly_Gross_Recoverie!$A:$A,$A16,
        Segment_Monthly_Gross_Recoverie!$B:$B,CD$1)*Sensitivity_Analysis!$B$6</f>
        <v>1182.4348869257999</v>
      </c>
      <c r="CE16" s="23">
        <f ca="1">SUMIFS(Segment_Monthly_Gross_Recoverie!$C:$C,
        Segment_Monthly_Gross_Recoverie!$A:$A,$A16,
        Segment_Monthly_Gross_Recoverie!$B:$B,CE$1)*Sensitivity_Analysis!$B$6</f>
        <v>1244.0312712504001</v>
      </c>
      <c r="CF16" s="23">
        <f ca="1">SUMIFS(Segment_Monthly_Gross_Recoverie!$C:$C,
        Segment_Monthly_Gross_Recoverie!$A:$A,$A16,
        Segment_Monthly_Gross_Recoverie!$B:$B,CF$1)*Sensitivity_Analysis!$B$6</f>
        <v>1329.8300560968</v>
      </c>
      <c r="CG16" s="23">
        <f ca="1">SUMIFS(Segment_Monthly_Gross_Recoverie!$C:$C,
        Segment_Monthly_Gross_Recoverie!$A:$A,$A16,
        Segment_Monthly_Gross_Recoverie!$B:$B,CG$1)*Sensitivity_Analysis!$B$6</f>
        <v>1391.79966975</v>
      </c>
      <c r="CH16" s="19"/>
    </row>
    <row r="17" spans="1:86" ht="12.75" x14ac:dyDescent="0.2">
      <c r="A17" s="28" t="str">
        <f ca="1">IFERROR(__xludf.DUMMYFUNCTION("""COMPUTED_VALUE"""),"super_prime_q1")</f>
        <v>super_prime_q1</v>
      </c>
      <c r="B17" s="22">
        <f ca="1">SUMIFS(Segment_Monthly_Gross_Recoverie!$C:$C,
        Segment_Monthly_Gross_Recoverie!$A:$A,$A17,
        Segment_Monthly_Gross_Recoverie!$B:$B,B$1)*Sensitivity_Analysis!$B$6</f>
        <v>0</v>
      </c>
      <c r="C17" s="22">
        <f ca="1">SUMIFS(Segment_Monthly_Gross_Recoverie!$C:$C,
        Segment_Monthly_Gross_Recoverie!$A:$A,$A17,
        Segment_Monthly_Gross_Recoverie!$B:$B,C$1)*Sensitivity_Analysis!$B$6</f>
        <v>0</v>
      </c>
      <c r="D17" s="22">
        <f ca="1">SUMIFS(Segment_Monthly_Gross_Recoverie!$C:$C,
        Segment_Monthly_Gross_Recoverie!$A:$A,$A17,
        Segment_Monthly_Gross_Recoverie!$B:$B,D$1)*Sensitivity_Analysis!$B$6</f>
        <v>0</v>
      </c>
      <c r="E17" s="22">
        <f ca="1">SUMIFS(Segment_Monthly_Gross_Recoverie!$C:$C,
        Segment_Monthly_Gross_Recoverie!$A:$A,$A17,
        Segment_Monthly_Gross_Recoverie!$B:$B,E$1)*Sensitivity_Analysis!$B$6</f>
        <v>0</v>
      </c>
      <c r="F17" s="22">
        <f ca="1">SUMIFS(Segment_Monthly_Gross_Recoverie!$C:$C,
        Segment_Monthly_Gross_Recoverie!$A:$A,$A17,
        Segment_Monthly_Gross_Recoverie!$B:$B,F$1)*Sensitivity_Analysis!$B$6</f>
        <v>0</v>
      </c>
      <c r="G17" s="22">
        <f ca="1">SUMIFS(Segment_Monthly_Gross_Recoverie!$C:$C,
        Segment_Monthly_Gross_Recoverie!$A:$A,$A17,
        Segment_Monthly_Gross_Recoverie!$B:$B,G$1)*Sensitivity_Analysis!$B$6</f>
        <v>0</v>
      </c>
      <c r="H17" s="22">
        <f ca="1">SUMIFS(Segment_Monthly_Gross_Recoverie!$C:$C,
        Segment_Monthly_Gross_Recoverie!$A:$A,$A17,
        Segment_Monthly_Gross_Recoverie!$B:$B,H$1)*Sensitivity_Analysis!$B$6</f>
        <v>0</v>
      </c>
      <c r="I17" s="22">
        <f ca="1">SUMIFS(Segment_Monthly_Gross_Recoverie!$C:$C,
        Segment_Monthly_Gross_Recoverie!$A:$A,$A17,
        Segment_Monthly_Gross_Recoverie!$B:$B,I$1)*Sensitivity_Analysis!$B$6</f>
        <v>0</v>
      </c>
      <c r="J17" s="22">
        <f ca="1">SUMIFS(Segment_Monthly_Gross_Recoverie!$C:$C,
        Segment_Monthly_Gross_Recoverie!$A:$A,$A17,
        Segment_Monthly_Gross_Recoverie!$B:$B,J$1)*Sensitivity_Analysis!$B$6</f>
        <v>0</v>
      </c>
      <c r="K17" s="22">
        <f ca="1">SUMIFS(Segment_Monthly_Gross_Recoverie!$C:$C,
        Segment_Monthly_Gross_Recoverie!$A:$A,$A17,
        Segment_Monthly_Gross_Recoverie!$B:$B,K$1)*Sensitivity_Analysis!$B$6</f>
        <v>6.0527398932000001</v>
      </c>
      <c r="L17" s="22">
        <f ca="1">SUMIFS(Segment_Monthly_Gross_Recoverie!$C:$C,
        Segment_Monthly_Gross_Recoverie!$A:$A,$A17,
        Segment_Monthly_Gross_Recoverie!$B:$B,L$1)*Sensitivity_Analysis!$B$6</f>
        <v>21.772193980400001</v>
      </c>
      <c r="M17" s="22">
        <f ca="1">SUMIFS(Segment_Monthly_Gross_Recoverie!$C:$C,
        Segment_Monthly_Gross_Recoverie!$A:$A,$A17,
        Segment_Monthly_Gross_Recoverie!$B:$B,M$1)*Sensitivity_Analysis!$B$6</f>
        <v>52.302792022799999</v>
      </c>
      <c r="N17" s="22">
        <f ca="1">SUMIFS(Segment_Monthly_Gross_Recoverie!$C:$C,
        Segment_Monthly_Gross_Recoverie!$A:$A,$A17,
        Segment_Monthly_Gross_Recoverie!$B:$B,N$1)*Sensitivity_Analysis!$B$6</f>
        <v>141.79334813540001</v>
      </c>
      <c r="O17" s="22">
        <f ca="1">SUMIFS(Segment_Monthly_Gross_Recoverie!$C:$C,
        Segment_Monthly_Gross_Recoverie!$A:$A,$A17,
        Segment_Monthly_Gross_Recoverie!$B:$B,O$1)*Sensitivity_Analysis!$B$6</f>
        <v>182.74378460599999</v>
      </c>
      <c r="P17" s="22">
        <f ca="1">SUMIFS(Segment_Monthly_Gross_Recoverie!$C:$C,
        Segment_Monthly_Gross_Recoverie!$A:$A,$A17,
        Segment_Monthly_Gross_Recoverie!$B:$B,P$1)*Sensitivity_Analysis!$B$6</f>
        <v>213.9228949651</v>
      </c>
      <c r="Q17" s="22">
        <f ca="1">SUMIFS(Segment_Monthly_Gross_Recoverie!$C:$C,
        Segment_Monthly_Gross_Recoverie!$A:$A,$A17,
        Segment_Monthly_Gross_Recoverie!$B:$B,Q$1)*Sensitivity_Analysis!$B$6</f>
        <v>230.08561814399999</v>
      </c>
      <c r="R17" s="22">
        <f ca="1">SUMIFS(Segment_Monthly_Gross_Recoverie!$C:$C,
        Segment_Monthly_Gross_Recoverie!$A:$A,$A17,
        Segment_Monthly_Gross_Recoverie!$B:$B,R$1)*Sensitivity_Analysis!$B$6</f>
        <v>308.60964942660001</v>
      </c>
      <c r="S17" s="22">
        <f ca="1">SUMIFS(Segment_Monthly_Gross_Recoverie!$C:$C,
        Segment_Monthly_Gross_Recoverie!$A:$A,$A17,
        Segment_Monthly_Gross_Recoverie!$B:$B,S$1)*Sensitivity_Analysis!$B$6</f>
        <v>327.76912590900002</v>
      </c>
      <c r="T17" s="22">
        <f ca="1">SUMIFS(Segment_Monthly_Gross_Recoverie!$C:$C,
        Segment_Monthly_Gross_Recoverie!$A:$A,$A17,
        Segment_Monthly_Gross_Recoverie!$B:$B,T$1)*Sensitivity_Analysis!$B$6</f>
        <v>351.49645781369998</v>
      </c>
      <c r="U17" s="22">
        <f ca="1">SUMIFS(Segment_Monthly_Gross_Recoverie!$C:$C,
        Segment_Monthly_Gross_Recoverie!$A:$A,$A17,
        Segment_Monthly_Gross_Recoverie!$B:$B,U$1)*Sensitivity_Analysis!$B$6</f>
        <v>390.54657085920002</v>
      </c>
      <c r="V17" s="22">
        <f ca="1">SUMIFS(Segment_Monthly_Gross_Recoverie!$C:$C,
        Segment_Monthly_Gross_Recoverie!$A:$A,$A17,
        Segment_Monthly_Gross_Recoverie!$B:$B,V$1)*Sensitivity_Analysis!$B$6</f>
        <v>395.95960706720001</v>
      </c>
      <c r="W17" s="22">
        <f ca="1">SUMIFS(Segment_Monthly_Gross_Recoverie!$C:$C,
        Segment_Monthly_Gross_Recoverie!$A:$A,$A17,
        Segment_Monthly_Gross_Recoverie!$B:$B,W$1)*Sensitivity_Analysis!$B$6</f>
        <v>430.59165757239998</v>
      </c>
      <c r="X17" s="22">
        <f ca="1">SUMIFS(Segment_Monthly_Gross_Recoverie!$C:$C,
        Segment_Monthly_Gross_Recoverie!$A:$A,$A17,
        Segment_Monthly_Gross_Recoverie!$B:$B,X$1)*Sensitivity_Analysis!$B$6</f>
        <v>463.38161220400002</v>
      </c>
      <c r="Y17" s="22">
        <f ca="1">SUMIFS(Segment_Monthly_Gross_Recoverie!$C:$C,
        Segment_Monthly_Gross_Recoverie!$A:$A,$A17,
        Segment_Monthly_Gross_Recoverie!$B:$B,Y$1)*Sensitivity_Analysis!$B$6</f>
        <v>487.12376394400002</v>
      </c>
      <c r="Z17" s="22">
        <f ca="1">SUMIFS(Segment_Monthly_Gross_Recoverie!$C:$C,
        Segment_Monthly_Gross_Recoverie!$A:$A,$A17,
        Segment_Monthly_Gross_Recoverie!$B:$B,Z$1)*Sensitivity_Analysis!$B$6</f>
        <v>513.82852493819996</v>
      </c>
      <c r="AA17" s="22">
        <f ca="1">SUMIFS(Segment_Monthly_Gross_Recoverie!$C:$C,
        Segment_Monthly_Gross_Recoverie!$A:$A,$A17,
        Segment_Monthly_Gross_Recoverie!$B:$B,AA$1)*Sensitivity_Analysis!$B$6</f>
        <v>512.17037135040005</v>
      </c>
      <c r="AB17" s="22">
        <f ca="1">SUMIFS(Segment_Monthly_Gross_Recoverie!$C:$C,
        Segment_Monthly_Gross_Recoverie!$A:$A,$A17,
        Segment_Monthly_Gross_Recoverie!$B:$B,AB$1)*Sensitivity_Analysis!$B$6</f>
        <v>557.65337192519996</v>
      </c>
      <c r="AC17" s="22">
        <f ca="1">SUMIFS(Segment_Monthly_Gross_Recoverie!$C:$C,
        Segment_Monthly_Gross_Recoverie!$A:$A,$A17,
        Segment_Monthly_Gross_Recoverie!$B:$B,AC$1)*Sensitivity_Analysis!$B$6</f>
        <v>567.8468979575</v>
      </c>
      <c r="AD17" s="22">
        <f ca="1">SUMIFS(Segment_Monthly_Gross_Recoverie!$C:$C,
        Segment_Monthly_Gross_Recoverie!$A:$A,$A17,
        Segment_Monthly_Gross_Recoverie!$B:$B,AD$1)*Sensitivity_Analysis!$B$6</f>
        <v>578.72725516670005</v>
      </c>
      <c r="AE17" s="22">
        <f ca="1">SUMIFS(Segment_Monthly_Gross_Recoverie!$C:$C,
        Segment_Monthly_Gross_Recoverie!$A:$A,$A17,
        Segment_Monthly_Gross_Recoverie!$B:$B,AE$1)*Sensitivity_Analysis!$B$6</f>
        <v>579.93038578999995</v>
      </c>
      <c r="AF17" s="22">
        <f ca="1">SUMIFS(Segment_Monthly_Gross_Recoverie!$C:$C,
        Segment_Monthly_Gross_Recoverie!$A:$A,$A17,
        Segment_Monthly_Gross_Recoverie!$B:$B,AF$1)*Sensitivity_Analysis!$B$6</f>
        <v>587.82093647759996</v>
      </c>
      <c r="AG17" s="22">
        <f ca="1">SUMIFS(Segment_Monthly_Gross_Recoverie!$C:$C,
        Segment_Monthly_Gross_Recoverie!$A:$A,$A17,
        Segment_Monthly_Gross_Recoverie!$B:$B,AG$1)*Sensitivity_Analysis!$B$6</f>
        <v>611.16148748750004</v>
      </c>
      <c r="AH17" s="22">
        <f ca="1">SUMIFS(Segment_Monthly_Gross_Recoverie!$C:$C,
        Segment_Monthly_Gross_Recoverie!$A:$A,$A17,
        Segment_Monthly_Gross_Recoverie!$B:$B,AH$1)*Sensitivity_Analysis!$B$6</f>
        <v>620.50888368610003</v>
      </c>
      <c r="AI17" s="22">
        <f ca="1">SUMIFS(Segment_Monthly_Gross_Recoverie!$C:$C,
        Segment_Monthly_Gross_Recoverie!$A:$A,$A17,
        Segment_Monthly_Gross_Recoverie!$B:$B,AI$1)*Sensitivity_Analysis!$B$6</f>
        <v>628.07922838000002</v>
      </c>
      <c r="AJ17" s="22">
        <f ca="1">SUMIFS(Segment_Monthly_Gross_Recoverie!$C:$C,
        Segment_Monthly_Gross_Recoverie!$A:$A,$A17,
        Segment_Monthly_Gross_Recoverie!$B:$B,AJ$1)*Sensitivity_Analysis!$B$6</f>
        <v>634.64584971930003</v>
      </c>
      <c r="AK17" s="22">
        <f ca="1">SUMIFS(Segment_Monthly_Gross_Recoverie!$C:$C,
        Segment_Monthly_Gross_Recoverie!$A:$A,$A17,
        Segment_Monthly_Gross_Recoverie!$B:$B,AK$1)*Sensitivity_Analysis!$B$6</f>
        <v>668.7561657059</v>
      </c>
      <c r="AL17" s="22">
        <f ca="1">SUMIFS(Segment_Monthly_Gross_Recoverie!$C:$C,
        Segment_Monthly_Gross_Recoverie!$A:$A,$A17,
        Segment_Monthly_Gross_Recoverie!$B:$B,AL$1)*Sensitivity_Analysis!$B$6</f>
        <v>658.29768466040002</v>
      </c>
      <c r="AM17" s="22">
        <f ca="1">SUMIFS(Segment_Monthly_Gross_Recoverie!$C:$C,
        Segment_Monthly_Gross_Recoverie!$A:$A,$A17,
        Segment_Monthly_Gross_Recoverie!$B:$B,AM$1)*Sensitivity_Analysis!$B$6</f>
        <v>653.45780056000001</v>
      </c>
      <c r="AN17" s="22">
        <f ca="1">SUMIFS(Segment_Monthly_Gross_Recoverie!$C:$C,
        Segment_Monthly_Gross_Recoverie!$A:$A,$A17,
        Segment_Monthly_Gross_Recoverie!$B:$B,AN$1)*Sensitivity_Analysis!$B$6</f>
        <v>657.78040552840002</v>
      </c>
      <c r="AO17" s="22">
        <f ca="1">SUMIFS(Segment_Monthly_Gross_Recoverie!$C:$C,
        Segment_Monthly_Gross_Recoverie!$A:$A,$A17,
        Segment_Monthly_Gross_Recoverie!$B:$B,AO$1)*Sensitivity_Analysis!$B$6</f>
        <v>668.38283346280002</v>
      </c>
      <c r="AP17" s="22">
        <f ca="1">SUMIFS(Segment_Monthly_Gross_Recoverie!$C:$C,
        Segment_Monthly_Gross_Recoverie!$A:$A,$A17,
        Segment_Monthly_Gross_Recoverie!$B:$B,AP$1)*Sensitivity_Analysis!$B$6</f>
        <v>663.80589714209998</v>
      </c>
      <c r="AQ17" s="22">
        <f ca="1">SUMIFS(Segment_Monthly_Gross_Recoverie!$C:$C,
        Segment_Monthly_Gross_Recoverie!$A:$A,$A17,
        Segment_Monthly_Gross_Recoverie!$B:$B,AQ$1)*Sensitivity_Analysis!$B$6</f>
        <v>662.46093769499998</v>
      </c>
      <c r="AR17" s="22">
        <f ca="1">SUMIFS(Segment_Monthly_Gross_Recoverie!$C:$C,
        Segment_Monthly_Gross_Recoverie!$A:$A,$A17,
        Segment_Monthly_Gross_Recoverie!$B:$B,AR$1)*Sensitivity_Analysis!$B$6</f>
        <v>666.52753536390003</v>
      </c>
      <c r="AS17" s="22">
        <f ca="1">SUMIFS(Segment_Monthly_Gross_Recoverie!$C:$C,
        Segment_Monthly_Gross_Recoverie!$A:$A,$A17,
        Segment_Monthly_Gross_Recoverie!$B:$B,AS$1)*Sensitivity_Analysis!$B$6</f>
        <v>671.61205490700002</v>
      </c>
      <c r="AT17" s="22">
        <f ca="1">SUMIFS(Segment_Monthly_Gross_Recoverie!$C:$C,
        Segment_Monthly_Gross_Recoverie!$A:$A,$A17,
        Segment_Monthly_Gross_Recoverie!$B:$B,AT$1)*Sensitivity_Analysis!$B$6</f>
        <v>665.02933807019997</v>
      </c>
      <c r="AU17" s="22">
        <f ca="1">SUMIFS(Segment_Monthly_Gross_Recoverie!$C:$C,
        Segment_Monthly_Gross_Recoverie!$A:$A,$A17,
        Segment_Monthly_Gross_Recoverie!$B:$B,AU$1)*Sensitivity_Analysis!$B$6</f>
        <v>656.05528278589998</v>
      </c>
      <c r="AV17" s="22">
        <f ca="1">SUMIFS(Segment_Monthly_Gross_Recoverie!$C:$C,
        Segment_Monthly_Gross_Recoverie!$A:$A,$A17,
        Segment_Monthly_Gross_Recoverie!$B:$B,AV$1)*Sensitivity_Analysis!$B$6</f>
        <v>651.42305095009999</v>
      </c>
      <c r="AW17" s="22">
        <f ca="1">SUMIFS(Segment_Monthly_Gross_Recoverie!$C:$C,
        Segment_Monthly_Gross_Recoverie!$A:$A,$A17,
        Segment_Monthly_Gross_Recoverie!$B:$B,AW$1)*Sensitivity_Analysis!$B$6</f>
        <v>639.21119758079999</v>
      </c>
      <c r="AX17" s="22">
        <f ca="1">SUMIFS(Segment_Monthly_Gross_Recoverie!$C:$C,
        Segment_Monthly_Gross_Recoverie!$A:$A,$A17,
        Segment_Monthly_Gross_Recoverie!$B:$B,AX$1)*Sensitivity_Analysis!$B$6</f>
        <v>627.55921581330006</v>
      </c>
      <c r="AY17" s="22">
        <f ca="1">SUMIFS(Segment_Monthly_Gross_Recoverie!$C:$C,
        Segment_Monthly_Gross_Recoverie!$A:$A,$A17,
        Segment_Monthly_Gross_Recoverie!$B:$B,AY$1)*Sensitivity_Analysis!$B$6</f>
        <v>634.76510162160002</v>
      </c>
      <c r="AZ17" s="22">
        <f ca="1">SUMIFS(Segment_Monthly_Gross_Recoverie!$C:$C,
        Segment_Monthly_Gross_Recoverie!$A:$A,$A17,
        Segment_Monthly_Gross_Recoverie!$B:$B,AZ$1)*Sensitivity_Analysis!$B$6</f>
        <v>626.61115291559997</v>
      </c>
      <c r="BA17" s="22">
        <f ca="1">SUMIFS(Segment_Monthly_Gross_Recoverie!$C:$C,
        Segment_Monthly_Gross_Recoverie!$A:$A,$A17,
        Segment_Monthly_Gross_Recoverie!$B:$B,BA$1)*Sensitivity_Analysis!$B$6</f>
        <v>619.21182697229995</v>
      </c>
      <c r="BB17" s="22">
        <f ca="1">SUMIFS(Segment_Monthly_Gross_Recoverie!$C:$C,
        Segment_Monthly_Gross_Recoverie!$A:$A,$A17,
        Segment_Monthly_Gross_Recoverie!$B:$B,BB$1)*Sensitivity_Analysis!$B$6</f>
        <v>618.57872415630004</v>
      </c>
      <c r="BC17" s="22">
        <f ca="1">SUMIFS(Segment_Monthly_Gross_Recoverie!$C:$C,
        Segment_Monthly_Gross_Recoverie!$A:$A,$A17,
        Segment_Monthly_Gross_Recoverie!$B:$B,BC$1)*Sensitivity_Analysis!$B$6</f>
        <v>610.51850502330001</v>
      </c>
      <c r="BD17" s="22">
        <f ca="1">SUMIFS(Segment_Monthly_Gross_Recoverie!$C:$C,
        Segment_Monthly_Gross_Recoverie!$A:$A,$A17,
        Segment_Monthly_Gross_Recoverie!$B:$B,BD$1)*Sensitivity_Analysis!$B$6</f>
        <v>599.73976838939996</v>
      </c>
      <c r="BE17" s="22">
        <f ca="1">SUMIFS(Segment_Monthly_Gross_Recoverie!$C:$C,
        Segment_Monthly_Gross_Recoverie!$A:$A,$A17,
        Segment_Monthly_Gross_Recoverie!$B:$B,BE$1)*Sensitivity_Analysis!$B$6</f>
        <v>589.06201621679998</v>
      </c>
      <c r="BF17" s="22">
        <f ca="1">SUMIFS(Segment_Monthly_Gross_Recoverie!$C:$C,
        Segment_Monthly_Gross_Recoverie!$A:$A,$A17,
        Segment_Monthly_Gross_Recoverie!$B:$B,BF$1)*Sensitivity_Analysis!$B$6</f>
        <v>585.20533893779998</v>
      </c>
      <c r="BG17" s="22">
        <f ca="1">SUMIFS(Segment_Monthly_Gross_Recoverie!$C:$C,
        Segment_Monthly_Gross_Recoverie!$A:$A,$A17,
        Segment_Monthly_Gross_Recoverie!$B:$B,BG$1)*Sensitivity_Analysis!$B$6</f>
        <v>575.83476124840001</v>
      </c>
      <c r="BH17" s="22">
        <f ca="1">SUMIFS(Segment_Monthly_Gross_Recoverie!$C:$C,
        Segment_Monthly_Gross_Recoverie!$A:$A,$A17,
        Segment_Monthly_Gross_Recoverie!$B:$B,BH$1)*Sensitivity_Analysis!$B$6</f>
        <v>564.43084994089998</v>
      </c>
      <c r="BI17" s="22">
        <f ca="1">SUMIFS(Segment_Monthly_Gross_Recoverie!$C:$C,
        Segment_Monthly_Gross_Recoverie!$A:$A,$A17,
        Segment_Monthly_Gross_Recoverie!$B:$B,BI$1)*Sensitivity_Analysis!$B$6</f>
        <v>557.50791501089998</v>
      </c>
      <c r="BJ17" s="22">
        <f ca="1">SUMIFS(Segment_Monthly_Gross_Recoverie!$C:$C,
        Segment_Monthly_Gross_Recoverie!$A:$A,$A17,
        Segment_Monthly_Gross_Recoverie!$B:$B,BJ$1)*Sensitivity_Analysis!$B$6</f>
        <v>546.46677982259996</v>
      </c>
      <c r="BK17" s="22">
        <f ca="1">SUMIFS(Segment_Monthly_Gross_Recoverie!$C:$C,
        Segment_Monthly_Gross_Recoverie!$A:$A,$A17,
        Segment_Monthly_Gross_Recoverie!$B:$B,BK$1)*Sensitivity_Analysis!$B$6</f>
        <v>538.89292641869997</v>
      </c>
      <c r="BL17" s="22">
        <f ca="1">SUMIFS(Segment_Monthly_Gross_Recoverie!$C:$C,
        Segment_Monthly_Gross_Recoverie!$A:$A,$A17,
        Segment_Monthly_Gross_Recoverie!$B:$B,BL$1)*Sensitivity_Analysis!$B$6</f>
        <v>528.21941319840005</v>
      </c>
      <c r="BM17" s="22">
        <f ca="1">SUMIFS(Segment_Monthly_Gross_Recoverie!$C:$C,
        Segment_Monthly_Gross_Recoverie!$A:$A,$A17,
        Segment_Monthly_Gross_Recoverie!$B:$B,BM$1)*Sensitivity_Analysis!$B$6</f>
        <v>528.38452917439997</v>
      </c>
      <c r="BN17" s="22">
        <f ca="1">SUMIFS(Segment_Monthly_Gross_Recoverie!$C:$C,
        Segment_Monthly_Gross_Recoverie!$A:$A,$A17,
        Segment_Monthly_Gross_Recoverie!$B:$B,BN$1)*Sensitivity_Analysis!$B$6</f>
        <v>524.94383565939995</v>
      </c>
      <c r="BO17" s="22">
        <f ca="1">SUMIFS(Segment_Monthly_Gross_Recoverie!$C:$C,
        Segment_Monthly_Gross_Recoverie!$A:$A,$A17,
        Segment_Monthly_Gross_Recoverie!$B:$B,BO$1)*Sensitivity_Analysis!$B$6</f>
        <v>518.00424601860004</v>
      </c>
      <c r="BP17" s="22">
        <f ca="1">SUMIFS(Segment_Monthly_Gross_Recoverie!$C:$C,
        Segment_Monthly_Gross_Recoverie!$A:$A,$A17,
        Segment_Monthly_Gross_Recoverie!$B:$B,BP$1)*Sensitivity_Analysis!$B$6</f>
        <v>507.74635221419999</v>
      </c>
      <c r="BQ17" s="22">
        <f ca="1">SUMIFS(Segment_Monthly_Gross_Recoverie!$C:$C,
        Segment_Monthly_Gross_Recoverie!$A:$A,$A17,
        Segment_Monthly_Gross_Recoverie!$B:$B,BQ$1)*Sensitivity_Analysis!$B$6</f>
        <v>504.12400052999999</v>
      </c>
      <c r="BR17" s="22">
        <f ca="1">SUMIFS(Segment_Monthly_Gross_Recoverie!$C:$C,
        Segment_Monthly_Gross_Recoverie!$A:$A,$A17,
        Segment_Monthly_Gross_Recoverie!$B:$B,BR$1)*Sensitivity_Analysis!$B$6</f>
        <v>496.96804596089999</v>
      </c>
      <c r="BS17" s="22">
        <f ca="1">SUMIFS(Segment_Monthly_Gross_Recoverie!$C:$C,
        Segment_Monthly_Gross_Recoverie!$A:$A,$A17,
        Segment_Monthly_Gross_Recoverie!$B:$B,BS$1)*Sensitivity_Analysis!$B$6</f>
        <v>489.14177969159999</v>
      </c>
      <c r="BT17" s="22">
        <f ca="1">SUMIFS(Segment_Monthly_Gross_Recoverie!$C:$C,
        Segment_Monthly_Gross_Recoverie!$A:$A,$A17,
        Segment_Monthly_Gross_Recoverie!$B:$B,BT$1)*Sensitivity_Analysis!$B$6</f>
        <v>482.530200256</v>
      </c>
      <c r="BU17" s="22">
        <f ca="1">SUMIFS(Segment_Monthly_Gross_Recoverie!$C:$C,
        Segment_Monthly_Gross_Recoverie!$A:$A,$A17,
        Segment_Monthly_Gross_Recoverie!$B:$B,BU$1)*Sensitivity_Analysis!$B$6</f>
        <v>480.4482687826</v>
      </c>
      <c r="BV17" s="22">
        <f ca="1">SUMIFS(Segment_Monthly_Gross_Recoverie!$C:$C,
        Segment_Monthly_Gross_Recoverie!$A:$A,$A17,
        Segment_Monthly_Gross_Recoverie!$B:$B,BV$1)*Sensitivity_Analysis!$B$6</f>
        <v>479.81670826880003</v>
      </c>
      <c r="BW17" s="22">
        <f ca="1">SUMIFS(Segment_Monthly_Gross_Recoverie!$C:$C,
        Segment_Monthly_Gross_Recoverie!$A:$A,$A17,
        Segment_Monthly_Gross_Recoverie!$B:$B,BW$1)*Sensitivity_Analysis!$B$6</f>
        <v>472.24996810689998</v>
      </c>
      <c r="BX17" s="22">
        <f ca="1">SUMIFS(Segment_Monthly_Gross_Recoverie!$C:$C,
        Segment_Monthly_Gross_Recoverie!$A:$A,$A17,
        Segment_Monthly_Gross_Recoverie!$B:$B,BX$1)*Sensitivity_Analysis!$B$6</f>
        <v>462.8971484754</v>
      </c>
      <c r="BY17" s="22">
        <f ca="1">SUMIFS(Segment_Monthly_Gross_Recoverie!$C:$C,
        Segment_Monthly_Gross_Recoverie!$A:$A,$A17,
        Segment_Monthly_Gross_Recoverie!$B:$B,BY$1)*Sensitivity_Analysis!$B$6</f>
        <v>455.18985066699997</v>
      </c>
      <c r="BZ17" s="22">
        <f ca="1">SUMIFS(Segment_Monthly_Gross_Recoverie!$C:$C,
        Segment_Monthly_Gross_Recoverie!$A:$A,$A17,
        Segment_Monthly_Gross_Recoverie!$B:$B,BZ$1)*Sensitivity_Analysis!$B$6</f>
        <v>446.17811350900001</v>
      </c>
      <c r="CA17" s="22">
        <f ca="1">SUMIFS(Segment_Monthly_Gross_Recoverie!$C:$C,
        Segment_Monthly_Gross_Recoverie!$A:$A,$A17,
        Segment_Monthly_Gross_Recoverie!$B:$B,CA$1)*Sensitivity_Analysis!$B$6</f>
        <v>439.76846839199999</v>
      </c>
      <c r="CB17" s="22">
        <f ca="1">SUMIFS(Segment_Monthly_Gross_Recoverie!$C:$C,
        Segment_Monthly_Gross_Recoverie!$A:$A,$A17,
        Segment_Monthly_Gross_Recoverie!$B:$B,CB$1)*Sensitivity_Analysis!$B$6</f>
        <v>431.05904226000001</v>
      </c>
      <c r="CC17" s="22">
        <f ca="1">SUMIFS(Segment_Monthly_Gross_Recoverie!$C:$C,
        Segment_Monthly_Gross_Recoverie!$A:$A,$A17,
        Segment_Monthly_Gross_Recoverie!$B:$B,CC$1)*Sensitivity_Analysis!$B$6</f>
        <v>422.52401392799999</v>
      </c>
      <c r="CD17" s="22">
        <f ca="1">SUMIFS(Segment_Monthly_Gross_Recoverie!$C:$C,
        Segment_Monthly_Gross_Recoverie!$A:$A,$A17,
        Segment_Monthly_Gross_Recoverie!$B:$B,CD$1)*Sensitivity_Analysis!$B$6</f>
        <v>414.156407484</v>
      </c>
      <c r="CE17" s="22">
        <f ca="1">SUMIFS(Segment_Monthly_Gross_Recoverie!$C:$C,
        Segment_Monthly_Gross_Recoverie!$A:$A,$A17,
        Segment_Monthly_Gross_Recoverie!$B:$B,CE$1)*Sensitivity_Analysis!$B$6</f>
        <v>412.02562435200002</v>
      </c>
      <c r="CF17" s="22">
        <f ca="1">SUMIFS(Segment_Monthly_Gross_Recoverie!$C:$C,
        Segment_Monthly_Gross_Recoverie!$A:$A,$A17,
        Segment_Monthly_Gross_Recoverie!$B:$B,CF$1)*Sensitivity_Analysis!$B$6</f>
        <v>403.86568463200001</v>
      </c>
      <c r="CG17" s="22">
        <f ca="1">SUMIFS(Segment_Monthly_Gross_Recoverie!$C:$C,
        Segment_Monthly_Gross_Recoverie!$A:$A,$A17,
        Segment_Monthly_Gross_Recoverie!$B:$B,CG$1)*Sensitivity_Analysis!$B$6</f>
        <v>400.63800630240002</v>
      </c>
      <c r="CH17" s="19"/>
    </row>
    <row r="18" spans="1:86" ht="12.75" x14ac:dyDescent="0.2">
      <c r="A18" s="29" t="str">
        <f ca="1">IFERROR(__xludf.DUMMYFUNCTION("""COMPUTED_VALUE"""),"super_prime_q2")</f>
        <v>super_prime_q2</v>
      </c>
      <c r="B18" s="23">
        <f ca="1">SUMIFS(Segment_Monthly_Gross_Recoverie!$C:$C,
        Segment_Monthly_Gross_Recoverie!$A:$A,$A18,
        Segment_Monthly_Gross_Recoverie!$B:$B,B$1)*Sensitivity_Analysis!$B$6</f>
        <v>0</v>
      </c>
      <c r="C18" s="23">
        <f ca="1">SUMIFS(Segment_Monthly_Gross_Recoverie!$C:$C,
        Segment_Monthly_Gross_Recoverie!$A:$A,$A18,
        Segment_Monthly_Gross_Recoverie!$B:$B,C$1)*Sensitivity_Analysis!$B$6</f>
        <v>0</v>
      </c>
      <c r="D18" s="23">
        <f ca="1">SUMIFS(Segment_Monthly_Gross_Recoverie!$C:$C,
        Segment_Monthly_Gross_Recoverie!$A:$A,$A18,
        Segment_Monthly_Gross_Recoverie!$B:$B,D$1)*Sensitivity_Analysis!$B$6</f>
        <v>0</v>
      </c>
      <c r="E18" s="23">
        <f ca="1">SUMIFS(Segment_Monthly_Gross_Recoverie!$C:$C,
        Segment_Monthly_Gross_Recoverie!$A:$A,$A18,
        Segment_Monthly_Gross_Recoverie!$B:$B,E$1)*Sensitivity_Analysis!$B$6</f>
        <v>0</v>
      </c>
      <c r="F18" s="23">
        <f ca="1">SUMIFS(Segment_Monthly_Gross_Recoverie!$C:$C,
        Segment_Monthly_Gross_Recoverie!$A:$A,$A18,
        Segment_Monthly_Gross_Recoverie!$B:$B,F$1)*Sensitivity_Analysis!$B$6</f>
        <v>0</v>
      </c>
      <c r="G18" s="23">
        <f ca="1">SUMIFS(Segment_Monthly_Gross_Recoverie!$C:$C,
        Segment_Monthly_Gross_Recoverie!$A:$A,$A18,
        Segment_Monthly_Gross_Recoverie!$B:$B,G$1)*Sensitivity_Analysis!$B$6</f>
        <v>0</v>
      </c>
      <c r="H18" s="23">
        <f ca="1">SUMIFS(Segment_Monthly_Gross_Recoverie!$C:$C,
        Segment_Monthly_Gross_Recoverie!$A:$A,$A18,
        Segment_Monthly_Gross_Recoverie!$B:$B,H$1)*Sensitivity_Analysis!$B$6</f>
        <v>0</v>
      </c>
      <c r="I18" s="23">
        <f ca="1">SUMIFS(Segment_Monthly_Gross_Recoverie!$C:$C,
        Segment_Monthly_Gross_Recoverie!$A:$A,$A18,
        Segment_Monthly_Gross_Recoverie!$B:$B,I$1)*Sensitivity_Analysis!$B$6</f>
        <v>0</v>
      </c>
      <c r="J18" s="23">
        <f ca="1">SUMIFS(Segment_Monthly_Gross_Recoverie!$C:$C,
        Segment_Monthly_Gross_Recoverie!$A:$A,$A18,
        Segment_Monthly_Gross_Recoverie!$B:$B,J$1)*Sensitivity_Analysis!$B$6</f>
        <v>0</v>
      </c>
      <c r="K18" s="23">
        <f ca="1">SUMIFS(Segment_Monthly_Gross_Recoverie!$C:$C,
        Segment_Monthly_Gross_Recoverie!$A:$A,$A18,
        Segment_Monthly_Gross_Recoverie!$B:$B,K$1)*Sensitivity_Analysis!$B$6</f>
        <v>73.155801569399998</v>
      </c>
      <c r="L18" s="23">
        <f ca="1">SUMIFS(Segment_Monthly_Gross_Recoverie!$C:$C,
        Segment_Monthly_Gross_Recoverie!$A:$A,$A18,
        Segment_Monthly_Gross_Recoverie!$B:$B,L$1)*Sensitivity_Analysis!$B$6</f>
        <v>303.86685786340001</v>
      </c>
      <c r="M18" s="23">
        <f ca="1">SUMIFS(Segment_Monthly_Gross_Recoverie!$C:$C,
        Segment_Monthly_Gross_Recoverie!$A:$A,$A18,
        Segment_Monthly_Gross_Recoverie!$B:$B,M$1)*Sensitivity_Analysis!$B$6</f>
        <v>708.59134150199998</v>
      </c>
      <c r="N18" s="23">
        <f ca="1">SUMIFS(Segment_Monthly_Gross_Recoverie!$C:$C,
        Segment_Monthly_Gross_Recoverie!$A:$A,$A18,
        Segment_Monthly_Gross_Recoverie!$B:$B,N$1)*Sensitivity_Analysis!$B$6</f>
        <v>867.39569815209995</v>
      </c>
      <c r="O18" s="23">
        <f ca="1">SUMIFS(Segment_Monthly_Gross_Recoverie!$C:$C,
        Segment_Monthly_Gross_Recoverie!$A:$A,$A18,
        Segment_Monthly_Gross_Recoverie!$B:$B,O$1)*Sensitivity_Analysis!$B$6</f>
        <v>1025.115551716</v>
      </c>
      <c r="P18" s="23">
        <f ca="1">SUMIFS(Segment_Monthly_Gross_Recoverie!$C:$C,
        Segment_Monthly_Gross_Recoverie!$A:$A,$A18,
        Segment_Monthly_Gross_Recoverie!$B:$B,P$1)*Sensitivity_Analysis!$B$6</f>
        <v>1290.8566697403</v>
      </c>
      <c r="Q18" s="23">
        <f ca="1">SUMIFS(Segment_Monthly_Gross_Recoverie!$C:$C,
        Segment_Monthly_Gross_Recoverie!$A:$A,$A18,
        Segment_Monthly_Gross_Recoverie!$B:$B,Q$1)*Sensitivity_Analysis!$B$6</f>
        <v>1530.9748966751999</v>
      </c>
      <c r="R18" s="23">
        <f ca="1">SUMIFS(Segment_Monthly_Gross_Recoverie!$C:$C,
        Segment_Monthly_Gross_Recoverie!$A:$A,$A18,
        Segment_Monthly_Gross_Recoverie!$B:$B,R$1)*Sensitivity_Analysis!$B$6</f>
        <v>1732.0055871786001</v>
      </c>
      <c r="S18" s="23">
        <f ca="1">SUMIFS(Segment_Monthly_Gross_Recoverie!$C:$C,
        Segment_Monthly_Gross_Recoverie!$A:$A,$A18,
        Segment_Monthly_Gross_Recoverie!$B:$B,S$1)*Sensitivity_Analysis!$B$6</f>
        <v>1931.5690192734</v>
      </c>
      <c r="T18" s="23">
        <f ca="1">SUMIFS(Segment_Monthly_Gross_Recoverie!$C:$C,
        Segment_Monthly_Gross_Recoverie!$A:$A,$A18,
        Segment_Monthly_Gross_Recoverie!$B:$B,T$1)*Sensitivity_Analysis!$B$6</f>
        <v>2067.8294500299999</v>
      </c>
      <c r="U18" s="23">
        <f ca="1">SUMIFS(Segment_Monthly_Gross_Recoverie!$C:$C,
        Segment_Monthly_Gross_Recoverie!$A:$A,$A18,
        Segment_Monthly_Gross_Recoverie!$B:$B,U$1)*Sensitivity_Analysis!$B$6</f>
        <v>2245.8507860879999</v>
      </c>
      <c r="V18" s="23">
        <f ca="1">SUMIFS(Segment_Monthly_Gross_Recoverie!$C:$C,
        Segment_Monthly_Gross_Recoverie!$A:$A,$A18,
        Segment_Monthly_Gross_Recoverie!$B:$B,V$1)*Sensitivity_Analysis!$B$6</f>
        <v>2420.0173440036001</v>
      </c>
      <c r="W18" s="23">
        <f ca="1">SUMIFS(Segment_Monthly_Gross_Recoverie!$C:$C,
        Segment_Monthly_Gross_Recoverie!$A:$A,$A18,
        Segment_Monthly_Gross_Recoverie!$B:$B,W$1)*Sensitivity_Analysis!$B$6</f>
        <v>2573.6528278860001</v>
      </c>
      <c r="X18" s="23">
        <f ca="1">SUMIFS(Segment_Monthly_Gross_Recoverie!$C:$C,
        Segment_Monthly_Gross_Recoverie!$A:$A,$A18,
        Segment_Monthly_Gross_Recoverie!$B:$B,X$1)*Sensitivity_Analysis!$B$6</f>
        <v>2754.050381474</v>
      </c>
      <c r="Y18" s="23">
        <f ca="1">SUMIFS(Segment_Monthly_Gross_Recoverie!$C:$C,
        Segment_Monthly_Gross_Recoverie!$A:$A,$A18,
        Segment_Monthly_Gross_Recoverie!$B:$B,Y$1)*Sensitivity_Analysis!$B$6</f>
        <v>2921.473360042</v>
      </c>
      <c r="Z18" s="23">
        <f ca="1">SUMIFS(Segment_Monthly_Gross_Recoverie!$C:$C,
        Segment_Monthly_Gross_Recoverie!$A:$A,$A18,
        Segment_Monthly_Gross_Recoverie!$B:$B,Z$1)*Sensitivity_Analysis!$B$6</f>
        <v>3128.6626193766001</v>
      </c>
      <c r="AA18" s="23">
        <f ca="1">SUMIFS(Segment_Monthly_Gross_Recoverie!$C:$C,
        Segment_Monthly_Gross_Recoverie!$A:$A,$A18,
        Segment_Monthly_Gross_Recoverie!$B:$B,AA$1)*Sensitivity_Analysis!$B$6</f>
        <v>3235.8836932872</v>
      </c>
      <c r="AB18" s="23">
        <f ca="1">SUMIFS(Segment_Monthly_Gross_Recoverie!$C:$C,
        Segment_Monthly_Gross_Recoverie!$A:$A,$A18,
        Segment_Monthly_Gross_Recoverie!$B:$B,AB$1)*Sensitivity_Analysis!$B$6</f>
        <v>3332.5694089597</v>
      </c>
      <c r="AC18" s="23">
        <f ca="1">SUMIFS(Segment_Monthly_Gross_Recoverie!$C:$C,
        Segment_Monthly_Gross_Recoverie!$A:$A,$A18,
        Segment_Monthly_Gross_Recoverie!$B:$B,AC$1)*Sensitivity_Analysis!$B$6</f>
        <v>3408.6457560075</v>
      </c>
      <c r="AD18" s="23">
        <f ca="1">SUMIFS(Segment_Monthly_Gross_Recoverie!$C:$C,
        Segment_Monthly_Gross_Recoverie!$A:$A,$A18,
        Segment_Monthly_Gross_Recoverie!$B:$B,AD$1)*Sensitivity_Analysis!$B$6</f>
        <v>3500.2793228343999</v>
      </c>
      <c r="AE18" s="23">
        <f ca="1">SUMIFS(Segment_Monthly_Gross_Recoverie!$C:$C,
        Segment_Monthly_Gross_Recoverie!$A:$A,$A18,
        Segment_Monthly_Gross_Recoverie!$B:$B,AE$1)*Sensitivity_Analysis!$B$6</f>
        <v>3538.8158433054</v>
      </c>
      <c r="AF18" s="23">
        <f ca="1">SUMIFS(Segment_Monthly_Gross_Recoverie!$C:$C,
        Segment_Monthly_Gross_Recoverie!$A:$A,$A18,
        Segment_Monthly_Gross_Recoverie!$B:$B,AF$1)*Sensitivity_Analysis!$B$6</f>
        <v>3594.8090060046002</v>
      </c>
      <c r="AG18" s="23">
        <f ca="1">SUMIFS(Segment_Monthly_Gross_Recoverie!$C:$C,
        Segment_Monthly_Gross_Recoverie!$A:$A,$A18,
        Segment_Monthly_Gross_Recoverie!$B:$B,AG$1)*Sensitivity_Analysis!$B$6</f>
        <v>3613.786287425</v>
      </c>
      <c r="AH18" s="23">
        <f ca="1">SUMIFS(Segment_Monthly_Gross_Recoverie!$C:$C,
        Segment_Monthly_Gross_Recoverie!$A:$A,$A18,
        Segment_Monthly_Gross_Recoverie!$B:$B,AH$1)*Sensitivity_Analysis!$B$6</f>
        <v>3620.098744938</v>
      </c>
      <c r="AI18" s="23">
        <f ca="1">SUMIFS(Segment_Monthly_Gross_Recoverie!$C:$C,
        Segment_Monthly_Gross_Recoverie!$A:$A,$A18,
        Segment_Monthly_Gross_Recoverie!$B:$B,AI$1)*Sensitivity_Analysis!$B$6</f>
        <v>3622.9486992819998</v>
      </c>
      <c r="AJ18" s="23">
        <f ca="1">SUMIFS(Segment_Monthly_Gross_Recoverie!$C:$C,
        Segment_Monthly_Gross_Recoverie!$A:$A,$A18,
        Segment_Monthly_Gross_Recoverie!$B:$B,AJ$1)*Sensitivity_Analysis!$B$6</f>
        <v>3556.3889310687</v>
      </c>
      <c r="AK18" s="23">
        <f ca="1">SUMIFS(Segment_Monthly_Gross_Recoverie!$C:$C,
        Segment_Monthly_Gross_Recoverie!$A:$A,$A18,
        Segment_Monthly_Gross_Recoverie!$B:$B,AK$1)*Sensitivity_Analysis!$B$6</f>
        <v>3537.9638153286</v>
      </c>
      <c r="AL18" s="23">
        <f ca="1">SUMIFS(Segment_Monthly_Gross_Recoverie!$C:$C,
        Segment_Monthly_Gross_Recoverie!$A:$A,$A18,
        Segment_Monthly_Gross_Recoverie!$B:$B,AL$1)*Sensitivity_Analysis!$B$6</f>
        <v>3499.9314330612001</v>
      </c>
      <c r="AM18" s="23">
        <f ca="1">SUMIFS(Segment_Monthly_Gross_Recoverie!$C:$C,
        Segment_Monthly_Gross_Recoverie!$A:$A,$A18,
        Segment_Monthly_Gross_Recoverie!$B:$B,AM$1)*Sensitivity_Analysis!$B$6</f>
        <v>3442.1021013</v>
      </c>
      <c r="AN18" s="23">
        <f ca="1">SUMIFS(Segment_Monthly_Gross_Recoverie!$C:$C,
        Segment_Monthly_Gross_Recoverie!$A:$A,$A18,
        Segment_Monthly_Gross_Recoverie!$B:$B,AN$1)*Sensitivity_Analysis!$B$6</f>
        <v>3411.9757462868001</v>
      </c>
      <c r="AO18" s="23">
        <f ca="1">SUMIFS(Segment_Monthly_Gross_Recoverie!$C:$C,
        Segment_Monthly_Gross_Recoverie!$A:$A,$A18,
        Segment_Monthly_Gross_Recoverie!$B:$B,AO$1)*Sensitivity_Analysis!$B$6</f>
        <v>3351.0843205511001</v>
      </c>
      <c r="AP18" s="23">
        <f ca="1">SUMIFS(Segment_Monthly_Gross_Recoverie!$C:$C,
        Segment_Monthly_Gross_Recoverie!$A:$A,$A18,
        Segment_Monthly_Gross_Recoverie!$B:$B,AP$1)*Sensitivity_Analysis!$B$6</f>
        <v>3291.7691086403001</v>
      </c>
      <c r="AQ18" s="23">
        <f ca="1">SUMIFS(Segment_Monthly_Gross_Recoverie!$C:$C,
        Segment_Monthly_Gross_Recoverie!$A:$A,$A18,
        Segment_Monthly_Gross_Recoverie!$B:$B,AQ$1)*Sensitivity_Analysis!$B$6</f>
        <v>3237.9839124509999</v>
      </c>
      <c r="AR18" s="23">
        <f ca="1">SUMIFS(Segment_Monthly_Gross_Recoverie!$C:$C,
        Segment_Monthly_Gross_Recoverie!$A:$A,$A18,
        Segment_Monthly_Gross_Recoverie!$B:$B,AR$1)*Sensitivity_Analysis!$B$6</f>
        <v>3185.3856938617</v>
      </c>
      <c r="AS18" s="23">
        <f ca="1">SUMIFS(Segment_Monthly_Gross_Recoverie!$C:$C,
        Segment_Monthly_Gross_Recoverie!$A:$A,$A18,
        Segment_Monthly_Gross_Recoverie!$B:$B,AS$1)*Sensitivity_Analysis!$B$6</f>
        <v>3148.8677928440002</v>
      </c>
      <c r="AT18" s="23">
        <f ca="1">SUMIFS(Segment_Monthly_Gross_Recoverie!$C:$C,
        Segment_Monthly_Gross_Recoverie!$A:$A,$A18,
        Segment_Monthly_Gross_Recoverie!$B:$B,AT$1)*Sensitivity_Analysis!$B$6</f>
        <v>3094.4242976382002</v>
      </c>
      <c r="AU18" s="23">
        <f ca="1">SUMIFS(Segment_Monthly_Gross_Recoverie!$C:$C,
        Segment_Monthly_Gross_Recoverie!$A:$A,$A18,
        Segment_Monthly_Gross_Recoverie!$B:$B,AU$1)*Sensitivity_Analysis!$B$6</f>
        <v>3033.1426660131001</v>
      </c>
      <c r="AV18" s="23">
        <f ca="1">SUMIFS(Segment_Monthly_Gross_Recoverie!$C:$C,
        Segment_Monthly_Gross_Recoverie!$A:$A,$A18,
        Segment_Monthly_Gross_Recoverie!$B:$B,AV$1)*Sensitivity_Analysis!$B$6</f>
        <v>2987.2654129890002</v>
      </c>
      <c r="AW18" s="23">
        <f ca="1">SUMIFS(Segment_Monthly_Gross_Recoverie!$C:$C,
        Segment_Monthly_Gross_Recoverie!$A:$A,$A18,
        Segment_Monthly_Gross_Recoverie!$B:$B,AW$1)*Sensitivity_Analysis!$B$6</f>
        <v>2936.9982538312001</v>
      </c>
      <c r="AX18" s="23">
        <f ca="1">SUMIFS(Segment_Monthly_Gross_Recoverie!$C:$C,
        Segment_Monthly_Gross_Recoverie!$A:$A,$A18,
        Segment_Monthly_Gross_Recoverie!$B:$B,AX$1)*Sensitivity_Analysis!$B$6</f>
        <v>2902.7489284909998</v>
      </c>
      <c r="AY18" s="23">
        <f ca="1">SUMIFS(Segment_Monthly_Gross_Recoverie!$C:$C,
        Segment_Monthly_Gross_Recoverie!$A:$A,$A18,
        Segment_Monthly_Gross_Recoverie!$B:$B,AY$1)*Sensitivity_Analysis!$B$6</f>
        <v>2859.4861894152</v>
      </c>
      <c r="AZ18" s="23">
        <f ca="1">SUMIFS(Segment_Monthly_Gross_Recoverie!$C:$C,
        Segment_Monthly_Gross_Recoverie!$A:$A,$A18,
        Segment_Monthly_Gross_Recoverie!$B:$B,AZ$1)*Sensitivity_Analysis!$B$6</f>
        <v>2810.4332715362998</v>
      </c>
      <c r="BA18" s="23">
        <f ca="1">SUMIFS(Segment_Monthly_Gross_Recoverie!$C:$C,
        Segment_Monthly_Gross_Recoverie!$A:$A,$A18,
        Segment_Monthly_Gross_Recoverie!$B:$B,BA$1)*Sensitivity_Analysis!$B$6</f>
        <v>2767.7855273613</v>
      </c>
      <c r="BB18" s="23">
        <f ca="1">SUMIFS(Segment_Monthly_Gross_Recoverie!$C:$C,
        Segment_Monthly_Gross_Recoverie!$A:$A,$A18,
        Segment_Monthly_Gross_Recoverie!$B:$B,BB$1)*Sensitivity_Analysis!$B$6</f>
        <v>2712.9709153413</v>
      </c>
      <c r="BC18" s="23">
        <f ca="1">SUMIFS(Segment_Monthly_Gross_Recoverie!$C:$C,
        Segment_Monthly_Gross_Recoverie!$A:$A,$A18,
        Segment_Monthly_Gross_Recoverie!$B:$B,BC$1)*Sensitivity_Analysis!$B$6</f>
        <v>2666.8871869703999</v>
      </c>
      <c r="BD18" s="23">
        <f ca="1">SUMIFS(Segment_Monthly_Gross_Recoverie!$C:$C,
        Segment_Monthly_Gross_Recoverie!$A:$A,$A18,
        Segment_Monthly_Gross_Recoverie!$B:$B,BD$1)*Sensitivity_Analysis!$B$6</f>
        <v>2614.0879068856002</v>
      </c>
      <c r="BE18" s="23">
        <f ca="1">SUMIFS(Segment_Monthly_Gross_Recoverie!$C:$C,
        Segment_Monthly_Gross_Recoverie!$A:$A,$A18,
        Segment_Monthly_Gross_Recoverie!$B:$B,BE$1)*Sensitivity_Analysis!$B$6</f>
        <v>2562.3226236096002</v>
      </c>
      <c r="BF18" s="23">
        <f ca="1">SUMIFS(Segment_Monthly_Gross_Recoverie!$C:$C,
        Segment_Monthly_Gross_Recoverie!$A:$A,$A18,
        Segment_Monthly_Gross_Recoverie!$B:$B,BF$1)*Sensitivity_Analysis!$B$6</f>
        <v>2518.4662335875</v>
      </c>
      <c r="BG18" s="23">
        <f ca="1">SUMIFS(Segment_Monthly_Gross_Recoverie!$C:$C,
        Segment_Monthly_Gross_Recoverie!$A:$A,$A18,
        Segment_Monthly_Gross_Recoverie!$B:$B,BG$1)*Sensitivity_Analysis!$B$6</f>
        <v>2472.8414988312002</v>
      </c>
      <c r="BH18" s="23">
        <f ca="1">SUMIFS(Segment_Monthly_Gross_Recoverie!$C:$C,
        Segment_Monthly_Gross_Recoverie!$A:$A,$A18,
        Segment_Monthly_Gross_Recoverie!$B:$B,BH$1)*Sensitivity_Analysis!$B$6</f>
        <v>2426.4014133481</v>
      </c>
      <c r="BI18" s="23">
        <f ca="1">SUMIFS(Segment_Monthly_Gross_Recoverie!$C:$C,
        Segment_Monthly_Gross_Recoverie!$A:$A,$A18,
        Segment_Monthly_Gross_Recoverie!$B:$B,BI$1)*Sensitivity_Analysis!$B$6</f>
        <v>2388.5803405857</v>
      </c>
      <c r="BJ18" s="23">
        <f ca="1">SUMIFS(Segment_Monthly_Gross_Recoverie!$C:$C,
        Segment_Monthly_Gross_Recoverie!$A:$A,$A18,
        Segment_Monthly_Gross_Recoverie!$B:$B,BJ$1)*Sensitivity_Analysis!$B$6</f>
        <v>2355.0954647454</v>
      </c>
      <c r="BK18" s="23">
        <f ca="1">SUMIFS(Segment_Monthly_Gross_Recoverie!$C:$C,
        Segment_Monthly_Gross_Recoverie!$A:$A,$A18,
        Segment_Monthly_Gross_Recoverie!$B:$B,BK$1)*Sensitivity_Analysis!$B$6</f>
        <v>2325.8609513595002</v>
      </c>
      <c r="BL18" s="23">
        <f ca="1">SUMIFS(Segment_Monthly_Gross_Recoverie!$C:$C,
        Segment_Monthly_Gross_Recoverie!$A:$A,$A18,
        Segment_Monthly_Gross_Recoverie!$B:$B,BL$1)*Sensitivity_Analysis!$B$6</f>
        <v>2283.872482496</v>
      </c>
      <c r="BM18" s="23">
        <f ca="1">SUMIFS(Segment_Monthly_Gross_Recoverie!$C:$C,
        Segment_Monthly_Gross_Recoverie!$A:$A,$A18,
        Segment_Monthly_Gross_Recoverie!$B:$B,BM$1)*Sensitivity_Analysis!$B$6</f>
        <v>2252.4739176267999</v>
      </c>
      <c r="BN18" s="23">
        <f ca="1">SUMIFS(Segment_Monthly_Gross_Recoverie!$C:$C,
        Segment_Monthly_Gross_Recoverie!$A:$A,$A18,
        Segment_Monthly_Gross_Recoverie!$B:$B,BN$1)*Sensitivity_Analysis!$B$6</f>
        <v>2212.9663176505001</v>
      </c>
      <c r="BO18" s="23">
        <f ca="1">SUMIFS(Segment_Monthly_Gross_Recoverie!$C:$C,
        Segment_Monthly_Gross_Recoverie!$A:$A,$A18,
        Segment_Monthly_Gross_Recoverie!$B:$B,BO$1)*Sensitivity_Analysis!$B$6</f>
        <v>2178.7936057502998</v>
      </c>
      <c r="BP18" s="23">
        <f ca="1">SUMIFS(Segment_Monthly_Gross_Recoverie!$C:$C,
        Segment_Monthly_Gross_Recoverie!$A:$A,$A18,
        Segment_Monthly_Gross_Recoverie!$B:$B,BP$1)*Sensitivity_Analysis!$B$6</f>
        <v>2138.3718767676</v>
      </c>
      <c r="BQ18" s="23">
        <f ca="1">SUMIFS(Segment_Monthly_Gross_Recoverie!$C:$C,
        Segment_Monthly_Gross_Recoverie!$A:$A,$A18,
        Segment_Monthly_Gross_Recoverie!$B:$B,BQ$1)*Sensitivity_Analysis!$B$6</f>
        <v>2114.5364621484</v>
      </c>
      <c r="BR18" s="23">
        <f ca="1">SUMIFS(Segment_Monthly_Gross_Recoverie!$C:$C,
        Segment_Monthly_Gross_Recoverie!$A:$A,$A18,
        Segment_Monthly_Gross_Recoverie!$B:$B,BR$1)*Sensitivity_Analysis!$B$6</f>
        <v>2079.6273857675001</v>
      </c>
      <c r="BS18" s="23">
        <f ca="1">SUMIFS(Segment_Monthly_Gross_Recoverie!$C:$C,
        Segment_Monthly_Gross_Recoverie!$A:$A,$A18,
        Segment_Monthly_Gross_Recoverie!$B:$B,BS$1)*Sensitivity_Analysis!$B$6</f>
        <v>2056.3625703963999</v>
      </c>
      <c r="BT18" s="23">
        <f ca="1">SUMIFS(Segment_Monthly_Gross_Recoverie!$C:$C,
        Segment_Monthly_Gross_Recoverie!$A:$A,$A18,
        Segment_Monthly_Gross_Recoverie!$B:$B,BT$1)*Sensitivity_Analysis!$B$6</f>
        <v>2018.9291174052</v>
      </c>
      <c r="BU18" s="23">
        <f ca="1">SUMIFS(Segment_Monthly_Gross_Recoverie!$C:$C,
        Segment_Monthly_Gross_Recoverie!$A:$A,$A18,
        Segment_Monthly_Gross_Recoverie!$B:$B,BU$1)*Sensitivity_Analysis!$B$6</f>
        <v>1985.3883311405</v>
      </c>
      <c r="BV18" s="23">
        <f ca="1">SUMIFS(Segment_Monthly_Gross_Recoverie!$C:$C,
        Segment_Monthly_Gross_Recoverie!$A:$A,$A18,
        Segment_Monthly_Gross_Recoverie!$B:$B,BV$1)*Sensitivity_Analysis!$B$6</f>
        <v>1946.0735724430001</v>
      </c>
      <c r="BW18" s="23">
        <f ca="1">SUMIFS(Segment_Monthly_Gross_Recoverie!$C:$C,
        Segment_Monthly_Gross_Recoverie!$A:$A,$A18,
        Segment_Monthly_Gross_Recoverie!$B:$B,BW$1)*Sensitivity_Analysis!$B$6</f>
        <v>1907.5409190695</v>
      </c>
      <c r="BX18" s="23">
        <f ca="1">SUMIFS(Segment_Monthly_Gross_Recoverie!$C:$C,
        Segment_Monthly_Gross_Recoverie!$A:$A,$A18,
        Segment_Monthly_Gross_Recoverie!$B:$B,BX$1)*Sensitivity_Analysis!$B$6</f>
        <v>1873.6105743677999</v>
      </c>
      <c r="BY18" s="23">
        <f ca="1">SUMIFS(Segment_Monthly_Gross_Recoverie!$C:$C,
        Segment_Monthly_Gross_Recoverie!$A:$A,$A18,
        Segment_Monthly_Gross_Recoverie!$B:$B,BY$1)*Sensitivity_Analysis!$B$6</f>
        <v>1836.5100676927</v>
      </c>
      <c r="BZ18" s="23">
        <f ca="1">SUMIFS(Segment_Monthly_Gross_Recoverie!$C:$C,
        Segment_Monthly_Gross_Recoverie!$A:$A,$A18,
        Segment_Monthly_Gross_Recoverie!$B:$B,BZ$1)*Sensitivity_Analysis!$B$6</f>
        <v>1800.1512912528999</v>
      </c>
      <c r="CA18" s="23">
        <f ca="1">SUMIFS(Segment_Monthly_Gross_Recoverie!$C:$C,
        Segment_Monthly_Gross_Recoverie!$A:$A,$A18,
        Segment_Monthly_Gross_Recoverie!$B:$B,CA$1)*Sensitivity_Analysis!$B$6</f>
        <v>1764.5062552282</v>
      </c>
      <c r="CB18" s="23">
        <f ca="1">SUMIFS(Segment_Monthly_Gross_Recoverie!$C:$C,
        Segment_Monthly_Gross_Recoverie!$A:$A,$A18,
        Segment_Monthly_Gross_Recoverie!$B:$B,CB$1)*Sensitivity_Analysis!$B$6</f>
        <v>1734.5043647084999</v>
      </c>
      <c r="CC18" s="23">
        <f ca="1">SUMIFS(Segment_Monthly_Gross_Recoverie!$C:$C,
        Segment_Monthly_Gross_Recoverie!$A:$A,$A18,
        Segment_Monthly_Gross_Recoverie!$B:$B,CC$1)*Sensitivity_Analysis!$B$6</f>
        <v>1703.7950796938001</v>
      </c>
      <c r="CD18" s="23">
        <f ca="1">SUMIFS(Segment_Monthly_Gross_Recoverie!$C:$C,
        Segment_Monthly_Gross_Recoverie!$A:$A,$A18,
        Segment_Monthly_Gross_Recoverie!$B:$B,CD$1)*Sensitivity_Analysis!$B$6</f>
        <v>1670.0533603639001</v>
      </c>
      <c r="CE18" s="23">
        <f ca="1">SUMIFS(Segment_Monthly_Gross_Recoverie!$C:$C,
        Segment_Monthly_Gross_Recoverie!$A:$A,$A18,
        Segment_Monthly_Gross_Recoverie!$B:$B,CE$1)*Sensitivity_Analysis!$B$6</f>
        <v>1640.7058305096</v>
      </c>
      <c r="CF18" s="23">
        <f ca="1">SUMIFS(Segment_Monthly_Gross_Recoverie!$C:$C,
        Segment_Monthly_Gross_Recoverie!$A:$A,$A18,
        Segment_Monthly_Gross_Recoverie!$B:$B,CF$1)*Sensitivity_Analysis!$B$6</f>
        <v>1610.6726443406001</v>
      </c>
      <c r="CG18" s="23">
        <f ca="1">SUMIFS(Segment_Monthly_Gross_Recoverie!$C:$C,
        Segment_Monthly_Gross_Recoverie!$A:$A,$A18,
        Segment_Monthly_Gross_Recoverie!$B:$B,CG$1)*Sensitivity_Analysis!$B$6</f>
        <v>1578.7791150368</v>
      </c>
      <c r="CH18" s="19"/>
    </row>
    <row r="19" spans="1:86" ht="12.75" x14ac:dyDescent="0.2">
      <c r="A19" s="28" t="str">
        <f ca="1">IFERROR(__xludf.DUMMYFUNCTION("""COMPUTED_VALUE"""),"super_prime_q3")</f>
        <v>super_prime_q3</v>
      </c>
      <c r="B19" s="22">
        <f ca="1">SUMIFS(Segment_Monthly_Gross_Recoverie!$C:$C,
        Segment_Monthly_Gross_Recoverie!$A:$A,$A19,
        Segment_Monthly_Gross_Recoverie!$B:$B,B$1)*Sensitivity_Analysis!$B$6</f>
        <v>0</v>
      </c>
      <c r="C19" s="22">
        <f ca="1">SUMIFS(Segment_Monthly_Gross_Recoverie!$C:$C,
        Segment_Monthly_Gross_Recoverie!$A:$A,$A19,
        Segment_Monthly_Gross_Recoverie!$B:$B,C$1)*Sensitivity_Analysis!$B$6</f>
        <v>0</v>
      </c>
      <c r="D19" s="22">
        <f ca="1">SUMIFS(Segment_Monthly_Gross_Recoverie!$C:$C,
        Segment_Monthly_Gross_Recoverie!$A:$A,$A19,
        Segment_Monthly_Gross_Recoverie!$B:$B,D$1)*Sensitivity_Analysis!$B$6</f>
        <v>0</v>
      </c>
      <c r="E19" s="22">
        <f ca="1">SUMIFS(Segment_Monthly_Gross_Recoverie!$C:$C,
        Segment_Monthly_Gross_Recoverie!$A:$A,$A19,
        Segment_Monthly_Gross_Recoverie!$B:$B,E$1)*Sensitivity_Analysis!$B$6</f>
        <v>0</v>
      </c>
      <c r="F19" s="22">
        <f ca="1">SUMIFS(Segment_Monthly_Gross_Recoverie!$C:$C,
        Segment_Monthly_Gross_Recoverie!$A:$A,$A19,
        Segment_Monthly_Gross_Recoverie!$B:$B,F$1)*Sensitivity_Analysis!$B$6</f>
        <v>0</v>
      </c>
      <c r="G19" s="22">
        <f ca="1">SUMIFS(Segment_Monthly_Gross_Recoverie!$C:$C,
        Segment_Monthly_Gross_Recoverie!$A:$A,$A19,
        Segment_Monthly_Gross_Recoverie!$B:$B,G$1)*Sensitivity_Analysis!$B$6</f>
        <v>0</v>
      </c>
      <c r="H19" s="22">
        <f ca="1">SUMIFS(Segment_Monthly_Gross_Recoverie!$C:$C,
        Segment_Monthly_Gross_Recoverie!$A:$A,$A19,
        Segment_Monthly_Gross_Recoverie!$B:$B,H$1)*Sensitivity_Analysis!$B$6</f>
        <v>0</v>
      </c>
      <c r="I19" s="22">
        <f ca="1">SUMIFS(Segment_Monthly_Gross_Recoverie!$C:$C,
        Segment_Monthly_Gross_Recoverie!$A:$A,$A19,
        Segment_Monthly_Gross_Recoverie!$B:$B,I$1)*Sensitivity_Analysis!$B$6</f>
        <v>0</v>
      </c>
      <c r="J19" s="22">
        <f ca="1">SUMIFS(Segment_Monthly_Gross_Recoverie!$C:$C,
        Segment_Monthly_Gross_Recoverie!$A:$A,$A19,
        Segment_Monthly_Gross_Recoverie!$B:$B,J$1)*Sensitivity_Analysis!$B$6</f>
        <v>0</v>
      </c>
      <c r="K19" s="22">
        <f ca="1">SUMIFS(Segment_Monthly_Gross_Recoverie!$C:$C,
        Segment_Monthly_Gross_Recoverie!$A:$A,$A19,
        Segment_Monthly_Gross_Recoverie!$B:$B,K$1)*Sensitivity_Analysis!$B$6</f>
        <v>33.690575754000001</v>
      </c>
      <c r="L19" s="22">
        <f ca="1">SUMIFS(Segment_Monthly_Gross_Recoverie!$C:$C,
        Segment_Monthly_Gross_Recoverie!$A:$A,$A19,
        Segment_Monthly_Gross_Recoverie!$B:$B,L$1)*Sensitivity_Analysis!$B$6</f>
        <v>240.3473712764</v>
      </c>
      <c r="M19" s="22">
        <f ca="1">SUMIFS(Segment_Monthly_Gross_Recoverie!$C:$C,
        Segment_Monthly_Gross_Recoverie!$A:$A,$A19,
        Segment_Monthly_Gross_Recoverie!$B:$B,M$1)*Sensitivity_Analysis!$B$6</f>
        <v>519.61396899390002</v>
      </c>
      <c r="N19" s="22">
        <f ca="1">SUMIFS(Segment_Monthly_Gross_Recoverie!$C:$C,
        Segment_Monthly_Gross_Recoverie!$A:$A,$A19,
        Segment_Monthly_Gross_Recoverie!$B:$B,N$1)*Sensitivity_Analysis!$B$6</f>
        <v>806.38554108059998</v>
      </c>
      <c r="O19" s="22">
        <f ca="1">SUMIFS(Segment_Monthly_Gross_Recoverie!$C:$C,
        Segment_Monthly_Gross_Recoverie!$A:$A,$A19,
        Segment_Monthly_Gross_Recoverie!$B:$B,O$1)*Sensitivity_Analysis!$B$6</f>
        <v>1206.9148943529999</v>
      </c>
      <c r="P19" s="22">
        <f ca="1">SUMIFS(Segment_Monthly_Gross_Recoverie!$C:$C,
        Segment_Monthly_Gross_Recoverie!$A:$A,$A19,
        Segment_Monthly_Gross_Recoverie!$B:$B,P$1)*Sensitivity_Analysis!$B$6</f>
        <v>1416.4880504713001</v>
      </c>
      <c r="Q19" s="22">
        <f ca="1">SUMIFS(Segment_Monthly_Gross_Recoverie!$C:$C,
        Segment_Monthly_Gross_Recoverie!$A:$A,$A19,
        Segment_Monthly_Gross_Recoverie!$B:$B,Q$1)*Sensitivity_Analysis!$B$6</f>
        <v>1612.4308328572999</v>
      </c>
      <c r="R19" s="22">
        <f ca="1">SUMIFS(Segment_Monthly_Gross_Recoverie!$C:$C,
        Segment_Monthly_Gross_Recoverie!$A:$A,$A19,
        Segment_Monthly_Gross_Recoverie!$B:$B,R$1)*Sensitivity_Analysis!$B$6</f>
        <v>1809.4278279834</v>
      </c>
      <c r="S19" s="22">
        <f ca="1">SUMIFS(Segment_Monthly_Gross_Recoverie!$C:$C,
        Segment_Monthly_Gross_Recoverie!$A:$A,$A19,
        Segment_Monthly_Gross_Recoverie!$B:$B,S$1)*Sensitivity_Analysis!$B$6</f>
        <v>2077.8280719464001</v>
      </c>
      <c r="T19" s="22">
        <f ca="1">SUMIFS(Segment_Monthly_Gross_Recoverie!$C:$C,
        Segment_Monthly_Gross_Recoverie!$A:$A,$A19,
        Segment_Monthly_Gross_Recoverie!$B:$B,T$1)*Sensitivity_Analysis!$B$6</f>
        <v>2443.3651499226999</v>
      </c>
      <c r="U19" s="22">
        <f ca="1">SUMIFS(Segment_Monthly_Gross_Recoverie!$C:$C,
        Segment_Monthly_Gross_Recoverie!$A:$A,$A19,
        Segment_Monthly_Gross_Recoverie!$B:$B,U$1)*Sensitivity_Analysis!$B$6</f>
        <v>2642.6853473328001</v>
      </c>
      <c r="V19" s="22">
        <f ca="1">SUMIFS(Segment_Monthly_Gross_Recoverie!$C:$C,
        Segment_Monthly_Gross_Recoverie!$A:$A,$A19,
        Segment_Monthly_Gross_Recoverie!$B:$B,V$1)*Sensitivity_Analysis!$B$6</f>
        <v>2894.5838460168002</v>
      </c>
      <c r="W19" s="22">
        <f ca="1">SUMIFS(Segment_Monthly_Gross_Recoverie!$C:$C,
        Segment_Monthly_Gross_Recoverie!$A:$A,$A19,
        Segment_Monthly_Gross_Recoverie!$B:$B,W$1)*Sensitivity_Analysis!$B$6</f>
        <v>3055.5819619931999</v>
      </c>
      <c r="X19" s="22">
        <f ca="1">SUMIFS(Segment_Monthly_Gross_Recoverie!$C:$C,
        Segment_Monthly_Gross_Recoverie!$A:$A,$A19,
        Segment_Monthly_Gross_Recoverie!$B:$B,X$1)*Sensitivity_Analysis!$B$6</f>
        <v>3286.4307443590001</v>
      </c>
      <c r="Y19" s="22">
        <f ca="1">SUMIFS(Segment_Monthly_Gross_Recoverie!$C:$C,
        Segment_Monthly_Gross_Recoverie!$A:$A,$A19,
        Segment_Monthly_Gross_Recoverie!$B:$B,Y$1)*Sensitivity_Analysis!$B$6</f>
        <v>3578.8115359170001</v>
      </c>
      <c r="Z19" s="22">
        <f ca="1">SUMIFS(Segment_Monthly_Gross_Recoverie!$C:$C,
        Segment_Monthly_Gross_Recoverie!$A:$A,$A19,
        Segment_Monthly_Gross_Recoverie!$B:$B,Z$1)*Sensitivity_Analysis!$B$6</f>
        <v>3887.6059297068</v>
      </c>
      <c r="AA19" s="22">
        <f ca="1">SUMIFS(Segment_Monthly_Gross_Recoverie!$C:$C,
        Segment_Monthly_Gross_Recoverie!$A:$A,$A19,
        Segment_Monthly_Gross_Recoverie!$B:$B,AA$1)*Sensitivity_Analysis!$B$6</f>
        <v>4052.4124075200002</v>
      </c>
      <c r="AB19" s="22">
        <f ca="1">SUMIFS(Segment_Monthly_Gross_Recoverie!$C:$C,
        Segment_Monthly_Gross_Recoverie!$A:$A,$A19,
        Segment_Monthly_Gross_Recoverie!$B:$B,AB$1)*Sensitivity_Analysis!$B$6</f>
        <v>4272.9443105670998</v>
      </c>
      <c r="AC19" s="22">
        <f ca="1">SUMIFS(Segment_Monthly_Gross_Recoverie!$C:$C,
        Segment_Monthly_Gross_Recoverie!$A:$A,$A19,
        Segment_Monthly_Gross_Recoverie!$B:$B,AC$1)*Sensitivity_Analysis!$B$6</f>
        <v>4569.4068696924996</v>
      </c>
      <c r="AD19" s="22">
        <f ca="1">SUMIFS(Segment_Monthly_Gross_Recoverie!$C:$C,
        Segment_Monthly_Gross_Recoverie!$A:$A,$A19,
        Segment_Monthly_Gross_Recoverie!$B:$B,AD$1)*Sensitivity_Analysis!$B$6</f>
        <v>4777.9311276728004</v>
      </c>
      <c r="AE19" s="22">
        <f ca="1">SUMIFS(Segment_Monthly_Gross_Recoverie!$C:$C,
        Segment_Monthly_Gross_Recoverie!$A:$A,$A19,
        Segment_Monthly_Gross_Recoverie!$B:$B,AE$1)*Sensitivity_Analysis!$B$6</f>
        <v>4961.6062584333004</v>
      </c>
      <c r="AF19" s="22">
        <f ca="1">SUMIFS(Segment_Monthly_Gross_Recoverie!$C:$C,
        Segment_Monthly_Gross_Recoverie!$A:$A,$A19,
        Segment_Monthly_Gross_Recoverie!$B:$B,AF$1)*Sensitivity_Analysis!$B$6</f>
        <v>5074.9422304392001</v>
      </c>
      <c r="AG19" s="22">
        <f ca="1">SUMIFS(Segment_Monthly_Gross_Recoverie!$C:$C,
        Segment_Monthly_Gross_Recoverie!$A:$A,$A19,
        Segment_Monthly_Gross_Recoverie!$B:$B,AG$1)*Sensitivity_Analysis!$B$6</f>
        <v>5153.5248514124996</v>
      </c>
      <c r="AH19" s="22">
        <f ca="1">SUMIFS(Segment_Monthly_Gross_Recoverie!$C:$C,
        Segment_Monthly_Gross_Recoverie!$A:$A,$A19,
        Segment_Monthly_Gross_Recoverie!$B:$B,AH$1)*Sensitivity_Analysis!$B$6</f>
        <v>5167.4253033614004</v>
      </c>
      <c r="AI19" s="22">
        <f ca="1">SUMIFS(Segment_Monthly_Gross_Recoverie!$C:$C,
        Segment_Monthly_Gross_Recoverie!$A:$A,$A19,
        Segment_Monthly_Gross_Recoverie!$B:$B,AI$1)*Sensitivity_Analysis!$B$6</f>
        <v>5285.1791895890001</v>
      </c>
      <c r="AJ19" s="22">
        <f ca="1">SUMIFS(Segment_Monthly_Gross_Recoverie!$C:$C,
        Segment_Monthly_Gross_Recoverie!$A:$A,$A19,
        Segment_Monthly_Gross_Recoverie!$B:$B,AJ$1)*Sensitivity_Analysis!$B$6</f>
        <v>5382.6182672529003</v>
      </c>
      <c r="AK19" s="22">
        <f ca="1">SUMIFS(Segment_Monthly_Gross_Recoverie!$C:$C,
        Segment_Monthly_Gross_Recoverie!$A:$A,$A19,
        Segment_Monthly_Gross_Recoverie!$B:$B,AK$1)*Sensitivity_Analysis!$B$6</f>
        <v>5565.3526230235002</v>
      </c>
      <c r="AL19" s="22">
        <f ca="1">SUMIFS(Segment_Monthly_Gross_Recoverie!$C:$C,
        Segment_Monthly_Gross_Recoverie!$A:$A,$A19,
        Segment_Monthly_Gross_Recoverie!$B:$B,AL$1)*Sensitivity_Analysis!$B$6</f>
        <v>5665.3891441440001</v>
      </c>
      <c r="AM19" s="22">
        <f ca="1">SUMIFS(Segment_Monthly_Gross_Recoverie!$C:$C,
        Segment_Monthly_Gross_Recoverie!$A:$A,$A19,
        Segment_Monthly_Gross_Recoverie!$B:$B,AM$1)*Sensitivity_Analysis!$B$6</f>
        <v>5725.7591683999999</v>
      </c>
      <c r="AN19" s="22">
        <f ca="1">SUMIFS(Segment_Monthly_Gross_Recoverie!$C:$C,
        Segment_Monthly_Gross_Recoverie!$A:$A,$A19,
        Segment_Monthly_Gross_Recoverie!$B:$B,AN$1)*Sensitivity_Analysis!$B$6</f>
        <v>5759.1168587876</v>
      </c>
      <c r="AO19" s="22">
        <f ca="1">SUMIFS(Segment_Monthly_Gross_Recoverie!$C:$C,
        Segment_Monthly_Gross_Recoverie!$A:$A,$A19,
        Segment_Monthly_Gross_Recoverie!$B:$B,AO$1)*Sensitivity_Analysis!$B$6</f>
        <v>5743.7706901265001</v>
      </c>
      <c r="AP19" s="22">
        <f ca="1">SUMIFS(Segment_Monthly_Gross_Recoverie!$C:$C,
        Segment_Monthly_Gross_Recoverie!$A:$A,$A19,
        Segment_Monthly_Gross_Recoverie!$B:$B,AP$1)*Sensitivity_Analysis!$B$6</f>
        <v>5691.0473646263999</v>
      </c>
      <c r="AQ19" s="22">
        <f ca="1">SUMIFS(Segment_Monthly_Gross_Recoverie!$C:$C,
        Segment_Monthly_Gross_Recoverie!$A:$A,$A19,
        Segment_Monthly_Gross_Recoverie!$B:$B,AQ$1)*Sensitivity_Analysis!$B$6</f>
        <v>5653.224447693</v>
      </c>
      <c r="AR19" s="22">
        <f ca="1">SUMIFS(Segment_Monthly_Gross_Recoverie!$C:$C,
        Segment_Monthly_Gross_Recoverie!$A:$A,$A19,
        Segment_Monthly_Gross_Recoverie!$B:$B,AR$1)*Sensitivity_Analysis!$B$6</f>
        <v>5623.5516788633004</v>
      </c>
      <c r="AS19" s="22">
        <f ca="1">SUMIFS(Segment_Monthly_Gross_Recoverie!$C:$C,
        Segment_Monthly_Gross_Recoverie!$A:$A,$A19,
        Segment_Monthly_Gross_Recoverie!$B:$B,AS$1)*Sensitivity_Analysis!$B$6</f>
        <v>5551.7305388840005</v>
      </c>
      <c r="AT19" s="22">
        <f ca="1">SUMIFS(Segment_Monthly_Gross_Recoverie!$C:$C,
        Segment_Monthly_Gross_Recoverie!$A:$A,$A19,
        Segment_Monthly_Gross_Recoverie!$B:$B,AT$1)*Sensitivity_Analysis!$B$6</f>
        <v>5469.9438614975998</v>
      </c>
      <c r="AU19" s="22">
        <f ca="1">SUMIFS(Segment_Monthly_Gross_Recoverie!$C:$C,
        Segment_Monthly_Gross_Recoverie!$A:$A,$A19,
        Segment_Monthly_Gross_Recoverie!$B:$B,AU$1)*Sensitivity_Analysis!$B$6</f>
        <v>5431.3384096538002</v>
      </c>
      <c r="AV19" s="22">
        <f ca="1">SUMIFS(Segment_Monthly_Gross_Recoverie!$C:$C,
        Segment_Monthly_Gross_Recoverie!$A:$A,$A19,
        Segment_Monthly_Gross_Recoverie!$B:$B,AV$1)*Sensitivity_Analysis!$B$6</f>
        <v>5351.6638468293004</v>
      </c>
      <c r="AW19" s="22">
        <f ca="1">SUMIFS(Segment_Monthly_Gross_Recoverie!$C:$C,
        Segment_Monthly_Gross_Recoverie!$A:$A,$A19,
        Segment_Monthly_Gross_Recoverie!$B:$B,AW$1)*Sensitivity_Analysis!$B$6</f>
        <v>5272.4098640095999</v>
      </c>
      <c r="AX19" s="22">
        <f ca="1">SUMIFS(Segment_Monthly_Gross_Recoverie!$C:$C,
        Segment_Monthly_Gross_Recoverie!$A:$A,$A19,
        Segment_Monthly_Gross_Recoverie!$B:$B,AX$1)*Sensitivity_Analysis!$B$6</f>
        <v>5219.7267503896001</v>
      </c>
      <c r="AY19" s="22">
        <f ca="1">SUMIFS(Segment_Monthly_Gross_Recoverie!$C:$C,
        Segment_Monthly_Gross_Recoverie!$A:$A,$A19,
        Segment_Monthly_Gross_Recoverie!$B:$B,AY$1)*Sensitivity_Analysis!$B$6</f>
        <v>5176.8472381920001</v>
      </c>
      <c r="AZ19" s="22">
        <f ca="1">SUMIFS(Segment_Monthly_Gross_Recoverie!$C:$C,
        Segment_Monthly_Gross_Recoverie!$A:$A,$A19,
        Segment_Monthly_Gross_Recoverie!$B:$B,AZ$1)*Sensitivity_Analysis!$B$6</f>
        <v>5118.8699905545</v>
      </c>
      <c r="BA19" s="22">
        <f ca="1">SUMIFS(Segment_Monthly_Gross_Recoverie!$C:$C,
        Segment_Monthly_Gross_Recoverie!$A:$A,$A19,
        Segment_Monthly_Gross_Recoverie!$B:$B,BA$1)*Sensitivity_Analysis!$B$6</f>
        <v>5100.2643101589001</v>
      </c>
      <c r="BB19" s="22">
        <f ca="1">SUMIFS(Segment_Monthly_Gross_Recoverie!$C:$C,
        Segment_Monthly_Gross_Recoverie!$A:$A,$A19,
        Segment_Monthly_Gross_Recoverie!$B:$B,BB$1)*Sensitivity_Analysis!$B$6</f>
        <v>5088.9489532658999</v>
      </c>
      <c r="BC19" s="22">
        <f ca="1">SUMIFS(Segment_Monthly_Gross_Recoverie!$C:$C,
        Segment_Monthly_Gross_Recoverie!$A:$A,$A19,
        Segment_Monthly_Gross_Recoverie!$B:$B,BC$1)*Sensitivity_Analysis!$B$6</f>
        <v>5057.4479532188998</v>
      </c>
      <c r="BD19" s="22">
        <f ca="1">SUMIFS(Segment_Monthly_Gross_Recoverie!$C:$C,
        Segment_Monthly_Gross_Recoverie!$A:$A,$A19,
        Segment_Monthly_Gross_Recoverie!$B:$B,BD$1)*Sensitivity_Analysis!$B$6</f>
        <v>5029.6003821845998</v>
      </c>
      <c r="BE19" s="22">
        <f ca="1">SUMIFS(Segment_Monthly_Gross_Recoverie!$C:$C,
        Segment_Monthly_Gross_Recoverie!$A:$A,$A19,
        Segment_Monthly_Gross_Recoverie!$B:$B,BE$1)*Sensitivity_Analysis!$B$6</f>
        <v>4950.561215664</v>
      </c>
      <c r="BF19" s="22">
        <f ca="1">SUMIFS(Segment_Monthly_Gross_Recoverie!$C:$C,
        Segment_Monthly_Gross_Recoverie!$A:$A,$A19,
        Segment_Monthly_Gross_Recoverie!$B:$B,BF$1)*Sensitivity_Analysis!$B$6</f>
        <v>4860.6861677031002</v>
      </c>
      <c r="BG19" s="22">
        <f ca="1">SUMIFS(Segment_Monthly_Gross_Recoverie!$C:$C,
        Segment_Monthly_Gross_Recoverie!$A:$A,$A19,
        Segment_Monthly_Gross_Recoverie!$B:$B,BG$1)*Sensitivity_Analysis!$B$6</f>
        <v>4811.0528194340004</v>
      </c>
      <c r="BH19" s="22">
        <f ca="1">SUMIFS(Segment_Monthly_Gross_Recoverie!$C:$C,
        Segment_Monthly_Gross_Recoverie!$A:$A,$A19,
        Segment_Monthly_Gross_Recoverie!$B:$B,BH$1)*Sensitivity_Analysis!$B$6</f>
        <v>4776.2068190782002</v>
      </c>
      <c r="BI19" s="22">
        <f ca="1">SUMIFS(Segment_Monthly_Gross_Recoverie!$C:$C,
        Segment_Monthly_Gross_Recoverie!$A:$A,$A19,
        Segment_Monthly_Gross_Recoverie!$B:$B,BI$1)*Sensitivity_Analysis!$B$6</f>
        <v>4731.6556887789002</v>
      </c>
      <c r="BJ19" s="22">
        <f ca="1">SUMIFS(Segment_Monthly_Gross_Recoverie!$C:$C,
        Segment_Monthly_Gross_Recoverie!$A:$A,$A19,
        Segment_Monthly_Gross_Recoverie!$B:$B,BJ$1)*Sensitivity_Analysis!$B$6</f>
        <v>4652.7310999026004</v>
      </c>
      <c r="BK19" s="22">
        <f ca="1">SUMIFS(Segment_Monthly_Gross_Recoverie!$C:$C,
        Segment_Monthly_Gross_Recoverie!$A:$A,$A19,
        Segment_Monthly_Gross_Recoverie!$B:$B,BK$1)*Sensitivity_Analysis!$B$6</f>
        <v>4591.7725530692996</v>
      </c>
      <c r="BL19" s="22">
        <f ca="1">SUMIFS(Segment_Monthly_Gross_Recoverie!$C:$C,
        Segment_Monthly_Gross_Recoverie!$A:$A,$A19,
        Segment_Monthly_Gross_Recoverie!$B:$B,BL$1)*Sensitivity_Analysis!$B$6</f>
        <v>4632.1442732752002</v>
      </c>
      <c r="BM19" s="22">
        <f ca="1">SUMIFS(Segment_Monthly_Gross_Recoverie!$C:$C,
        Segment_Monthly_Gross_Recoverie!$A:$A,$A19,
        Segment_Monthly_Gross_Recoverie!$B:$B,BM$1)*Sensitivity_Analysis!$B$6</f>
        <v>4623.9448705564</v>
      </c>
      <c r="BN19" s="22">
        <f ca="1">SUMIFS(Segment_Monthly_Gross_Recoverie!$C:$C,
        Segment_Monthly_Gross_Recoverie!$A:$A,$A19,
        Segment_Monthly_Gross_Recoverie!$B:$B,BN$1)*Sensitivity_Analysis!$B$6</f>
        <v>4629.4854361063999</v>
      </c>
      <c r="BO19" s="22">
        <f ca="1">SUMIFS(Segment_Monthly_Gross_Recoverie!$C:$C,
        Segment_Monthly_Gross_Recoverie!$A:$A,$A19,
        Segment_Monthly_Gross_Recoverie!$B:$B,BO$1)*Sensitivity_Analysis!$B$6</f>
        <v>4620.5245375938002</v>
      </c>
      <c r="BP19" s="22">
        <f ca="1">SUMIFS(Segment_Monthly_Gross_Recoverie!$C:$C,
        Segment_Monthly_Gross_Recoverie!$A:$A,$A19,
        Segment_Monthly_Gross_Recoverie!$B:$B,BP$1)*Sensitivity_Analysis!$B$6</f>
        <v>4586.5470844850997</v>
      </c>
      <c r="BQ19" s="22">
        <f ca="1">SUMIFS(Segment_Monthly_Gross_Recoverie!$C:$C,
        Segment_Monthly_Gross_Recoverie!$A:$A,$A19,
        Segment_Monthly_Gross_Recoverie!$B:$B,BQ$1)*Sensitivity_Analysis!$B$6</f>
        <v>4556.5368869184003</v>
      </c>
      <c r="BR19" s="22">
        <f ca="1">SUMIFS(Segment_Monthly_Gross_Recoverie!$C:$C,
        Segment_Monthly_Gross_Recoverie!$A:$A,$A19,
        Segment_Monthly_Gross_Recoverie!$B:$B,BR$1)*Sensitivity_Analysis!$B$6</f>
        <v>4549.5571916695999</v>
      </c>
      <c r="BS19" s="22">
        <f ca="1">SUMIFS(Segment_Monthly_Gross_Recoverie!$C:$C,
        Segment_Monthly_Gross_Recoverie!$A:$A,$A19,
        Segment_Monthly_Gross_Recoverie!$B:$B,BS$1)*Sensitivity_Analysis!$B$6</f>
        <v>4553.8789921460002</v>
      </c>
      <c r="BT19" s="22">
        <f ca="1">SUMIFS(Segment_Monthly_Gross_Recoverie!$C:$C,
        Segment_Monthly_Gross_Recoverie!$A:$A,$A19,
        Segment_Monthly_Gross_Recoverie!$B:$B,BT$1)*Sensitivity_Analysis!$B$6</f>
        <v>4547.3110414107996</v>
      </c>
      <c r="BU19" s="22">
        <f ca="1">SUMIFS(Segment_Monthly_Gross_Recoverie!$C:$C,
        Segment_Monthly_Gross_Recoverie!$A:$A,$A19,
        Segment_Monthly_Gross_Recoverie!$B:$B,BU$1)*Sensitivity_Analysis!$B$6</f>
        <v>4487.0847166672002</v>
      </c>
      <c r="BV19" s="22">
        <f ca="1">SUMIFS(Segment_Monthly_Gross_Recoverie!$C:$C,
        Segment_Monthly_Gross_Recoverie!$A:$A,$A19,
        Segment_Monthly_Gross_Recoverie!$B:$B,BV$1)*Sensitivity_Analysis!$B$6</f>
        <v>4448.9845723525996</v>
      </c>
      <c r="BW19" s="22">
        <f ca="1">SUMIFS(Segment_Monthly_Gross_Recoverie!$C:$C,
        Segment_Monthly_Gross_Recoverie!$A:$A,$A19,
        Segment_Monthly_Gross_Recoverie!$B:$B,BW$1)*Sensitivity_Analysis!$B$6</f>
        <v>4376.6585770006004</v>
      </c>
      <c r="BX19" s="22">
        <f ca="1">SUMIFS(Segment_Monthly_Gross_Recoverie!$C:$C,
        Segment_Monthly_Gross_Recoverie!$A:$A,$A19,
        Segment_Monthly_Gross_Recoverie!$B:$B,BX$1)*Sensitivity_Analysis!$B$6</f>
        <v>4324.6539250781998</v>
      </c>
      <c r="BY19" s="22">
        <f ca="1">SUMIFS(Segment_Monthly_Gross_Recoverie!$C:$C,
        Segment_Monthly_Gross_Recoverie!$A:$A,$A19,
        Segment_Monthly_Gross_Recoverie!$B:$B,BY$1)*Sensitivity_Analysis!$B$6</f>
        <v>4277.3040145196001</v>
      </c>
      <c r="BZ19" s="22">
        <f ca="1">SUMIFS(Segment_Monthly_Gross_Recoverie!$C:$C,
        Segment_Monthly_Gross_Recoverie!$A:$A,$A19,
        Segment_Monthly_Gross_Recoverie!$B:$B,BZ$1)*Sensitivity_Analysis!$B$6</f>
        <v>4206.8513071271</v>
      </c>
      <c r="CA19" s="22">
        <f ca="1">SUMIFS(Segment_Monthly_Gross_Recoverie!$C:$C,
        Segment_Monthly_Gross_Recoverie!$A:$A,$A19,
        Segment_Monthly_Gross_Recoverie!$B:$B,CA$1)*Sensitivity_Analysis!$B$6</f>
        <v>4134.0944396289997</v>
      </c>
      <c r="CB19" s="22">
        <f ca="1">SUMIFS(Segment_Monthly_Gross_Recoverie!$C:$C,
        Segment_Monthly_Gross_Recoverie!$A:$A,$A19,
        Segment_Monthly_Gross_Recoverie!$B:$B,CB$1)*Sensitivity_Analysis!$B$6</f>
        <v>4055.7346467329999</v>
      </c>
      <c r="CC19" s="22">
        <f ca="1">SUMIFS(Segment_Monthly_Gross_Recoverie!$C:$C,
        Segment_Monthly_Gross_Recoverie!$A:$A,$A19,
        Segment_Monthly_Gross_Recoverie!$B:$B,CC$1)*Sensitivity_Analysis!$B$6</f>
        <v>3988.1662532106002</v>
      </c>
      <c r="CD19" s="22">
        <f ca="1">SUMIFS(Segment_Monthly_Gross_Recoverie!$C:$C,
        Segment_Monthly_Gross_Recoverie!$A:$A,$A19,
        Segment_Monthly_Gross_Recoverie!$B:$B,CD$1)*Sensitivity_Analysis!$B$6</f>
        <v>3931.286567482</v>
      </c>
      <c r="CE19" s="22">
        <f ca="1">SUMIFS(Segment_Monthly_Gross_Recoverie!$C:$C,
        Segment_Monthly_Gross_Recoverie!$A:$A,$A19,
        Segment_Monthly_Gross_Recoverie!$B:$B,CE$1)*Sensitivity_Analysis!$B$6</f>
        <v>3877.0206052643998</v>
      </c>
      <c r="CF19" s="22">
        <f ca="1">SUMIFS(Segment_Monthly_Gross_Recoverie!$C:$C,
        Segment_Monthly_Gross_Recoverie!$A:$A,$A19,
        Segment_Monthly_Gross_Recoverie!$B:$B,CF$1)*Sensitivity_Analysis!$B$6</f>
        <v>3811.7918602602999</v>
      </c>
      <c r="CG19" s="22">
        <f ca="1">SUMIFS(Segment_Monthly_Gross_Recoverie!$C:$C,
        Segment_Monthly_Gross_Recoverie!$A:$A,$A19,
        Segment_Monthly_Gross_Recoverie!$B:$B,CG$1)*Sensitivity_Analysis!$B$6</f>
        <v>3754.6218689103998</v>
      </c>
      <c r="CH19" s="19"/>
    </row>
    <row r="20" spans="1:86" ht="12.75" x14ac:dyDescent="0.2">
      <c r="A20" s="29" t="str">
        <f ca="1">IFERROR(__xludf.DUMMYFUNCTION("""COMPUTED_VALUE"""),"super_prime_q4")</f>
        <v>super_prime_q4</v>
      </c>
      <c r="B20" s="23">
        <f ca="1">SUMIFS(Segment_Monthly_Gross_Recoverie!$C:$C,
        Segment_Monthly_Gross_Recoverie!$A:$A,$A20,
        Segment_Monthly_Gross_Recoverie!$B:$B,B$1)*Sensitivity_Analysis!$B$6</f>
        <v>0</v>
      </c>
      <c r="C20" s="23">
        <f ca="1">SUMIFS(Segment_Monthly_Gross_Recoverie!$C:$C,
        Segment_Monthly_Gross_Recoverie!$A:$A,$A20,
        Segment_Monthly_Gross_Recoverie!$B:$B,C$1)*Sensitivity_Analysis!$B$6</f>
        <v>0</v>
      </c>
      <c r="D20" s="23">
        <f ca="1">SUMIFS(Segment_Monthly_Gross_Recoverie!$C:$C,
        Segment_Monthly_Gross_Recoverie!$A:$A,$A20,
        Segment_Monthly_Gross_Recoverie!$B:$B,D$1)*Sensitivity_Analysis!$B$6</f>
        <v>0</v>
      </c>
      <c r="E20" s="23">
        <f ca="1">SUMIFS(Segment_Monthly_Gross_Recoverie!$C:$C,
        Segment_Monthly_Gross_Recoverie!$A:$A,$A20,
        Segment_Monthly_Gross_Recoverie!$B:$B,E$1)*Sensitivity_Analysis!$B$6</f>
        <v>0</v>
      </c>
      <c r="F20" s="23">
        <f ca="1">SUMIFS(Segment_Monthly_Gross_Recoverie!$C:$C,
        Segment_Monthly_Gross_Recoverie!$A:$A,$A20,
        Segment_Monthly_Gross_Recoverie!$B:$B,F$1)*Sensitivity_Analysis!$B$6</f>
        <v>0</v>
      </c>
      <c r="G20" s="23">
        <f ca="1">SUMIFS(Segment_Monthly_Gross_Recoverie!$C:$C,
        Segment_Monthly_Gross_Recoverie!$A:$A,$A20,
        Segment_Monthly_Gross_Recoverie!$B:$B,G$1)*Sensitivity_Analysis!$B$6</f>
        <v>0</v>
      </c>
      <c r="H20" s="23">
        <f ca="1">SUMIFS(Segment_Monthly_Gross_Recoverie!$C:$C,
        Segment_Monthly_Gross_Recoverie!$A:$A,$A20,
        Segment_Monthly_Gross_Recoverie!$B:$B,H$1)*Sensitivity_Analysis!$B$6</f>
        <v>0</v>
      </c>
      <c r="I20" s="23">
        <f ca="1">SUMIFS(Segment_Monthly_Gross_Recoverie!$C:$C,
        Segment_Monthly_Gross_Recoverie!$A:$A,$A20,
        Segment_Monthly_Gross_Recoverie!$B:$B,I$1)*Sensitivity_Analysis!$B$6</f>
        <v>0</v>
      </c>
      <c r="J20" s="23">
        <f ca="1">SUMIFS(Segment_Monthly_Gross_Recoverie!$C:$C,
        Segment_Monthly_Gross_Recoverie!$A:$A,$A20,
        Segment_Monthly_Gross_Recoverie!$B:$B,J$1)*Sensitivity_Analysis!$B$6</f>
        <v>0</v>
      </c>
      <c r="K20" s="23">
        <f ca="1">SUMIFS(Segment_Monthly_Gross_Recoverie!$C:$C,
        Segment_Monthly_Gross_Recoverie!$A:$A,$A20,
        Segment_Monthly_Gross_Recoverie!$B:$B,K$1)*Sensitivity_Analysis!$B$6</f>
        <v>692.43444590759998</v>
      </c>
      <c r="L20" s="23">
        <f ca="1">SUMIFS(Segment_Monthly_Gross_Recoverie!$C:$C,
        Segment_Monthly_Gross_Recoverie!$A:$A,$A20,
        Segment_Monthly_Gross_Recoverie!$B:$B,L$1)*Sensitivity_Analysis!$B$6</f>
        <v>3374.2358576357001</v>
      </c>
      <c r="M20" s="23">
        <f ca="1">SUMIFS(Segment_Monthly_Gross_Recoverie!$C:$C,
        Segment_Monthly_Gross_Recoverie!$A:$A,$A20,
        Segment_Monthly_Gross_Recoverie!$B:$B,M$1)*Sensitivity_Analysis!$B$6</f>
        <v>6744.6792357670001</v>
      </c>
      <c r="N20" s="23">
        <f ca="1">SUMIFS(Segment_Monthly_Gross_Recoverie!$C:$C,
        Segment_Monthly_Gross_Recoverie!$A:$A,$A20,
        Segment_Monthly_Gross_Recoverie!$B:$B,N$1)*Sensitivity_Analysis!$B$6</f>
        <v>8780.7249992773995</v>
      </c>
      <c r="O20" s="23">
        <f ca="1">SUMIFS(Segment_Monthly_Gross_Recoverie!$C:$C,
        Segment_Monthly_Gross_Recoverie!$A:$A,$A20,
        Segment_Monthly_Gross_Recoverie!$B:$B,O$1)*Sensitivity_Analysis!$B$6</f>
        <v>10061.242235813001</v>
      </c>
      <c r="P20" s="23">
        <f ca="1">SUMIFS(Segment_Monthly_Gross_Recoverie!$C:$C,
        Segment_Monthly_Gross_Recoverie!$A:$A,$A20,
        Segment_Monthly_Gross_Recoverie!$B:$B,P$1)*Sensitivity_Analysis!$B$6</f>
        <v>11783.733238994801</v>
      </c>
      <c r="Q20" s="23">
        <f ca="1">SUMIFS(Segment_Monthly_Gross_Recoverie!$C:$C,
        Segment_Monthly_Gross_Recoverie!$A:$A,$A20,
        Segment_Monthly_Gross_Recoverie!$B:$B,Q$1)*Sensitivity_Analysis!$B$6</f>
        <v>13139.5638023829</v>
      </c>
      <c r="R20" s="23">
        <f ca="1">SUMIFS(Segment_Monthly_Gross_Recoverie!$C:$C,
        Segment_Monthly_Gross_Recoverie!$A:$A,$A20,
        Segment_Monthly_Gross_Recoverie!$B:$B,R$1)*Sensitivity_Analysis!$B$6</f>
        <v>14749.1434432038</v>
      </c>
      <c r="S20" s="23">
        <f ca="1">SUMIFS(Segment_Monthly_Gross_Recoverie!$C:$C,
        Segment_Monthly_Gross_Recoverie!$A:$A,$A20,
        Segment_Monthly_Gross_Recoverie!$B:$B,S$1)*Sensitivity_Analysis!$B$6</f>
        <v>16010.7183387634</v>
      </c>
      <c r="T20" s="23">
        <f ca="1">SUMIFS(Segment_Monthly_Gross_Recoverie!$C:$C,
        Segment_Monthly_Gross_Recoverie!$A:$A,$A20,
        Segment_Monthly_Gross_Recoverie!$B:$B,T$1)*Sensitivity_Analysis!$B$6</f>
        <v>17285.435091368799</v>
      </c>
      <c r="U20" s="23">
        <f ca="1">SUMIFS(Segment_Monthly_Gross_Recoverie!$C:$C,
        Segment_Monthly_Gross_Recoverie!$A:$A,$A20,
        Segment_Monthly_Gross_Recoverie!$B:$B,U$1)*Sensitivity_Analysis!$B$6</f>
        <v>18180.2293528464</v>
      </c>
      <c r="V20" s="23">
        <f ca="1">SUMIFS(Segment_Monthly_Gross_Recoverie!$C:$C,
        Segment_Monthly_Gross_Recoverie!$A:$A,$A20,
        Segment_Monthly_Gross_Recoverie!$B:$B,V$1)*Sensitivity_Analysis!$B$6</f>
        <v>19218.495864298398</v>
      </c>
      <c r="W20" s="23">
        <f ca="1">SUMIFS(Segment_Monthly_Gross_Recoverie!$C:$C,
        Segment_Monthly_Gross_Recoverie!$A:$A,$A20,
        Segment_Monthly_Gross_Recoverie!$B:$B,W$1)*Sensitivity_Analysis!$B$6</f>
        <v>20349.1069865262</v>
      </c>
      <c r="X20" s="23">
        <f ca="1">SUMIFS(Segment_Monthly_Gross_Recoverie!$C:$C,
        Segment_Monthly_Gross_Recoverie!$A:$A,$A20,
        Segment_Monthly_Gross_Recoverie!$B:$B,X$1)*Sensitivity_Analysis!$B$6</f>
        <v>21453.585827800001</v>
      </c>
      <c r="Y20" s="23">
        <f ca="1">SUMIFS(Segment_Monthly_Gross_Recoverie!$C:$C,
        Segment_Monthly_Gross_Recoverie!$A:$A,$A20,
        Segment_Monthly_Gross_Recoverie!$B:$B,Y$1)*Sensitivity_Analysis!$B$6</f>
        <v>21940.179301975</v>
      </c>
      <c r="Z20" s="23">
        <f ca="1">SUMIFS(Segment_Monthly_Gross_Recoverie!$C:$C,
        Segment_Monthly_Gross_Recoverie!$A:$A,$A20,
        Segment_Monthly_Gross_Recoverie!$B:$B,Z$1)*Sensitivity_Analysis!$B$6</f>
        <v>22563.8981055066</v>
      </c>
      <c r="AA20" s="23">
        <f ca="1">SUMIFS(Segment_Monthly_Gross_Recoverie!$C:$C,
        Segment_Monthly_Gross_Recoverie!$A:$A,$A20,
        Segment_Monthly_Gross_Recoverie!$B:$B,AA$1)*Sensitivity_Analysis!$B$6</f>
        <v>23081.569974753598</v>
      </c>
      <c r="AB20" s="23">
        <f ca="1">SUMIFS(Segment_Monthly_Gross_Recoverie!$C:$C,
        Segment_Monthly_Gross_Recoverie!$A:$A,$A20,
        Segment_Monthly_Gross_Recoverie!$B:$B,AB$1)*Sensitivity_Analysis!$B$6</f>
        <v>23554.727400079599</v>
      </c>
      <c r="AC20" s="23">
        <f ca="1">SUMIFS(Segment_Monthly_Gross_Recoverie!$C:$C,
        Segment_Monthly_Gross_Recoverie!$A:$A,$A20,
        Segment_Monthly_Gross_Recoverie!$B:$B,AC$1)*Sensitivity_Analysis!$B$6</f>
        <v>23879.157163464999</v>
      </c>
      <c r="AD20" s="23">
        <f ca="1">SUMIFS(Segment_Monthly_Gross_Recoverie!$C:$C,
        Segment_Monthly_Gross_Recoverie!$A:$A,$A20,
        Segment_Monthly_Gross_Recoverie!$B:$B,AD$1)*Sensitivity_Analysis!$B$6</f>
        <v>23937.137894908101</v>
      </c>
      <c r="AE20" s="23">
        <f ca="1">SUMIFS(Segment_Monthly_Gross_Recoverie!$C:$C,
        Segment_Monthly_Gross_Recoverie!$A:$A,$A20,
        Segment_Monthly_Gross_Recoverie!$B:$B,AE$1)*Sensitivity_Analysis!$B$6</f>
        <v>23908.608153047098</v>
      </c>
      <c r="AF20" s="23">
        <f ca="1">SUMIFS(Segment_Monthly_Gross_Recoverie!$C:$C,
        Segment_Monthly_Gross_Recoverie!$A:$A,$A20,
        Segment_Monthly_Gross_Recoverie!$B:$B,AF$1)*Sensitivity_Analysis!$B$6</f>
        <v>23964.837751491301</v>
      </c>
      <c r="AG20" s="23">
        <f ca="1">SUMIFS(Segment_Monthly_Gross_Recoverie!$C:$C,
        Segment_Monthly_Gross_Recoverie!$A:$A,$A20,
        Segment_Monthly_Gross_Recoverie!$B:$B,AG$1)*Sensitivity_Analysis!$B$6</f>
        <v>23915.5209043875</v>
      </c>
      <c r="AH20" s="23">
        <f ca="1">SUMIFS(Segment_Monthly_Gross_Recoverie!$C:$C,
        Segment_Monthly_Gross_Recoverie!$A:$A,$A20,
        Segment_Monthly_Gross_Recoverie!$B:$B,AH$1)*Sensitivity_Analysis!$B$6</f>
        <v>23758.960414613899</v>
      </c>
      <c r="AI20" s="23">
        <f ca="1">SUMIFS(Segment_Monthly_Gross_Recoverie!$C:$C,
        Segment_Monthly_Gross_Recoverie!$A:$A,$A20,
        Segment_Monthly_Gross_Recoverie!$B:$B,AI$1)*Sensitivity_Analysis!$B$6</f>
        <v>23554.176214109</v>
      </c>
      <c r="AJ20" s="23">
        <f ca="1">SUMIFS(Segment_Monthly_Gross_Recoverie!$C:$C,
        Segment_Monthly_Gross_Recoverie!$A:$A,$A20,
        Segment_Monthly_Gross_Recoverie!$B:$B,AJ$1)*Sensitivity_Analysis!$B$6</f>
        <v>23292.613353661502</v>
      </c>
      <c r="AK20" s="23">
        <f ca="1">SUMIFS(Segment_Monthly_Gross_Recoverie!$C:$C,
        Segment_Monthly_Gross_Recoverie!$A:$A,$A20,
        Segment_Monthly_Gross_Recoverie!$B:$B,AK$1)*Sensitivity_Analysis!$B$6</f>
        <v>22954.653644689799</v>
      </c>
      <c r="AL20" s="23">
        <f ca="1">SUMIFS(Segment_Monthly_Gross_Recoverie!$C:$C,
        Segment_Monthly_Gross_Recoverie!$A:$A,$A20,
        Segment_Monthly_Gross_Recoverie!$B:$B,AL$1)*Sensitivity_Analysis!$B$6</f>
        <v>22630.7588918248</v>
      </c>
      <c r="AM20" s="23">
        <f ca="1">SUMIFS(Segment_Monthly_Gross_Recoverie!$C:$C,
        Segment_Monthly_Gross_Recoverie!$A:$A,$A20,
        Segment_Monthly_Gross_Recoverie!$B:$B,AM$1)*Sensitivity_Analysis!$B$6</f>
        <v>22395.888819960001</v>
      </c>
      <c r="AN20" s="23">
        <f ca="1">SUMIFS(Segment_Monthly_Gross_Recoverie!$C:$C,
        Segment_Monthly_Gross_Recoverie!$A:$A,$A20,
        Segment_Monthly_Gross_Recoverie!$B:$B,AN$1)*Sensitivity_Analysis!$B$6</f>
        <v>22093.905426854799</v>
      </c>
      <c r="AO20" s="23">
        <f ca="1">SUMIFS(Segment_Monthly_Gross_Recoverie!$C:$C,
        Segment_Monthly_Gross_Recoverie!$A:$A,$A20,
        Segment_Monthly_Gross_Recoverie!$B:$B,AO$1)*Sensitivity_Analysis!$B$6</f>
        <v>21741.5194722132</v>
      </c>
      <c r="AP20" s="23">
        <f ca="1">SUMIFS(Segment_Monthly_Gross_Recoverie!$C:$C,
        Segment_Monthly_Gross_Recoverie!$A:$A,$A20,
        Segment_Monthly_Gross_Recoverie!$B:$B,AP$1)*Sensitivity_Analysis!$B$6</f>
        <v>21358.722364714798</v>
      </c>
      <c r="AQ20" s="23">
        <f ca="1">SUMIFS(Segment_Monthly_Gross_Recoverie!$C:$C,
        Segment_Monthly_Gross_Recoverie!$A:$A,$A20,
        Segment_Monthly_Gross_Recoverie!$B:$B,AQ$1)*Sensitivity_Analysis!$B$6</f>
        <v>21027.317714848199</v>
      </c>
      <c r="AR20" s="23">
        <f ca="1">SUMIFS(Segment_Monthly_Gross_Recoverie!$C:$C,
        Segment_Monthly_Gross_Recoverie!$A:$A,$A20,
        Segment_Monthly_Gross_Recoverie!$B:$B,AR$1)*Sensitivity_Analysis!$B$6</f>
        <v>20702.122829045002</v>
      </c>
      <c r="AS20" s="23">
        <f ca="1">SUMIFS(Segment_Monthly_Gross_Recoverie!$C:$C,
        Segment_Monthly_Gross_Recoverie!$A:$A,$A20,
        Segment_Monthly_Gross_Recoverie!$B:$B,AS$1)*Sensitivity_Analysis!$B$6</f>
        <v>20408.941677546001</v>
      </c>
      <c r="AT20" s="23">
        <f ca="1">SUMIFS(Segment_Monthly_Gross_Recoverie!$C:$C,
        Segment_Monthly_Gross_Recoverie!$A:$A,$A20,
        Segment_Monthly_Gross_Recoverie!$B:$B,AT$1)*Sensitivity_Analysis!$B$6</f>
        <v>20230.182657139201</v>
      </c>
      <c r="AU20" s="23">
        <f ca="1">SUMIFS(Segment_Monthly_Gross_Recoverie!$C:$C,
        Segment_Monthly_Gross_Recoverie!$A:$A,$A20,
        Segment_Monthly_Gross_Recoverie!$B:$B,AU$1)*Sensitivity_Analysis!$B$6</f>
        <v>20018.7776631897</v>
      </c>
      <c r="AV20" s="23">
        <f ca="1">SUMIFS(Segment_Monthly_Gross_Recoverie!$C:$C,
        Segment_Monthly_Gross_Recoverie!$A:$A,$A20,
        Segment_Monthly_Gross_Recoverie!$B:$B,AV$1)*Sensitivity_Analysis!$B$6</f>
        <v>19676.260215154402</v>
      </c>
      <c r="AW20" s="23">
        <f ca="1">SUMIFS(Segment_Monthly_Gross_Recoverie!$C:$C,
        Segment_Monthly_Gross_Recoverie!$A:$A,$A20,
        Segment_Monthly_Gross_Recoverie!$B:$B,AW$1)*Sensitivity_Analysis!$B$6</f>
        <v>19406.904123110398</v>
      </c>
      <c r="AX20" s="23">
        <f ca="1">SUMIFS(Segment_Monthly_Gross_Recoverie!$C:$C,
        Segment_Monthly_Gross_Recoverie!$A:$A,$A20,
        Segment_Monthly_Gross_Recoverie!$B:$B,AX$1)*Sensitivity_Analysis!$B$6</f>
        <v>19100.196368003799</v>
      </c>
      <c r="AY20" s="23">
        <f ca="1">SUMIFS(Segment_Monthly_Gross_Recoverie!$C:$C,
        Segment_Monthly_Gross_Recoverie!$A:$A,$A20,
        Segment_Monthly_Gross_Recoverie!$B:$B,AY$1)*Sensitivity_Analysis!$B$6</f>
        <v>18818.372329699199</v>
      </c>
      <c r="AZ20" s="23">
        <f ca="1">SUMIFS(Segment_Monthly_Gross_Recoverie!$C:$C,
        Segment_Monthly_Gross_Recoverie!$A:$A,$A20,
        Segment_Monthly_Gross_Recoverie!$B:$B,AZ$1)*Sensitivity_Analysis!$B$6</f>
        <v>18621.5716973532</v>
      </c>
      <c r="BA20" s="23">
        <f ca="1">SUMIFS(Segment_Monthly_Gross_Recoverie!$C:$C,
        Segment_Monthly_Gross_Recoverie!$A:$A,$A20,
        Segment_Monthly_Gross_Recoverie!$B:$B,BA$1)*Sensitivity_Analysis!$B$6</f>
        <v>18544.299869182501</v>
      </c>
      <c r="BB20" s="23">
        <f ca="1">SUMIFS(Segment_Monthly_Gross_Recoverie!$C:$C,
        Segment_Monthly_Gross_Recoverie!$A:$A,$A20,
        Segment_Monthly_Gross_Recoverie!$B:$B,BB$1)*Sensitivity_Analysis!$B$6</f>
        <v>18329.973129341099</v>
      </c>
      <c r="BC20" s="23">
        <f ca="1">SUMIFS(Segment_Monthly_Gross_Recoverie!$C:$C,
        Segment_Monthly_Gross_Recoverie!$A:$A,$A20,
        Segment_Monthly_Gross_Recoverie!$B:$B,BC$1)*Sensitivity_Analysis!$B$6</f>
        <v>18257.556963566702</v>
      </c>
      <c r="BD20" s="23">
        <f ca="1">SUMIFS(Segment_Monthly_Gross_Recoverie!$C:$C,
        Segment_Monthly_Gross_Recoverie!$A:$A,$A20,
        Segment_Monthly_Gross_Recoverie!$B:$B,BD$1)*Sensitivity_Analysis!$B$6</f>
        <v>18068.480566933798</v>
      </c>
      <c r="BE20" s="23">
        <f ca="1">SUMIFS(Segment_Monthly_Gross_Recoverie!$C:$C,
        Segment_Monthly_Gross_Recoverie!$A:$A,$A20,
        Segment_Monthly_Gross_Recoverie!$B:$B,BE$1)*Sensitivity_Analysis!$B$6</f>
        <v>17916.873143831999</v>
      </c>
      <c r="BF20" s="23">
        <f ca="1">SUMIFS(Segment_Monthly_Gross_Recoverie!$C:$C,
        Segment_Monthly_Gross_Recoverie!$A:$A,$A20,
        Segment_Monthly_Gross_Recoverie!$B:$B,BF$1)*Sensitivity_Analysis!$B$6</f>
        <v>17760.088298672999</v>
      </c>
      <c r="BG20" s="23">
        <f ca="1">SUMIFS(Segment_Monthly_Gross_Recoverie!$C:$C,
        Segment_Monthly_Gross_Recoverie!$A:$A,$A20,
        Segment_Monthly_Gross_Recoverie!$B:$B,BG$1)*Sensitivity_Analysis!$B$6</f>
        <v>17750.037283048801</v>
      </c>
      <c r="BH20" s="23">
        <f ca="1">SUMIFS(Segment_Monthly_Gross_Recoverie!$C:$C,
        Segment_Monthly_Gross_Recoverie!$A:$A,$A20,
        Segment_Monthly_Gross_Recoverie!$B:$B,BH$1)*Sensitivity_Analysis!$B$6</f>
        <v>17695.618001192601</v>
      </c>
      <c r="BI20" s="23">
        <f ca="1">SUMIFS(Segment_Monthly_Gross_Recoverie!$C:$C,
        Segment_Monthly_Gross_Recoverie!$A:$A,$A20,
        Segment_Monthly_Gross_Recoverie!$B:$B,BI$1)*Sensitivity_Analysis!$B$6</f>
        <v>17878.585777656601</v>
      </c>
      <c r="BJ20" s="23">
        <f ca="1">SUMIFS(Segment_Monthly_Gross_Recoverie!$C:$C,
        Segment_Monthly_Gross_Recoverie!$A:$A,$A20,
        Segment_Monthly_Gross_Recoverie!$B:$B,BJ$1)*Sensitivity_Analysis!$B$6</f>
        <v>18138.205341617399</v>
      </c>
      <c r="BK20" s="23">
        <f ca="1">SUMIFS(Segment_Monthly_Gross_Recoverie!$C:$C,
        Segment_Monthly_Gross_Recoverie!$A:$A,$A20,
        Segment_Monthly_Gross_Recoverie!$B:$B,BK$1)*Sensitivity_Analysis!$B$6</f>
        <v>18466.0968656802</v>
      </c>
      <c r="BL20" s="23">
        <f ca="1">SUMIFS(Segment_Monthly_Gross_Recoverie!$C:$C,
        Segment_Monthly_Gross_Recoverie!$A:$A,$A20,
        Segment_Monthly_Gross_Recoverie!$B:$B,BL$1)*Sensitivity_Analysis!$B$6</f>
        <v>18467.818004486398</v>
      </c>
      <c r="BM20" s="23">
        <f ca="1">SUMIFS(Segment_Monthly_Gross_Recoverie!$C:$C,
        Segment_Monthly_Gross_Recoverie!$A:$A,$A20,
        Segment_Monthly_Gross_Recoverie!$B:$B,BM$1)*Sensitivity_Analysis!$B$6</f>
        <v>18631.590173264402</v>
      </c>
      <c r="BN20" s="23">
        <f ca="1">SUMIFS(Segment_Monthly_Gross_Recoverie!$C:$C,
        Segment_Monthly_Gross_Recoverie!$A:$A,$A20,
        Segment_Monthly_Gross_Recoverie!$B:$B,BN$1)*Sensitivity_Analysis!$B$6</f>
        <v>18815.413857683699</v>
      </c>
      <c r="BO20" s="23">
        <f ca="1">SUMIFS(Segment_Monthly_Gross_Recoverie!$C:$C,
        Segment_Monthly_Gross_Recoverie!$A:$A,$A20,
        Segment_Monthly_Gross_Recoverie!$B:$B,BO$1)*Sensitivity_Analysis!$B$6</f>
        <v>19183.314590698501</v>
      </c>
      <c r="BP20" s="23">
        <f ca="1">SUMIFS(Segment_Monthly_Gross_Recoverie!$C:$C,
        Segment_Monthly_Gross_Recoverie!$A:$A,$A20,
        Segment_Monthly_Gross_Recoverie!$B:$B,BP$1)*Sensitivity_Analysis!$B$6</f>
        <v>19609.808988303601</v>
      </c>
      <c r="BQ20" s="23">
        <f ca="1">SUMIFS(Segment_Monthly_Gross_Recoverie!$C:$C,
        Segment_Monthly_Gross_Recoverie!$A:$A,$A20,
        Segment_Monthly_Gross_Recoverie!$B:$B,BQ$1)*Sensitivity_Analysis!$B$6</f>
        <v>20155.819634818799</v>
      </c>
      <c r="BR20" s="23">
        <f ca="1">SUMIFS(Segment_Monthly_Gross_Recoverie!$C:$C,
        Segment_Monthly_Gross_Recoverie!$A:$A,$A20,
        Segment_Monthly_Gross_Recoverie!$B:$B,BR$1)*Sensitivity_Analysis!$B$6</f>
        <v>20756.353614035899</v>
      </c>
      <c r="BS20" s="23">
        <f ca="1">SUMIFS(Segment_Monthly_Gross_Recoverie!$C:$C,
        Segment_Monthly_Gross_Recoverie!$A:$A,$A20,
        Segment_Monthly_Gross_Recoverie!$B:$B,BS$1)*Sensitivity_Analysis!$B$6</f>
        <v>21415.715056582401</v>
      </c>
      <c r="BT20" s="23">
        <f ca="1">SUMIFS(Segment_Monthly_Gross_Recoverie!$C:$C,
        Segment_Monthly_Gross_Recoverie!$A:$A,$A20,
        Segment_Monthly_Gross_Recoverie!$B:$B,BT$1)*Sensitivity_Analysis!$B$6</f>
        <v>21761.1068279748</v>
      </c>
      <c r="BU20" s="23">
        <f ca="1">SUMIFS(Segment_Monthly_Gross_Recoverie!$C:$C,
        Segment_Monthly_Gross_Recoverie!$A:$A,$A20,
        Segment_Monthly_Gross_Recoverie!$B:$B,BU$1)*Sensitivity_Analysis!$B$6</f>
        <v>21997.174492062099</v>
      </c>
      <c r="BV20" s="23">
        <f ca="1">SUMIFS(Segment_Monthly_Gross_Recoverie!$C:$C,
        Segment_Monthly_Gross_Recoverie!$A:$A,$A20,
        Segment_Monthly_Gross_Recoverie!$B:$B,BV$1)*Sensitivity_Analysis!$B$6</f>
        <v>22166.6643118424</v>
      </c>
      <c r="BW20" s="23">
        <f ca="1">SUMIFS(Segment_Monthly_Gross_Recoverie!$C:$C,
        Segment_Monthly_Gross_Recoverie!$A:$A,$A20,
        Segment_Monthly_Gross_Recoverie!$B:$B,BW$1)*Sensitivity_Analysis!$B$6</f>
        <v>22212.8152571059</v>
      </c>
      <c r="BX20" s="23">
        <f ca="1">SUMIFS(Segment_Monthly_Gross_Recoverie!$C:$C,
        Segment_Monthly_Gross_Recoverie!$A:$A,$A20,
        Segment_Monthly_Gross_Recoverie!$B:$B,BX$1)*Sensitivity_Analysis!$B$6</f>
        <v>22242.493570784402</v>
      </c>
      <c r="BY20" s="23">
        <f ca="1">SUMIFS(Segment_Monthly_Gross_Recoverie!$C:$C,
        Segment_Monthly_Gross_Recoverie!$A:$A,$A20,
        Segment_Monthly_Gross_Recoverie!$B:$B,BY$1)*Sensitivity_Analysis!$B$6</f>
        <v>22225.799489344201</v>
      </c>
      <c r="BZ20" s="23">
        <f ca="1">SUMIFS(Segment_Monthly_Gross_Recoverie!$C:$C,
        Segment_Monthly_Gross_Recoverie!$A:$A,$A20,
        Segment_Monthly_Gross_Recoverie!$B:$B,BZ$1)*Sensitivity_Analysis!$B$6</f>
        <v>22124.772438724402</v>
      </c>
      <c r="CA20" s="23">
        <f ca="1">SUMIFS(Segment_Monthly_Gross_Recoverie!$C:$C,
        Segment_Monthly_Gross_Recoverie!$A:$A,$A20,
        Segment_Monthly_Gross_Recoverie!$B:$B,CA$1)*Sensitivity_Analysis!$B$6</f>
        <v>21999.624330140599</v>
      </c>
      <c r="CB20" s="23">
        <f ca="1">SUMIFS(Segment_Monthly_Gross_Recoverie!$C:$C,
        Segment_Monthly_Gross_Recoverie!$A:$A,$A20,
        Segment_Monthly_Gross_Recoverie!$B:$B,CB$1)*Sensitivity_Analysis!$B$6</f>
        <v>21757.888199817</v>
      </c>
      <c r="CC20" s="23">
        <f ca="1">SUMIFS(Segment_Monthly_Gross_Recoverie!$C:$C,
        Segment_Monthly_Gross_Recoverie!$A:$A,$A20,
        Segment_Monthly_Gross_Recoverie!$B:$B,CC$1)*Sensitivity_Analysis!$B$6</f>
        <v>21444.993053775601</v>
      </c>
      <c r="CD20" s="23">
        <f ca="1">SUMIFS(Segment_Monthly_Gross_Recoverie!$C:$C,
        Segment_Monthly_Gross_Recoverie!$A:$A,$A20,
        Segment_Monthly_Gross_Recoverie!$B:$B,CD$1)*Sensitivity_Analysis!$B$6</f>
        <v>21281.683325194201</v>
      </c>
      <c r="CE20" s="23">
        <f ca="1">SUMIFS(Segment_Monthly_Gross_Recoverie!$C:$C,
        Segment_Monthly_Gross_Recoverie!$A:$A,$A20,
        Segment_Monthly_Gross_Recoverie!$B:$B,CE$1)*Sensitivity_Analysis!$B$6</f>
        <v>21106.004774518799</v>
      </c>
      <c r="CF20" s="23">
        <f ca="1">SUMIFS(Segment_Monthly_Gross_Recoverie!$C:$C,
        Segment_Monthly_Gross_Recoverie!$A:$A,$A20,
        Segment_Monthly_Gross_Recoverie!$B:$B,CF$1)*Sensitivity_Analysis!$B$6</f>
        <v>20800.724926291499</v>
      </c>
      <c r="CG20" s="23">
        <f ca="1">SUMIFS(Segment_Monthly_Gross_Recoverie!$C:$C,
        Segment_Monthly_Gross_Recoverie!$A:$A,$A20,
        Segment_Monthly_Gross_Recoverie!$B:$B,CG$1)*Sensitivity_Analysis!$B$6</f>
        <v>20583.3414952288</v>
      </c>
      <c r="CH20" s="20"/>
    </row>
    <row r="21" spans="1:86" ht="12.75" x14ac:dyDescent="0.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</row>
    <row r="22" spans="1:86" ht="15" x14ac:dyDescent="0.25">
      <c r="A22" s="21" t="s">
        <v>35</v>
      </c>
      <c r="B22" s="21">
        <f>B$1</f>
        <v>1</v>
      </c>
      <c r="C22" s="21">
        <f t="shared" ref="C22:BN22" si="3">C$1</f>
        <v>2</v>
      </c>
      <c r="D22" s="21">
        <f t="shared" si="3"/>
        <v>3</v>
      </c>
      <c r="E22" s="21">
        <f t="shared" si="3"/>
        <v>4</v>
      </c>
      <c r="F22" s="21">
        <f t="shared" si="3"/>
        <v>5</v>
      </c>
      <c r="G22" s="21">
        <f t="shared" si="3"/>
        <v>6</v>
      </c>
      <c r="H22" s="21">
        <f t="shared" si="3"/>
        <v>7</v>
      </c>
      <c r="I22" s="21">
        <f t="shared" si="3"/>
        <v>8</v>
      </c>
      <c r="J22" s="21">
        <f t="shared" si="3"/>
        <v>9</v>
      </c>
      <c r="K22" s="21">
        <f t="shared" si="3"/>
        <v>10</v>
      </c>
      <c r="L22" s="21">
        <f t="shared" si="3"/>
        <v>11</v>
      </c>
      <c r="M22" s="21">
        <f t="shared" si="3"/>
        <v>12</v>
      </c>
      <c r="N22" s="21">
        <f t="shared" si="3"/>
        <v>13</v>
      </c>
      <c r="O22" s="21">
        <f t="shared" si="3"/>
        <v>14</v>
      </c>
      <c r="P22" s="21">
        <f t="shared" si="3"/>
        <v>15</v>
      </c>
      <c r="Q22" s="21">
        <f t="shared" si="3"/>
        <v>16</v>
      </c>
      <c r="R22" s="21">
        <f t="shared" si="3"/>
        <v>17</v>
      </c>
      <c r="S22" s="21">
        <f t="shared" si="3"/>
        <v>18</v>
      </c>
      <c r="T22" s="21">
        <f t="shared" si="3"/>
        <v>19</v>
      </c>
      <c r="U22" s="21">
        <f t="shared" si="3"/>
        <v>20</v>
      </c>
      <c r="V22" s="21">
        <f t="shared" si="3"/>
        <v>21</v>
      </c>
      <c r="W22" s="21">
        <f t="shared" si="3"/>
        <v>22</v>
      </c>
      <c r="X22" s="21">
        <f t="shared" si="3"/>
        <v>23</v>
      </c>
      <c r="Y22" s="21">
        <f t="shared" si="3"/>
        <v>24</v>
      </c>
      <c r="Z22" s="21">
        <f t="shared" si="3"/>
        <v>25</v>
      </c>
      <c r="AA22" s="21">
        <f t="shared" si="3"/>
        <v>26</v>
      </c>
      <c r="AB22" s="21">
        <f t="shared" si="3"/>
        <v>27</v>
      </c>
      <c r="AC22" s="21">
        <f t="shared" si="3"/>
        <v>28</v>
      </c>
      <c r="AD22" s="21">
        <f t="shared" si="3"/>
        <v>29</v>
      </c>
      <c r="AE22" s="21">
        <f t="shared" si="3"/>
        <v>30</v>
      </c>
      <c r="AF22" s="21">
        <f t="shared" si="3"/>
        <v>31</v>
      </c>
      <c r="AG22" s="21">
        <f t="shared" si="3"/>
        <v>32</v>
      </c>
      <c r="AH22" s="21">
        <f t="shared" si="3"/>
        <v>33</v>
      </c>
      <c r="AI22" s="21">
        <f t="shared" si="3"/>
        <v>34</v>
      </c>
      <c r="AJ22" s="21">
        <f t="shared" si="3"/>
        <v>35</v>
      </c>
      <c r="AK22" s="21">
        <f t="shared" si="3"/>
        <v>36</v>
      </c>
      <c r="AL22" s="21">
        <f t="shared" si="3"/>
        <v>37</v>
      </c>
      <c r="AM22" s="21">
        <f t="shared" si="3"/>
        <v>38</v>
      </c>
      <c r="AN22" s="21">
        <f t="shared" si="3"/>
        <v>39</v>
      </c>
      <c r="AO22" s="21">
        <f t="shared" si="3"/>
        <v>40</v>
      </c>
      <c r="AP22" s="21">
        <f t="shared" si="3"/>
        <v>41</v>
      </c>
      <c r="AQ22" s="21">
        <f t="shared" si="3"/>
        <v>42</v>
      </c>
      <c r="AR22" s="21">
        <f t="shared" si="3"/>
        <v>43</v>
      </c>
      <c r="AS22" s="21">
        <f t="shared" si="3"/>
        <v>44</v>
      </c>
      <c r="AT22" s="21">
        <f t="shared" si="3"/>
        <v>45</v>
      </c>
      <c r="AU22" s="21">
        <f t="shared" si="3"/>
        <v>46</v>
      </c>
      <c r="AV22" s="21">
        <f t="shared" si="3"/>
        <v>47</v>
      </c>
      <c r="AW22" s="21">
        <f t="shared" si="3"/>
        <v>48</v>
      </c>
      <c r="AX22" s="21">
        <f t="shared" si="3"/>
        <v>49</v>
      </c>
      <c r="AY22" s="21">
        <f t="shared" si="3"/>
        <v>50</v>
      </c>
      <c r="AZ22" s="21">
        <f t="shared" si="3"/>
        <v>51</v>
      </c>
      <c r="BA22" s="21">
        <f t="shared" si="3"/>
        <v>52</v>
      </c>
      <c r="BB22" s="21">
        <f t="shared" si="3"/>
        <v>53</v>
      </c>
      <c r="BC22" s="21">
        <f t="shared" si="3"/>
        <v>54</v>
      </c>
      <c r="BD22" s="21">
        <f t="shared" si="3"/>
        <v>55</v>
      </c>
      <c r="BE22" s="21">
        <f t="shared" si="3"/>
        <v>56</v>
      </c>
      <c r="BF22" s="21">
        <f t="shared" si="3"/>
        <v>57</v>
      </c>
      <c r="BG22" s="21">
        <f t="shared" si="3"/>
        <v>58</v>
      </c>
      <c r="BH22" s="21">
        <f t="shared" si="3"/>
        <v>59</v>
      </c>
      <c r="BI22" s="21">
        <f t="shared" si="3"/>
        <v>60</v>
      </c>
      <c r="BJ22" s="21">
        <f t="shared" si="3"/>
        <v>61</v>
      </c>
      <c r="BK22" s="21">
        <f t="shared" si="3"/>
        <v>62</v>
      </c>
      <c r="BL22" s="21">
        <f t="shared" si="3"/>
        <v>63</v>
      </c>
      <c r="BM22" s="21">
        <f t="shared" si="3"/>
        <v>64</v>
      </c>
      <c r="BN22" s="21">
        <f t="shared" si="3"/>
        <v>65</v>
      </c>
      <c r="BO22" s="21">
        <f t="shared" ref="BO22:CG22" si="4">BO$1</f>
        <v>66</v>
      </c>
      <c r="BP22" s="21">
        <f t="shared" si="4"/>
        <v>67</v>
      </c>
      <c r="BQ22" s="21">
        <f t="shared" si="4"/>
        <v>68</v>
      </c>
      <c r="BR22" s="21">
        <f t="shared" si="4"/>
        <v>69</v>
      </c>
      <c r="BS22" s="21">
        <f t="shared" si="4"/>
        <v>70</v>
      </c>
      <c r="BT22" s="21">
        <f t="shared" si="4"/>
        <v>71</v>
      </c>
      <c r="BU22" s="21">
        <f t="shared" si="4"/>
        <v>72</v>
      </c>
      <c r="BV22" s="21">
        <f t="shared" si="4"/>
        <v>73</v>
      </c>
      <c r="BW22" s="21">
        <f t="shared" si="4"/>
        <v>74</v>
      </c>
      <c r="BX22" s="21">
        <f t="shared" si="4"/>
        <v>75</v>
      </c>
      <c r="BY22" s="21">
        <f t="shared" si="4"/>
        <v>76</v>
      </c>
      <c r="BZ22" s="21">
        <f t="shared" si="4"/>
        <v>77</v>
      </c>
      <c r="CA22" s="21">
        <f t="shared" si="4"/>
        <v>78</v>
      </c>
      <c r="CB22" s="21">
        <f t="shared" si="4"/>
        <v>79</v>
      </c>
      <c r="CC22" s="21">
        <f t="shared" si="4"/>
        <v>80</v>
      </c>
      <c r="CD22" s="21">
        <f t="shared" si="4"/>
        <v>81</v>
      </c>
      <c r="CE22" s="21">
        <f t="shared" si="4"/>
        <v>82</v>
      </c>
      <c r="CF22" s="21">
        <f t="shared" si="4"/>
        <v>83</v>
      </c>
      <c r="CG22" s="21">
        <f t="shared" si="4"/>
        <v>84</v>
      </c>
      <c r="CH22" s="19"/>
    </row>
    <row r="23" spans="1:86" ht="12.75" x14ac:dyDescent="0.2">
      <c r="A23" s="28" t="str">
        <f ca="1">IFERROR(__xludf.DUMMYFUNCTION("UNIQUE(Segment_Monthly_gross_Recoverie!$A$2:$A$1196)"),"near_prime_q1")</f>
        <v>near_prime_q1</v>
      </c>
      <c r="B23" s="22">
        <f ca="1">SUMIFS(Segment_Monthly_Gross_Recoverie!$C:$C,
        Segment_Monthly_Gross_Recoverie!$A:$A,$A5,
        Segment_Monthly_Gross_Recoverie!$B:$B,B$1)*Sensitivity_Analysis!$B$4</f>
        <v>0</v>
      </c>
      <c r="C23" s="22">
        <f ca="1">SUMIFS(Segment_Monthly_Gross_Recoverie!$C:$C,
        Segment_Monthly_Gross_Recoverie!$A:$A,$A5,
        Segment_Monthly_Gross_Recoverie!$B:$B,C$1)*Sensitivity_Analysis!$B$4</f>
        <v>0</v>
      </c>
      <c r="D23" s="22">
        <f ca="1">SUMIFS(Segment_Monthly_Gross_Recoverie!$C:$C,
        Segment_Monthly_Gross_Recoverie!$A:$A,$A5,
        Segment_Monthly_Gross_Recoverie!$B:$B,D$1)*Sensitivity_Analysis!$B$4</f>
        <v>0</v>
      </c>
      <c r="E23" s="22">
        <f ca="1">SUMIFS(Segment_Monthly_Gross_Recoverie!$C:$C,
        Segment_Monthly_Gross_Recoverie!$A:$A,$A5,
        Segment_Monthly_Gross_Recoverie!$B:$B,E$1)*Sensitivity_Analysis!$B$4</f>
        <v>0</v>
      </c>
      <c r="F23" s="22">
        <f ca="1">SUMIFS(Segment_Monthly_Gross_Recoverie!$C:$C,
        Segment_Monthly_Gross_Recoverie!$A:$A,$A5,
        Segment_Monthly_Gross_Recoverie!$B:$B,F$1)*Sensitivity_Analysis!$B$4</f>
        <v>0</v>
      </c>
      <c r="G23" s="22">
        <f ca="1">SUMIFS(Segment_Monthly_Gross_Recoverie!$C:$C,
        Segment_Monthly_Gross_Recoverie!$A:$A,$A5,
        Segment_Monthly_Gross_Recoverie!$B:$B,G$1)*Sensitivity_Analysis!$B$4</f>
        <v>0</v>
      </c>
      <c r="H23" s="22">
        <f ca="1">SUMIFS(Segment_Monthly_Gross_Recoverie!$C:$C,
        Segment_Monthly_Gross_Recoverie!$A:$A,$A5,
        Segment_Monthly_Gross_Recoverie!$B:$B,H$1)*Sensitivity_Analysis!$B$4</f>
        <v>0</v>
      </c>
      <c r="I23" s="22">
        <f ca="1">SUMIFS(Segment_Monthly_Gross_Recoverie!$C:$C,
        Segment_Monthly_Gross_Recoverie!$A:$A,$A5,
        Segment_Monthly_Gross_Recoverie!$B:$B,I$1)*Sensitivity_Analysis!$B$4</f>
        <v>0</v>
      </c>
      <c r="J23" s="22">
        <f ca="1">SUMIFS(Segment_Monthly_Gross_Recoverie!$C:$C,
        Segment_Monthly_Gross_Recoverie!$A:$A,$A5,
        Segment_Monthly_Gross_Recoverie!$B:$B,J$1)*Sensitivity_Analysis!$B$4</f>
        <v>0</v>
      </c>
      <c r="K23" s="22">
        <f ca="1">SUMIFS(Segment_Monthly_Gross_Recoverie!$C:$C,
        Segment_Monthly_Gross_Recoverie!$A:$A,$A5,
        Segment_Monthly_Gross_Recoverie!$B:$B,K$1)*Sensitivity_Analysis!$B$4</f>
        <v>3.5859803473</v>
      </c>
      <c r="L23" s="22">
        <f ca="1">SUMIFS(Segment_Monthly_Gross_Recoverie!$C:$C,
        Segment_Monthly_Gross_Recoverie!$A:$A,$A5,
        Segment_Monthly_Gross_Recoverie!$B:$B,L$1)*Sensitivity_Analysis!$B$4</f>
        <v>17.489110471699998</v>
      </c>
      <c r="M23" s="22">
        <f ca="1">SUMIFS(Segment_Monthly_Gross_Recoverie!$C:$C,
        Segment_Monthly_Gross_Recoverie!$A:$A,$A5,
        Segment_Monthly_Gross_Recoverie!$B:$B,M$1)*Sensitivity_Analysis!$B$4</f>
        <v>39.607145718799998</v>
      </c>
      <c r="N23" s="22">
        <f ca="1">SUMIFS(Segment_Monthly_Gross_Recoverie!$C:$C,
        Segment_Monthly_Gross_Recoverie!$A:$A,$A5,
        Segment_Monthly_Gross_Recoverie!$B:$B,N$1)*Sensitivity_Analysis!$B$4</f>
        <v>50.979829968750003</v>
      </c>
      <c r="O23" s="22">
        <f ca="1">SUMIFS(Segment_Monthly_Gross_Recoverie!$C:$C,
        Segment_Monthly_Gross_Recoverie!$A:$A,$A5,
        Segment_Monthly_Gross_Recoverie!$B:$B,O$1)*Sensitivity_Analysis!$B$4</f>
        <v>61.316086280024997</v>
      </c>
      <c r="P23" s="22">
        <f ca="1">SUMIFS(Segment_Monthly_Gross_Recoverie!$C:$C,
        Segment_Monthly_Gross_Recoverie!$A:$A,$A5,
        Segment_Monthly_Gross_Recoverie!$B:$B,P$1)*Sensitivity_Analysis!$B$4</f>
        <v>76.6563794825</v>
      </c>
      <c r="Q23" s="22">
        <f ca="1">SUMIFS(Segment_Monthly_Gross_Recoverie!$C:$C,
        Segment_Monthly_Gross_Recoverie!$A:$A,$A5,
        Segment_Monthly_Gross_Recoverie!$B:$B,Q$1)*Sensitivity_Analysis!$B$4</f>
        <v>93.116856455749996</v>
      </c>
      <c r="R23" s="22">
        <f ca="1">SUMIFS(Segment_Monthly_Gross_Recoverie!$C:$C,
        Segment_Monthly_Gross_Recoverie!$A:$A,$A5,
        Segment_Monthly_Gross_Recoverie!$B:$B,R$1)*Sensitivity_Analysis!$B$4</f>
        <v>102.64796065095</v>
      </c>
      <c r="S23" s="22">
        <f ca="1">SUMIFS(Segment_Monthly_Gross_Recoverie!$C:$C,
        Segment_Monthly_Gross_Recoverie!$A:$A,$A5,
        Segment_Monthly_Gross_Recoverie!$B:$B,S$1)*Sensitivity_Analysis!$B$4</f>
        <v>113.134617648</v>
      </c>
      <c r="T23" s="22">
        <f ca="1">SUMIFS(Segment_Monthly_Gross_Recoverie!$C:$C,
        Segment_Monthly_Gross_Recoverie!$A:$A,$A5,
        Segment_Monthly_Gross_Recoverie!$B:$B,T$1)*Sensitivity_Analysis!$B$4</f>
        <v>136.71766063979999</v>
      </c>
      <c r="U23" s="22">
        <f ca="1">SUMIFS(Segment_Monthly_Gross_Recoverie!$C:$C,
        Segment_Monthly_Gross_Recoverie!$A:$A,$A5,
        Segment_Monthly_Gross_Recoverie!$B:$B,U$1)*Sensitivity_Analysis!$B$4</f>
        <v>154.92727303514999</v>
      </c>
      <c r="V23" s="22">
        <f ca="1">SUMIFS(Segment_Monthly_Gross_Recoverie!$C:$C,
        Segment_Monthly_Gross_Recoverie!$A:$A,$A5,
        Segment_Monthly_Gross_Recoverie!$B:$B,V$1)*Sensitivity_Analysis!$B$4</f>
        <v>170.42730814519999</v>
      </c>
      <c r="W23" s="22">
        <f ca="1">SUMIFS(Segment_Monthly_Gross_Recoverie!$C:$C,
        Segment_Monthly_Gross_Recoverie!$A:$A,$A5,
        Segment_Monthly_Gross_Recoverie!$B:$B,W$1)*Sensitivity_Analysis!$B$4</f>
        <v>182.60542123305001</v>
      </c>
      <c r="X23" s="22">
        <f ca="1">SUMIFS(Segment_Monthly_Gross_Recoverie!$C:$C,
        Segment_Monthly_Gross_Recoverie!$A:$A,$A5,
        Segment_Monthly_Gross_Recoverie!$B:$B,X$1)*Sensitivity_Analysis!$B$4</f>
        <v>194.33607249100001</v>
      </c>
      <c r="Y23" s="22">
        <f ca="1">SUMIFS(Segment_Monthly_Gross_Recoverie!$C:$C,
        Segment_Monthly_Gross_Recoverie!$A:$A,$A5,
        Segment_Monthly_Gross_Recoverie!$B:$B,Y$1)*Sensitivity_Analysis!$B$4</f>
        <v>209.76745804020001</v>
      </c>
      <c r="Z23" s="22">
        <f ca="1">SUMIFS(Segment_Monthly_Gross_Recoverie!$C:$C,
        Segment_Monthly_Gross_Recoverie!$A:$A,$A5,
        Segment_Monthly_Gross_Recoverie!$B:$B,Z$1)*Sensitivity_Analysis!$B$4</f>
        <v>223.51260708884999</v>
      </c>
      <c r="AA23" s="22">
        <f ca="1">SUMIFS(Segment_Monthly_Gross_Recoverie!$C:$C,
        Segment_Monthly_Gross_Recoverie!$A:$A,$A5,
        Segment_Monthly_Gross_Recoverie!$B:$B,AA$1)*Sensitivity_Analysis!$B$4</f>
        <v>232.52758891982501</v>
      </c>
      <c r="AB23" s="22">
        <f ca="1">SUMIFS(Segment_Monthly_Gross_Recoverie!$C:$C,
        Segment_Monthly_Gross_Recoverie!$A:$A,$A5,
        Segment_Monthly_Gross_Recoverie!$B:$B,AB$1)*Sensitivity_Analysis!$B$4</f>
        <v>237.0511793565</v>
      </c>
      <c r="AC23" s="22">
        <f ca="1">SUMIFS(Segment_Monthly_Gross_Recoverie!$C:$C,
        Segment_Monthly_Gross_Recoverie!$A:$A,$A5,
        Segment_Monthly_Gross_Recoverie!$B:$B,AC$1)*Sensitivity_Analysis!$B$4</f>
        <v>249.3876784423</v>
      </c>
      <c r="AD23" s="22">
        <f ca="1">SUMIFS(Segment_Monthly_Gross_Recoverie!$C:$C,
        Segment_Monthly_Gross_Recoverie!$A:$A,$A5,
        Segment_Monthly_Gross_Recoverie!$B:$B,AD$1)*Sensitivity_Analysis!$B$4</f>
        <v>261.28690272400002</v>
      </c>
      <c r="AE23" s="22">
        <f ca="1">SUMIFS(Segment_Monthly_Gross_Recoverie!$C:$C,
        Segment_Monthly_Gross_Recoverie!$A:$A,$A5,
        Segment_Monthly_Gross_Recoverie!$B:$B,AE$1)*Sensitivity_Analysis!$B$4</f>
        <v>264.92944019085002</v>
      </c>
      <c r="AF23" s="22">
        <f ca="1">SUMIFS(Segment_Monthly_Gross_Recoverie!$C:$C,
        Segment_Monthly_Gross_Recoverie!$A:$A,$A5,
        Segment_Monthly_Gross_Recoverie!$B:$B,AF$1)*Sensitivity_Analysis!$B$4</f>
        <v>268.37709355969997</v>
      </c>
      <c r="AG23" s="22">
        <f ca="1">SUMIFS(Segment_Monthly_Gross_Recoverie!$C:$C,
        Segment_Monthly_Gross_Recoverie!$A:$A,$A5,
        Segment_Monthly_Gross_Recoverie!$B:$B,AG$1)*Sensitivity_Analysis!$B$4</f>
        <v>279.96502121039998</v>
      </c>
      <c r="AH23" s="22">
        <f ca="1">SUMIFS(Segment_Monthly_Gross_Recoverie!$C:$C,
        Segment_Monthly_Gross_Recoverie!$A:$A,$A5,
        Segment_Monthly_Gross_Recoverie!$B:$B,AH$1)*Sensitivity_Analysis!$B$4</f>
        <v>280.88075200639997</v>
      </c>
      <c r="AI23" s="22">
        <f ca="1">SUMIFS(Segment_Monthly_Gross_Recoverie!$C:$C,
        Segment_Monthly_Gross_Recoverie!$A:$A,$A5,
        Segment_Monthly_Gross_Recoverie!$B:$B,AI$1)*Sensitivity_Analysis!$B$4</f>
        <v>289.23660048497499</v>
      </c>
      <c r="AJ23" s="22">
        <f ca="1">SUMIFS(Segment_Monthly_Gross_Recoverie!$C:$C,
        Segment_Monthly_Gross_Recoverie!$A:$A,$A5,
        Segment_Monthly_Gross_Recoverie!$B:$B,AJ$1)*Sensitivity_Analysis!$B$4</f>
        <v>306.24470627655</v>
      </c>
      <c r="AK23" s="22">
        <f ca="1">SUMIFS(Segment_Monthly_Gross_Recoverie!$C:$C,
        Segment_Monthly_Gross_Recoverie!$A:$A,$A5,
        Segment_Monthly_Gross_Recoverie!$B:$B,AK$1)*Sensitivity_Analysis!$B$4</f>
        <v>310.98224132722498</v>
      </c>
      <c r="AL23" s="22">
        <f ca="1">SUMIFS(Segment_Monthly_Gross_Recoverie!$C:$C,
        Segment_Monthly_Gross_Recoverie!$A:$A,$A5,
        Segment_Monthly_Gross_Recoverie!$B:$B,AL$1)*Sensitivity_Analysis!$B$4</f>
        <v>315.14185113547501</v>
      </c>
      <c r="AM23" s="22">
        <f ca="1">SUMIFS(Segment_Monthly_Gross_Recoverie!$C:$C,
        Segment_Monthly_Gross_Recoverie!$A:$A,$A5,
        Segment_Monthly_Gross_Recoverie!$B:$B,AM$1)*Sensitivity_Analysis!$B$4</f>
        <v>319.39790016320001</v>
      </c>
      <c r="AN23" s="22">
        <f ca="1">SUMIFS(Segment_Monthly_Gross_Recoverie!$C:$C,
        Segment_Monthly_Gross_Recoverie!$A:$A,$A5,
        Segment_Monthly_Gross_Recoverie!$B:$B,AN$1)*Sensitivity_Analysis!$B$4</f>
        <v>322.79937590482501</v>
      </c>
      <c r="AO23" s="22">
        <f ca="1">SUMIFS(Segment_Monthly_Gross_Recoverie!$C:$C,
        Segment_Monthly_Gross_Recoverie!$A:$A,$A5,
        Segment_Monthly_Gross_Recoverie!$B:$B,AO$1)*Sensitivity_Analysis!$B$4</f>
        <v>321.95974041092501</v>
      </c>
      <c r="AP23" s="22">
        <f ca="1">SUMIFS(Segment_Monthly_Gross_Recoverie!$C:$C,
        Segment_Monthly_Gross_Recoverie!$A:$A,$A5,
        Segment_Monthly_Gross_Recoverie!$B:$B,AP$1)*Sensitivity_Analysis!$B$4</f>
        <v>323.23344048000001</v>
      </c>
      <c r="AQ23" s="22">
        <f ca="1">SUMIFS(Segment_Monthly_Gross_Recoverie!$C:$C,
        Segment_Monthly_Gross_Recoverie!$A:$A,$A5,
        Segment_Monthly_Gross_Recoverie!$B:$B,AQ$1)*Sensitivity_Analysis!$B$4</f>
        <v>324.50920007219997</v>
      </c>
      <c r="AR23" s="22">
        <f ca="1">SUMIFS(Segment_Monthly_Gross_Recoverie!$C:$C,
        Segment_Monthly_Gross_Recoverie!$A:$A,$A5,
        Segment_Monthly_Gross_Recoverie!$B:$B,AR$1)*Sensitivity_Analysis!$B$4</f>
        <v>329.94279308019998</v>
      </c>
      <c r="AS23" s="22">
        <f ca="1">SUMIFS(Segment_Monthly_Gross_Recoverie!$C:$C,
        Segment_Monthly_Gross_Recoverie!$A:$A,$A5,
        Segment_Monthly_Gross_Recoverie!$B:$B,AS$1)*Sensitivity_Analysis!$B$4</f>
        <v>331.25642812289999</v>
      </c>
      <c r="AT23" s="22">
        <f ca="1">SUMIFS(Segment_Monthly_Gross_Recoverie!$C:$C,
        Segment_Monthly_Gross_Recoverie!$A:$A,$A5,
        Segment_Monthly_Gross_Recoverie!$B:$B,AT$1)*Sensitivity_Analysis!$B$4</f>
        <v>331.22806973632498</v>
      </c>
      <c r="AU23" s="22">
        <f ca="1">SUMIFS(Segment_Monthly_Gross_Recoverie!$C:$C,
        Segment_Monthly_Gross_Recoverie!$A:$A,$A5,
        Segment_Monthly_Gross_Recoverie!$B:$B,AU$1)*Sensitivity_Analysis!$B$4</f>
        <v>332.84006799592498</v>
      </c>
      <c r="AV23" s="22">
        <f ca="1">SUMIFS(Segment_Monthly_Gross_Recoverie!$C:$C,
        Segment_Monthly_Gross_Recoverie!$A:$A,$A5,
        Segment_Monthly_Gross_Recoverie!$B:$B,AV$1)*Sensitivity_Analysis!$B$4</f>
        <v>330.68170662339998</v>
      </c>
      <c r="AW23" s="22">
        <f ca="1">SUMIFS(Segment_Monthly_Gross_Recoverie!$C:$C,
        Segment_Monthly_Gross_Recoverie!$A:$A,$A5,
        Segment_Monthly_Gross_Recoverie!$B:$B,AW$1)*Sensitivity_Analysis!$B$4</f>
        <v>335.73133334124998</v>
      </c>
      <c r="AX23" s="22">
        <f ca="1">SUMIFS(Segment_Monthly_Gross_Recoverie!$C:$C,
        Segment_Monthly_Gross_Recoverie!$A:$A,$A5,
        Segment_Monthly_Gross_Recoverie!$B:$B,AX$1)*Sensitivity_Analysis!$B$4</f>
        <v>339.12432455689998</v>
      </c>
      <c r="AY23" s="22">
        <f ca="1">SUMIFS(Segment_Monthly_Gross_Recoverie!$C:$C,
        Segment_Monthly_Gross_Recoverie!$A:$A,$A5,
        Segment_Monthly_Gross_Recoverie!$B:$B,AY$1)*Sensitivity_Analysis!$B$4</f>
        <v>341.11604183447503</v>
      </c>
      <c r="AZ23" s="22">
        <f ca="1">SUMIFS(Segment_Monthly_Gross_Recoverie!$C:$C,
        Segment_Monthly_Gross_Recoverie!$A:$A,$A5,
        Segment_Monthly_Gross_Recoverie!$B:$B,AZ$1)*Sensitivity_Analysis!$B$4</f>
        <v>340.111172044</v>
      </c>
      <c r="BA23" s="22">
        <f ca="1">SUMIFS(Segment_Monthly_Gross_Recoverie!$C:$C,
        Segment_Monthly_Gross_Recoverie!$A:$A,$A5,
        Segment_Monthly_Gross_Recoverie!$B:$B,BA$1)*Sensitivity_Analysis!$B$4</f>
        <v>336.16634866902501</v>
      </c>
      <c r="BB23" s="22">
        <f ca="1">SUMIFS(Segment_Monthly_Gross_Recoverie!$C:$C,
        Segment_Monthly_Gross_Recoverie!$A:$A,$A5,
        Segment_Monthly_Gross_Recoverie!$B:$B,BB$1)*Sensitivity_Analysis!$B$4</f>
        <v>332.75499238604999</v>
      </c>
      <c r="BC23" s="22">
        <f ca="1">SUMIFS(Segment_Monthly_Gross_Recoverie!$C:$C,
        Segment_Monthly_Gross_Recoverie!$A:$A,$A5,
        Segment_Monthly_Gross_Recoverie!$B:$B,BC$1)*Sensitivity_Analysis!$B$4</f>
        <v>333.593896594</v>
      </c>
      <c r="BD23" s="22">
        <f ca="1">SUMIFS(Segment_Monthly_Gross_Recoverie!$C:$C,
        Segment_Monthly_Gross_Recoverie!$A:$A,$A5,
        Segment_Monthly_Gross_Recoverie!$B:$B,BD$1)*Sensitivity_Analysis!$B$4</f>
        <v>331.80589329194999</v>
      </c>
      <c r="BE23" s="22">
        <f ca="1">SUMIFS(Segment_Monthly_Gross_Recoverie!$C:$C,
        Segment_Monthly_Gross_Recoverie!$A:$A,$A5,
        Segment_Monthly_Gross_Recoverie!$B:$B,BE$1)*Sensitivity_Analysis!$B$4</f>
        <v>330.87646909214999</v>
      </c>
      <c r="BF23" s="22">
        <f ca="1">SUMIFS(Segment_Monthly_Gross_Recoverie!$C:$C,
        Segment_Monthly_Gross_Recoverie!$A:$A,$A5,
        Segment_Monthly_Gross_Recoverie!$B:$B,BF$1)*Sensitivity_Analysis!$B$4</f>
        <v>332.87437076564999</v>
      </c>
      <c r="BG23" s="22">
        <f ca="1">SUMIFS(Segment_Monthly_Gross_Recoverie!$C:$C,
        Segment_Monthly_Gross_Recoverie!$A:$A,$A5,
        Segment_Monthly_Gross_Recoverie!$B:$B,BG$1)*Sensitivity_Analysis!$B$4</f>
        <v>330.98387524095</v>
      </c>
      <c r="BH23" s="22">
        <f ca="1">SUMIFS(Segment_Monthly_Gross_Recoverie!$C:$C,
        Segment_Monthly_Gross_Recoverie!$A:$A,$A5,
        Segment_Monthly_Gross_Recoverie!$B:$B,BH$1)*Sensitivity_Analysis!$B$4</f>
        <v>330.11638744717499</v>
      </c>
      <c r="BI23" s="22">
        <f ca="1">SUMIFS(Segment_Monthly_Gross_Recoverie!$C:$C,
        Segment_Monthly_Gross_Recoverie!$A:$A,$A5,
        Segment_Monthly_Gross_Recoverie!$B:$B,BI$1)*Sensitivity_Analysis!$B$4</f>
        <v>328.086334008525</v>
      </c>
      <c r="BJ23" s="22">
        <f ca="1">SUMIFS(Segment_Monthly_Gross_Recoverie!$C:$C,
        Segment_Monthly_Gross_Recoverie!$A:$A,$A5,
        Segment_Monthly_Gross_Recoverie!$B:$B,BJ$1)*Sensitivity_Analysis!$B$4</f>
        <v>332.73064201195001</v>
      </c>
      <c r="BK23" s="22">
        <f ca="1">SUMIFS(Segment_Monthly_Gross_Recoverie!$C:$C,
        Segment_Monthly_Gross_Recoverie!$A:$A,$A5,
        Segment_Monthly_Gross_Recoverie!$B:$B,BK$1)*Sensitivity_Analysis!$B$4</f>
        <v>331.38031338644998</v>
      </c>
      <c r="BL23" s="22">
        <f ca="1">SUMIFS(Segment_Monthly_Gross_Recoverie!$C:$C,
        Segment_Monthly_Gross_Recoverie!$A:$A,$A5,
        Segment_Monthly_Gross_Recoverie!$B:$B,BL$1)*Sensitivity_Analysis!$B$4</f>
        <v>330.41076186719999</v>
      </c>
      <c r="BM23" s="22">
        <f ca="1">SUMIFS(Segment_Monthly_Gross_Recoverie!$C:$C,
        Segment_Monthly_Gross_Recoverie!$A:$A,$A5,
        Segment_Monthly_Gross_Recoverie!$B:$B,BM$1)*Sensitivity_Analysis!$B$4</f>
        <v>333.03375590860003</v>
      </c>
      <c r="BN23" s="22">
        <f ca="1">SUMIFS(Segment_Monthly_Gross_Recoverie!$C:$C,
        Segment_Monthly_Gross_Recoverie!$A:$A,$A5,
        Segment_Monthly_Gross_Recoverie!$B:$B,BN$1)*Sensitivity_Analysis!$B$4</f>
        <v>335.33408030250001</v>
      </c>
      <c r="BO23" s="22">
        <f ca="1">SUMIFS(Segment_Monthly_Gross_Recoverie!$C:$C,
        Segment_Monthly_Gross_Recoverie!$A:$A,$A5,
        Segment_Monthly_Gross_Recoverie!$B:$B,BO$1)*Sensitivity_Analysis!$B$4</f>
        <v>337.21951802717501</v>
      </c>
      <c r="BP23" s="22">
        <f ca="1">SUMIFS(Segment_Monthly_Gross_Recoverie!$C:$C,
        Segment_Monthly_Gross_Recoverie!$A:$A,$A5,
        Segment_Monthly_Gross_Recoverie!$B:$B,BP$1)*Sensitivity_Analysis!$B$4</f>
        <v>337.82575833352502</v>
      </c>
      <c r="BQ23" s="22">
        <f ca="1">SUMIFS(Segment_Monthly_Gross_Recoverie!$C:$C,
        Segment_Monthly_Gross_Recoverie!$A:$A,$A5,
        Segment_Monthly_Gross_Recoverie!$B:$B,BQ$1)*Sensitivity_Analysis!$B$4</f>
        <v>339.81679893329999</v>
      </c>
      <c r="BR23" s="22">
        <f ca="1">SUMIFS(Segment_Monthly_Gross_Recoverie!$C:$C,
        Segment_Monthly_Gross_Recoverie!$A:$A,$A5,
        Segment_Monthly_Gross_Recoverie!$B:$B,BR$1)*Sensitivity_Analysis!$B$4</f>
        <v>341.93796322499998</v>
      </c>
      <c r="BS23" s="22">
        <f ca="1">SUMIFS(Segment_Monthly_Gross_Recoverie!$C:$C,
        Segment_Monthly_Gross_Recoverie!$A:$A,$A5,
        Segment_Monthly_Gross_Recoverie!$B:$B,BS$1)*Sensitivity_Analysis!$B$4</f>
        <v>345.88475140365</v>
      </c>
      <c r="BT23" s="22">
        <f ca="1">SUMIFS(Segment_Monthly_Gross_Recoverie!$C:$C,
        Segment_Monthly_Gross_Recoverie!$A:$A,$A5,
        Segment_Monthly_Gross_Recoverie!$B:$B,BT$1)*Sensitivity_Analysis!$B$4</f>
        <v>348.18822295075</v>
      </c>
      <c r="BU23" s="22">
        <f ca="1">SUMIFS(Segment_Monthly_Gross_Recoverie!$C:$C,
        Segment_Monthly_Gross_Recoverie!$A:$A,$A5,
        Segment_Monthly_Gross_Recoverie!$B:$B,BU$1)*Sensitivity_Analysis!$B$4</f>
        <v>348.84540001382499</v>
      </c>
      <c r="BV23" s="22">
        <f ca="1">SUMIFS(Segment_Monthly_Gross_Recoverie!$C:$C,
        Segment_Monthly_Gross_Recoverie!$A:$A,$A5,
        Segment_Monthly_Gross_Recoverie!$B:$B,BV$1)*Sensitivity_Analysis!$B$4</f>
        <v>350.18095705939999</v>
      </c>
      <c r="BW23" s="22">
        <f ca="1">SUMIFS(Segment_Monthly_Gross_Recoverie!$C:$C,
        Segment_Monthly_Gross_Recoverie!$A:$A,$A5,
        Segment_Monthly_Gross_Recoverie!$B:$B,BW$1)*Sensitivity_Analysis!$B$4</f>
        <v>347.72086346319998</v>
      </c>
      <c r="BX23" s="22">
        <f ca="1">SUMIFS(Segment_Monthly_Gross_Recoverie!$C:$C,
        Segment_Monthly_Gross_Recoverie!$A:$A,$A5,
        Segment_Monthly_Gross_Recoverie!$B:$B,BX$1)*Sensitivity_Analysis!$B$4</f>
        <v>344.66755656585002</v>
      </c>
      <c r="BY23" s="22">
        <f ca="1">SUMIFS(Segment_Monthly_Gross_Recoverie!$C:$C,
        Segment_Monthly_Gross_Recoverie!$A:$A,$A5,
        Segment_Monthly_Gross_Recoverie!$B:$B,BY$1)*Sensitivity_Analysis!$B$4</f>
        <v>340.75318281480003</v>
      </c>
      <c r="BZ23" s="22">
        <f ca="1">SUMIFS(Segment_Monthly_Gross_Recoverie!$C:$C,
        Segment_Monthly_Gross_Recoverie!$A:$A,$A5,
        Segment_Monthly_Gross_Recoverie!$B:$B,BZ$1)*Sensitivity_Analysis!$B$4</f>
        <v>338.48352256652498</v>
      </c>
      <c r="CA23" s="22">
        <f ca="1">SUMIFS(Segment_Monthly_Gross_Recoverie!$C:$C,
        Segment_Monthly_Gross_Recoverie!$A:$A,$A5,
        Segment_Monthly_Gross_Recoverie!$B:$B,CA$1)*Sensitivity_Analysis!$B$4</f>
        <v>337.93778635950002</v>
      </c>
      <c r="CB23" s="22">
        <f ca="1">SUMIFS(Segment_Monthly_Gross_Recoverie!$C:$C,
        Segment_Monthly_Gross_Recoverie!$A:$A,$A5,
        Segment_Monthly_Gross_Recoverie!$B:$B,CB$1)*Sensitivity_Analysis!$B$4</f>
        <v>331.99959726114997</v>
      </c>
      <c r="CC23" s="22">
        <f ca="1">SUMIFS(Segment_Monthly_Gross_Recoverie!$C:$C,
        Segment_Monthly_Gross_Recoverie!$A:$A,$A5,
        Segment_Monthly_Gross_Recoverie!$B:$B,CC$1)*Sensitivity_Analysis!$B$4</f>
        <v>327.16175894805002</v>
      </c>
      <c r="CD23" s="22">
        <f ca="1">SUMIFS(Segment_Monthly_Gross_Recoverie!$C:$C,
        Segment_Monthly_Gross_Recoverie!$A:$A,$A5,
        Segment_Monthly_Gross_Recoverie!$B:$B,CD$1)*Sensitivity_Analysis!$B$4</f>
        <v>321.93374665844999</v>
      </c>
      <c r="CE23" s="22">
        <f ca="1">SUMIFS(Segment_Monthly_Gross_Recoverie!$C:$C,
        Segment_Monthly_Gross_Recoverie!$A:$A,$A5,
        Segment_Monthly_Gross_Recoverie!$B:$B,CE$1)*Sensitivity_Analysis!$B$4</f>
        <v>319.0016785935</v>
      </c>
      <c r="CF23" s="22">
        <f ca="1">SUMIFS(Segment_Monthly_Gross_Recoverie!$C:$C,
        Segment_Monthly_Gross_Recoverie!$A:$A,$A5,
        Segment_Monthly_Gross_Recoverie!$B:$B,CF$1)*Sensitivity_Analysis!$B$4</f>
        <v>314.31796673209999</v>
      </c>
      <c r="CG23" s="22">
        <f ca="1">SUMIFS(Segment_Monthly_Gross_Recoverie!$C:$C,
        Segment_Monthly_Gross_Recoverie!$A:$A,$A5,
        Segment_Monthly_Gross_Recoverie!$B:$B,CG$1)*Sensitivity_Analysis!$B$4</f>
        <v>309.84179418719998</v>
      </c>
      <c r="CH23" s="19"/>
    </row>
    <row r="24" spans="1:86" ht="12.75" x14ac:dyDescent="0.2">
      <c r="A24" s="29" t="str">
        <f ca="1">IFERROR(__xludf.DUMMYFUNCTION("""COMPUTED_VALUE"""),"near_prime_q2")</f>
        <v>near_prime_q2</v>
      </c>
      <c r="B24" s="23">
        <f ca="1">SUMIFS(Segment_Monthly_Gross_Recoverie!$C:$C,
        Segment_Monthly_Gross_Recoverie!$A:$A,$A6,
        Segment_Monthly_Gross_Recoverie!$B:$B,B$1)*Sensitivity_Analysis!$B$4</f>
        <v>0</v>
      </c>
      <c r="C24" s="23">
        <f ca="1">SUMIFS(Segment_Monthly_Gross_Recoverie!$C:$C,
        Segment_Monthly_Gross_Recoverie!$A:$A,$A6,
        Segment_Monthly_Gross_Recoverie!$B:$B,C$1)*Sensitivity_Analysis!$B$4</f>
        <v>0</v>
      </c>
      <c r="D24" s="23">
        <f ca="1">SUMIFS(Segment_Monthly_Gross_Recoverie!$C:$C,
        Segment_Monthly_Gross_Recoverie!$A:$A,$A6,
        Segment_Monthly_Gross_Recoverie!$B:$B,D$1)*Sensitivity_Analysis!$B$4</f>
        <v>0</v>
      </c>
      <c r="E24" s="23">
        <f ca="1">SUMIFS(Segment_Monthly_Gross_Recoverie!$C:$C,
        Segment_Monthly_Gross_Recoverie!$A:$A,$A6,
        Segment_Monthly_Gross_Recoverie!$B:$B,E$1)*Sensitivity_Analysis!$B$4</f>
        <v>0</v>
      </c>
      <c r="F24" s="23">
        <f ca="1">SUMIFS(Segment_Monthly_Gross_Recoverie!$C:$C,
        Segment_Monthly_Gross_Recoverie!$A:$A,$A6,
        Segment_Monthly_Gross_Recoverie!$B:$B,F$1)*Sensitivity_Analysis!$B$4</f>
        <v>0</v>
      </c>
      <c r="G24" s="23">
        <f ca="1">SUMIFS(Segment_Monthly_Gross_Recoverie!$C:$C,
        Segment_Monthly_Gross_Recoverie!$A:$A,$A6,
        Segment_Monthly_Gross_Recoverie!$B:$B,G$1)*Sensitivity_Analysis!$B$4</f>
        <v>0</v>
      </c>
      <c r="H24" s="23">
        <f ca="1">SUMIFS(Segment_Monthly_Gross_Recoverie!$C:$C,
        Segment_Monthly_Gross_Recoverie!$A:$A,$A6,
        Segment_Monthly_Gross_Recoverie!$B:$B,H$1)*Sensitivity_Analysis!$B$4</f>
        <v>0</v>
      </c>
      <c r="I24" s="23">
        <f ca="1">SUMIFS(Segment_Monthly_Gross_Recoverie!$C:$C,
        Segment_Monthly_Gross_Recoverie!$A:$A,$A6,
        Segment_Monthly_Gross_Recoverie!$B:$B,I$1)*Sensitivity_Analysis!$B$4</f>
        <v>0</v>
      </c>
      <c r="J24" s="23">
        <f ca="1">SUMIFS(Segment_Monthly_Gross_Recoverie!$C:$C,
        Segment_Monthly_Gross_Recoverie!$A:$A,$A6,
        Segment_Monthly_Gross_Recoverie!$B:$B,J$1)*Sensitivity_Analysis!$B$4</f>
        <v>0</v>
      </c>
      <c r="K24" s="23">
        <f ca="1">SUMIFS(Segment_Monthly_Gross_Recoverie!$C:$C,
        Segment_Monthly_Gross_Recoverie!$A:$A,$A6,
        Segment_Monthly_Gross_Recoverie!$B:$B,K$1)*Sensitivity_Analysis!$B$4</f>
        <v>13.502873292149999</v>
      </c>
      <c r="L24" s="23">
        <f ca="1">SUMIFS(Segment_Monthly_Gross_Recoverie!$C:$C,
        Segment_Monthly_Gross_Recoverie!$A:$A,$A6,
        Segment_Monthly_Gross_Recoverie!$B:$B,L$1)*Sensitivity_Analysis!$B$4</f>
        <v>112.4307868712</v>
      </c>
      <c r="M24" s="23">
        <f ca="1">SUMIFS(Segment_Monthly_Gross_Recoverie!$C:$C,
        Segment_Monthly_Gross_Recoverie!$A:$A,$A6,
        Segment_Monthly_Gross_Recoverie!$B:$B,M$1)*Sensitivity_Analysis!$B$4</f>
        <v>221.99871829520001</v>
      </c>
      <c r="N24" s="23">
        <f ca="1">SUMIFS(Segment_Monthly_Gross_Recoverie!$C:$C,
        Segment_Monthly_Gross_Recoverie!$A:$A,$A6,
        Segment_Monthly_Gross_Recoverie!$B:$B,N$1)*Sensitivity_Analysis!$B$4</f>
        <v>346.52593587500002</v>
      </c>
      <c r="O24" s="23">
        <f ca="1">SUMIFS(Segment_Monthly_Gross_Recoverie!$C:$C,
        Segment_Monthly_Gross_Recoverie!$A:$A,$A6,
        Segment_Monthly_Gross_Recoverie!$B:$B,O$1)*Sensitivity_Analysis!$B$4</f>
        <v>425.50377005347502</v>
      </c>
      <c r="P24" s="23">
        <f ca="1">SUMIFS(Segment_Monthly_Gross_Recoverie!$C:$C,
        Segment_Monthly_Gross_Recoverie!$A:$A,$A6,
        Segment_Monthly_Gross_Recoverie!$B:$B,P$1)*Sensitivity_Analysis!$B$4</f>
        <v>505.61797327419998</v>
      </c>
      <c r="Q24" s="23">
        <f ca="1">SUMIFS(Segment_Monthly_Gross_Recoverie!$C:$C,
        Segment_Monthly_Gross_Recoverie!$A:$A,$A6,
        Segment_Monthly_Gross_Recoverie!$B:$B,Q$1)*Sensitivity_Analysis!$B$4</f>
        <v>598.95748950229995</v>
      </c>
      <c r="R24" s="23">
        <f ca="1">SUMIFS(Segment_Monthly_Gross_Recoverie!$C:$C,
        Segment_Monthly_Gross_Recoverie!$A:$A,$A6,
        Segment_Monthly_Gross_Recoverie!$B:$B,R$1)*Sensitivity_Analysis!$B$4</f>
        <v>697.72763503657495</v>
      </c>
      <c r="S24" s="23">
        <f ca="1">SUMIFS(Segment_Monthly_Gross_Recoverie!$C:$C,
        Segment_Monthly_Gross_Recoverie!$A:$A,$A6,
        Segment_Monthly_Gross_Recoverie!$B:$B,S$1)*Sensitivity_Analysis!$B$4</f>
        <v>772.52705806120002</v>
      </c>
      <c r="T24" s="23">
        <f ca="1">SUMIFS(Segment_Monthly_Gross_Recoverie!$C:$C,
        Segment_Monthly_Gross_Recoverie!$A:$A,$A6,
        Segment_Monthly_Gross_Recoverie!$B:$B,T$1)*Sensitivity_Analysis!$B$4</f>
        <v>852.41853334439998</v>
      </c>
      <c r="U24" s="23">
        <f ca="1">SUMIFS(Segment_Monthly_Gross_Recoverie!$C:$C,
        Segment_Monthly_Gross_Recoverie!$A:$A,$A6,
        Segment_Monthly_Gross_Recoverie!$B:$B,U$1)*Sensitivity_Analysis!$B$4</f>
        <v>912.01082847525004</v>
      </c>
      <c r="V24" s="23">
        <f ca="1">SUMIFS(Segment_Monthly_Gross_Recoverie!$C:$C,
        Segment_Monthly_Gross_Recoverie!$A:$A,$A6,
        Segment_Monthly_Gross_Recoverie!$B:$B,V$1)*Sensitivity_Analysis!$B$4</f>
        <v>1004.1102086649</v>
      </c>
      <c r="W24" s="23">
        <f ca="1">SUMIFS(Segment_Monthly_Gross_Recoverie!$C:$C,
        Segment_Monthly_Gross_Recoverie!$A:$A,$A6,
        Segment_Monthly_Gross_Recoverie!$B:$B,W$1)*Sensitivity_Analysis!$B$4</f>
        <v>1100.4149890427</v>
      </c>
      <c r="X24" s="23">
        <f ca="1">SUMIFS(Segment_Monthly_Gross_Recoverie!$C:$C,
        Segment_Monthly_Gross_Recoverie!$A:$A,$A6,
        Segment_Monthly_Gross_Recoverie!$B:$B,X$1)*Sensitivity_Analysis!$B$4</f>
        <v>1163.0121825849999</v>
      </c>
      <c r="Y24" s="23">
        <f ca="1">SUMIFS(Segment_Monthly_Gross_Recoverie!$C:$C,
        Segment_Monthly_Gross_Recoverie!$A:$A,$A6,
        Segment_Monthly_Gross_Recoverie!$B:$B,Y$1)*Sensitivity_Analysis!$B$4</f>
        <v>1262.77061496795</v>
      </c>
      <c r="Z24" s="23">
        <f ca="1">SUMIFS(Segment_Monthly_Gross_Recoverie!$C:$C,
        Segment_Monthly_Gross_Recoverie!$A:$A,$A6,
        Segment_Monthly_Gross_Recoverie!$B:$B,Z$1)*Sensitivity_Analysis!$B$4</f>
        <v>1310.78977688655</v>
      </c>
      <c r="AA24" s="23">
        <f ca="1">SUMIFS(Segment_Monthly_Gross_Recoverie!$C:$C,
        Segment_Monthly_Gross_Recoverie!$A:$A,$A6,
        Segment_Monthly_Gross_Recoverie!$B:$B,AA$1)*Sensitivity_Analysis!$B$4</f>
        <v>1355.77321351705</v>
      </c>
      <c r="AB24" s="23">
        <f ca="1">SUMIFS(Segment_Monthly_Gross_Recoverie!$C:$C,
        Segment_Monthly_Gross_Recoverie!$A:$A,$A6,
        Segment_Monthly_Gross_Recoverie!$B:$B,AB$1)*Sensitivity_Analysis!$B$4</f>
        <v>1394.9739248932499</v>
      </c>
      <c r="AC24" s="23">
        <f ca="1">SUMIFS(Segment_Monthly_Gross_Recoverie!$C:$C,
        Segment_Monthly_Gross_Recoverie!$A:$A,$A6,
        Segment_Monthly_Gross_Recoverie!$B:$B,AC$1)*Sensitivity_Analysis!$B$4</f>
        <v>1413.6771852108</v>
      </c>
      <c r="AD24" s="23">
        <f ca="1">SUMIFS(Segment_Monthly_Gross_Recoverie!$C:$C,
        Segment_Monthly_Gross_Recoverie!$A:$A,$A6,
        Segment_Monthly_Gross_Recoverie!$B:$B,AD$1)*Sensitivity_Analysis!$B$4</f>
        <v>1423.9430644424001</v>
      </c>
      <c r="AE24" s="23">
        <f ca="1">SUMIFS(Segment_Monthly_Gross_Recoverie!$C:$C,
        Segment_Monthly_Gross_Recoverie!$A:$A,$A6,
        Segment_Monthly_Gross_Recoverie!$B:$B,AE$1)*Sensitivity_Analysis!$B$4</f>
        <v>1433.7539047504999</v>
      </c>
      <c r="AF24" s="23">
        <f ca="1">SUMIFS(Segment_Monthly_Gross_Recoverie!$C:$C,
        Segment_Monthly_Gross_Recoverie!$A:$A,$A6,
        Segment_Monthly_Gross_Recoverie!$B:$B,AF$1)*Sensitivity_Analysis!$B$4</f>
        <v>1426.7130540866001</v>
      </c>
      <c r="AG24" s="23">
        <f ca="1">SUMIFS(Segment_Monthly_Gross_Recoverie!$C:$C,
        Segment_Monthly_Gross_Recoverie!$A:$A,$A6,
        Segment_Monthly_Gross_Recoverie!$B:$B,AG$1)*Sensitivity_Analysis!$B$4</f>
        <v>1439.2119350808</v>
      </c>
      <c r="AH24" s="23">
        <f ca="1">SUMIFS(Segment_Monthly_Gross_Recoverie!$C:$C,
        Segment_Monthly_Gross_Recoverie!$A:$A,$A6,
        Segment_Monthly_Gross_Recoverie!$B:$B,AH$1)*Sensitivity_Analysis!$B$4</f>
        <v>1435.3988978112</v>
      </c>
      <c r="AI24" s="23">
        <f ca="1">SUMIFS(Segment_Monthly_Gross_Recoverie!$C:$C,
        Segment_Monthly_Gross_Recoverie!$A:$A,$A6,
        Segment_Monthly_Gross_Recoverie!$B:$B,AI$1)*Sensitivity_Analysis!$B$4</f>
        <v>1431.7122604879251</v>
      </c>
      <c r="AJ24" s="23">
        <f ca="1">SUMIFS(Segment_Monthly_Gross_Recoverie!$C:$C,
        Segment_Monthly_Gross_Recoverie!$A:$A,$A6,
        Segment_Monthly_Gross_Recoverie!$B:$B,AJ$1)*Sensitivity_Analysis!$B$4</f>
        <v>1441.13084331</v>
      </c>
      <c r="AK24" s="23">
        <f ca="1">SUMIFS(Segment_Monthly_Gross_Recoverie!$C:$C,
        Segment_Monthly_Gross_Recoverie!$A:$A,$A6,
        Segment_Monthly_Gross_Recoverie!$B:$B,AK$1)*Sensitivity_Analysis!$B$4</f>
        <v>1434.6648273087751</v>
      </c>
      <c r="AL24" s="23">
        <f ca="1">SUMIFS(Segment_Monthly_Gross_Recoverie!$C:$C,
        Segment_Monthly_Gross_Recoverie!$A:$A,$A6,
        Segment_Monthly_Gross_Recoverie!$B:$B,AL$1)*Sensitivity_Analysis!$B$4</f>
        <v>1428.9125475573001</v>
      </c>
      <c r="AM24" s="23">
        <f ca="1">SUMIFS(Segment_Monthly_Gross_Recoverie!$C:$C,
        Segment_Monthly_Gross_Recoverie!$A:$A,$A6,
        Segment_Monthly_Gross_Recoverie!$B:$B,AM$1)*Sensitivity_Analysis!$B$4</f>
        <v>1419.24020815015</v>
      </c>
      <c r="AN24" s="23">
        <f ca="1">SUMIFS(Segment_Monthly_Gross_Recoverie!$C:$C,
        Segment_Monthly_Gross_Recoverie!$A:$A,$A6,
        Segment_Monthly_Gross_Recoverie!$B:$B,AN$1)*Sensitivity_Analysis!$B$4</f>
        <v>1410.0233099458501</v>
      </c>
      <c r="AO24" s="23">
        <f ca="1">SUMIFS(Segment_Monthly_Gross_Recoverie!$C:$C,
        Segment_Monthly_Gross_Recoverie!$A:$A,$A6,
        Segment_Monthly_Gross_Recoverie!$B:$B,AO$1)*Sensitivity_Analysis!$B$4</f>
        <v>1393.545973489825</v>
      </c>
      <c r="AP24" s="23">
        <f ca="1">SUMIFS(Segment_Monthly_Gross_Recoverie!$C:$C,
        Segment_Monthly_Gross_Recoverie!$A:$A,$A6,
        Segment_Monthly_Gross_Recoverie!$B:$B,AP$1)*Sensitivity_Analysis!$B$4</f>
        <v>1381.35365893575</v>
      </c>
      <c r="AQ24" s="23">
        <f ca="1">SUMIFS(Segment_Monthly_Gross_Recoverie!$C:$C,
        Segment_Monthly_Gross_Recoverie!$A:$A,$A6,
        Segment_Monthly_Gross_Recoverie!$B:$B,AQ$1)*Sensitivity_Analysis!$B$4</f>
        <v>1363.0891004445</v>
      </c>
      <c r="AR24" s="23">
        <f ca="1">SUMIFS(Segment_Monthly_Gross_Recoverie!$C:$C,
        Segment_Monthly_Gross_Recoverie!$A:$A,$A6,
        Segment_Monthly_Gross_Recoverie!$B:$B,AR$1)*Sensitivity_Analysis!$B$4</f>
        <v>1346.4303037581501</v>
      </c>
      <c r="AS24" s="23">
        <f ca="1">SUMIFS(Segment_Monthly_Gross_Recoverie!$C:$C,
        Segment_Monthly_Gross_Recoverie!$A:$A,$A6,
        Segment_Monthly_Gross_Recoverie!$B:$B,AS$1)*Sensitivity_Analysis!$B$4</f>
        <v>1325.8500032841</v>
      </c>
      <c r="AT24" s="23">
        <f ca="1">SUMIFS(Segment_Monthly_Gross_Recoverie!$C:$C,
        Segment_Monthly_Gross_Recoverie!$A:$A,$A6,
        Segment_Monthly_Gross_Recoverie!$B:$B,AT$1)*Sensitivity_Analysis!$B$4</f>
        <v>1302.5478049798</v>
      </c>
      <c r="AU24" s="23">
        <f ca="1">SUMIFS(Segment_Monthly_Gross_Recoverie!$C:$C,
        Segment_Monthly_Gross_Recoverie!$A:$A,$A6,
        Segment_Monthly_Gross_Recoverie!$B:$B,AU$1)*Sensitivity_Analysis!$B$4</f>
        <v>1283.2034369886001</v>
      </c>
      <c r="AV24" s="23">
        <f ca="1">SUMIFS(Segment_Monthly_Gross_Recoverie!$C:$C,
        Segment_Monthly_Gross_Recoverie!$A:$A,$A6,
        Segment_Monthly_Gross_Recoverie!$B:$B,AV$1)*Sensitivity_Analysis!$B$4</f>
        <v>1264.2232173846</v>
      </c>
      <c r="AW24" s="23">
        <f ca="1">SUMIFS(Segment_Monthly_Gross_Recoverie!$C:$C,
        Segment_Monthly_Gross_Recoverie!$A:$A,$A6,
        Segment_Monthly_Gross_Recoverie!$B:$B,AW$1)*Sensitivity_Analysis!$B$4</f>
        <v>1252.98672614115</v>
      </c>
      <c r="AX24" s="23">
        <f ca="1">SUMIFS(Segment_Monthly_Gross_Recoverie!$C:$C,
        Segment_Monthly_Gross_Recoverie!$A:$A,$A6,
        Segment_Monthly_Gross_Recoverie!$B:$B,AX$1)*Sensitivity_Analysis!$B$4</f>
        <v>1235.1517696351</v>
      </c>
      <c r="AY24" s="23">
        <f ca="1">SUMIFS(Segment_Monthly_Gross_Recoverie!$C:$C,
        Segment_Monthly_Gross_Recoverie!$A:$A,$A6,
        Segment_Monthly_Gross_Recoverie!$B:$B,AY$1)*Sensitivity_Analysis!$B$4</f>
        <v>1213.3312707197999</v>
      </c>
      <c r="AZ24" s="23">
        <f ca="1">SUMIFS(Segment_Monthly_Gross_Recoverie!$C:$C,
        Segment_Monthly_Gross_Recoverie!$A:$A,$A6,
        Segment_Monthly_Gross_Recoverie!$B:$B,AZ$1)*Sensitivity_Analysis!$B$4</f>
        <v>1202.8521499547001</v>
      </c>
      <c r="BA24" s="23">
        <f ca="1">SUMIFS(Segment_Monthly_Gross_Recoverie!$C:$C,
        Segment_Monthly_Gross_Recoverie!$A:$A,$A6,
        Segment_Monthly_Gross_Recoverie!$B:$B,BA$1)*Sensitivity_Analysis!$B$4</f>
        <v>1182.121458597775</v>
      </c>
      <c r="BB24" s="23">
        <f ca="1">SUMIFS(Segment_Monthly_Gross_Recoverie!$C:$C,
        Segment_Monthly_Gross_Recoverie!$A:$A,$A6,
        Segment_Monthly_Gross_Recoverie!$B:$B,BB$1)*Sensitivity_Analysis!$B$4</f>
        <v>1167.469940119925</v>
      </c>
      <c r="BC24" s="23">
        <f ca="1">SUMIFS(Segment_Monthly_Gross_Recoverie!$C:$C,
        Segment_Monthly_Gross_Recoverie!$A:$A,$A6,
        Segment_Monthly_Gross_Recoverie!$B:$B,BC$1)*Sensitivity_Analysis!$B$4</f>
        <v>1150.6410036919001</v>
      </c>
      <c r="BD24" s="23">
        <f ca="1">SUMIFS(Segment_Monthly_Gross_Recoverie!$C:$C,
        Segment_Monthly_Gross_Recoverie!$A:$A,$A6,
        Segment_Monthly_Gross_Recoverie!$B:$B,BD$1)*Sensitivity_Analysis!$B$4</f>
        <v>1135.5510704285</v>
      </c>
      <c r="BE24" s="23">
        <f ca="1">SUMIFS(Segment_Monthly_Gross_Recoverie!$C:$C,
        Segment_Monthly_Gross_Recoverie!$A:$A,$A6,
        Segment_Monthly_Gross_Recoverie!$B:$B,BE$1)*Sensitivity_Analysis!$B$4</f>
        <v>1122.479290739175</v>
      </c>
      <c r="BF24" s="23">
        <f ca="1">SUMIFS(Segment_Monthly_Gross_Recoverie!$C:$C,
        Segment_Monthly_Gross_Recoverie!$A:$A,$A6,
        Segment_Monthly_Gross_Recoverie!$B:$B,BF$1)*Sensitivity_Analysis!$B$4</f>
        <v>1108.5394539817501</v>
      </c>
      <c r="BG24" s="23">
        <f ca="1">SUMIFS(Segment_Monthly_Gross_Recoverie!$C:$C,
        Segment_Monthly_Gross_Recoverie!$A:$A,$A6,
        Segment_Monthly_Gross_Recoverie!$B:$B,BG$1)*Sensitivity_Analysis!$B$4</f>
        <v>1095.8966980864</v>
      </c>
      <c r="BH24" s="23">
        <f ca="1">SUMIFS(Segment_Monthly_Gross_Recoverie!$C:$C,
        Segment_Monthly_Gross_Recoverie!$A:$A,$A6,
        Segment_Monthly_Gross_Recoverie!$B:$B,BH$1)*Sensitivity_Analysis!$B$4</f>
        <v>1085.4631908029</v>
      </c>
      <c r="BI24" s="23">
        <f ca="1">SUMIFS(Segment_Monthly_Gross_Recoverie!$C:$C,
        Segment_Monthly_Gross_Recoverie!$A:$A,$A6,
        Segment_Monthly_Gross_Recoverie!$B:$B,BI$1)*Sensitivity_Analysis!$B$4</f>
        <v>1070.763848387475</v>
      </c>
      <c r="BJ24" s="23">
        <f ca="1">SUMIFS(Segment_Monthly_Gross_Recoverie!$C:$C,
        Segment_Monthly_Gross_Recoverie!$A:$A,$A6,
        Segment_Monthly_Gross_Recoverie!$B:$B,BJ$1)*Sensitivity_Analysis!$B$4</f>
        <v>1060.83322678835</v>
      </c>
      <c r="BK24" s="23">
        <f ca="1">SUMIFS(Segment_Monthly_Gross_Recoverie!$C:$C,
        Segment_Monthly_Gross_Recoverie!$A:$A,$A6,
        Segment_Monthly_Gross_Recoverie!$B:$B,BK$1)*Sensitivity_Analysis!$B$4</f>
        <v>1052.3523928361001</v>
      </c>
      <c r="BL24" s="23">
        <f ca="1">SUMIFS(Segment_Monthly_Gross_Recoverie!$C:$C,
        Segment_Monthly_Gross_Recoverie!$A:$A,$A6,
        Segment_Monthly_Gross_Recoverie!$B:$B,BL$1)*Sensitivity_Analysis!$B$4</f>
        <v>1044.1871243160001</v>
      </c>
      <c r="BM24" s="23">
        <f ca="1">SUMIFS(Segment_Monthly_Gross_Recoverie!$C:$C,
        Segment_Monthly_Gross_Recoverie!$A:$A,$A6,
        Segment_Monthly_Gross_Recoverie!$B:$B,BM$1)*Sensitivity_Analysis!$B$4</f>
        <v>1034.9338452280001</v>
      </c>
      <c r="BN24" s="23">
        <f ca="1">SUMIFS(Segment_Monthly_Gross_Recoverie!$C:$C,
        Segment_Monthly_Gross_Recoverie!$A:$A,$A6,
        Segment_Monthly_Gross_Recoverie!$B:$B,BN$1)*Sensitivity_Analysis!$B$4</f>
        <v>1029.7340211893249</v>
      </c>
      <c r="BO24" s="23">
        <f ca="1">SUMIFS(Segment_Monthly_Gross_Recoverie!$C:$C,
        Segment_Monthly_Gross_Recoverie!$A:$A,$A6,
        Segment_Monthly_Gross_Recoverie!$B:$B,BO$1)*Sensitivity_Analysis!$B$4</f>
        <v>1024.7708572967249</v>
      </c>
      <c r="BP24" s="23">
        <f ca="1">SUMIFS(Segment_Monthly_Gross_Recoverie!$C:$C,
        Segment_Monthly_Gross_Recoverie!$A:$A,$A6,
        Segment_Monthly_Gross_Recoverie!$B:$B,BP$1)*Sensitivity_Analysis!$B$4</f>
        <v>1016.94980310495</v>
      </c>
      <c r="BQ24" s="23">
        <f ca="1">SUMIFS(Segment_Monthly_Gross_Recoverie!$C:$C,
        Segment_Monthly_Gross_Recoverie!$A:$A,$A6,
        Segment_Monthly_Gross_Recoverie!$B:$B,BQ$1)*Sensitivity_Analysis!$B$4</f>
        <v>1013.2327645128</v>
      </c>
      <c r="BR24" s="23">
        <f ca="1">SUMIFS(Segment_Monthly_Gross_Recoverie!$C:$C,
        Segment_Monthly_Gross_Recoverie!$A:$A,$A6,
        Segment_Monthly_Gross_Recoverie!$B:$B,BR$1)*Sensitivity_Analysis!$B$4</f>
        <v>1017.6926069375</v>
      </c>
      <c r="BS24" s="23">
        <f ca="1">SUMIFS(Segment_Monthly_Gross_Recoverie!$C:$C,
        Segment_Monthly_Gross_Recoverie!$A:$A,$A6,
        Segment_Monthly_Gross_Recoverie!$B:$B,BS$1)*Sensitivity_Analysis!$B$4</f>
        <v>1011.9104529121</v>
      </c>
      <c r="BT24" s="23">
        <f ca="1">SUMIFS(Segment_Monthly_Gross_Recoverie!$C:$C,
        Segment_Monthly_Gross_Recoverie!$A:$A,$A6,
        Segment_Monthly_Gross_Recoverie!$B:$B,BT$1)*Sensitivity_Analysis!$B$4</f>
        <v>1014.43641322275</v>
      </c>
      <c r="BU24" s="23">
        <f ca="1">SUMIFS(Segment_Monthly_Gross_Recoverie!$C:$C,
        Segment_Monthly_Gross_Recoverie!$A:$A,$A6,
        Segment_Monthly_Gross_Recoverie!$B:$B,BU$1)*Sensitivity_Analysis!$B$4</f>
        <v>1016.133203875075</v>
      </c>
      <c r="BV24" s="23">
        <f ca="1">SUMIFS(Segment_Monthly_Gross_Recoverie!$C:$C,
        Segment_Monthly_Gross_Recoverie!$A:$A,$A6,
        Segment_Monthly_Gross_Recoverie!$B:$B,BV$1)*Sensitivity_Analysis!$B$4</f>
        <v>1008.6678292622</v>
      </c>
      <c r="BW24" s="23">
        <f ca="1">SUMIFS(Segment_Monthly_Gross_Recoverie!$C:$C,
        Segment_Monthly_Gross_Recoverie!$A:$A,$A6,
        Segment_Monthly_Gross_Recoverie!$B:$B,BW$1)*Sensitivity_Analysis!$B$4</f>
        <v>999.79314971839995</v>
      </c>
      <c r="BX24" s="23">
        <f ca="1">SUMIFS(Segment_Monthly_Gross_Recoverie!$C:$C,
        Segment_Monthly_Gross_Recoverie!$A:$A,$A6,
        Segment_Monthly_Gross_Recoverie!$B:$B,BX$1)*Sensitivity_Analysis!$B$4</f>
        <v>991.52014955699997</v>
      </c>
      <c r="BY24" s="23">
        <f ca="1">SUMIFS(Segment_Monthly_Gross_Recoverie!$C:$C,
        Segment_Monthly_Gross_Recoverie!$A:$A,$A6,
        Segment_Monthly_Gross_Recoverie!$B:$B,BY$1)*Sensitivity_Analysis!$B$4</f>
        <v>979.96605019200001</v>
      </c>
      <c r="BZ24" s="23">
        <f ca="1">SUMIFS(Segment_Monthly_Gross_Recoverie!$C:$C,
        Segment_Monthly_Gross_Recoverie!$A:$A,$A6,
        Segment_Monthly_Gross_Recoverie!$B:$B,BZ$1)*Sensitivity_Analysis!$B$4</f>
        <v>965.94493826077496</v>
      </c>
      <c r="CA24" s="23">
        <f ca="1">SUMIFS(Segment_Monthly_Gross_Recoverie!$C:$C,
        Segment_Monthly_Gross_Recoverie!$A:$A,$A6,
        Segment_Monthly_Gross_Recoverie!$B:$B,CA$1)*Sensitivity_Analysis!$B$4</f>
        <v>956.27988078662497</v>
      </c>
      <c r="CB24" s="23">
        <f ca="1">SUMIFS(Segment_Monthly_Gross_Recoverie!$C:$C,
        Segment_Monthly_Gross_Recoverie!$A:$A,$A6,
        Segment_Monthly_Gross_Recoverie!$B:$B,CB$1)*Sensitivity_Analysis!$B$4</f>
        <v>945.798869782</v>
      </c>
      <c r="CC24" s="23">
        <f ca="1">SUMIFS(Segment_Monthly_Gross_Recoverie!$C:$C,
        Segment_Monthly_Gross_Recoverie!$A:$A,$A6,
        Segment_Monthly_Gross_Recoverie!$B:$B,CC$1)*Sensitivity_Analysis!$B$4</f>
        <v>930.94340235779998</v>
      </c>
      <c r="CD24" s="23">
        <f ca="1">SUMIFS(Segment_Monthly_Gross_Recoverie!$C:$C,
        Segment_Monthly_Gross_Recoverie!$A:$A,$A6,
        Segment_Monthly_Gross_Recoverie!$B:$B,CD$1)*Sensitivity_Analysis!$B$4</f>
        <v>918.03184412685005</v>
      </c>
      <c r="CE24" s="23">
        <f ca="1">SUMIFS(Segment_Monthly_Gross_Recoverie!$C:$C,
        Segment_Monthly_Gross_Recoverie!$A:$A,$A6,
        Segment_Monthly_Gross_Recoverie!$B:$B,CE$1)*Sensitivity_Analysis!$B$4</f>
        <v>902.05355774484997</v>
      </c>
      <c r="CF24" s="23">
        <f ca="1">SUMIFS(Segment_Monthly_Gross_Recoverie!$C:$C,
        Segment_Monthly_Gross_Recoverie!$A:$A,$A6,
        Segment_Monthly_Gross_Recoverie!$B:$B,CF$1)*Sensitivity_Analysis!$B$4</f>
        <v>889.94399875670001</v>
      </c>
      <c r="CG24" s="23">
        <f ca="1">SUMIFS(Segment_Monthly_Gross_Recoverie!$C:$C,
        Segment_Monthly_Gross_Recoverie!$A:$A,$A6,
        Segment_Monthly_Gross_Recoverie!$B:$B,CG$1)*Sensitivity_Analysis!$B$4</f>
        <v>878.20109307919995</v>
      </c>
      <c r="CH24" s="19"/>
    </row>
    <row r="25" spans="1:86" ht="12.75" x14ac:dyDescent="0.2">
      <c r="A25" s="28" t="str">
        <f ca="1">IFERROR(__xludf.DUMMYFUNCTION("""COMPUTED_VALUE"""),"near_prime_q3")</f>
        <v>near_prime_q3</v>
      </c>
      <c r="B25" s="22">
        <f ca="1">SUMIFS(Segment_Monthly_Gross_Recoverie!$C:$C,
        Segment_Monthly_Gross_Recoverie!$A:$A,$A7,
        Segment_Monthly_Gross_Recoverie!$B:$B,B$1)*Sensitivity_Analysis!$B$4</f>
        <v>0</v>
      </c>
      <c r="C25" s="22">
        <f ca="1">SUMIFS(Segment_Monthly_Gross_Recoverie!$C:$C,
        Segment_Monthly_Gross_Recoverie!$A:$A,$A7,
        Segment_Monthly_Gross_Recoverie!$B:$B,C$1)*Sensitivity_Analysis!$B$4</f>
        <v>0</v>
      </c>
      <c r="D25" s="22">
        <f ca="1">SUMIFS(Segment_Monthly_Gross_Recoverie!$C:$C,
        Segment_Monthly_Gross_Recoverie!$A:$A,$A7,
        Segment_Monthly_Gross_Recoverie!$B:$B,D$1)*Sensitivity_Analysis!$B$4</f>
        <v>0</v>
      </c>
      <c r="E25" s="22">
        <f ca="1">SUMIFS(Segment_Monthly_Gross_Recoverie!$C:$C,
        Segment_Monthly_Gross_Recoverie!$A:$A,$A7,
        Segment_Monthly_Gross_Recoverie!$B:$B,E$1)*Sensitivity_Analysis!$B$4</f>
        <v>0</v>
      </c>
      <c r="F25" s="22">
        <f ca="1">SUMIFS(Segment_Monthly_Gross_Recoverie!$C:$C,
        Segment_Monthly_Gross_Recoverie!$A:$A,$A7,
        Segment_Monthly_Gross_Recoverie!$B:$B,F$1)*Sensitivity_Analysis!$B$4</f>
        <v>0</v>
      </c>
      <c r="G25" s="22">
        <f ca="1">SUMIFS(Segment_Monthly_Gross_Recoverie!$C:$C,
        Segment_Monthly_Gross_Recoverie!$A:$A,$A7,
        Segment_Monthly_Gross_Recoverie!$B:$B,G$1)*Sensitivity_Analysis!$B$4</f>
        <v>0</v>
      </c>
      <c r="H25" s="22">
        <f ca="1">SUMIFS(Segment_Monthly_Gross_Recoverie!$C:$C,
        Segment_Monthly_Gross_Recoverie!$A:$A,$A7,
        Segment_Monthly_Gross_Recoverie!$B:$B,H$1)*Sensitivity_Analysis!$B$4</f>
        <v>0</v>
      </c>
      <c r="I25" s="22">
        <f ca="1">SUMIFS(Segment_Monthly_Gross_Recoverie!$C:$C,
        Segment_Monthly_Gross_Recoverie!$A:$A,$A7,
        Segment_Monthly_Gross_Recoverie!$B:$B,I$1)*Sensitivity_Analysis!$B$4</f>
        <v>0</v>
      </c>
      <c r="J25" s="22">
        <f ca="1">SUMIFS(Segment_Monthly_Gross_Recoverie!$C:$C,
        Segment_Monthly_Gross_Recoverie!$A:$A,$A7,
        Segment_Monthly_Gross_Recoverie!$B:$B,J$1)*Sensitivity_Analysis!$B$4</f>
        <v>0</v>
      </c>
      <c r="K25" s="22">
        <f ca="1">SUMIFS(Segment_Monthly_Gross_Recoverie!$C:$C,
        Segment_Monthly_Gross_Recoverie!$A:$A,$A7,
        Segment_Monthly_Gross_Recoverie!$B:$B,K$1)*Sensitivity_Analysis!$B$4</f>
        <v>14.5026691446</v>
      </c>
      <c r="L25" s="22">
        <f ca="1">SUMIFS(Segment_Monthly_Gross_Recoverie!$C:$C,
        Segment_Monthly_Gross_Recoverie!$A:$A,$A7,
        Segment_Monthly_Gross_Recoverie!$B:$B,L$1)*Sensitivity_Analysis!$B$4</f>
        <v>68.153918481199995</v>
      </c>
      <c r="M25" s="22">
        <f ca="1">SUMIFS(Segment_Monthly_Gross_Recoverie!$C:$C,
        Segment_Monthly_Gross_Recoverie!$A:$A,$A7,
        Segment_Monthly_Gross_Recoverie!$B:$B,M$1)*Sensitivity_Analysis!$B$4</f>
        <v>136.63674026640001</v>
      </c>
      <c r="N25" s="22">
        <f ca="1">SUMIFS(Segment_Monthly_Gross_Recoverie!$C:$C,
        Segment_Monthly_Gross_Recoverie!$A:$A,$A7,
        Segment_Monthly_Gross_Recoverie!$B:$B,N$1)*Sensitivity_Analysis!$B$4</f>
        <v>206.4154051875</v>
      </c>
      <c r="O25" s="22">
        <f ca="1">SUMIFS(Segment_Monthly_Gross_Recoverie!$C:$C,
        Segment_Monthly_Gross_Recoverie!$A:$A,$A7,
        Segment_Monthly_Gross_Recoverie!$B:$B,O$1)*Sensitivity_Analysis!$B$4</f>
        <v>281.06699925607501</v>
      </c>
      <c r="P25" s="22">
        <f ca="1">SUMIFS(Segment_Monthly_Gross_Recoverie!$C:$C,
        Segment_Monthly_Gross_Recoverie!$A:$A,$A7,
        Segment_Monthly_Gross_Recoverie!$B:$B,P$1)*Sensitivity_Analysis!$B$4</f>
        <v>351.25312777977501</v>
      </c>
      <c r="Q25" s="22">
        <f ca="1">SUMIFS(Segment_Monthly_Gross_Recoverie!$C:$C,
        Segment_Monthly_Gross_Recoverie!$A:$A,$A7,
        Segment_Monthly_Gross_Recoverie!$B:$B,Q$1)*Sensitivity_Analysis!$B$4</f>
        <v>396.12700588119998</v>
      </c>
      <c r="R25" s="22">
        <f ca="1">SUMIFS(Segment_Monthly_Gross_Recoverie!$C:$C,
        Segment_Monthly_Gross_Recoverie!$A:$A,$A7,
        Segment_Monthly_Gross_Recoverie!$B:$B,R$1)*Sensitivity_Analysis!$B$4</f>
        <v>431.289173512275</v>
      </c>
      <c r="S25" s="22">
        <f ca="1">SUMIFS(Segment_Monthly_Gross_Recoverie!$C:$C,
        Segment_Monthly_Gross_Recoverie!$A:$A,$A7,
        Segment_Monthly_Gross_Recoverie!$B:$B,S$1)*Sensitivity_Analysis!$B$4</f>
        <v>482.20545475699998</v>
      </c>
      <c r="T25" s="22">
        <f ca="1">SUMIFS(Segment_Monthly_Gross_Recoverie!$C:$C,
        Segment_Monthly_Gross_Recoverie!$A:$A,$A7,
        Segment_Monthly_Gross_Recoverie!$B:$B,T$1)*Sensitivity_Analysis!$B$4</f>
        <v>549.37810117200002</v>
      </c>
      <c r="U25" s="22">
        <f ca="1">SUMIFS(Segment_Monthly_Gross_Recoverie!$C:$C,
        Segment_Monthly_Gross_Recoverie!$A:$A,$A7,
        Segment_Monthly_Gross_Recoverie!$B:$B,U$1)*Sensitivity_Analysis!$B$4</f>
        <v>598.45011496514996</v>
      </c>
      <c r="V25" s="22">
        <f ca="1">SUMIFS(Segment_Monthly_Gross_Recoverie!$C:$C,
        Segment_Monthly_Gross_Recoverie!$A:$A,$A7,
        Segment_Monthly_Gross_Recoverie!$B:$B,V$1)*Sensitivity_Analysis!$B$4</f>
        <v>647.07605476112496</v>
      </c>
      <c r="W25" s="22">
        <f ca="1">SUMIFS(Segment_Monthly_Gross_Recoverie!$C:$C,
        Segment_Monthly_Gross_Recoverie!$A:$A,$A7,
        Segment_Monthly_Gross_Recoverie!$B:$B,W$1)*Sensitivity_Analysis!$B$4</f>
        <v>698.02134244479998</v>
      </c>
      <c r="X25" s="22">
        <f ca="1">SUMIFS(Segment_Monthly_Gross_Recoverie!$C:$C,
        Segment_Monthly_Gross_Recoverie!$A:$A,$A7,
        Segment_Monthly_Gross_Recoverie!$B:$B,X$1)*Sensitivity_Analysis!$B$4</f>
        <v>720.78552887549995</v>
      </c>
      <c r="Y25" s="22">
        <f ca="1">SUMIFS(Segment_Monthly_Gross_Recoverie!$C:$C,
        Segment_Monthly_Gross_Recoverie!$A:$A,$A7,
        Segment_Monthly_Gross_Recoverie!$B:$B,Y$1)*Sensitivity_Analysis!$B$4</f>
        <v>778.50308915280004</v>
      </c>
      <c r="Z25" s="22">
        <f ca="1">SUMIFS(Segment_Monthly_Gross_Recoverie!$C:$C,
        Segment_Monthly_Gross_Recoverie!$A:$A,$A7,
        Segment_Monthly_Gross_Recoverie!$B:$B,Z$1)*Sensitivity_Analysis!$B$4</f>
        <v>831.46997069024997</v>
      </c>
      <c r="AA25" s="22">
        <f ca="1">SUMIFS(Segment_Monthly_Gross_Recoverie!$C:$C,
        Segment_Monthly_Gross_Recoverie!$A:$A,$A7,
        Segment_Monthly_Gross_Recoverie!$B:$B,AA$1)*Sensitivity_Analysis!$B$4</f>
        <v>875.814809339475</v>
      </c>
      <c r="AB25" s="22">
        <f ca="1">SUMIFS(Segment_Monthly_Gross_Recoverie!$C:$C,
        Segment_Monthly_Gross_Recoverie!$A:$A,$A7,
        Segment_Monthly_Gross_Recoverie!$B:$B,AB$1)*Sensitivity_Analysis!$B$4</f>
        <v>930.39036420075001</v>
      </c>
      <c r="AC25" s="22">
        <f ca="1">SUMIFS(Segment_Monthly_Gross_Recoverie!$C:$C,
        Segment_Monthly_Gross_Recoverie!$A:$A,$A7,
        Segment_Monthly_Gross_Recoverie!$B:$B,AC$1)*Sensitivity_Analysis!$B$4</f>
        <v>967.55656457780003</v>
      </c>
      <c r="AD25" s="22">
        <f ca="1">SUMIFS(Segment_Monthly_Gross_Recoverie!$C:$C,
        Segment_Monthly_Gross_Recoverie!$A:$A,$A7,
        Segment_Monthly_Gross_Recoverie!$B:$B,AD$1)*Sensitivity_Analysis!$B$4</f>
        <v>1027.790220372</v>
      </c>
      <c r="AE25" s="22">
        <f ca="1">SUMIFS(Segment_Monthly_Gross_Recoverie!$C:$C,
        Segment_Monthly_Gross_Recoverie!$A:$A,$A7,
        Segment_Monthly_Gross_Recoverie!$B:$B,AE$1)*Sensitivity_Analysis!$B$4</f>
        <v>1063.5831541170501</v>
      </c>
      <c r="AF25" s="22">
        <f ca="1">SUMIFS(Segment_Monthly_Gross_Recoverie!$C:$C,
        Segment_Monthly_Gross_Recoverie!$A:$A,$A7,
        Segment_Monthly_Gross_Recoverie!$B:$B,AF$1)*Sensitivity_Analysis!$B$4</f>
        <v>1107.4140007251001</v>
      </c>
      <c r="AG25" s="22">
        <f ca="1">SUMIFS(Segment_Monthly_Gross_Recoverie!$C:$C,
        Segment_Monthly_Gross_Recoverie!$A:$A,$A7,
        Segment_Monthly_Gross_Recoverie!$B:$B,AG$1)*Sensitivity_Analysis!$B$4</f>
        <v>1131.8625701855999</v>
      </c>
      <c r="AH25" s="22">
        <f ca="1">SUMIFS(Segment_Monthly_Gross_Recoverie!$C:$C,
        Segment_Monthly_Gross_Recoverie!$A:$A,$A7,
        Segment_Monthly_Gross_Recoverie!$B:$B,AH$1)*Sensitivity_Analysis!$B$4</f>
        <v>1179.5649671680001</v>
      </c>
      <c r="AI25" s="22">
        <f ca="1">SUMIFS(Segment_Monthly_Gross_Recoverie!$C:$C,
        Segment_Monthly_Gross_Recoverie!$A:$A,$A7,
        Segment_Monthly_Gross_Recoverie!$B:$B,AI$1)*Sensitivity_Analysis!$B$4</f>
        <v>1208.1114172656751</v>
      </c>
      <c r="AJ25" s="22">
        <f ca="1">SUMIFS(Segment_Monthly_Gross_Recoverie!$C:$C,
        Segment_Monthly_Gross_Recoverie!$A:$A,$A7,
        Segment_Monthly_Gross_Recoverie!$B:$B,AJ$1)*Sensitivity_Analysis!$B$4</f>
        <v>1238.1212868078001</v>
      </c>
      <c r="AK25" s="22">
        <f ca="1">SUMIFS(Segment_Monthly_Gross_Recoverie!$C:$C,
        Segment_Monthly_Gross_Recoverie!$A:$A,$A7,
        Segment_Monthly_Gross_Recoverie!$B:$B,AK$1)*Sensitivity_Analysis!$B$4</f>
        <v>1269.448513076175</v>
      </c>
      <c r="AL25" s="22">
        <f ca="1">SUMIFS(Segment_Monthly_Gross_Recoverie!$C:$C,
        Segment_Monthly_Gross_Recoverie!$A:$A,$A7,
        Segment_Monthly_Gross_Recoverie!$B:$B,AL$1)*Sensitivity_Analysis!$B$4</f>
        <v>1286.0918072817749</v>
      </c>
      <c r="AM25" s="22">
        <f ca="1">SUMIFS(Segment_Monthly_Gross_Recoverie!$C:$C,
        Segment_Monthly_Gross_Recoverie!$A:$A,$A7,
        Segment_Monthly_Gross_Recoverie!$B:$B,AM$1)*Sensitivity_Analysis!$B$4</f>
        <v>1288.1445396660499</v>
      </c>
      <c r="AN25" s="22">
        <f ca="1">SUMIFS(Segment_Monthly_Gross_Recoverie!$C:$C,
        Segment_Monthly_Gross_Recoverie!$A:$A,$A7,
        Segment_Monthly_Gross_Recoverie!$B:$B,AN$1)*Sensitivity_Analysis!$B$4</f>
        <v>1287.192050367825</v>
      </c>
      <c r="AO25" s="22">
        <f ca="1">SUMIFS(Segment_Monthly_Gross_Recoverie!$C:$C,
        Segment_Monthly_Gross_Recoverie!$A:$A,$A7,
        Segment_Monthly_Gross_Recoverie!$B:$B,AO$1)*Sensitivity_Analysis!$B$4</f>
        <v>1280.3677561309501</v>
      </c>
      <c r="AP25" s="22">
        <f ca="1">SUMIFS(Segment_Monthly_Gross_Recoverie!$C:$C,
        Segment_Monthly_Gross_Recoverie!$A:$A,$A7,
        Segment_Monthly_Gross_Recoverie!$B:$B,AP$1)*Sensitivity_Analysis!$B$4</f>
        <v>1260.539785033875</v>
      </c>
      <c r="AQ25" s="22">
        <f ca="1">SUMIFS(Segment_Monthly_Gross_Recoverie!$C:$C,
        Segment_Monthly_Gross_Recoverie!$A:$A,$A7,
        Segment_Monthly_Gross_Recoverie!$B:$B,AQ$1)*Sensitivity_Analysis!$B$4</f>
        <v>1246.9792331568001</v>
      </c>
      <c r="AR25" s="22">
        <f ca="1">SUMIFS(Segment_Monthly_Gross_Recoverie!$C:$C,
        Segment_Monthly_Gross_Recoverie!$A:$A,$A7,
        Segment_Monthly_Gross_Recoverie!$B:$B,AR$1)*Sensitivity_Analysis!$B$4</f>
        <v>1240.51705355545</v>
      </c>
      <c r="AS25" s="22">
        <f ca="1">SUMIFS(Segment_Monthly_Gross_Recoverie!$C:$C,
        Segment_Monthly_Gross_Recoverie!$A:$A,$A7,
        Segment_Monthly_Gross_Recoverie!$B:$B,AS$1)*Sensitivity_Analysis!$B$4</f>
        <v>1228.8881380145999</v>
      </c>
      <c r="AT25" s="22">
        <f ca="1">SUMIFS(Segment_Monthly_Gross_Recoverie!$C:$C,
        Segment_Monthly_Gross_Recoverie!$A:$A,$A7,
        Segment_Monthly_Gross_Recoverie!$B:$B,AT$1)*Sensitivity_Analysis!$B$4</f>
        <v>1225.2133840583749</v>
      </c>
      <c r="AU25" s="22">
        <f ca="1">SUMIFS(Segment_Monthly_Gross_Recoverie!$C:$C,
        Segment_Monthly_Gross_Recoverie!$A:$A,$A7,
        Segment_Monthly_Gross_Recoverie!$B:$B,AU$1)*Sensitivity_Analysis!$B$4</f>
        <v>1211.173585938225</v>
      </c>
      <c r="AV25" s="22">
        <f ca="1">SUMIFS(Segment_Monthly_Gross_Recoverie!$C:$C,
        Segment_Monthly_Gross_Recoverie!$A:$A,$A7,
        Segment_Monthly_Gross_Recoverie!$B:$B,AV$1)*Sensitivity_Analysis!$B$4</f>
        <v>1200.6917816487</v>
      </c>
      <c r="AW25" s="22">
        <f ca="1">SUMIFS(Segment_Monthly_Gross_Recoverie!$C:$C,
        Segment_Monthly_Gross_Recoverie!$A:$A,$A7,
        Segment_Monthly_Gross_Recoverie!$B:$B,AW$1)*Sensitivity_Analysis!$B$4</f>
        <v>1189.35277833295</v>
      </c>
      <c r="AX25" s="22">
        <f ca="1">SUMIFS(Segment_Monthly_Gross_Recoverie!$C:$C,
        Segment_Monthly_Gross_Recoverie!$A:$A,$A7,
        Segment_Monthly_Gross_Recoverie!$B:$B,AX$1)*Sensitivity_Analysis!$B$4</f>
        <v>1190.7501915196251</v>
      </c>
      <c r="AY25" s="22">
        <f ca="1">SUMIFS(Segment_Monthly_Gross_Recoverie!$C:$C,
        Segment_Monthly_Gross_Recoverie!$A:$A,$A7,
        Segment_Monthly_Gross_Recoverie!$B:$B,AY$1)*Sensitivity_Analysis!$B$4</f>
        <v>1186.8291357393</v>
      </c>
      <c r="AZ25" s="22">
        <f ca="1">SUMIFS(Segment_Monthly_Gross_Recoverie!$C:$C,
        Segment_Monthly_Gross_Recoverie!$A:$A,$A7,
        Segment_Monthly_Gross_Recoverie!$B:$B,AZ$1)*Sensitivity_Analysis!$B$4</f>
        <v>1177.4405869463999</v>
      </c>
      <c r="BA25" s="22">
        <f ca="1">SUMIFS(Segment_Monthly_Gross_Recoverie!$C:$C,
        Segment_Monthly_Gross_Recoverie!$A:$A,$A7,
        Segment_Monthly_Gross_Recoverie!$B:$B,BA$1)*Sensitivity_Analysis!$B$4</f>
        <v>1164.3327481756</v>
      </c>
      <c r="BB25" s="22">
        <f ca="1">SUMIFS(Segment_Monthly_Gross_Recoverie!$C:$C,
        Segment_Monthly_Gross_Recoverie!$A:$A,$A7,
        Segment_Monthly_Gross_Recoverie!$B:$B,BB$1)*Sensitivity_Analysis!$B$4</f>
        <v>1166.5069639768999</v>
      </c>
      <c r="BC25" s="22">
        <f ca="1">SUMIFS(Segment_Monthly_Gross_Recoverie!$C:$C,
        Segment_Monthly_Gross_Recoverie!$A:$A,$A7,
        Segment_Monthly_Gross_Recoverie!$B:$B,BC$1)*Sensitivity_Analysis!$B$4</f>
        <v>1156.6580985771</v>
      </c>
      <c r="BD25" s="22">
        <f ca="1">SUMIFS(Segment_Monthly_Gross_Recoverie!$C:$C,
        Segment_Monthly_Gross_Recoverie!$A:$A,$A7,
        Segment_Monthly_Gross_Recoverie!$B:$B,BD$1)*Sensitivity_Analysis!$B$4</f>
        <v>1153.4267870482499</v>
      </c>
      <c r="BE25" s="22">
        <f ca="1">SUMIFS(Segment_Monthly_Gross_Recoverie!$C:$C,
        Segment_Monthly_Gross_Recoverie!$A:$A,$A7,
        Segment_Monthly_Gross_Recoverie!$B:$B,BE$1)*Sensitivity_Analysis!$B$4</f>
        <v>1151.950734032775</v>
      </c>
      <c r="BF25" s="22">
        <f ca="1">SUMIFS(Segment_Monthly_Gross_Recoverie!$C:$C,
        Segment_Monthly_Gross_Recoverie!$A:$A,$A7,
        Segment_Monthly_Gross_Recoverie!$B:$B,BF$1)*Sensitivity_Analysis!$B$4</f>
        <v>1146.0605675126999</v>
      </c>
      <c r="BG25" s="22">
        <f ca="1">SUMIFS(Segment_Monthly_Gross_Recoverie!$C:$C,
        Segment_Monthly_Gross_Recoverie!$A:$A,$A7,
        Segment_Monthly_Gross_Recoverie!$B:$B,BG$1)*Sensitivity_Analysis!$B$4</f>
        <v>1150.1316806791001</v>
      </c>
      <c r="BH25" s="22">
        <f ca="1">SUMIFS(Segment_Monthly_Gross_Recoverie!$C:$C,
        Segment_Monthly_Gross_Recoverie!$A:$A,$A7,
        Segment_Monthly_Gross_Recoverie!$B:$B,BH$1)*Sensitivity_Analysis!$B$4</f>
        <v>1152.2529570991251</v>
      </c>
      <c r="BI25" s="22">
        <f ca="1">SUMIFS(Segment_Monthly_Gross_Recoverie!$C:$C,
        Segment_Monthly_Gross_Recoverie!$A:$A,$A7,
        Segment_Monthly_Gross_Recoverie!$B:$B,BI$1)*Sensitivity_Analysis!$B$4</f>
        <v>1156.87284624375</v>
      </c>
      <c r="BJ25" s="22">
        <f ca="1">SUMIFS(Segment_Monthly_Gross_Recoverie!$C:$C,
        Segment_Monthly_Gross_Recoverie!$A:$A,$A7,
        Segment_Monthly_Gross_Recoverie!$B:$B,BJ$1)*Sensitivity_Analysis!$B$4</f>
        <v>1178.5687324106</v>
      </c>
      <c r="BK25" s="22">
        <f ca="1">SUMIFS(Segment_Monthly_Gross_Recoverie!$C:$C,
        Segment_Monthly_Gross_Recoverie!$A:$A,$A7,
        Segment_Monthly_Gross_Recoverie!$B:$B,BK$1)*Sensitivity_Analysis!$B$4</f>
        <v>1191.51196823585</v>
      </c>
      <c r="BL25" s="22">
        <f ca="1">SUMIFS(Segment_Monthly_Gross_Recoverie!$C:$C,
        Segment_Monthly_Gross_Recoverie!$A:$A,$A7,
        Segment_Monthly_Gross_Recoverie!$B:$B,BL$1)*Sensitivity_Analysis!$B$4</f>
        <v>1208.7610245648</v>
      </c>
      <c r="BM25" s="22">
        <f ca="1">SUMIFS(Segment_Monthly_Gross_Recoverie!$C:$C,
        Segment_Monthly_Gross_Recoverie!$A:$A,$A7,
        Segment_Monthly_Gross_Recoverie!$B:$B,BM$1)*Sensitivity_Analysis!$B$4</f>
        <v>1222.3901574095</v>
      </c>
      <c r="BN25" s="22">
        <f ca="1">SUMIFS(Segment_Monthly_Gross_Recoverie!$C:$C,
        Segment_Monthly_Gross_Recoverie!$A:$A,$A7,
        Segment_Monthly_Gross_Recoverie!$B:$B,BN$1)*Sensitivity_Analysis!$B$4</f>
        <v>1247.0997768201751</v>
      </c>
      <c r="BO25" s="22">
        <f ca="1">SUMIFS(Segment_Monthly_Gross_Recoverie!$C:$C,
        Segment_Monthly_Gross_Recoverie!$A:$A,$A7,
        Segment_Monthly_Gross_Recoverie!$B:$B,BO$1)*Sensitivity_Analysis!$B$4</f>
        <v>1277.56670154225</v>
      </c>
      <c r="BP25" s="22">
        <f ca="1">SUMIFS(Segment_Monthly_Gross_Recoverie!$C:$C,
        Segment_Monthly_Gross_Recoverie!$A:$A,$A7,
        Segment_Monthly_Gross_Recoverie!$B:$B,BP$1)*Sensitivity_Analysis!$B$4</f>
        <v>1296.375796299375</v>
      </c>
      <c r="BQ25" s="22">
        <f ca="1">SUMIFS(Segment_Monthly_Gross_Recoverie!$C:$C,
        Segment_Monthly_Gross_Recoverie!$A:$A,$A7,
        Segment_Monthly_Gross_Recoverie!$B:$B,BQ$1)*Sensitivity_Analysis!$B$4</f>
        <v>1314.6093873841501</v>
      </c>
      <c r="BR25" s="22">
        <f ca="1">SUMIFS(Segment_Monthly_Gross_Recoverie!$C:$C,
        Segment_Monthly_Gross_Recoverie!$A:$A,$A7,
        Segment_Monthly_Gross_Recoverie!$B:$B,BR$1)*Sensitivity_Analysis!$B$4</f>
        <v>1340.4398381125</v>
      </c>
      <c r="BS25" s="22">
        <f ca="1">SUMIFS(Segment_Monthly_Gross_Recoverie!$C:$C,
        Segment_Monthly_Gross_Recoverie!$A:$A,$A7,
        Segment_Monthly_Gross_Recoverie!$B:$B,BS$1)*Sensitivity_Analysis!$B$4</f>
        <v>1378.5283557115499</v>
      </c>
      <c r="BT25" s="22">
        <f ca="1">SUMIFS(Segment_Monthly_Gross_Recoverie!$C:$C,
        Segment_Monthly_Gross_Recoverie!$A:$A,$A7,
        Segment_Monthly_Gross_Recoverie!$B:$B,BT$1)*Sensitivity_Analysis!$B$4</f>
        <v>1401.0634104173</v>
      </c>
      <c r="BU25" s="22">
        <f ca="1">SUMIFS(Segment_Monthly_Gross_Recoverie!$C:$C,
        Segment_Monthly_Gross_Recoverie!$A:$A,$A7,
        Segment_Monthly_Gross_Recoverie!$B:$B,BU$1)*Sensitivity_Analysis!$B$4</f>
        <v>1438.28591497305</v>
      </c>
      <c r="BV25" s="22">
        <f ca="1">SUMIFS(Segment_Monthly_Gross_Recoverie!$C:$C,
        Segment_Monthly_Gross_Recoverie!$A:$A,$A7,
        Segment_Monthly_Gross_Recoverie!$B:$B,BV$1)*Sensitivity_Analysis!$B$4</f>
        <v>1462.3837437814</v>
      </c>
      <c r="BW25" s="22">
        <f ca="1">SUMIFS(Segment_Monthly_Gross_Recoverie!$C:$C,
        Segment_Monthly_Gross_Recoverie!$A:$A,$A7,
        Segment_Monthly_Gross_Recoverie!$B:$B,BW$1)*Sensitivity_Analysis!$B$4</f>
        <v>1476.1824243543999</v>
      </c>
      <c r="BX25" s="22">
        <f ca="1">SUMIFS(Segment_Monthly_Gross_Recoverie!$C:$C,
        Segment_Monthly_Gross_Recoverie!$A:$A,$A7,
        Segment_Monthly_Gross_Recoverie!$B:$B,BX$1)*Sensitivity_Analysis!$B$4</f>
        <v>1495.96903329615</v>
      </c>
      <c r="BY25" s="22">
        <f ca="1">SUMIFS(Segment_Monthly_Gross_Recoverie!$C:$C,
        Segment_Monthly_Gross_Recoverie!$A:$A,$A7,
        Segment_Monthly_Gross_Recoverie!$B:$B,BY$1)*Sensitivity_Analysis!$B$4</f>
        <v>1495.3732634752</v>
      </c>
      <c r="BZ25" s="22">
        <f ca="1">SUMIFS(Segment_Monthly_Gross_Recoverie!$C:$C,
        Segment_Monthly_Gross_Recoverie!$A:$A,$A7,
        Segment_Monthly_Gross_Recoverie!$B:$B,BZ$1)*Sensitivity_Analysis!$B$4</f>
        <v>1497.8423417337999</v>
      </c>
      <c r="CA25" s="22">
        <f ca="1">SUMIFS(Segment_Monthly_Gross_Recoverie!$C:$C,
        Segment_Monthly_Gross_Recoverie!$A:$A,$A7,
        Segment_Monthly_Gross_Recoverie!$B:$B,CA$1)*Sensitivity_Analysis!$B$4</f>
        <v>1497.599852737125</v>
      </c>
      <c r="CB25" s="22">
        <f ca="1">SUMIFS(Segment_Monthly_Gross_Recoverie!$C:$C,
        Segment_Monthly_Gross_Recoverie!$A:$A,$A7,
        Segment_Monthly_Gross_Recoverie!$B:$B,CB$1)*Sensitivity_Analysis!$B$4</f>
        <v>1482.00968783855</v>
      </c>
      <c r="CC25" s="22">
        <f ca="1">SUMIFS(Segment_Monthly_Gross_Recoverie!$C:$C,
        Segment_Monthly_Gross_Recoverie!$A:$A,$A7,
        Segment_Monthly_Gross_Recoverie!$B:$B,CC$1)*Sensitivity_Analysis!$B$4</f>
        <v>1482.37324609335</v>
      </c>
      <c r="CD25" s="22">
        <f ca="1">SUMIFS(Segment_Monthly_Gross_Recoverie!$C:$C,
        Segment_Monthly_Gross_Recoverie!$A:$A,$A7,
        Segment_Monthly_Gross_Recoverie!$B:$B,CD$1)*Sensitivity_Analysis!$B$4</f>
        <v>1481.0079773376001</v>
      </c>
      <c r="CE25" s="22">
        <f ca="1">SUMIFS(Segment_Monthly_Gross_Recoverie!$C:$C,
        Segment_Monthly_Gross_Recoverie!$A:$A,$A7,
        Segment_Monthly_Gross_Recoverie!$B:$B,CE$1)*Sensitivity_Analysis!$B$4</f>
        <v>1473.005515329075</v>
      </c>
      <c r="CF25" s="22">
        <f ca="1">SUMIFS(Segment_Monthly_Gross_Recoverie!$C:$C,
        Segment_Monthly_Gross_Recoverie!$A:$A,$A7,
        Segment_Monthly_Gross_Recoverie!$B:$B,CF$1)*Sensitivity_Analysis!$B$4</f>
        <v>1461.5517996885001</v>
      </c>
      <c r="CG25" s="22">
        <f ca="1">SUMIFS(Segment_Monthly_Gross_Recoverie!$C:$C,
        Segment_Monthly_Gross_Recoverie!$A:$A,$A7,
        Segment_Monthly_Gross_Recoverie!$B:$B,CG$1)*Sensitivity_Analysis!$B$4</f>
        <v>1451.8474744663999</v>
      </c>
      <c r="CH25" s="19"/>
    </row>
    <row r="26" spans="1:86" ht="12.75" x14ac:dyDescent="0.2">
      <c r="A26" s="29" t="str">
        <f ca="1">IFERROR(__xludf.DUMMYFUNCTION("""COMPUTED_VALUE"""),"near_prime_q4")</f>
        <v>near_prime_q4</v>
      </c>
      <c r="B26" s="23">
        <f ca="1">SUMIFS(Segment_Monthly_Gross_Recoverie!$C:$C,
        Segment_Monthly_Gross_Recoverie!$A:$A,$A8,
        Segment_Monthly_Gross_Recoverie!$B:$B,B$1)*Sensitivity_Analysis!$B$4</f>
        <v>0</v>
      </c>
      <c r="C26" s="23">
        <f ca="1">SUMIFS(Segment_Monthly_Gross_Recoverie!$C:$C,
        Segment_Monthly_Gross_Recoverie!$A:$A,$A8,
        Segment_Monthly_Gross_Recoverie!$B:$B,C$1)*Sensitivity_Analysis!$B$4</f>
        <v>0</v>
      </c>
      <c r="D26" s="23">
        <f ca="1">SUMIFS(Segment_Monthly_Gross_Recoverie!$C:$C,
        Segment_Monthly_Gross_Recoverie!$A:$A,$A8,
        Segment_Monthly_Gross_Recoverie!$B:$B,D$1)*Sensitivity_Analysis!$B$4</f>
        <v>0</v>
      </c>
      <c r="E26" s="23">
        <f ca="1">SUMIFS(Segment_Monthly_Gross_Recoverie!$C:$C,
        Segment_Monthly_Gross_Recoverie!$A:$A,$A8,
        Segment_Monthly_Gross_Recoverie!$B:$B,E$1)*Sensitivity_Analysis!$B$4</f>
        <v>0</v>
      </c>
      <c r="F26" s="23">
        <f ca="1">SUMIFS(Segment_Monthly_Gross_Recoverie!$C:$C,
        Segment_Monthly_Gross_Recoverie!$A:$A,$A8,
        Segment_Monthly_Gross_Recoverie!$B:$B,F$1)*Sensitivity_Analysis!$B$4</f>
        <v>0</v>
      </c>
      <c r="G26" s="23">
        <f ca="1">SUMIFS(Segment_Monthly_Gross_Recoverie!$C:$C,
        Segment_Monthly_Gross_Recoverie!$A:$A,$A8,
        Segment_Monthly_Gross_Recoverie!$B:$B,G$1)*Sensitivity_Analysis!$B$4</f>
        <v>0</v>
      </c>
      <c r="H26" s="23">
        <f ca="1">SUMIFS(Segment_Monthly_Gross_Recoverie!$C:$C,
        Segment_Monthly_Gross_Recoverie!$A:$A,$A8,
        Segment_Monthly_Gross_Recoverie!$B:$B,H$1)*Sensitivity_Analysis!$B$4</f>
        <v>0</v>
      </c>
      <c r="I26" s="23">
        <f ca="1">SUMIFS(Segment_Monthly_Gross_Recoverie!$C:$C,
        Segment_Monthly_Gross_Recoverie!$A:$A,$A8,
        Segment_Monthly_Gross_Recoverie!$B:$B,I$1)*Sensitivity_Analysis!$B$4</f>
        <v>0</v>
      </c>
      <c r="J26" s="23">
        <f ca="1">SUMIFS(Segment_Monthly_Gross_Recoverie!$C:$C,
        Segment_Monthly_Gross_Recoverie!$A:$A,$A8,
        Segment_Monthly_Gross_Recoverie!$B:$B,J$1)*Sensitivity_Analysis!$B$4</f>
        <v>0</v>
      </c>
      <c r="K26" s="23">
        <f ca="1">SUMIFS(Segment_Monthly_Gross_Recoverie!$C:$C,
        Segment_Monthly_Gross_Recoverie!$A:$A,$A8,
        Segment_Monthly_Gross_Recoverie!$B:$B,K$1)*Sensitivity_Analysis!$B$4</f>
        <v>37.826961168099999</v>
      </c>
      <c r="L26" s="23">
        <f ca="1">SUMIFS(Segment_Monthly_Gross_Recoverie!$C:$C,
        Segment_Monthly_Gross_Recoverie!$A:$A,$A8,
        Segment_Monthly_Gross_Recoverie!$B:$B,L$1)*Sensitivity_Analysis!$B$4</f>
        <v>197.14106733169999</v>
      </c>
      <c r="M26" s="23">
        <f ca="1">SUMIFS(Segment_Monthly_Gross_Recoverie!$C:$C,
        Segment_Monthly_Gross_Recoverie!$A:$A,$A8,
        Segment_Monthly_Gross_Recoverie!$B:$B,M$1)*Sensitivity_Analysis!$B$4</f>
        <v>384.2830589532</v>
      </c>
      <c r="N26" s="23">
        <f ca="1">SUMIFS(Segment_Monthly_Gross_Recoverie!$C:$C,
        Segment_Monthly_Gross_Recoverie!$A:$A,$A8,
        Segment_Monthly_Gross_Recoverie!$B:$B,N$1)*Sensitivity_Analysis!$B$4</f>
        <v>599.71045887499997</v>
      </c>
      <c r="O26" s="23">
        <f ca="1">SUMIFS(Segment_Monthly_Gross_Recoverie!$C:$C,
        Segment_Monthly_Gross_Recoverie!$A:$A,$A8,
        Segment_Monthly_Gross_Recoverie!$B:$B,O$1)*Sensitivity_Analysis!$B$4</f>
        <v>766.51701278682503</v>
      </c>
      <c r="P26" s="23">
        <f ca="1">SUMIFS(Segment_Monthly_Gross_Recoverie!$C:$C,
        Segment_Monthly_Gross_Recoverie!$A:$A,$A8,
        Segment_Monthly_Gross_Recoverie!$B:$B,P$1)*Sensitivity_Analysis!$B$4</f>
        <v>897.50834242710005</v>
      </c>
      <c r="Q26" s="23">
        <f ca="1">SUMIFS(Segment_Monthly_Gross_Recoverie!$C:$C,
        Segment_Monthly_Gross_Recoverie!$A:$A,$A8,
        Segment_Monthly_Gross_Recoverie!$B:$B,Q$1)*Sensitivity_Analysis!$B$4</f>
        <v>991.84335035372499</v>
      </c>
      <c r="R26" s="23">
        <f ca="1">SUMIFS(Segment_Monthly_Gross_Recoverie!$C:$C,
        Segment_Monthly_Gross_Recoverie!$A:$A,$A8,
        Segment_Monthly_Gross_Recoverie!$B:$B,R$1)*Sensitivity_Analysis!$B$4</f>
        <v>1117.2309731933999</v>
      </c>
      <c r="S26" s="23">
        <f ca="1">SUMIFS(Segment_Monthly_Gross_Recoverie!$C:$C,
        Segment_Monthly_Gross_Recoverie!$A:$A,$A8,
        Segment_Monthly_Gross_Recoverie!$B:$B,S$1)*Sensitivity_Analysis!$B$4</f>
        <v>1241.7283100858999</v>
      </c>
      <c r="T26" s="23">
        <f ca="1">SUMIFS(Segment_Monthly_Gross_Recoverie!$C:$C,
        Segment_Monthly_Gross_Recoverie!$A:$A,$A8,
        Segment_Monthly_Gross_Recoverie!$B:$B,T$1)*Sensitivity_Analysis!$B$4</f>
        <v>1277.03893135155</v>
      </c>
      <c r="U26" s="23">
        <f ca="1">SUMIFS(Segment_Monthly_Gross_Recoverie!$C:$C,
        Segment_Monthly_Gross_Recoverie!$A:$A,$A8,
        Segment_Monthly_Gross_Recoverie!$B:$B,U$1)*Sensitivity_Analysis!$B$4</f>
        <v>1319.95910846835</v>
      </c>
      <c r="V26" s="23">
        <f ca="1">SUMIFS(Segment_Monthly_Gross_Recoverie!$C:$C,
        Segment_Monthly_Gross_Recoverie!$A:$A,$A8,
        Segment_Monthly_Gross_Recoverie!$B:$B,V$1)*Sensitivity_Analysis!$B$4</f>
        <v>1444.944357674925</v>
      </c>
      <c r="W26" s="23">
        <f ca="1">SUMIFS(Segment_Monthly_Gross_Recoverie!$C:$C,
        Segment_Monthly_Gross_Recoverie!$A:$A,$A8,
        Segment_Monthly_Gross_Recoverie!$B:$B,W$1)*Sensitivity_Analysis!$B$4</f>
        <v>1508.4805509625</v>
      </c>
      <c r="X26" s="23">
        <f ca="1">SUMIFS(Segment_Monthly_Gross_Recoverie!$C:$C,
        Segment_Monthly_Gross_Recoverie!$A:$A,$A8,
        Segment_Monthly_Gross_Recoverie!$B:$B,X$1)*Sensitivity_Analysis!$B$4</f>
        <v>1600.563576601</v>
      </c>
      <c r="Y26" s="23">
        <f ca="1">SUMIFS(Segment_Monthly_Gross_Recoverie!$C:$C,
        Segment_Monthly_Gross_Recoverie!$A:$A,$A8,
        Segment_Monthly_Gross_Recoverie!$B:$B,Y$1)*Sensitivity_Analysis!$B$4</f>
        <v>1673.1406536417001</v>
      </c>
      <c r="Z26" s="23">
        <f ca="1">SUMIFS(Segment_Monthly_Gross_Recoverie!$C:$C,
        Segment_Monthly_Gross_Recoverie!$A:$A,$A8,
        Segment_Monthly_Gross_Recoverie!$B:$B,Z$1)*Sensitivity_Analysis!$B$4</f>
        <v>1713.3428244816</v>
      </c>
      <c r="AA26" s="23">
        <f ca="1">SUMIFS(Segment_Monthly_Gross_Recoverie!$C:$C,
        Segment_Monthly_Gross_Recoverie!$A:$A,$A8,
        Segment_Monthly_Gross_Recoverie!$B:$B,AA$1)*Sensitivity_Analysis!$B$4</f>
        <v>1730.2881219769749</v>
      </c>
      <c r="AB26" s="23">
        <f ca="1">SUMIFS(Segment_Monthly_Gross_Recoverie!$C:$C,
        Segment_Monthly_Gross_Recoverie!$A:$A,$A8,
        Segment_Monthly_Gross_Recoverie!$B:$B,AB$1)*Sensitivity_Analysis!$B$4</f>
        <v>1785.461561972</v>
      </c>
      <c r="AC26" s="23">
        <f ca="1">SUMIFS(Segment_Monthly_Gross_Recoverie!$C:$C,
        Segment_Monthly_Gross_Recoverie!$A:$A,$A8,
        Segment_Monthly_Gross_Recoverie!$B:$B,AC$1)*Sensitivity_Analysis!$B$4</f>
        <v>1822.0415789618</v>
      </c>
      <c r="AD26" s="23">
        <f ca="1">SUMIFS(Segment_Monthly_Gross_Recoverie!$C:$C,
        Segment_Monthly_Gross_Recoverie!$A:$A,$A8,
        Segment_Monthly_Gross_Recoverie!$B:$B,AD$1)*Sensitivity_Analysis!$B$4</f>
        <v>1825.5226723704</v>
      </c>
      <c r="AE26" s="23">
        <f ca="1">SUMIFS(Segment_Monthly_Gross_Recoverie!$C:$C,
        Segment_Monthly_Gross_Recoverie!$A:$A,$A8,
        Segment_Monthly_Gross_Recoverie!$B:$B,AE$1)*Sensitivity_Analysis!$B$4</f>
        <v>1821.8374201536501</v>
      </c>
      <c r="AF26" s="23">
        <f ca="1">SUMIFS(Segment_Monthly_Gross_Recoverie!$C:$C,
        Segment_Monthly_Gross_Recoverie!$A:$A,$A8,
        Segment_Monthly_Gross_Recoverie!$B:$B,AF$1)*Sensitivity_Analysis!$B$4</f>
        <v>1849.3742101215</v>
      </c>
      <c r="AG26" s="23">
        <f ca="1">SUMIFS(Segment_Monthly_Gross_Recoverie!$C:$C,
        Segment_Monthly_Gross_Recoverie!$A:$A,$A8,
        Segment_Monthly_Gross_Recoverie!$B:$B,AG$1)*Sensitivity_Analysis!$B$4</f>
        <v>1823.8480534512</v>
      </c>
      <c r="AH26" s="23">
        <f ca="1">SUMIFS(Segment_Monthly_Gross_Recoverie!$C:$C,
        Segment_Monthly_Gross_Recoverie!$A:$A,$A8,
        Segment_Monthly_Gross_Recoverie!$B:$B,AH$1)*Sensitivity_Analysis!$B$4</f>
        <v>1796.2101117632001</v>
      </c>
      <c r="AI26" s="23">
        <f ca="1">SUMIFS(Segment_Monthly_Gross_Recoverie!$C:$C,
        Segment_Monthly_Gross_Recoverie!$A:$A,$A8,
        Segment_Monthly_Gross_Recoverie!$B:$B,AI$1)*Sensitivity_Analysis!$B$4</f>
        <v>1792.203150999625</v>
      </c>
      <c r="AJ26" s="23">
        <f ca="1">SUMIFS(Segment_Monthly_Gross_Recoverie!$C:$C,
        Segment_Monthly_Gross_Recoverie!$A:$A,$A8,
        Segment_Monthly_Gross_Recoverie!$B:$B,AJ$1)*Sensitivity_Analysis!$B$4</f>
        <v>1756.71552819525</v>
      </c>
      <c r="AK26" s="23">
        <f ca="1">SUMIFS(Segment_Monthly_Gross_Recoverie!$C:$C,
        Segment_Monthly_Gross_Recoverie!$A:$A,$A8,
        Segment_Monthly_Gross_Recoverie!$B:$B,AK$1)*Sensitivity_Analysis!$B$4</f>
        <v>1730.5929554391751</v>
      </c>
      <c r="AL26" s="23">
        <f ca="1">SUMIFS(Segment_Monthly_Gross_Recoverie!$C:$C,
        Segment_Monthly_Gross_Recoverie!$A:$A,$A8,
        Segment_Monthly_Gross_Recoverie!$B:$B,AL$1)*Sensitivity_Analysis!$B$4</f>
        <v>1696.3264559387251</v>
      </c>
      <c r="AM26" s="23">
        <f ca="1">SUMIFS(Segment_Monthly_Gross_Recoverie!$C:$C,
        Segment_Monthly_Gross_Recoverie!$A:$A,$A8,
        Segment_Monthly_Gross_Recoverie!$B:$B,AM$1)*Sensitivity_Analysis!$B$4</f>
        <v>1662.7410948075501</v>
      </c>
      <c r="AN26" s="23">
        <f ca="1">SUMIFS(Segment_Monthly_Gross_Recoverie!$C:$C,
        Segment_Monthly_Gross_Recoverie!$A:$A,$A8,
        Segment_Monthly_Gross_Recoverie!$B:$B,AN$1)*Sensitivity_Analysis!$B$4</f>
        <v>1629.8144169345751</v>
      </c>
      <c r="AO26" s="23">
        <f ca="1">SUMIFS(Segment_Monthly_Gross_Recoverie!$C:$C,
        Segment_Monthly_Gross_Recoverie!$A:$A,$A8,
        Segment_Monthly_Gross_Recoverie!$B:$B,AO$1)*Sensitivity_Analysis!$B$4</f>
        <v>1598.6234388872999</v>
      </c>
      <c r="AP26" s="23">
        <f ca="1">SUMIFS(Segment_Monthly_Gross_Recoverie!$C:$C,
        Segment_Monthly_Gross_Recoverie!$A:$A,$A8,
        Segment_Monthly_Gross_Recoverie!$B:$B,AP$1)*Sensitivity_Analysis!$B$4</f>
        <v>1566.9701989514999</v>
      </c>
      <c r="AQ26" s="23">
        <f ca="1">SUMIFS(Segment_Monthly_Gross_Recoverie!$C:$C,
        Segment_Monthly_Gross_Recoverie!$A:$A,$A8,
        Segment_Monthly_Gross_Recoverie!$B:$B,AQ$1)*Sensitivity_Analysis!$B$4</f>
        <v>1536.7474648811999</v>
      </c>
      <c r="AR26" s="23">
        <f ca="1">SUMIFS(Segment_Monthly_Gross_Recoverie!$C:$C,
        Segment_Monthly_Gross_Recoverie!$A:$A,$A8,
        Segment_Monthly_Gross_Recoverie!$B:$B,AR$1)*Sensitivity_Analysis!$B$4</f>
        <v>1506.3215707252</v>
      </c>
      <c r="AS26" s="23">
        <f ca="1">SUMIFS(Segment_Monthly_Gross_Recoverie!$C:$C,
        Segment_Monthly_Gross_Recoverie!$A:$A,$A8,
        Segment_Monthly_Gross_Recoverie!$B:$B,AS$1)*Sensitivity_Analysis!$B$4</f>
        <v>1476.4952015772001</v>
      </c>
      <c r="AT26" s="23">
        <f ca="1">SUMIFS(Segment_Monthly_Gross_Recoverie!$C:$C,
        Segment_Monthly_Gross_Recoverie!$A:$A,$A8,
        Segment_Monthly_Gross_Recoverie!$B:$B,AT$1)*Sensitivity_Analysis!$B$4</f>
        <v>1453.356423574025</v>
      </c>
      <c r="AU26" s="23">
        <f ca="1">SUMIFS(Segment_Monthly_Gross_Recoverie!$C:$C,
        Segment_Monthly_Gross_Recoverie!$A:$A,$A8,
        Segment_Monthly_Gross_Recoverie!$B:$B,AU$1)*Sensitivity_Analysis!$B$4</f>
        <v>1426.1833227474001</v>
      </c>
      <c r="AV26" s="23">
        <f ca="1">SUMIFS(Segment_Monthly_Gross_Recoverie!$C:$C,
        Segment_Monthly_Gross_Recoverie!$A:$A,$A8,
        Segment_Monthly_Gross_Recoverie!$B:$B,AV$1)*Sensitivity_Analysis!$B$4</f>
        <v>1397.9379661016001</v>
      </c>
      <c r="AW26" s="23">
        <f ca="1">SUMIFS(Segment_Monthly_Gross_Recoverie!$C:$C,
        Segment_Monthly_Gross_Recoverie!$A:$A,$A8,
        Segment_Monthly_Gross_Recoverie!$B:$B,AW$1)*Sensitivity_Analysis!$B$4</f>
        <v>1371.7503026419499</v>
      </c>
      <c r="AX26" s="23">
        <f ca="1">SUMIFS(Segment_Monthly_Gross_Recoverie!$C:$C,
        Segment_Monthly_Gross_Recoverie!$A:$A,$A8,
        Segment_Monthly_Gross_Recoverie!$B:$B,AX$1)*Sensitivity_Analysis!$B$4</f>
        <v>1347.4825094978751</v>
      </c>
      <c r="AY26" s="23">
        <f ca="1">SUMIFS(Segment_Monthly_Gross_Recoverie!$C:$C,
        Segment_Monthly_Gross_Recoverie!$A:$A,$A8,
        Segment_Monthly_Gross_Recoverie!$B:$B,AY$1)*Sensitivity_Analysis!$B$4</f>
        <v>1324.0013335441499</v>
      </c>
      <c r="AZ26" s="23">
        <f ca="1">SUMIFS(Segment_Monthly_Gross_Recoverie!$C:$C,
        Segment_Monthly_Gross_Recoverie!$A:$A,$A8,
        Segment_Monthly_Gross_Recoverie!$B:$B,AZ$1)*Sensitivity_Analysis!$B$4</f>
        <v>1300.1710055061001</v>
      </c>
      <c r="BA26" s="23">
        <f ca="1">SUMIFS(Segment_Monthly_Gross_Recoverie!$C:$C,
        Segment_Monthly_Gross_Recoverie!$A:$A,$A8,
        Segment_Monthly_Gross_Recoverie!$B:$B,BA$1)*Sensitivity_Analysis!$B$4</f>
        <v>1288.3222495785001</v>
      </c>
      <c r="BB26" s="23">
        <f ca="1">SUMIFS(Segment_Monthly_Gross_Recoverie!$C:$C,
        Segment_Monthly_Gross_Recoverie!$A:$A,$A8,
        Segment_Monthly_Gross_Recoverie!$B:$B,BB$1)*Sensitivity_Analysis!$B$4</f>
        <v>1269.2860536885751</v>
      </c>
      <c r="BC26" s="23">
        <f ca="1">SUMIFS(Segment_Monthly_Gross_Recoverie!$C:$C,
        Segment_Monthly_Gross_Recoverie!$A:$A,$A8,
        Segment_Monthly_Gross_Recoverie!$B:$B,BC$1)*Sensitivity_Analysis!$B$4</f>
        <v>1250.4555470057001</v>
      </c>
      <c r="BD26" s="23">
        <f ca="1">SUMIFS(Segment_Monthly_Gross_Recoverie!$C:$C,
        Segment_Monthly_Gross_Recoverie!$A:$A,$A8,
        Segment_Monthly_Gross_Recoverie!$B:$B,BD$1)*Sensitivity_Analysis!$B$4</f>
        <v>1229.9156955074</v>
      </c>
      <c r="BE26" s="23">
        <f ca="1">SUMIFS(Segment_Monthly_Gross_Recoverie!$C:$C,
        Segment_Monthly_Gross_Recoverie!$A:$A,$A8,
        Segment_Monthly_Gross_Recoverie!$B:$B,BE$1)*Sensitivity_Analysis!$B$4</f>
        <v>1222.5723762087</v>
      </c>
      <c r="BF26" s="23">
        <f ca="1">SUMIFS(Segment_Monthly_Gross_Recoverie!$C:$C,
        Segment_Monthly_Gross_Recoverie!$A:$A,$A8,
        Segment_Monthly_Gross_Recoverie!$B:$B,BF$1)*Sensitivity_Analysis!$B$4</f>
        <v>1208.967463704</v>
      </c>
      <c r="BG26" s="23">
        <f ca="1">SUMIFS(Segment_Monthly_Gross_Recoverie!$C:$C,
        Segment_Monthly_Gross_Recoverie!$A:$A,$A8,
        Segment_Monthly_Gross_Recoverie!$B:$B,BG$1)*Sensitivity_Analysis!$B$4</f>
        <v>1202.89095641735</v>
      </c>
      <c r="BH26" s="23">
        <f ca="1">SUMIFS(Segment_Monthly_Gross_Recoverie!$C:$C,
        Segment_Monthly_Gross_Recoverie!$A:$A,$A8,
        Segment_Monthly_Gross_Recoverie!$B:$B,BH$1)*Sensitivity_Analysis!$B$4</f>
        <v>1212.521995899375</v>
      </c>
      <c r="BI26" s="23">
        <f ca="1">SUMIFS(Segment_Monthly_Gross_Recoverie!$C:$C,
        Segment_Monthly_Gross_Recoverie!$A:$A,$A8,
        Segment_Monthly_Gross_Recoverie!$B:$B,BI$1)*Sensitivity_Analysis!$B$4</f>
        <v>1223.7737545202251</v>
      </c>
      <c r="BJ26" s="23">
        <f ca="1">SUMIFS(Segment_Monthly_Gross_Recoverie!$C:$C,
        Segment_Monthly_Gross_Recoverie!$A:$A,$A8,
        Segment_Monthly_Gross_Recoverie!$B:$B,BJ$1)*Sensitivity_Analysis!$B$4</f>
        <v>1234.42015881015</v>
      </c>
      <c r="BK26" s="23">
        <f ca="1">SUMIFS(Segment_Monthly_Gross_Recoverie!$C:$C,
        Segment_Monthly_Gross_Recoverie!$A:$A,$A8,
        Segment_Monthly_Gross_Recoverie!$B:$B,BK$1)*Sensitivity_Analysis!$B$4</f>
        <v>1249.4253501124999</v>
      </c>
      <c r="BL26" s="23">
        <f ca="1">SUMIFS(Segment_Monthly_Gross_Recoverie!$C:$C,
        Segment_Monthly_Gross_Recoverie!$A:$A,$A8,
        Segment_Monthly_Gross_Recoverie!$B:$B,BL$1)*Sensitivity_Analysis!$B$4</f>
        <v>1256.2850896427999</v>
      </c>
      <c r="BM26" s="23">
        <f ca="1">SUMIFS(Segment_Monthly_Gross_Recoverie!$C:$C,
        Segment_Monthly_Gross_Recoverie!$A:$A,$A8,
        Segment_Monthly_Gross_Recoverie!$B:$B,BM$1)*Sensitivity_Analysis!$B$4</f>
        <v>1270.7897281840001</v>
      </c>
      <c r="BN26" s="23">
        <f ca="1">SUMIFS(Segment_Monthly_Gross_Recoverie!$C:$C,
        Segment_Monthly_Gross_Recoverie!$A:$A,$A8,
        Segment_Monthly_Gross_Recoverie!$B:$B,BN$1)*Sensitivity_Analysis!$B$4</f>
        <v>1286.4442232217</v>
      </c>
      <c r="BO26" s="23">
        <f ca="1">SUMIFS(Segment_Monthly_Gross_Recoverie!$C:$C,
        Segment_Monthly_Gross_Recoverie!$A:$A,$A8,
        Segment_Monthly_Gross_Recoverie!$B:$B,BO$1)*Sensitivity_Analysis!$B$4</f>
        <v>1292.2623827995001</v>
      </c>
      <c r="BP26" s="23">
        <f ca="1">SUMIFS(Segment_Monthly_Gross_Recoverie!$C:$C,
        Segment_Monthly_Gross_Recoverie!$A:$A,$A8,
        Segment_Monthly_Gross_Recoverie!$B:$B,BP$1)*Sensitivity_Analysis!$B$4</f>
        <v>1327.2351261312001</v>
      </c>
      <c r="BQ26" s="23">
        <f ca="1">SUMIFS(Segment_Monthly_Gross_Recoverie!$C:$C,
        Segment_Monthly_Gross_Recoverie!$A:$A,$A8,
        Segment_Monthly_Gross_Recoverie!$B:$B,BQ$1)*Sensitivity_Analysis!$B$4</f>
        <v>1354.5896298596999</v>
      </c>
      <c r="BR26" s="23">
        <f ca="1">SUMIFS(Segment_Monthly_Gross_Recoverie!$C:$C,
        Segment_Monthly_Gross_Recoverie!$A:$A,$A8,
        Segment_Monthly_Gross_Recoverie!$B:$B,BR$1)*Sensitivity_Analysis!$B$4</f>
        <v>1397.2162060875</v>
      </c>
      <c r="BS26" s="23">
        <f ca="1">SUMIFS(Segment_Monthly_Gross_Recoverie!$C:$C,
        Segment_Monthly_Gross_Recoverie!$A:$A,$A8,
        Segment_Monthly_Gross_Recoverie!$B:$B,BS$1)*Sensitivity_Analysis!$B$4</f>
        <v>1443.5457845307501</v>
      </c>
      <c r="BT26" s="23">
        <f ca="1">SUMIFS(Segment_Monthly_Gross_Recoverie!$C:$C,
        Segment_Monthly_Gross_Recoverie!$A:$A,$A8,
        Segment_Monthly_Gross_Recoverie!$B:$B,BT$1)*Sensitivity_Analysis!$B$4</f>
        <v>1510.1125248482001</v>
      </c>
      <c r="BU26" s="23">
        <f ca="1">SUMIFS(Segment_Monthly_Gross_Recoverie!$C:$C,
        Segment_Monthly_Gross_Recoverie!$A:$A,$A8,
        Segment_Monthly_Gross_Recoverie!$B:$B,BU$1)*Sensitivity_Analysis!$B$4</f>
        <v>1531.94270398455</v>
      </c>
      <c r="BV26" s="23">
        <f ca="1">SUMIFS(Segment_Monthly_Gross_Recoverie!$C:$C,
        Segment_Monthly_Gross_Recoverie!$A:$A,$A8,
        Segment_Monthly_Gross_Recoverie!$B:$B,BV$1)*Sensitivity_Analysis!$B$4</f>
        <v>1567.0767373126</v>
      </c>
      <c r="BW26" s="23">
        <f ca="1">SUMIFS(Segment_Monthly_Gross_Recoverie!$C:$C,
        Segment_Monthly_Gross_Recoverie!$A:$A,$A8,
        Segment_Monthly_Gross_Recoverie!$B:$B,BW$1)*Sensitivity_Analysis!$B$4</f>
        <v>1592.6162063912</v>
      </c>
      <c r="BX26" s="23">
        <f ca="1">SUMIFS(Segment_Monthly_Gross_Recoverie!$C:$C,
        Segment_Monthly_Gross_Recoverie!$A:$A,$A8,
        Segment_Monthly_Gross_Recoverie!$B:$B,BX$1)*Sensitivity_Analysis!$B$4</f>
        <v>1628.68118528115</v>
      </c>
      <c r="BY26" s="23">
        <f ca="1">SUMIFS(Segment_Monthly_Gross_Recoverie!$C:$C,
        Segment_Monthly_Gross_Recoverie!$A:$A,$A8,
        Segment_Monthly_Gross_Recoverie!$B:$B,BY$1)*Sensitivity_Analysis!$B$4</f>
        <v>1658.8211135484</v>
      </c>
      <c r="BZ26" s="23">
        <f ca="1">SUMIFS(Segment_Monthly_Gross_Recoverie!$C:$C,
        Segment_Monthly_Gross_Recoverie!$A:$A,$A8,
        Segment_Monthly_Gross_Recoverie!$B:$B,BZ$1)*Sensitivity_Analysis!$B$4</f>
        <v>1696.3294277856501</v>
      </c>
      <c r="CA26" s="23">
        <f ca="1">SUMIFS(Segment_Monthly_Gross_Recoverie!$C:$C,
        Segment_Monthly_Gross_Recoverie!$A:$A,$A8,
        Segment_Monthly_Gross_Recoverie!$B:$B,CA$1)*Sensitivity_Analysis!$B$4</f>
        <v>1743.2242953106249</v>
      </c>
      <c r="CB26" s="23">
        <f ca="1">SUMIFS(Segment_Monthly_Gross_Recoverie!$C:$C,
        Segment_Monthly_Gross_Recoverie!$A:$A,$A8,
        Segment_Monthly_Gross_Recoverie!$B:$B,CB$1)*Sensitivity_Analysis!$B$4</f>
        <v>1805.35291395485</v>
      </c>
      <c r="CC26" s="23">
        <f ca="1">SUMIFS(Segment_Monthly_Gross_Recoverie!$C:$C,
        Segment_Monthly_Gross_Recoverie!$A:$A,$A8,
        Segment_Monthly_Gross_Recoverie!$B:$B,CC$1)*Sensitivity_Analysis!$B$4</f>
        <v>1858.5128397088499</v>
      </c>
      <c r="CD26" s="23">
        <f ca="1">SUMIFS(Segment_Monthly_Gross_Recoverie!$C:$C,
        Segment_Monthly_Gross_Recoverie!$A:$A,$A8,
        Segment_Monthly_Gross_Recoverie!$B:$B,CD$1)*Sensitivity_Analysis!$B$4</f>
        <v>1908.1246861338</v>
      </c>
      <c r="CE26" s="23">
        <f ca="1">SUMIFS(Segment_Monthly_Gross_Recoverie!$C:$C,
        Segment_Monthly_Gross_Recoverie!$A:$A,$A8,
        Segment_Monthly_Gross_Recoverie!$B:$B,CE$1)*Sensitivity_Analysis!$B$4</f>
        <v>1964.4555598454499</v>
      </c>
      <c r="CF26" s="23">
        <f ca="1">SUMIFS(Segment_Monthly_Gross_Recoverie!$C:$C,
        Segment_Monthly_Gross_Recoverie!$A:$A,$A8,
        Segment_Monthly_Gross_Recoverie!$B:$B,CF$1)*Sensitivity_Analysis!$B$4</f>
        <v>1984.4006226737999</v>
      </c>
      <c r="CG26" s="23">
        <f ca="1">SUMIFS(Segment_Monthly_Gross_Recoverie!$C:$C,
        Segment_Monthly_Gross_Recoverie!$A:$A,$A8,
        Segment_Monthly_Gross_Recoverie!$B:$B,CG$1)*Sensitivity_Analysis!$B$4</f>
        <v>2004.8047338880001</v>
      </c>
      <c r="CH26" s="19"/>
    </row>
    <row r="27" spans="1:86" ht="15.75" customHeight="1" x14ac:dyDescent="0.2">
      <c r="A27" s="28" t="str">
        <f ca="1">IFERROR(__xludf.DUMMYFUNCTION("""COMPUTED_VALUE"""),"prime_q1")</f>
        <v>prime_q1</v>
      </c>
      <c r="B27" s="22">
        <f ca="1">SUMIFS(Segment_Monthly_Gross_Recoverie!$C:$C,
        Segment_Monthly_Gross_Recoverie!$A:$A,$A9,
        Segment_Monthly_Gross_Recoverie!$B:$B,B$1)*Sensitivity_Analysis!$B$4</f>
        <v>0</v>
      </c>
      <c r="C27" s="22">
        <f ca="1">SUMIFS(Segment_Monthly_Gross_Recoverie!$C:$C,
        Segment_Monthly_Gross_Recoverie!$A:$A,$A9,
        Segment_Monthly_Gross_Recoverie!$B:$B,C$1)*Sensitivity_Analysis!$B$4</f>
        <v>0</v>
      </c>
      <c r="D27" s="22">
        <f ca="1">SUMIFS(Segment_Monthly_Gross_Recoverie!$C:$C,
        Segment_Monthly_Gross_Recoverie!$A:$A,$A9,
        Segment_Monthly_Gross_Recoverie!$B:$B,D$1)*Sensitivity_Analysis!$B$4</f>
        <v>0</v>
      </c>
      <c r="E27" s="22">
        <f ca="1">SUMIFS(Segment_Monthly_Gross_Recoverie!$C:$C,
        Segment_Monthly_Gross_Recoverie!$A:$A,$A9,
        Segment_Monthly_Gross_Recoverie!$B:$B,E$1)*Sensitivity_Analysis!$B$4</f>
        <v>0</v>
      </c>
      <c r="F27" s="22">
        <f ca="1">SUMIFS(Segment_Monthly_Gross_Recoverie!$C:$C,
        Segment_Monthly_Gross_Recoverie!$A:$A,$A9,
        Segment_Monthly_Gross_Recoverie!$B:$B,F$1)*Sensitivity_Analysis!$B$4</f>
        <v>0</v>
      </c>
      <c r="G27" s="22">
        <f ca="1">SUMIFS(Segment_Monthly_Gross_Recoverie!$C:$C,
        Segment_Monthly_Gross_Recoverie!$A:$A,$A9,
        Segment_Monthly_Gross_Recoverie!$B:$B,G$1)*Sensitivity_Analysis!$B$4</f>
        <v>0</v>
      </c>
      <c r="H27" s="22">
        <f ca="1">SUMIFS(Segment_Monthly_Gross_Recoverie!$C:$C,
        Segment_Monthly_Gross_Recoverie!$A:$A,$A9,
        Segment_Monthly_Gross_Recoverie!$B:$B,H$1)*Sensitivity_Analysis!$B$4</f>
        <v>0</v>
      </c>
      <c r="I27" s="22">
        <f ca="1">SUMIFS(Segment_Monthly_Gross_Recoverie!$C:$C,
        Segment_Monthly_Gross_Recoverie!$A:$A,$A9,
        Segment_Monthly_Gross_Recoverie!$B:$B,I$1)*Sensitivity_Analysis!$B$4</f>
        <v>0</v>
      </c>
      <c r="J27" s="22">
        <f ca="1">SUMIFS(Segment_Monthly_Gross_Recoverie!$C:$C,
        Segment_Monthly_Gross_Recoverie!$A:$A,$A9,
        Segment_Monthly_Gross_Recoverie!$B:$B,J$1)*Sensitivity_Analysis!$B$4</f>
        <v>0</v>
      </c>
      <c r="K27" s="22">
        <f ca="1">SUMIFS(Segment_Monthly_Gross_Recoverie!$C:$C,
        Segment_Monthly_Gross_Recoverie!$A:$A,$A9,
        Segment_Monthly_Gross_Recoverie!$B:$B,K$1)*Sensitivity_Analysis!$B$4</f>
        <v>0</v>
      </c>
      <c r="L27" s="22">
        <f ca="1">SUMIFS(Segment_Monthly_Gross_Recoverie!$C:$C,
        Segment_Monthly_Gross_Recoverie!$A:$A,$A9,
        Segment_Monthly_Gross_Recoverie!$B:$B,L$1)*Sensitivity_Analysis!$B$4</f>
        <v>17.27596101935</v>
      </c>
      <c r="M27" s="22">
        <f ca="1">SUMIFS(Segment_Monthly_Gross_Recoverie!$C:$C,
        Segment_Monthly_Gross_Recoverie!$A:$A,$A9,
        Segment_Monthly_Gross_Recoverie!$B:$B,M$1)*Sensitivity_Analysis!$B$4</f>
        <v>22.931230724999999</v>
      </c>
      <c r="N27" s="22">
        <f ca="1">SUMIFS(Segment_Monthly_Gross_Recoverie!$C:$C,
        Segment_Monthly_Gross_Recoverie!$A:$A,$A9,
        Segment_Monthly_Gross_Recoverie!$B:$B,N$1)*Sensitivity_Analysis!$B$4</f>
        <v>33.043147295849998</v>
      </c>
      <c r="O27" s="22">
        <f ca="1">SUMIFS(Segment_Monthly_Gross_Recoverie!$C:$C,
        Segment_Monthly_Gross_Recoverie!$A:$A,$A9,
        Segment_Monthly_Gross_Recoverie!$B:$B,O$1)*Sensitivity_Analysis!$B$4</f>
        <v>48.313863637650002</v>
      </c>
      <c r="P27" s="22">
        <f ca="1">SUMIFS(Segment_Monthly_Gross_Recoverie!$C:$C,
        Segment_Monthly_Gross_Recoverie!$A:$A,$A9,
        Segment_Monthly_Gross_Recoverie!$B:$B,P$1)*Sensitivity_Analysis!$B$4</f>
        <v>65.180214751500003</v>
      </c>
      <c r="Q27" s="22">
        <f ca="1">SUMIFS(Segment_Monthly_Gross_Recoverie!$C:$C,
        Segment_Monthly_Gross_Recoverie!$A:$A,$A9,
        Segment_Monthly_Gross_Recoverie!$B:$B,Q$1)*Sensitivity_Analysis!$B$4</f>
        <v>72.224797814699997</v>
      </c>
      <c r="R27" s="22">
        <f ca="1">SUMIFS(Segment_Monthly_Gross_Recoverie!$C:$C,
        Segment_Monthly_Gross_Recoverie!$A:$A,$A9,
        Segment_Monthly_Gross_Recoverie!$B:$B,R$1)*Sensitivity_Analysis!$B$4</f>
        <v>81.304619063225005</v>
      </c>
      <c r="S27" s="22">
        <f ca="1">SUMIFS(Segment_Monthly_Gross_Recoverie!$C:$C,
        Segment_Monthly_Gross_Recoverie!$A:$A,$A9,
        Segment_Monthly_Gross_Recoverie!$B:$B,S$1)*Sensitivity_Analysis!$B$4</f>
        <v>91.421381890000006</v>
      </c>
      <c r="T27" s="22">
        <f ca="1">SUMIFS(Segment_Monthly_Gross_Recoverie!$C:$C,
        Segment_Monthly_Gross_Recoverie!$A:$A,$A9,
        Segment_Monthly_Gross_Recoverie!$B:$B,T$1)*Sensitivity_Analysis!$B$4</f>
        <v>105.97915162744999</v>
      </c>
      <c r="U27" s="22">
        <f ca="1">SUMIFS(Segment_Monthly_Gross_Recoverie!$C:$C,
        Segment_Monthly_Gross_Recoverie!$A:$A,$A9,
        Segment_Monthly_Gross_Recoverie!$B:$B,U$1)*Sensitivity_Analysis!$B$4</f>
        <v>129.6501983595</v>
      </c>
      <c r="V27" s="22">
        <f ca="1">SUMIFS(Segment_Monthly_Gross_Recoverie!$C:$C,
        Segment_Monthly_Gross_Recoverie!$A:$A,$A9,
        Segment_Monthly_Gross_Recoverie!$B:$B,V$1)*Sensitivity_Analysis!$B$4</f>
        <v>136.01999409999999</v>
      </c>
      <c r="W27" s="22">
        <f ca="1">SUMIFS(Segment_Monthly_Gross_Recoverie!$C:$C,
        Segment_Monthly_Gross_Recoverie!$A:$A,$A9,
        Segment_Monthly_Gross_Recoverie!$B:$B,W$1)*Sensitivity_Analysis!$B$4</f>
        <v>155.23563993260001</v>
      </c>
      <c r="X27" s="22">
        <f ca="1">SUMIFS(Segment_Monthly_Gross_Recoverie!$C:$C,
        Segment_Monthly_Gross_Recoverie!$A:$A,$A9,
        Segment_Monthly_Gross_Recoverie!$B:$B,X$1)*Sensitivity_Analysis!$B$4</f>
        <v>164.7240830552</v>
      </c>
      <c r="Y27" s="22">
        <f ca="1">SUMIFS(Segment_Monthly_Gross_Recoverie!$C:$C,
        Segment_Monthly_Gross_Recoverie!$A:$A,$A9,
        Segment_Monthly_Gross_Recoverie!$B:$B,Y$1)*Sensitivity_Analysis!$B$4</f>
        <v>178.7035996425</v>
      </c>
      <c r="Z27" s="22">
        <f ca="1">SUMIFS(Segment_Monthly_Gross_Recoverie!$C:$C,
        Segment_Monthly_Gross_Recoverie!$A:$A,$A9,
        Segment_Monthly_Gross_Recoverie!$B:$B,Z$1)*Sensitivity_Analysis!$B$4</f>
        <v>195.20111657699999</v>
      </c>
      <c r="AA27" s="22">
        <f ca="1">SUMIFS(Segment_Monthly_Gross_Recoverie!$C:$C,
        Segment_Monthly_Gross_Recoverie!$A:$A,$A9,
        Segment_Monthly_Gross_Recoverie!$B:$B,AA$1)*Sensitivity_Analysis!$B$4</f>
        <v>199.56572654602499</v>
      </c>
      <c r="AB27" s="22">
        <f ca="1">SUMIFS(Segment_Monthly_Gross_Recoverie!$C:$C,
        Segment_Monthly_Gross_Recoverie!$A:$A,$A9,
        Segment_Monthly_Gross_Recoverie!$B:$B,AB$1)*Sensitivity_Analysis!$B$4</f>
        <v>205.576433166225</v>
      </c>
      <c r="AC27" s="22">
        <f ca="1">SUMIFS(Segment_Monthly_Gross_Recoverie!$C:$C,
        Segment_Monthly_Gross_Recoverie!$A:$A,$A9,
        Segment_Monthly_Gross_Recoverie!$B:$B,AC$1)*Sensitivity_Analysis!$B$4</f>
        <v>208.70701996225</v>
      </c>
      <c r="AD27" s="22">
        <f ca="1">SUMIFS(Segment_Monthly_Gross_Recoverie!$C:$C,
        Segment_Monthly_Gross_Recoverie!$A:$A,$A9,
        Segment_Monthly_Gross_Recoverie!$B:$B,AD$1)*Sensitivity_Analysis!$B$4</f>
        <v>215.12350259017501</v>
      </c>
      <c r="AE27" s="22">
        <f ca="1">SUMIFS(Segment_Monthly_Gross_Recoverie!$C:$C,
        Segment_Monthly_Gross_Recoverie!$A:$A,$A9,
        Segment_Monthly_Gross_Recoverie!$B:$B,AE$1)*Sensitivity_Analysis!$B$4</f>
        <v>221.32289922435001</v>
      </c>
      <c r="AF27" s="22">
        <f ca="1">SUMIFS(Segment_Monthly_Gross_Recoverie!$C:$C,
        Segment_Monthly_Gross_Recoverie!$A:$A,$A9,
        Segment_Monthly_Gross_Recoverie!$B:$B,AF$1)*Sensitivity_Analysis!$B$4</f>
        <v>224.46701757127499</v>
      </c>
      <c r="AG27" s="22">
        <f ca="1">SUMIFS(Segment_Monthly_Gross_Recoverie!$C:$C,
        Segment_Monthly_Gross_Recoverie!$A:$A,$A9,
        Segment_Monthly_Gross_Recoverie!$B:$B,AG$1)*Sensitivity_Analysis!$B$4</f>
        <v>223.46540034612499</v>
      </c>
      <c r="AH27" s="22">
        <f ca="1">SUMIFS(Segment_Monthly_Gross_Recoverie!$C:$C,
        Segment_Monthly_Gross_Recoverie!$A:$A,$A9,
        Segment_Monthly_Gross_Recoverie!$B:$B,AH$1)*Sensitivity_Analysis!$B$4</f>
        <v>227.64802414012499</v>
      </c>
      <c r="AI27" s="22">
        <f ca="1">SUMIFS(Segment_Monthly_Gross_Recoverie!$C:$C,
        Segment_Monthly_Gross_Recoverie!$A:$A,$A9,
        Segment_Monthly_Gross_Recoverie!$B:$B,AI$1)*Sensitivity_Analysis!$B$4</f>
        <v>229.27281293474999</v>
      </c>
      <c r="AJ27" s="22">
        <f ca="1">SUMIFS(Segment_Monthly_Gross_Recoverie!$C:$C,
        Segment_Monthly_Gross_Recoverie!$A:$A,$A9,
        Segment_Monthly_Gross_Recoverie!$B:$B,AJ$1)*Sensitivity_Analysis!$B$4</f>
        <v>228.7729213579</v>
      </c>
      <c r="AK27" s="22">
        <f ca="1">SUMIFS(Segment_Monthly_Gross_Recoverie!$C:$C,
        Segment_Monthly_Gross_Recoverie!$A:$A,$A9,
        Segment_Monthly_Gross_Recoverie!$B:$B,AK$1)*Sensitivity_Analysis!$B$4</f>
        <v>227.41245343337499</v>
      </c>
      <c r="AL27" s="22">
        <f ca="1">SUMIFS(Segment_Monthly_Gross_Recoverie!$C:$C,
        Segment_Monthly_Gross_Recoverie!$A:$A,$A9,
        Segment_Monthly_Gross_Recoverie!$B:$B,AL$1)*Sensitivity_Analysis!$B$4</f>
        <v>228.21604437524999</v>
      </c>
      <c r="AM27" s="22">
        <f ca="1">SUMIFS(Segment_Monthly_Gross_Recoverie!$C:$C,
        Segment_Monthly_Gross_Recoverie!$A:$A,$A9,
        Segment_Monthly_Gross_Recoverie!$B:$B,AM$1)*Sensitivity_Analysis!$B$4</f>
        <v>229.62129613062501</v>
      </c>
      <c r="AN27" s="22">
        <f ca="1">SUMIFS(Segment_Monthly_Gross_Recoverie!$C:$C,
        Segment_Monthly_Gross_Recoverie!$A:$A,$A9,
        Segment_Monthly_Gross_Recoverie!$B:$B,AN$1)*Sensitivity_Analysis!$B$4</f>
        <v>230.3998541661</v>
      </c>
      <c r="AO27" s="22">
        <f ca="1">SUMIFS(Segment_Monthly_Gross_Recoverie!$C:$C,
        Segment_Monthly_Gross_Recoverie!$A:$A,$A9,
        Segment_Monthly_Gross_Recoverie!$B:$B,AO$1)*Sensitivity_Analysis!$B$4</f>
        <v>230.83483866169999</v>
      </c>
      <c r="AP27" s="22">
        <f ca="1">SUMIFS(Segment_Monthly_Gross_Recoverie!$C:$C,
        Segment_Monthly_Gross_Recoverie!$A:$A,$A9,
        Segment_Monthly_Gross_Recoverie!$B:$B,AP$1)*Sensitivity_Analysis!$B$4</f>
        <v>232.82377851322499</v>
      </c>
      <c r="AQ27" s="22">
        <f ca="1">SUMIFS(Segment_Monthly_Gross_Recoverie!$C:$C,
        Segment_Monthly_Gross_Recoverie!$A:$A,$A9,
        Segment_Monthly_Gross_Recoverie!$B:$B,AQ$1)*Sensitivity_Analysis!$B$4</f>
        <v>231.3205411708</v>
      </c>
      <c r="AR27" s="22">
        <f ca="1">SUMIFS(Segment_Monthly_Gross_Recoverie!$C:$C,
        Segment_Monthly_Gross_Recoverie!$A:$A,$A9,
        Segment_Monthly_Gross_Recoverie!$B:$B,AR$1)*Sensitivity_Analysis!$B$4</f>
        <v>229.00313894000001</v>
      </c>
      <c r="AS27" s="22">
        <f ca="1">SUMIFS(Segment_Monthly_Gross_Recoverie!$C:$C,
        Segment_Monthly_Gross_Recoverie!$A:$A,$A9,
        Segment_Monthly_Gross_Recoverie!$B:$B,AS$1)*Sensitivity_Analysis!$B$4</f>
        <v>228.28312985962501</v>
      </c>
      <c r="AT27" s="22">
        <f ca="1">SUMIFS(Segment_Monthly_Gross_Recoverie!$C:$C,
        Segment_Monthly_Gross_Recoverie!$A:$A,$A9,
        Segment_Monthly_Gross_Recoverie!$B:$B,AT$1)*Sensitivity_Analysis!$B$4</f>
        <v>227.36686733785001</v>
      </c>
      <c r="AU27" s="22">
        <f ca="1">SUMIFS(Segment_Monthly_Gross_Recoverie!$C:$C,
        Segment_Monthly_Gross_Recoverie!$A:$A,$A9,
        Segment_Monthly_Gross_Recoverie!$B:$B,AU$1)*Sensitivity_Analysis!$B$4</f>
        <v>222.8642472823</v>
      </c>
      <c r="AV27" s="22">
        <f ca="1">SUMIFS(Segment_Monthly_Gross_Recoverie!$C:$C,
        Segment_Monthly_Gross_Recoverie!$A:$A,$A9,
        Segment_Monthly_Gross_Recoverie!$B:$B,AV$1)*Sensitivity_Analysis!$B$4</f>
        <v>220.50295936800001</v>
      </c>
      <c r="AW27" s="22">
        <f ca="1">SUMIFS(Segment_Monthly_Gross_Recoverie!$C:$C,
        Segment_Monthly_Gross_Recoverie!$A:$A,$A9,
        Segment_Monthly_Gross_Recoverie!$B:$B,AW$1)*Sensitivity_Analysis!$B$4</f>
        <v>217.297895530625</v>
      </c>
      <c r="AX27" s="22">
        <f ca="1">SUMIFS(Segment_Monthly_Gross_Recoverie!$C:$C,
        Segment_Monthly_Gross_Recoverie!$A:$A,$A9,
        Segment_Monthly_Gross_Recoverie!$B:$B,AX$1)*Sensitivity_Analysis!$B$4</f>
        <v>215.95849020885001</v>
      </c>
      <c r="AY27" s="22">
        <f ca="1">SUMIFS(Segment_Monthly_Gross_Recoverie!$C:$C,
        Segment_Monthly_Gross_Recoverie!$A:$A,$A9,
        Segment_Monthly_Gross_Recoverie!$B:$B,AY$1)*Sensitivity_Analysis!$B$4</f>
        <v>212.58163722915</v>
      </c>
      <c r="AZ27" s="22">
        <f ca="1">SUMIFS(Segment_Monthly_Gross_Recoverie!$C:$C,
        Segment_Monthly_Gross_Recoverie!$A:$A,$A9,
        Segment_Monthly_Gross_Recoverie!$B:$B,AZ$1)*Sensitivity_Analysis!$B$4</f>
        <v>210.20841000959999</v>
      </c>
      <c r="BA27" s="22">
        <f ca="1">SUMIFS(Segment_Monthly_Gross_Recoverie!$C:$C,
        Segment_Monthly_Gross_Recoverie!$A:$A,$A9,
        Segment_Monthly_Gross_Recoverie!$B:$B,BA$1)*Sensitivity_Analysis!$B$4</f>
        <v>209.34096943310001</v>
      </c>
      <c r="BB27" s="22">
        <f ca="1">SUMIFS(Segment_Monthly_Gross_Recoverie!$C:$C,
        Segment_Monthly_Gross_Recoverie!$A:$A,$A9,
        Segment_Monthly_Gross_Recoverie!$B:$B,BB$1)*Sensitivity_Analysis!$B$4</f>
        <v>208.662110429975</v>
      </c>
      <c r="BC27" s="22">
        <f ca="1">SUMIFS(Segment_Monthly_Gross_Recoverie!$C:$C,
        Segment_Monthly_Gross_Recoverie!$A:$A,$A9,
        Segment_Monthly_Gross_Recoverie!$B:$B,BC$1)*Sensitivity_Analysis!$B$4</f>
        <v>206.91247714720001</v>
      </c>
      <c r="BD27" s="22">
        <f ca="1">SUMIFS(Segment_Monthly_Gross_Recoverie!$C:$C,
        Segment_Monthly_Gross_Recoverie!$A:$A,$A9,
        Segment_Monthly_Gross_Recoverie!$B:$B,BD$1)*Sensitivity_Analysis!$B$4</f>
        <v>203.587330735525</v>
      </c>
      <c r="BE27" s="22">
        <f ca="1">SUMIFS(Segment_Monthly_Gross_Recoverie!$C:$C,
        Segment_Monthly_Gross_Recoverie!$A:$A,$A9,
        Segment_Monthly_Gross_Recoverie!$B:$B,BE$1)*Sensitivity_Analysis!$B$4</f>
        <v>199.55652130102499</v>
      </c>
      <c r="BF27" s="22">
        <f ca="1">SUMIFS(Segment_Monthly_Gross_Recoverie!$C:$C,
        Segment_Monthly_Gross_Recoverie!$A:$A,$A9,
        Segment_Monthly_Gross_Recoverie!$B:$B,BF$1)*Sensitivity_Analysis!$B$4</f>
        <v>198.78679280099999</v>
      </c>
      <c r="BG27" s="22">
        <f ca="1">SUMIFS(Segment_Monthly_Gross_Recoverie!$C:$C,
        Segment_Monthly_Gross_Recoverie!$A:$A,$A9,
        Segment_Monthly_Gross_Recoverie!$B:$B,BG$1)*Sensitivity_Analysis!$B$4</f>
        <v>196.34837954549999</v>
      </c>
      <c r="BH27" s="22">
        <f ca="1">SUMIFS(Segment_Monthly_Gross_Recoverie!$C:$C,
        Segment_Monthly_Gross_Recoverie!$A:$A,$A9,
        Segment_Monthly_Gross_Recoverie!$B:$B,BH$1)*Sensitivity_Analysis!$B$4</f>
        <v>193.77028761632499</v>
      </c>
      <c r="BI27" s="22">
        <f ca="1">SUMIFS(Segment_Monthly_Gross_Recoverie!$C:$C,
        Segment_Monthly_Gross_Recoverie!$A:$A,$A9,
        Segment_Monthly_Gross_Recoverie!$B:$B,BI$1)*Sensitivity_Analysis!$B$4</f>
        <v>190.57048584719999</v>
      </c>
      <c r="BJ27" s="22">
        <f ca="1">SUMIFS(Segment_Monthly_Gross_Recoverie!$C:$C,
        Segment_Monthly_Gross_Recoverie!$A:$A,$A9,
        Segment_Monthly_Gross_Recoverie!$B:$B,BJ$1)*Sensitivity_Analysis!$B$4</f>
        <v>187.20369606220001</v>
      </c>
      <c r="BK27" s="22">
        <f ca="1">SUMIFS(Segment_Monthly_Gross_Recoverie!$C:$C,
        Segment_Monthly_Gross_Recoverie!$A:$A,$A9,
        Segment_Monthly_Gross_Recoverie!$B:$B,BK$1)*Sensitivity_Analysis!$B$4</f>
        <v>185.43419219782501</v>
      </c>
      <c r="BL27" s="22">
        <f ca="1">SUMIFS(Segment_Monthly_Gross_Recoverie!$C:$C,
        Segment_Monthly_Gross_Recoverie!$A:$A,$A9,
        Segment_Monthly_Gross_Recoverie!$B:$B,BL$1)*Sensitivity_Analysis!$B$4</f>
        <v>183.68804477099999</v>
      </c>
      <c r="BM27" s="22">
        <f ca="1">SUMIFS(Segment_Monthly_Gross_Recoverie!$C:$C,
        Segment_Monthly_Gross_Recoverie!$A:$A,$A9,
        Segment_Monthly_Gross_Recoverie!$B:$B,BM$1)*Sensitivity_Analysis!$B$4</f>
        <v>183.06346213924999</v>
      </c>
      <c r="BN27" s="22">
        <f ca="1">SUMIFS(Segment_Monthly_Gross_Recoverie!$C:$C,
        Segment_Monthly_Gross_Recoverie!$A:$A,$A9,
        Segment_Monthly_Gross_Recoverie!$B:$B,BN$1)*Sensitivity_Analysis!$B$4</f>
        <v>181.29173092364999</v>
      </c>
      <c r="BO27" s="22">
        <f ca="1">SUMIFS(Segment_Monthly_Gross_Recoverie!$C:$C,
        Segment_Monthly_Gross_Recoverie!$A:$A,$A9,
        Segment_Monthly_Gross_Recoverie!$B:$B,BO$1)*Sensitivity_Analysis!$B$4</f>
        <v>178.42412024115001</v>
      </c>
      <c r="BP27" s="22">
        <f ca="1">SUMIFS(Segment_Monthly_Gross_Recoverie!$C:$C,
        Segment_Monthly_Gross_Recoverie!$A:$A,$A9,
        Segment_Monthly_Gross_Recoverie!$B:$B,BP$1)*Sensitivity_Analysis!$B$4</f>
        <v>174.89115828922499</v>
      </c>
      <c r="BQ27" s="22">
        <f ca="1">SUMIFS(Segment_Monthly_Gross_Recoverie!$C:$C,
        Segment_Monthly_Gross_Recoverie!$A:$A,$A9,
        Segment_Monthly_Gross_Recoverie!$B:$B,BQ$1)*Sensitivity_Analysis!$B$4</f>
        <v>173.24548115312501</v>
      </c>
      <c r="BR27" s="22">
        <f ca="1">SUMIFS(Segment_Monthly_Gross_Recoverie!$C:$C,
        Segment_Monthly_Gross_Recoverie!$A:$A,$A9,
        Segment_Monthly_Gross_Recoverie!$B:$B,BR$1)*Sensitivity_Analysis!$B$4</f>
        <v>171.13992128692499</v>
      </c>
      <c r="BS27" s="22">
        <f ca="1">SUMIFS(Segment_Monthly_Gross_Recoverie!$C:$C,
        Segment_Monthly_Gross_Recoverie!$A:$A,$A9,
        Segment_Monthly_Gross_Recoverie!$B:$B,BS$1)*Sensitivity_Analysis!$B$4</f>
        <v>168.57270746682499</v>
      </c>
      <c r="BT27" s="22">
        <f ca="1">SUMIFS(Segment_Monthly_Gross_Recoverie!$C:$C,
        Segment_Monthly_Gross_Recoverie!$A:$A,$A9,
        Segment_Monthly_Gross_Recoverie!$B:$B,BT$1)*Sensitivity_Analysis!$B$4</f>
        <v>166.02842531249999</v>
      </c>
      <c r="BU27" s="22">
        <f ca="1">SUMIFS(Segment_Monthly_Gross_Recoverie!$C:$C,
        Segment_Monthly_Gross_Recoverie!$A:$A,$A9,
        Segment_Monthly_Gross_Recoverie!$B:$B,BU$1)*Sensitivity_Analysis!$B$4</f>
        <v>166.11632899227499</v>
      </c>
      <c r="BV27" s="22">
        <f ca="1">SUMIFS(Segment_Monthly_Gross_Recoverie!$C:$C,
        Segment_Monthly_Gross_Recoverie!$A:$A,$A9,
        Segment_Monthly_Gross_Recoverie!$B:$B,BV$1)*Sensitivity_Analysis!$B$4</f>
        <v>163.3793396147</v>
      </c>
      <c r="BW27" s="22">
        <f ca="1">SUMIFS(Segment_Monthly_Gross_Recoverie!$C:$C,
        Segment_Monthly_Gross_Recoverie!$A:$A,$A9,
        Segment_Monthly_Gross_Recoverie!$B:$B,BW$1)*Sensitivity_Analysis!$B$4</f>
        <v>162.53501320575</v>
      </c>
      <c r="BX27" s="22">
        <f ca="1">SUMIFS(Segment_Monthly_Gross_Recoverie!$C:$C,
        Segment_Monthly_Gross_Recoverie!$A:$A,$A9,
        Segment_Monthly_Gross_Recoverie!$B:$B,BX$1)*Sensitivity_Analysis!$B$4</f>
        <v>159.82290112002499</v>
      </c>
      <c r="BY27" s="22">
        <f ca="1">SUMIFS(Segment_Monthly_Gross_Recoverie!$C:$C,
        Segment_Monthly_Gross_Recoverie!$A:$A,$A9,
        Segment_Monthly_Gross_Recoverie!$B:$B,BY$1)*Sensitivity_Analysis!$B$4</f>
        <v>157.37664625420001</v>
      </c>
      <c r="BZ27" s="22">
        <f ca="1">SUMIFS(Segment_Monthly_Gross_Recoverie!$C:$C,
        Segment_Monthly_Gross_Recoverie!$A:$A,$A9,
        Segment_Monthly_Gross_Recoverie!$B:$B,BZ$1)*Sensitivity_Analysis!$B$4</f>
        <v>154.25992419625001</v>
      </c>
      <c r="CA27" s="22">
        <f ca="1">SUMIFS(Segment_Monthly_Gross_Recoverie!$C:$C,
        Segment_Monthly_Gross_Recoverie!$A:$A,$A9,
        Segment_Monthly_Gross_Recoverie!$B:$B,CA$1)*Sensitivity_Analysis!$B$4</f>
        <v>151.77852031592499</v>
      </c>
      <c r="CB27" s="22">
        <f ca="1">SUMIFS(Segment_Monthly_Gross_Recoverie!$C:$C,
        Segment_Monthly_Gross_Recoverie!$A:$A,$A9,
        Segment_Monthly_Gross_Recoverie!$B:$B,CB$1)*Sensitivity_Analysis!$B$4</f>
        <v>149.23685938112499</v>
      </c>
      <c r="CC27" s="22">
        <f ca="1">SUMIFS(Segment_Monthly_Gross_Recoverie!$C:$C,
        Segment_Monthly_Gross_Recoverie!$A:$A,$A9,
        Segment_Monthly_Gross_Recoverie!$B:$B,CC$1)*Sensitivity_Analysis!$B$4</f>
        <v>146.7120500373</v>
      </c>
      <c r="CD27" s="22">
        <f ca="1">SUMIFS(Segment_Monthly_Gross_Recoverie!$C:$C,
        Segment_Monthly_Gross_Recoverie!$A:$A,$A9,
        Segment_Monthly_Gross_Recoverie!$B:$B,CD$1)*Sensitivity_Analysis!$B$4</f>
        <v>143.80676499797499</v>
      </c>
      <c r="CE27" s="22">
        <f ca="1">SUMIFS(Segment_Monthly_Gross_Recoverie!$C:$C,
        Segment_Monthly_Gross_Recoverie!$A:$A,$A9,
        Segment_Monthly_Gross_Recoverie!$B:$B,CE$1)*Sensitivity_Analysis!$B$4</f>
        <v>141.273524958</v>
      </c>
      <c r="CF27" s="22">
        <f ca="1">SUMIFS(Segment_Monthly_Gross_Recoverie!$C:$C,
        Segment_Monthly_Gross_Recoverie!$A:$A,$A9,
        Segment_Monthly_Gross_Recoverie!$B:$B,CF$1)*Sensitivity_Analysis!$B$4</f>
        <v>138.47552122822501</v>
      </c>
      <c r="CG27" s="22">
        <f ca="1">SUMIFS(Segment_Monthly_Gross_Recoverie!$C:$C,
        Segment_Monthly_Gross_Recoverie!$A:$A,$A9,
        Segment_Monthly_Gross_Recoverie!$B:$B,CG$1)*Sensitivity_Analysis!$B$4</f>
        <v>136.330690874</v>
      </c>
      <c r="CH27" s="19"/>
    </row>
    <row r="28" spans="1:86" ht="12.75" x14ac:dyDescent="0.2">
      <c r="A28" s="29" t="str">
        <f ca="1">IFERROR(__xludf.DUMMYFUNCTION("""COMPUTED_VALUE"""),"prime_q2")</f>
        <v>prime_q2</v>
      </c>
      <c r="B28" s="23">
        <f ca="1">SUMIFS(Segment_Monthly_Gross_Recoverie!$C:$C,
        Segment_Monthly_Gross_Recoverie!$A:$A,$A10,
        Segment_Monthly_Gross_Recoverie!$B:$B,B$1)*Sensitivity_Analysis!$B$4</f>
        <v>0</v>
      </c>
      <c r="C28" s="23">
        <f ca="1">SUMIFS(Segment_Monthly_Gross_Recoverie!$C:$C,
        Segment_Monthly_Gross_Recoverie!$A:$A,$A10,
        Segment_Monthly_Gross_Recoverie!$B:$B,C$1)*Sensitivity_Analysis!$B$4</f>
        <v>0</v>
      </c>
      <c r="D28" s="23">
        <f ca="1">SUMIFS(Segment_Monthly_Gross_Recoverie!$C:$C,
        Segment_Monthly_Gross_Recoverie!$A:$A,$A10,
        Segment_Monthly_Gross_Recoverie!$B:$B,D$1)*Sensitivity_Analysis!$B$4</f>
        <v>0</v>
      </c>
      <c r="E28" s="23">
        <f ca="1">SUMIFS(Segment_Monthly_Gross_Recoverie!$C:$C,
        Segment_Monthly_Gross_Recoverie!$A:$A,$A10,
        Segment_Monthly_Gross_Recoverie!$B:$B,E$1)*Sensitivity_Analysis!$B$4</f>
        <v>0</v>
      </c>
      <c r="F28" s="23">
        <f ca="1">SUMIFS(Segment_Monthly_Gross_Recoverie!$C:$C,
        Segment_Monthly_Gross_Recoverie!$A:$A,$A10,
        Segment_Monthly_Gross_Recoverie!$B:$B,F$1)*Sensitivity_Analysis!$B$4</f>
        <v>0</v>
      </c>
      <c r="G28" s="23">
        <f ca="1">SUMIFS(Segment_Monthly_Gross_Recoverie!$C:$C,
        Segment_Monthly_Gross_Recoverie!$A:$A,$A10,
        Segment_Monthly_Gross_Recoverie!$B:$B,G$1)*Sensitivity_Analysis!$B$4</f>
        <v>0</v>
      </c>
      <c r="H28" s="23">
        <f ca="1">SUMIFS(Segment_Monthly_Gross_Recoverie!$C:$C,
        Segment_Monthly_Gross_Recoverie!$A:$A,$A10,
        Segment_Monthly_Gross_Recoverie!$B:$B,H$1)*Sensitivity_Analysis!$B$4</f>
        <v>0</v>
      </c>
      <c r="I28" s="23">
        <f ca="1">SUMIFS(Segment_Monthly_Gross_Recoverie!$C:$C,
        Segment_Monthly_Gross_Recoverie!$A:$A,$A10,
        Segment_Monthly_Gross_Recoverie!$B:$B,I$1)*Sensitivity_Analysis!$B$4</f>
        <v>0</v>
      </c>
      <c r="J28" s="23">
        <f ca="1">SUMIFS(Segment_Monthly_Gross_Recoverie!$C:$C,
        Segment_Monthly_Gross_Recoverie!$A:$A,$A10,
        Segment_Monthly_Gross_Recoverie!$B:$B,J$1)*Sensitivity_Analysis!$B$4</f>
        <v>0</v>
      </c>
      <c r="K28" s="23">
        <f ca="1">SUMIFS(Segment_Monthly_Gross_Recoverie!$C:$C,
        Segment_Monthly_Gross_Recoverie!$A:$A,$A10,
        Segment_Monthly_Gross_Recoverie!$B:$B,K$1)*Sensitivity_Analysis!$B$4</f>
        <v>11.16002729655</v>
      </c>
      <c r="L28" s="23">
        <f ca="1">SUMIFS(Segment_Monthly_Gross_Recoverie!$C:$C,
        Segment_Monthly_Gross_Recoverie!$A:$A,$A10,
        Segment_Monthly_Gross_Recoverie!$B:$B,L$1)*Sensitivity_Analysis!$B$4</f>
        <v>141.71743734444999</v>
      </c>
      <c r="M28" s="23">
        <f ca="1">SUMIFS(Segment_Monthly_Gross_Recoverie!$C:$C,
        Segment_Monthly_Gross_Recoverie!$A:$A,$A10,
        Segment_Monthly_Gross_Recoverie!$B:$B,M$1)*Sensitivity_Analysis!$B$4</f>
        <v>260.94013276200002</v>
      </c>
      <c r="N28" s="23">
        <f ca="1">SUMIFS(Segment_Monthly_Gross_Recoverie!$C:$C,
        Segment_Monthly_Gross_Recoverie!$A:$A,$A10,
        Segment_Monthly_Gross_Recoverie!$B:$B,N$1)*Sensitivity_Analysis!$B$4</f>
        <v>342.18181241324999</v>
      </c>
      <c r="O28" s="23">
        <f ca="1">SUMIFS(Segment_Monthly_Gross_Recoverie!$C:$C,
        Segment_Monthly_Gross_Recoverie!$A:$A,$A10,
        Segment_Monthly_Gross_Recoverie!$B:$B,O$1)*Sensitivity_Analysis!$B$4</f>
        <v>449.98630306694997</v>
      </c>
      <c r="P28" s="23">
        <f ca="1">SUMIFS(Segment_Monthly_Gross_Recoverie!$C:$C,
        Segment_Monthly_Gross_Recoverie!$A:$A,$A10,
        Segment_Monthly_Gross_Recoverie!$B:$B,P$1)*Sensitivity_Analysis!$B$4</f>
        <v>516.07354085675001</v>
      </c>
      <c r="Q28" s="23">
        <f ca="1">SUMIFS(Segment_Monthly_Gross_Recoverie!$C:$C,
        Segment_Monthly_Gross_Recoverie!$A:$A,$A10,
        Segment_Monthly_Gross_Recoverie!$B:$B,Q$1)*Sensitivity_Analysis!$B$4</f>
        <v>576.49906218659999</v>
      </c>
      <c r="R28" s="23">
        <f ca="1">SUMIFS(Segment_Monthly_Gross_Recoverie!$C:$C,
        Segment_Monthly_Gross_Recoverie!$A:$A,$A10,
        Segment_Monthly_Gross_Recoverie!$B:$B,R$1)*Sensitivity_Analysis!$B$4</f>
        <v>654.91272075422501</v>
      </c>
      <c r="S28" s="23">
        <f ca="1">SUMIFS(Segment_Monthly_Gross_Recoverie!$C:$C,
        Segment_Monthly_Gross_Recoverie!$A:$A,$A10,
        Segment_Monthly_Gross_Recoverie!$B:$B,S$1)*Sensitivity_Analysis!$B$4</f>
        <v>726.68274437599996</v>
      </c>
      <c r="T28" s="23">
        <f ca="1">SUMIFS(Segment_Monthly_Gross_Recoverie!$C:$C,
        Segment_Monthly_Gross_Recoverie!$A:$A,$A10,
        Segment_Monthly_Gross_Recoverie!$B:$B,T$1)*Sensitivity_Analysis!$B$4</f>
        <v>806.87474865964998</v>
      </c>
      <c r="U28" s="23">
        <f ca="1">SUMIFS(Segment_Monthly_Gross_Recoverie!$C:$C,
        Segment_Monthly_Gross_Recoverie!$A:$A,$A10,
        Segment_Monthly_Gross_Recoverie!$B:$B,U$1)*Sensitivity_Analysis!$B$4</f>
        <v>897.17549099220003</v>
      </c>
      <c r="V28" s="23">
        <f ca="1">SUMIFS(Segment_Monthly_Gross_Recoverie!$C:$C,
        Segment_Monthly_Gross_Recoverie!$A:$A,$A10,
        Segment_Monthly_Gross_Recoverie!$B:$B,V$1)*Sensitivity_Analysis!$B$4</f>
        <v>956.15321048500005</v>
      </c>
      <c r="W28" s="23">
        <f ca="1">SUMIFS(Segment_Monthly_Gross_Recoverie!$C:$C,
        Segment_Monthly_Gross_Recoverie!$A:$A,$A10,
        Segment_Monthly_Gross_Recoverie!$B:$B,W$1)*Sensitivity_Analysis!$B$4</f>
        <v>1040.1582438228249</v>
      </c>
      <c r="X28" s="23">
        <f ca="1">SUMIFS(Segment_Monthly_Gross_Recoverie!$C:$C,
        Segment_Monthly_Gross_Recoverie!$A:$A,$A10,
        Segment_Monthly_Gross_Recoverie!$B:$B,X$1)*Sensitivity_Analysis!$B$4</f>
        <v>1120.7584533352001</v>
      </c>
      <c r="Y28" s="23">
        <f ca="1">SUMIFS(Segment_Monthly_Gross_Recoverie!$C:$C,
        Segment_Monthly_Gross_Recoverie!$A:$A,$A10,
        Segment_Monthly_Gross_Recoverie!$B:$B,Y$1)*Sensitivity_Analysis!$B$4</f>
        <v>1202.6207301612751</v>
      </c>
      <c r="Z28" s="23">
        <f ca="1">SUMIFS(Segment_Monthly_Gross_Recoverie!$C:$C,
        Segment_Monthly_Gross_Recoverie!$A:$A,$A10,
        Segment_Monthly_Gross_Recoverie!$B:$B,Z$1)*Sensitivity_Analysis!$B$4</f>
        <v>1252.4256778455001</v>
      </c>
      <c r="AA28" s="23">
        <f ca="1">SUMIFS(Segment_Monthly_Gross_Recoverie!$C:$C,
        Segment_Monthly_Gross_Recoverie!$A:$A,$A10,
        Segment_Monthly_Gross_Recoverie!$B:$B,AA$1)*Sensitivity_Analysis!$B$4</f>
        <v>1297.147223627325</v>
      </c>
      <c r="AB28" s="23">
        <f ca="1">SUMIFS(Segment_Monthly_Gross_Recoverie!$C:$C,
        Segment_Monthly_Gross_Recoverie!$A:$A,$A10,
        Segment_Monthly_Gross_Recoverie!$B:$B,AB$1)*Sensitivity_Analysis!$B$4</f>
        <v>1333.8763577436</v>
      </c>
      <c r="AC28" s="23">
        <f ca="1">SUMIFS(Segment_Monthly_Gross_Recoverie!$C:$C,
        Segment_Monthly_Gross_Recoverie!$A:$A,$A10,
        Segment_Monthly_Gross_Recoverie!$B:$B,AC$1)*Sensitivity_Analysis!$B$4</f>
        <v>1364.65387707525</v>
      </c>
      <c r="AD28" s="23">
        <f ca="1">SUMIFS(Segment_Monthly_Gross_Recoverie!$C:$C,
        Segment_Monthly_Gross_Recoverie!$A:$A,$A10,
        Segment_Monthly_Gross_Recoverie!$B:$B,AD$1)*Sensitivity_Analysis!$B$4</f>
        <v>1392.103009406</v>
      </c>
      <c r="AE28" s="23">
        <f ca="1">SUMIFS(Segment_Monthly_Gross_Recoverie!$C:$C,
        Segment_Monthly_Gross_Recoverie!$A:$A,$A10,
        Segment_Monthly_Gross_Recoverie!$B:$B,AE$1)*Sensitivity_Analysis!$B$4</f>
        <v>1399.423227921</v>
      </c>
      <c r="AF28" s="23">
        <f ca="1">SUMIFS(Segment_Monthly_Gross_Recoverie!$C:$C,
        Segment_Monthly_Gross_Recoverie!$A:$A,$A10,
        Segment_Monthly_Gross_Recoverie!$B:$B,AF$1)*Sensitivity_Analysis!$B$4</f>
        <v>1394.0924427989</v>
      </c>
      <c r="AG28" s="23">
        <f ca="1">SUMIFS(Segment_Monthly_Gross_Recoverie!$C:$C,
        Segment_Monthly_Gross_Recoverie!$A:$A,$A10,
        Segment_Monthly_Gross_Recoverie!$B:$B,AG$1)*Sensitivity_Analysis!$B$4</f>
        <v>1382.5809715158</v>
      </c>
      <c r="AH28" s="23">
        <f ca="1">SUMIFS(Segment_Monthly_Gross_Recoverie!$C:$C,
        Segment_Monthly_Gross_Recoverie!$A:$A,$A10,
        Segment_Monthly_Gross_Recoverie!$B:$B,AH$1)*Sensitivity_Analysis!$B$4</f>
        <v>1371.873076027875</v>
      </c>
      <c r="AI28" s="23">
        <f ca="1">SUMIFS(Segment_Monthly_Gross_Recoverie!$C:$C,
        Segment_Monthly_Gross_Recoverie!$A:$A,$A10,
        Segment_Monthly_Gross_Recoverie!$B:$B,AI$1)*Sensitivity_Analysis!$B$4</f>
        <v>1353.6522713398499</v>
      </c>
      <c r="AJ28" s="23">
        <f ca="1">SUMIFS(Segment_Monthly_Gross_Recoverie!$C:$C,
        Segment_Monthly_Gross_Recoverie!$A:$A,$A10,
        Segment_Monthly_Gross_Recoverie!$B:$B,AJ$1)*Sensitivity_Analysis!$B$4</f>
        <v>1348.09841659565</v>
      </c>
      <c r="AK28" s="23">
        <f ca="1">SUMIFS(Segment_Monthly_Gross_Recoverie!$C:$C,
        Segment_Monthly_Gross_Recoverie!$A:$A,$A10,
        Segment_Monthly_Gross_Recoverie!$B:$B,AK$1)*Sensitivity_Analysis!$B$4</f>
        <v>1351.2064664372499</v>
      </c>
      <c r="AL28" s="23">
        <f ca="1">SUMIFS(Segment_Monthly_Gross_Recoverie!$C:$C,
        Segment_Monthly_Gross_Recoverie!$A:$A,$A10,
        Segment_Monthly_Gross_Recoverie!$B:$B,AL$1)*Sensitivity_Analysis!$B$4</f>
        <v>1344.4580859817499</v>
      </c>
      <c r="AM28" s="23">
        <f ca="1">SUMIFS(Segment_Monthly_Gross_Recoverie!$C:$C,
        Segment_Monthly_Gross_Recoverie!$A:$A,$A10,
        Segment_Monthly_Gross_Recoverie!$B:$B,AM$1)*Sensitivity_Analysis!$B$4</f>
        <v>1331.464943493125</v>
      </c>
      <c r="AN28" s="23">
        <f ca="1">SUMIFS(Segment_Monthly_Gross_Recoverie!$C:$C,
        Segment_Monthly_Gross_Recoverie!$A:$A,$A10,
        Segment_Monthly_Gross_Recoverie!$B:$B,AN$1)*Sensitivity_Analysis!$B$4</f>
        <v>1313.5227401591251</v>
      </c>
      <c r="AO28" s="23">
        <f ca="1">SUMIFS(Segment_Monthly_Gross_Recoverie!$C:$C,
        Segment_Monthly_Gross_Recoverie!$A:$A,$A10,
        Segment_Monthly_Gross_Recoverie!$B:$B,AO$1)*Sensitivity_Analysis!$B$4</f>
        <v>1292.9962504017001</v>
      </c>
      <c r="AP28" s="23">
        <f ca="1">SUMIFS(Segment_Monthly_Gross_Recoverie!$C:$C,
        Segment_Monthly_Gross_Recoverie!$A:$A,$A10,
        Segment_Monthly_Gross_Recoverie!$B:$B,AP$1)*Sensitivity_Analysis!$B$4</f>
        <v>1272.4288045180499</v>
      </c>
      <c r="AQ28" s="23">
        <f ca="1">SUMIFS(Segment_Monthly_Gross_Recoverie!$C:$C,
        Segment_Monthly_Gross_Recoverie!$A:$A,$A10,
        Segment_Monthly_Gross_Recoverie!$B:$B,AQ$1)*Sensitivity_Analysis!$B$4</f>
        <v>1248.8981230956001</v>
      </c>
      <c r="AR28" s="23">
        <f ca="1">SUMIFS(Segment_Monthly_Gross_Recoverie!$C:$C,
        Segment_Monthly_Gross_Recoverie!$A:$A,$A10,
        Segment_Monthly_Gross_Recoverie!$B:$B,AR$1)*Sensitivity_Analysis!$B$4</f>
        <v>1226.0950083560001</v>
      </c>
      <c r="AS28" s="23">
        <f ca="1">SUMIFS(Segment_Monthly_Gross_Recoverie!$C:$C,
        Segment_Monthly_Gross_Recoverie!$A:$A,$A10,
        Segment_Monthly_Gross_Recoverie!$B:$B,AS$1)*Sensitivity_Analysis!$B$4</f>
        <v>1204.5629803346999</v>
      </c>
      <c r="AT28" s="23">
        <f ca="1">SUMIFS(Segment_Monthly_Gross_Recoverie!$C:$C,
        Segment_Monthly_Gross_Recoverie!$A:$A,$A10,
        Segment_Monthly_Gross_Recoverie!$B:$B,AT$1)*Sensitivity_Analysis!$B$4</f>
        <v>1185.2038705011751</v>
      </c>
      <c r="AU28" s="23">
        <f ca="1">SUMIFS(Segment_Monthly_Gross_Recoverie!$C:$C,
        Segment_Monthly_Gross_Recoverie!$A:$A,$A10,
        Segment_Monthly_Gross_Recoverie!$B:$B,AU$1)*Sensitivity_Analysis!$B$4</f>
        <v>1166.8588525288501</v>
      </c>
      <c r="AV28" s="23">
        <f ca="1">SUMIFS(Segment_Monthly_Gross_Recoverie!$C:$C,
        Segment_Monthly_Gross_Recoverie!$A:$A,$A10,
        Segment_Monthly_Gross_Recoverie!$B:$B,AV$1)*Sensitivity_Analysis!$B$4</f>
        <v>1151.4772007910001</v>
      </c>
      <c r="AW28" s="23">
        <f ca="1">SUMIFS(Segment_Monthly_Gross_Recoverie!$C:$C,
        Segment_Monthly_Gross_Recoverie!$A:$A,$A10,
        Segment_Monthly_Gross_Recoverie!$B:$B,AW$1)*Sensitivity_Analysis!$B$4</f>
        <v>1133.5123446806249</v>
      </c>
      <c r="AX28" s="23">
        <f ca="1">SUMIFS(Segment_Monthly_Gross_Recoverie!$C:$C,
        Segment_Monthly_Gross_Recoverie!$A:$A,$A10,
        Segment_Monthly_Gross_Recoverie!$B:$B,AX$1)*Sensitivity_Analysis!$B$4</f>
        <v>1118.7723849911999</v>
      </c>
      <c r="AY28" s="23">
        <f ca="1">SUMIFS(Segment_Monthly_Gross_Recoverie!$C:$C,
        Segment_Monthly_Gross_Recoverie!$A:$A,$A10,
        Segment_Monthly_Gross_Recoverie!$B:$B,AY$1)*Sensitivity_Analysis!$B$4</f>
        <v>1100.34263683785</v>
      </c>
      <c r="AZ28" s="23">
        <f ca="1">SUMIFS(Segment_Monthly_Gross_Recoverie!$C:$C,
        Segment_Monthly_Gross_Recoverie!$A:$A,$A10,
        Segment_Monthly_Gross_Recoverie!$B:$B,AZ$1)*Sensitivity_Analysis!$B$4</f>
        <v>1081.1731183488</v>
      </c>
      <c r="BA28" s="23">
        <f ca="1">SUMIFS(Segment_Monthly_Gross_Recoverie!$C:$C,
        Segment_Monthly_Gross_Recoverie!$A:$A,$A10,
        Segment_Monthly_Gross_Recoverie!$B:$B,BA$1)*Sensitivity_Analysis!$B$4</f>
        <v>1064.0293480778</v>
      </c>
      <c r="BB28" s="23">
        <f ca="1">SUMIFS(Segment_Monthly_Gross_Recoverie!$C:$C,
        Segment_Monthly_Gross_Recoverie!$A:$A,$A10,
        Segment_Monthly_Gross_Recoverie!$B:$B,BB$1)*Sensitivity_Analysis!$B$4</f>
        <v>1044.582310943425</v>
      </c>
      <c r="BC28" s="23">
        <f ca="1">SUMIFS(Segment_Monthly_Gross_Recoverie!$C:$C,
        Segment_Monthly_Gross_Recoverie!$A:$A,$A10,
        Segment_Monthly_Gross_Recoverie!$B:$B,BC$1)*Sensitivity_Analysis!$B$4</f>
        <v>1025.7915298620001</v>
      </c>
      <c r="BD28" s="23">
        <f ca="1">SUMIFS(Segment_Monthly_Gross_Recoverie!$C:$C,
        Segment_Monthly_Gross_Recoverie!$A:$A,$A10,
        Segment_Monthly_Gross_Recoverie!$B:$B,BD$1)*Sensitivity_Analysis!$B$4</f>
        <v>1010.703688631725</v>
      </c>
      <c r="BE28" s="23">
        <f ca="1">SUMIFS(Segment_Monthly_Gross_Recoverie!$C:$C,
        Segment_Monthly_Gross_Recoverie!$A:$A,$A10,
        Segment_Monthly_Gross_Recoverie!$B:$B,BE$1)*Sensitivity_Analysis!$B$4</f>
        <v>992.57540467365004</v>
      </c>
      <c r="BF28" s="23">
        <f ca="1">SUMIFS(Segment_Monthly_Gross_Recoverie!$C:$C,
        Segment_Monthly_Gross_Recoverie!$A:$A,$A10,
        Segment_Monthly_Gross_Recoverie!$B:$B,BF$1)*Sensitivity_Analysis!$B$4</f>
        <v>976.06121133937495</v>
      </c>
      <c r="BG28" s="23">
        <f ca="1">SUMIFS(Segment_Monthly_Gross_Recoverie!$C:$C,
        Segment_Monthly_Gross_Recoverie!$A:$A,$A10,
        Segment_Monthly_Gross_Recoverie!$B:$B,BG$1)*Sensitivity_Analysis!$B$4</f>
        <v>956.73240321749995</v>
      </c>
      <c r="BH28" s="23">
        <f ca="1">SUMIFS(Segment_Monthly_Gross_Recoverie!$C:$C,
        Segment_Monthly_Gross_Recoverie!$A:$A,$A10,
        Segment_Monthly_Gross_Recoverie!$B:$B,BH$1)*Sensitivity_Analysis!$B$4</f>
        <v>941.07967705844999</v>
      </c>
      <c r="BI28" s="23">
        <f ca="1">SUMIFS(Segment_Monthly_Gross_Recoverie!$C:$C,
        Segment_Monthly_Gross_Recoverie!$A:$A,$A10,
        Segment_Monthly_Gross_Recoverie!$B:$B,BI$1)*Sensitivity_Analysis!$B$4</f>
        <v>923.97872366460001</v>
      </c>
      <c r="BJ28" s="23">
        <f ca="1">SUMIFS(Segment_Monthly_Gross_Recoverie!$C:$C,
        Segment_Monthly_Gross_Recoverie!$A:$A,$A10,
        Segment_Monthly_Gross_Recoverie!$B:$B,BJ$1)*Sensitivity_Analysis!$B$4</f>
        <v>909.73118196040002</v>
      </c>
      <c r="BK28" s="23">
        <f ca="1">SUMIFS(Segment_Monthly_Gross_Recoverie!$C:$C,
        Segment_Monthly_Gross_Recoverie!$A:$A,$A10,
        Segment_Monthly_Gross_Recoverie!$B:$B,BK$1)*Sensitivity_Analysis!$B$4</f>
        <v>899.81563105887506</v>
      </c>
      <c r="BL28" s="23">
        <f ca="1">SUMIFS(Segment_Monthly_Gross_Recoverie!$C:$C,
        Segment_Monthly_Gross_Recoverie!$A:$A,$A10,
        Segment_Monthly_Gross_Recoverie!$B:$B,BL$1)*Sensitivity_Analysis!$B$4</f>
        <v>884.53379179549995</v>
      </c>
      <c r="BM28" s="23">
        <f ca="1">SUMIFS(Segment_Monthly_Gross_Recoverie!$C:$C,
        Segment_Monthly_Gross_Recoverie!$A:$A,$A10,
        Segment_Monthly_Gross_Recoverie!$B:$B,BM$1)*Sensitivity_Analysis!$B$4</f>
        <v>872.13187089049995</v>
      </c>
      <c r="BN28" s="23">
        <f ca="1">SUMIFS(Segment_Monthly_Gross_Recoverie!$C:$C,
        Segment_Monthly_Gross_Recoverie!$A:$A,$A10,
        Segment_Monthly_Gross_Recoverie!$B:$B,BN$1)*Sensitivity_Analysis!$B$4</f>
        <v>858.20715408802505</v>
      </c>
      <c r="BO28" s="23">
        <f ca="1">SUMIFS(Segment_Monthly_Gross_Recoverie!$C:$C,
        Segment_Monthly_Gross_Recoverie!$A:$A,$A10,
        Segment_Monthly_Gross_Recoverie!$B:$B,BO$1)*Sensitivity_Analysis!$B$4</f>
        <v>844.32637372859995</v>
      </c>
      <c r="BP28" s="23">
        <f ca="1">SUMIFS(Segment_Monthly_Gross_Recoverie!$C:$C,
        Segment_Monthly_Gross_Recoverie!$A:$A,$A10,
        Segment_Monthly_Gross_Recoverie!$B:$B,BP$1)*Sensitivity_Analysis!$B$4</f>
        <v>831.53106526559998</v>
      </c>
      <c r="BQ28" s="23">
        <f ca="1">SUMIFS(Segment_Monthly_Gross_Recoverie!$C:$C,
        Segment_Monthly_Gross_Recoverie!$A:$A,$A10,
        Segment_Monthly_Gross_Recoverie!$B:$B,BQ$1)*Sensitivity_Analysis!$B$4</f>
        <v>819.08883917490004</v>
      </c>
      <c r="BR28" s="23">
        <f ca="1">SUMIFS(Segment_Monthly_Gross_Recoverie!$C:$C,
        Segment_Monthly_Gross_Recoverie!$A:$A,$A10,
        Segment_Monthly_Gross_Recoverie!$B:$B,BR$1)*Sensitivity_Analysis!$B$4</f>
        <v>810.94961336095002</v>
      </c>
      <c r="BS28" s="23">
        <f ca="1">SUMIFS(Segment_Monthly_Gross_Recoverie!$C:$C,
        Segment_Monthly_Gross_Recoverie!$A:$A,$A10,
        Segment_Monthly_Gross_Recoverie!$B:$B,BS$1)*Sensitivity_Analysis!$B$4</f>
        <v>796.92606452742496</v>
      </c>
      <c r="BT28" s="23">
        <f ca="1">SUMIFS(Segment_Monthly_Gross_Recoverie!$C:$C,
        Segment_Monthly_Gross_Recoverie!$A:$A,$A10,
        Segment_Monthly_Gross_Recoverie!$B:$B,BT$1)*Sensitivity_Analysis!$B$4</f>
        <v>784.49428671750002</v>
      </c>
      <c r="BU28" s="23">
        <f ca="1">SUMIFS(Segment_Monthly_Gross_Recoverie!$C:$C,
        Segment_Monthly_Gross_Recoverie!$A:$A,$A10,
        Segment_Monthly_Gross_Recoverie!$B:$B,BU$1)*Sensitivity_Analysis!$B$4</f>
        <v>773.02686581692501</v>
      </c>
      <c r="BV28" s="23">
        <f ca="1">SUMIFS(Segment_Monthly_Gross_Recoverie!$C:$C,
        Segment_Monthly_Gross_Recoverie!$A:$A,$A10,
        Segment_Monthly_Gross_Recoverie!$B:$B,BV$1)*Sensitivity_Analysis!$B$4</f>
        <v>758.44478099059995</v>
      </c>
      <c r="BW28" s="23">
        <f ca="1">SUMIFS(Segment_Monthly_Gross_Recoverie!$C:$C,
        Segment_Monthly_Gross_Recoverie!$A:$A,$A10,
        Segment_Monthly_Gross_Recoverie!$B:$B,BW$1)*Sensitivity_Analysis!$B$4</f>
        <v>746.21521143749999</v>
      </c>
      <c r="BX28" s="23">
        <f ca="1">SUMIFS(Segment_Monthly_Gross_Recoverie!$C:$C,
        Segment_Monthly_Gross_Recoverie!$A:$A,$A10,
        Segment_Monthly_Gross_Recoverie!$B:$B,BX$1)*Sensitivity_Analysis!$B$4</f>
        <v>734.80190038449996</v>
      </c>
      <c r="BY28" s="23">
        <f ca="1">SUMIFS(Segment_Monthly_Gross_Recoverie!$C:$C,
        Segment_Monthly_Gross_Recoverie!$A:$A,$A10,
        Segment_Monthly_Gross_Recoverie!$B:$B,BY$1)*Sensitivity_Analysis!$B$4</f>
        <v>723.19700678059996</v>
      </c>
      <c r="BZ28" s="23">
        <f ca="1">SUMIFS(Segment_Monthly_Gross_Recoverie!$C:$C,
        Segment_Monthly_Gross_Recoverie!$A:$A,$A10,
        Segment_Monthly_Gross_Recoverie!$B:$B,BZ$1)*Sensitivity_Analysis!$B$4</f>
        <v>709.61649218624996</v>
      </c>
      <c r="CA28" s="23">
        <f ca="1">SUMIFS(Segment_Monthly_Gross_Recoverie!$C:$C,
        Segment_Monthly_Gross_Recoverie!$A:$A,$A10,
        Segment_Monthly_Gross_Recoverie!$B:$B,CA$1)*Sensitivity_Analysis!$B$4</f>
        <v>696.95518735457495</v>
      </c>
      <c r="CB28" s="23">
        <f ca="1">SUMIFS(Segment_Monthly_Gross_Recoverie!$C:$C,
        Segment_Monthly_Gross_Recoverie!$A:$A,$A10,
        Segment_Monthly_Gross_Recoverie!$B:$B,CB$1)*Sensitivity_Analysis!$B$4</f>
        <v>686.40985618417506</v>
      </c>
      <c r="CC28" s="23">
        <f ca="1">SUMIFS(Segment_Monthly_Gross_Recoverie!$C:$C,
        Segment_Monthly_Gross_Recoverie!$A:$A,$A10,
        Segment_Monthly_Gross_Recoverie!$B:$B,CC$1)*Sensitivity_Analysis!$B$4</f>
        <v>672.8196557709</v>
      </c>
      <c r="CD28" s="23">
        <f ca="1">SUMIFS(Segment_Monthly_Gross_Recoverie!$C:$C,
        Segment_Monthly_Gross_Recoverie!$A:$A,$A10,
        Segment_Monthly_Gross_Recoverie!$B:$B,CD$1)*Sensitivity_Analysis!$B$4</f>
        <v>659.49605433817499</v>
      </c>
      <c r="CE28" s="23">
        <f ca="1">SUMIFS(Segment_Monthly_Gross_Recoverie!$C:$C,
        Segment_Monthly_Gross_Recoverie!$A:$A,$A10,
        Segment_Monthly_Gross_Recoverie!$B:$B,CE$1)*Sensitivity_Analysis!$B$4</f>
        <v>646.43905188600002</v>
      </c>
      <c r="CF28" s="23">
        <f ca="1">SUMIFS(Segment_Monthly_Gross_Recoverie!$C:$C,
        Segment_Monthly_Gross_Recoverie!$A:$A,$A10,
        Segment_Monthly_Gross_Recoverie!$B:$B,CF$1)*Sensitivity_Analysis!$B$4</f>
        <v>634.44960051552505</v>
      </c>
      <c r="CG28" s="23">
        <f ca="1">SUMIFS(Segment_Monthly_Gross_Recoverie!$C:$C,
        Segment_Monthly_Gross_Recoverie!$A:$A,$A10,
        Segment_Monthly_Gross_Recoverie!$B:$B,CG$1)*Sensitivity_Analysis!$B$4</f>
        <v>622.7447465939</v>
      </c>
      <c r="CH28" s="19"/>
    </row>
    <row r="29" spans="1:86" ht="12.75" x14ac:dyDescent="0.2">
      <c r="A29" s="28" t="str">
        <f ca="1">IFERROR(__xludf.DUMMYFUNCTION("""COMPUTED_VALUE"""),"prime_q3")</f>
        <v>prime_q3</v>
      </c>
      <c r="B29" s="22">
        <f ca="1">SUMIFS(Segment_Monthly_Gross_Recoverie!$C:$C,
        Segment_Monthly_Gross_Recoverie!$A:$A,$A11,
        Segment_Monthly_Gross_Recoverie!$B:$B,B$1)*Sensitivity_Analysis!$B$4</f>
        <v>0</v>
      </c>
      <c r="C29" s="22">
        <f ca="1">SUMIFS(Segment_Monthly_Gross_Recoverie!$C:$C,
        Segment_Monthly_Gross_Recoverie!$A:$A,$A11,
        Segment_Monthly_Gross_Recoverie!$B:$B,C$1)*Sensitivity_Analysis!$B$4</f>
        <v>0</v>
      </c>
      <c r="D29" s="22">
        <f ca="1">SUMIFS(Segment_Monthly_Gross_Recoverie!$C:$C,
        Segment_Monthly_Gross_Recoverie!$A:$A,$A11,
        Segment_Monthly_Gross_Recoverie!$B:$B,D$1)*Sensitivity_Analysis!$B$4</f>
        <v>0</v>
      </c>
      <c r="E29" s="22">
        <f ca="1">SUMIFS(Segment_Monthly_Gross_Recoverie!$C:$C,
        Segment_Monthly_Gross_Recoverie!$A:$A,$A11,
        Segment_Monthly_Gross_Recoverie!$B:$B,E$1)*Sensitivity_Analysis!$B$4</f>
        <v>0</v>
      </c>
      <c r="F29" s="22">
        <f ca="1">SUMIFS(Segment_Monthly_Gross_Recoverie!$C:$C,
        Segment_Monthly_Gross_Recoverie!$A:$A,$A11,
        Segment_Monthly_Gross_Recoverie!$B:$B,F$1)*Sensitivity_Analysis!$B$4</f>
        <v>0</v>
      </c>
      <c r="G29" s="22">
        <f ca="1">SUMIFS(Segment_Monthly_Gross_Recoverie!$C:$C,
        Segment_Monthly_Gross_Recoverie!$A:$A,$A11,
        Segment_Monthly_Gross_Recoverie!$B:$B,G$1)*Sensitivity_Analysis!$B$4</f>
        <v>0</v>
      </c>
      <c r="H29" s="22">
        <f ca="1">SUMIFS(Segment_Monthly_Gross_Recoverie!$C:$C,
        Segment_Monthly_Gross_Recoverie!$A:$A,$A11,
        Segment_Monthly_Gross_Recoverie!$B:$B,H$1)*Sensitivity_Analysis!$B$4</f>
        <v>0</v>
      </c>
      <c r="I29" s="22">
        <f ca="1">SUMIFS(Segment_Monthly_Gross_Recoverie!$C:$C,
        Segment_Monthly_Gross_Recoverie!$A:$A,$A11,
        Segment_Monthly_Gross_Recoverie!$B:$B,I$1)*Sensitivity_Analysis!$B$4</f>
        <v>0</v>
      </c>
      <c r="J29" s="22">
        <f ca="1">SUMIFS(Segment_Monthly_Gross_Recoverie!$C:$C,
        Segment_Monthly_Gross_Recoverie!$A:$A,$A11,
        Segment_Monthly_Gross_Recoverie!$B:$B,J$1)*Sensitivity_Analysis!$B$4</f>
        <v>0</v>
      </c>
      <c r="K29" s="22">
        <f ca="1">SUMIFS(Segment_Monthly_Gross_Recoverie!$C:$C,
        Segment_Monthly_Gross_Recoverie!$A:$A,$A11,
        Segment_Monthly_Gross_Recoverie!$B:$B,K$1)*Sensitivity_Analysis!$B$4</f>
        <v>3.4175241671999999</v>
      </c>
      <c r="L29" s="22">
        <f ca="1">SUMIFS(Segment_Monthly_Gross_Recoverie!$C:$C,
        Segment_Monthly_Gross_Recoverie!$A:$A,$A11,
        Segment_Monthly_Gross_Recoverie!$B:$B,L$1)*Sensitivity_Analysis!$B$4</f>
        <v>35.885764292399998</v>
      </c>
      <c r="M29" s="22">
        <f ca="1">SUMIFS(Segment_Monthly_Gross_Recoverie!$C:$C,
        Segment_Monthly_Gross_Recoverie!$A:$A,$A11,
        Segment_Monthly_Gross_Recoverie!$B:$B,M$1)*Sensitivity_Analysis!$B$4</f>
        <v>118.15522992</v>
      </c>
      <c r="N29" s="22">
        <f ca="1">SUMIFS(Segment_Monthly_Gross_Recoverie!$C:$C,
        Segment_Monthly_Gross_Recoverie!$A:$A,$A11,
        Segment_Monthly_Gross_Recoverie!$B:$B,N$1)*Sensitivity_Analysis!$B$4</f>
        <v>170.6334344064</v>
      </c>
      <c r="O29" s="22">
        <f ca="1">SUMIFS(Segment_Monthly_Gross_Recoverie!$C:$C,
        Segment_Monthly_Gross_Recoverie!$A:$A,$A11,
        Segment_Monthly_Gross_Recoverie!$B:$B,O$1)*Sensitivity_Analysis!$B$4</f>
        <v>244.64837754825001</v>
      </c>
      <c r="P29" s="22">
        <f ca="1">SUMIFS(Segment_Monthly_Gross_Recoverie!$C:$C,
        Segment_Monthly_Gross_Recoverie!$A:$A,$A11,
        Segment_Monthly_Gross_Recoverie!$B:$B,P$1)*Sensitivity_Analysis!$B$4</f>
        <v>302.34742434125002</v>
      </c>
      <c r="Q29" s="22">
        <f ca="1">SUMIFS(Segment_Monthly_Gross_Recoverie!$C:$C,
        Segment_Monthly_Gross_Recoverie!$A:$A,$A11,
        Segment_Monthly_Gross_Recoverie!$B:$B,Q$1)*Sensitivity_Analysis!$B$4</f>
        <v>352.25034506219998</v>
      </c>
      <c r="R29" s="22">
        <f ca="1">SUMIFS(Segment_Monthly_Gross_Recoverie!$C:$C,
        Segment_Monthly_Gross_Recoverie!$A:$A,$A11,
        Segment_Monthly_Gross_Recoverie!$B:$B,R$1)*Sensitivity_Analysis!$B$4</f>
        <v>416.53338586565002</v>
      </c>
      <c r="S29" s="22">
        <f ca="1">SUMIFS(Segment_Monthly_Gross_Recoverie!$C:$C,
        Segment_Monthly_Gross_Recoverie!$A:$A,$A11,
        Segment_Monthly_Gross_Recoverie!$B:$B,S$1)*Sensitivity_Analysis!$B$4</f>
        <v>473.03722330900001</v>
      </c>
      <c r="T29" s="22">
        <f ca="1">SUMIFS(Segment_Monthly_Gross_Recoverie!$C:$C,
        Segment_Monthly_Gross_Recoverie!$A:$A,$A11,
        Segment_Monthly_Gross_Recoverie!$B:$B,T$1)*Sensitivity_Analysis!$B$4</f>
        <v>540.37042471630002</v>
      </c>
      <c r="U29" s="22">
        <f ca="1">SUMIFS(Segment_Monthly_Gross_Recoverie!$C:$C,
        Segment_Monthly_Gross_Recoverie!$A:$A,$A11,
        Segment_Monthly_Gross_Recoverie!$B:$B,U$1)*Sensitivity_Analysis!$B$4</f>
        <v>563.15375300519997</v>
      </c>
      <c r="V29" s="22">
        <f ca="1">SUMIFS(Segment_Monthly_Gross_Recoverie!$C:$C,
        Segment_Monthly_Gross_Recoverie!$A:$A,$A11,
        Segment_Monthly_Gross_Recoverie!$B:$B,V$1)*Sensitivity_Analysis!$B$4</f>
        <v>653.5894764075</v>
      </c>
      <c r="W29" s="22">
        <f ca="1">SUMIFS(Segment_Monthly_Gross_Recoverie!$C:$C,
        Segment_Monthly_Gross_Recoverie!$A:$A,$A11,
        Segment_Monthly_Gross_Recoverie!$B:$B,W$1)*Sensitivity_Analysis!$B$4</f>
        <v>687.31544622502497</v>
      </c>
      <c r="X29" s="22">
        <f ca="1">SUMIFS(Segment_Monthly_Gross_Recoverie!$C:$C,
        Segment_Monthly_Gross_Recoverie!$A:$A,$A11,
        Segment_Monthly_Gross_Recoverie!$B:$B,X$1)*Sensitivity_Analysis!$B$4</f>
        <v>733.22362443120005</v>
      </c>
      <c r="Y29" s="22">
        <f ca="1">SUMIFS(Segment_Monthly_Gross_Recoverie!$C:$C,
        Segment_Monthly_Gross_Recoverie!$A:$A,$A11,
        Segment_Monthly_Gross_Recoverie!$B:$B,Y$1)*Sensitivity_Analysis!$B$4</f>
        <v>790.98869921774997</v>
      </c>
      <c r="Z29" s="22">
        <f ca="1">SUMIFS(Segment_Monthly_Gross_Recoverie!$C:$C,
        Segment_Monthly_Gross_Recoverie!$A:$A,$A11,
        Segment_Monthly_Gross_Recoverie!$B:$B,Z$1)*Sensitivity_Analysis!$B$4</f>
        <v>857.31590180565001</v>
      </c>
      <c r="AA29" s="22">
        <f ca="1">SUMIFS(Segment_Monthly_Gross_Recoverie!$C:$C,
        Segment_Monthly_Gross_Recoverie!$A:$A,$A11,
        Segment_Monthly_Gross_Recoverie!$B:$B,AA$1)*Sensitivity_Analysis!$B$4</f>
        <v>912.57360862132498</v>
      </c>
      <c r="AB29" s="22">
        <f ca="1">SUMIFS(Segment_Monthly_Gross_Recoverie!$C:$C,
        Segment_Monthly_Gross_Recoverie!$A:$A,$A11,
        Segment_Monthly_Gross_Recoverie!$B:$B,AB$1)*Sensitivity_Analysis!$B$4</f>
        <v>955.78679731260002</v>
      </c>
      <c r="AC29" s="22">
        <f ca="1">SUMIFS(Segment_Monthly_Gross_Recoverie!$C:$C,
        Segment_Monthly_Gross_Recoverie!$A:$A,$A11,
        Segment_Monthly_Gross_Recoverie!$B:$B,AC$1)*Sensitivity_Analysis!$B$4</f>
        <v>1025.938515255375</v>
      </c>
      <c r="AD29" s="22">
        <f ca="1">SUMIFS(Segment_Monthly_Gross_Recoverie!$C:$C,
        Segment_Monthly_Gross_Recoverie!$A:$A,$A11,
        Segment_Monthly_Gross_Recoverie!$B:$B,AD$1)*Sensitivity_Analysis!$B$4</f>
        <v>1073.2227781826</v>
      </c>
      <c r="AE29" s="22">
        <f ca="1">SUMIFS(Segment_Monthly_Gross_Recoverie!$C:$C,
        Segment_Monthly_Gross_Recoverie!$A:$A,$A11,
        Segment_Monthly_Gross_Recoverie!$B:$B,AE$1)*Sensitivity_Analysis!$B$4</f>
        <v>1116.6533029791001</v>
      </c>
      <c r="AF29" s="22">
        <f ca="1">SUMIFS(Segment_Monthly_Gross_Recoverie!$C:$C,
        Segment_Monthly_Gross_Recoverie!$A:$A,$A11,
        Segment_Monthly_Gross_Recoverie!$B:$B,AF$1)*Sensitivity_Analysis!$B$4</f>
        <v>1130.4764168418001</v>
      </c>
      <c r="AG29" s="22">
        <f ca="1">SUMIFS(Segment_Monthly_Gross_Recoverie!$C:$C,
        Segment_Monthly_Gross_Recoverie!$A:$A,$A11,
        Segment_Monthly_Gross_Recoverie!$B:$B,AG$1)*Sensitivity_Analysis!$B$4</f>
        <v>1145.8322084336751</v>
      </c>
      <c r="AH29" s="22">
        <f ca="1">SUMIFS(Segment_Monthly_Gross_Recoverie!$C:$C,
        Segment_Monthly_Gross_Recoverie!$A:$A,$A11,
        Segment_Monthly_Gross_Recoverie!$B:$B,AH$1)*Sensitivity_Analysis!$B$4</f>
        <v>1188.76994523645</v>
      </c>
      <c r="AI29" s="22">
        <f ca="1">SUMIFS(Segment_Monthly_Gross_Recoverie!$C:$C,
        Segment_Monthly_Gross_Recoverie!$A:$A,$A11,
        Segment_Monthly_Gross_Recoverie!$B:$B,AI$1)*Sensitivity_Analysis!$B$4</f>
        <v>1219.6571035422</v>
      </c>
      <c r="AJ29" s="22">
        <f ca="1">SUMIFS(Segment_Monthly_Gross_Recoverie!$C:$C,
        Segment_Monthly_Gross_Recoverie!$A:$A,$A11,
        Segment_Monthly_Gross_Recoverie!$B:$B,AJ$1)*Sensitivity_Analysis!$B$4</f>
        <v>1247.0294104437251</v>
      </c>
      <c r="AK29" s="22">
        <f ca="1">SUMIFS(Segment_Monthly_Gross_Recoverie!$C:$C,
        Segment_Monthly_Gross_Recoverie!$A:$A,$A11,
        Segment_Monthly_Gross_Recoverie!$B:$B,AK$1)*Sensitivity_Analysis!$B$4</f>
        <v>1262.613493363375</v>
      </c>
      <c r="AL29" s="22">
        <f ca="1">SUMIFS(Segment_Monthly_Gross_Recoverie!$C:$C,
        Segment_Monthly_Gross_Recoverie!$A:$A,$A11,
        Segment_Monthly_Gross_Recoverie!$B:$B,AL$1)*Sensitivity_Analysis!$B$4</f>
        <v>1273.3585449442501</v>
      </c>
      <c r="AM29" s="22">
        <f ca="1">SUMIFS(Segment_Monthly_Gross_Recoverie!$C:$C,
        Segment_Monthly_Gross_Recoverie!$A:$A,$A11,
        Segment_Monthly_Gross_Recoverie!$B:$B,AM$1)*Sensitivity_Analysis!$B$4</f>
        <v>1283.6568617862499</v>
      </c>
      <c r="AN29" s="22">
        <f ca="1">SUMIFS(Segment_Monthly_Gross_Recoverie!$C:$C,
        Segment_Monthly_Gross_Recoverie!$A:$A,$A11,
        Segment_Monthly_Gross_Recoverie!$B:$B,AN$1)*Sensitivity_Analysis!$B$4</f>
        <v>1268.2113121766249</v>
      </c>
      <c r="AO29" s="22">
        <f ca="1">SUMIFS(Segment_Monthly_Gross_Recoverie!$C:$C,
        Segment_Monthly_Gross_Recoverie!$A:$A,$A11,
        Segment_Monthly_Gross_Recoverie!$B:$B,AO$1)*Sensitivity_Analysis!$B$4</f>
        <v>1265.37645743145</v>
      </c>
      <c r="AP29" s="22">
        <f ca="1">SUMIFS(Segment_Monthly_Gross_Recoverie!$C:$C,
        Segment_Monthly_Gross_Recoverie!$A:$A,$A11,
        Segment_Monthly_Gross_Recoverie!$B:$B,AP$1)*Sensitivity_Analysis!$B$4</f>
        <v>1253.8351246443499</v>
      </c>
      <c r="AQ29" s="22">
        <f ca="1">SUMIFS(Segment_Monthly_Gross_Recoverie!$C:$C,
        Segment_Monthly_Gross_Recoverie!$A:$A,$A11,
        Segment_Monthly_Gross_Recoverie!$B:$B,AQ$1)*Sensitivity_Analysis!$B$4</f>
        <v>1237.6876823844</v>
      </c>
      <c r="AR29" s="22">
        <f ca="1">SUMIFS(Segment_Monthly_Gross_Recoverie!$C:$C,
        Segment_Monthly_Gross_Recoverie!$A:$A,$A11,
        Segment_Monthly_Gross_Recoverie!$B:$B,AR$1)*Sensitivity_Analysis!$B$4</f>
        <v>1227.2995543219999</v>
      </c>
      <c r="AS29" s="22">
        <f ca="1">SUMIFS(Segment_Monthly_Gross_Recoverie!$C:$C,
        Segment_Monthly_Gross_Recoverie!$A:$A,$A11,
        Segment_Monthly_Gross_Recoverie!$B:$B,AS$1)*Sensitivity_Analysis!$B$4</f>
        <v>1210.9780397418749</v>
      </c>
      <c r="AT29" s="22">
        <f ca="1">SUMIFS(Segment_Monthly_Gross_Recoverie!$C:$C,
        Segment_Monthly_Gross_Recoverie!$A:$A,$A11,
        Segment_Monthly_Gross_Recoverie!$B:$B,AT$1)*Sensitivity_Analysis!$B$4</f>
        <v>1195.2216777543999</v>
      </c>
      <c r="AU29" s="22">
        <f ca="1">SUMIFS(Segment_Monthly_Gross_Recoverie!$C:$C,
        Segment_Monthly_Gross_Recoverie!$A:$A,$A11,
        Segment_Monthly_Gross_Recoverie!$B:$B,AU$1)*Sensitivity_Analysis!$B$4</f>
        <v>1175.2510137069</v>
      </c>
      <c r="AV29" s="22">
        <f ca="1">SUMIFS(Segment_Monthly_Gross_Recoverie!$C:$C,
        Segment_Monthly_Gross_Recoverie!$A:$A,$A11,
        Segment_Monthly_Gross_Recoverie!$B:$B,AV$1)*Sensitivity_Analysis!$B$4</f>
        <v>1160.45615178</v>
      </c>
      <c r="AW29" s="22">
        <f ca="1">SUMIFS(Segment_Monthly_Gross_Recoverie!$C:$C,
        Segment_Monthly_Gross_Recoverie!$A:$A,$A11,
        Segment_Monthly_Gross_Recoverie!$B:$B,AW$1)*Sensitivity_Analysis!$B$4</f>
        <v>1145.1363437377499</v>
      </c>
      <c r="AX29" s="22">
        <f ca="1">SUMIFS(Segment_Monthly_Gross_Recoverie!$C:$C,
        Segment_Monthly_Gross_Recoverie!$A:$A,$A11,
        Segment_Monthly_Gross_Recoverie!$B:$B,AX$1)*Sensitivity_Analysis!$B$4</f>
        <v>1127.97293154865</v>
      </c>
      <c r="AY29" s="22">
        <f ca="1">SUMIFS(Segment_Monthly_Gross_Recoverie!$C:$C,
        Segment_Monthly_Gross_Recoverie!$A:$A,$A11,
        Segment_Monthly_Gross_Recoverie!$B:$B,AY$1)*Sensitivity_Analysis!$B$4</f>
        <v>1120.2560368797001</v>
      </c>
      <c r="AZ29" s="22">
        <f ca="1">SUMIFS(Segment_Monthly_Gross_Recoverie!$C:$C,
        Segment_Monthly_Gross_Recoverie!$A:$A,$A11,
        Segment_Monthly_Gross_Recoverie!$B:$B,AZ$1)*Sensitivity_Analysis!$B$4</f>
        <v>1106.1223811807999</v>
      </c>
      <c r="BA29" s="22">
        <f ca="1">SUMIFS(Segment_Monthly_Gross_Recoverie!$C:$C,
        Segment_Monthly_Gross_Recoverie!$A:$A,$A11,
        Segment_Monthly_Gross_Recoverie!$B:$B,BA$1)*Sensitivity_Analysis!$B$4</f>
        <v>1091.4657602074999</v>
      </c>
      <c r="BB29" s="22">
        <f ca="1">SUMIFS(Segment_Monthly_Gross_Recoverie!$C:$C,
        Segment_Monthly_Gross_Recoverie!$A:$A,$A11,
        Segment_Monthly_Gross_Recoverie!$B:$B,BB$1)*Sensitivity_Analysis!$B$4</f>
        <v>1079.352448639125</v>
      </c>
      <c r="BC29" s="22">
        <f ca="1">SUMIFS(Segment_Monthly_Gross_Recoverie!$C:$C,
        Segment_Monthly_Gross_Recoverie!$A:$A,$A11,
        Segment_Monthly_Gross_Recoverie!$B:$B,BC$1)*Sensitivity_Analysis!$B$4</f>
        <v>1067.2966330576</v>
      </c>
      <c r="BD29" s="22">
        <f ca="1">SUMIFS(Segment_Monthly_Gross_Recoverie!$C:$C,
        Segment_Monthly_Gross_Recoverie!$A:$A,$A11,
        Segment_Monthly_Gross_Recoverie!$B:$B,BD$1)*Sensitivity_Analysis!$B$4</f>
        <v>1058.458170917125</v>
      </c>
      <c r="BE29" s="22">
        <f ca="1">SUMIFS(Segment_Monthly_Gross_Recoverie!$C:$C,
        Segment_Monthly_Gross_Recoverie!$A:$A,$A11,
        Segment_Monthly_Gross_Recoverie!$B:$B,BE$1)*Sensitivity_Analysis!$B$4</f>
        <v>1048.9606000823251</v>
      </c>
      <c r="BF29" s="22">
        <f ca="1">SUMIFS(Segment_Monthly_Gross_Recoverie!$C:$C,
        Segment_Monthly_Gross_Recoverie!$A:$A,$A11,
        Segment_Monthly_Gross_Recoverie!$B:$B,BF$1)*Sensitivity_Analysis!$B$4</f>
        <v>1036.9638178800001</v>
      </c>
      <c r="BG29" s="22">
        <f ca="1">SUMIFS(Segment_Monthly_Gross_Recoverie!$C:$C,
        Segment_Monthly_Gross_Recoverie!$A:$A,$A11,
        Segment_Monthly_Gross_Recoverie!$B:$B,BG$1)*Sensitivity_Analysis!$B$4</f>
        <v>1032.3802012875001</v>
      </c>
      <c r="BH29" s="22">
        <f ca="1">SUMIFS(Segment_Monthly_Gross_Recoverie!$C:$C,
        Segment_Monthly_Gross_Recoverie!$A:$A,$A11,
        Segment_Monthly_Gross_Recoverie!$B:$B,BH$1)*Sensitivity_Analysis!$B$4</f>
        <v>1028.3065951085</v>
      </c>
      <c r="BI29" s="22">
        <f ca="1">SUMIFS(Segment_Monthly_Gross_Recoverie!$C:$C,
        Segment_Monthly_Gross_Recoverie!$A:$A,$A11,
        Segment_Monthly_Gross_Recoverie!$B:$B,BI$1)*Sensitivity_Analysis!$B$4</f>
        <v>1024.58872727985</v>
      </c>
      <c r="BJ29" s="22">
        <f ca="1">SUMIFS(Segment_Monthly_Gross_Recoverie!$C:$C,
        Segment_Monthly_Gross_Recoverie!$A:$A,$A11,
        Segment_Monthly_Gross_Recoverie!$B:$B,BJ$1)*Sensitivity_Analysis!$B$4</f>
        <v>1036.8123558616001</v>
      </c>
      <c r="BK29" s="22">
        <f ca="1">SUMIFS(Segment_Monthly_Gross_Recoverie!$C:$C,
        Segment_Monthly_Gross_Recoverie!$A:$A,$A11,
        Segment_Monthly_Gross_Recoverie!$B:$B,BK$1)*Sensitivity_Analysis!$B$4</f>
        <v>1034.6410556619001</v>
      </c>
      <c r="BL29" s="22">
        <f ca="1">SUMIFS(Segment_Monthly_Gross_Recoverie!$C:$C,
        Segment_Monthly_Gross_Recoverie!$A:$A,$A11,
        Segment_Monthly_Gross_Recoverie!$B:$B,BL$1)*Sensitivity_Analysis!$B$4</f>
        <v>1038.2239770710501</v>
      </c>
      <c r="BM29" s="22">
        <f ca="1">SUMIFS(Segment_Monthly_Gross_Recoverie!$C:$C,
        Segment_Monthly_Gross_Recoverie!$A:$A,$A11,
        Segment_Monthly_Gross_Recoverie!$B:$B,BM$1)*Sensitivity_Analysis!$B$4</f>
        <v>1041.8738882255</v>
      </c>
      <c r="BN29" s="22">
        <f ca="1">SUMIFS(Segment_Monthly_Gross_Recoverie!$C:$C,
        Segment_Monthly_Gross_Recoverie!$A:$A,$A11,
        Segment_Monthly_Gross_Recoverie!$B:$B,BN$1)*Sensitivity_Analysis!$B$4</f>
        <v>1045.8440595023251</v>
      </c>
      <c r="BO29" s="22">
        <f ca="1">SUMIFS(Segment_Monthly_Gross_Recoverie!$C:$C,
        Segment_Monthly_Gross_Recoverie!$A:$A,$A11,
        Segment_Monthly_Gross_Recoverie!$B:$B,BO$1)*Sensitivity_Analysis!$B$4</f>
        <v>1049.7432453947999</v>
      </c>
      <c r="BP29" s="22">
        <f ca="1">SUMIFS(Segment_Monthly_Gross_Recoverie!$C:$C,
        Segment_Monthly_Gross_Recoverie!$A:$A,$A11,
        Segment_Monthly_Gross_Recoverie!$B:$B,BP$1)*Sensitivity_Analysis!$B$4</f>
        <v>1050.6953109851249</v>
      </c>
      <c r="BQ29" s="22">
        <f ca="1">SUMIFS(Segment_Monthly_Gross_Recoverie!$C:$C,
        Segment_Monthly_Gross_Recoverie!$A:$A,$A11,
        Segment_Monthly_Gross_Recoverie!$B:$B,BQ$1)*Sensitivity_Analysis!$B$4</f>
        <v>1063.0818380465751</v>
      </c>
      <c r="BR29" s="22">
        <f ca="1">SUMIFS(Segment_Monthly_Gross_Recoverie!$C:$C,
        Segment_Monthly_Gross_Recoverie!$A:$A,$A11,
        Segment_Monthly_Gross_Recoverie!$B:$B,BR$1)*Sensitivity_Analysis!$B$4</f>
        <v>1066.0933239721751</v>
      </c>
      <c r="BS29" s="22">
        <f ca="1">SUMIFS(Segment_Monthly_Gross_Recoverie!$C:$C,
        Segment_Monthly_Gross_Recoverie!$A:$A,$A11,
        Segment_Monthly_Gross_Recoverie!$B:$B,BS$1)*Sensitivity_Analysis!$B$4</f>
        <v>1082.4733114206001</v>
      </c>
      <c r="BT29" s="22">
        <f ca="1">SUMIFS(Segment_Monthly_Gross_Recoverie!$C:$C,
        Segment_Monthly_Gross_Recoverie!$A:$A,$A11,
        Segment_Monthly_Gross_Recoverie!$B:$B,BT$1)*Sensitivity_Analysis!$B$4</f>
        <v>1096.3576386899999</v>
      </c>
      <c r="BU29" s="22">
        <f ca="1">SUMIFS(Segment_Monthly_Gross_Recoverie!$C:$C,
        Segment_Monthly_Gross_Recoverie!$A:$A,$A11,
        Segment_Monthly_Gross_Recoverie!$B:$B,BU$1)*Sensitivity_Analysis!$B$4</f>
        <v>1084.81072702695</v>
      </c>
      <c r="BV29" s="22">
        <f ca="1">SUMIFS(Segment_Monthly_Gross_Recoverie!$C:$C,
        Segment_Monthly_Gross_Recoverie!$A:$A,$A11,
        Segment_Monthly_Gross_Recoverie!$B:$B,BV$1)*Sensitivity_Analysis!$B$4</f>
        <v>1083.1976427745001</v>
      </c>
      <c r="BW29" s="22">
        <f ca="1">SUMIFS(Segment_Monthly_Gross_Recoverie!$C:$C,
        Segment_Monthly_Gross_Recoverie!$A:$A,$A11,
        Segment_Monthly_Gross_Recoverie!$B:$B,BW$1)*Sensitivity_Analysis!$B$4</f>
        <v>1070.6054530179999</v>
      </c>
      <c r="BX29" s="22">
        <f ca="1">SUMIFS(Segment_Monthly_Gross_Recoverie!$C:$C,
        Segment_Monthly_Gross_Recoverie!$A:$A,$A11,
        Segment_Monthly_Gross_Recoverie!$B:$B,BX$1)*Sensitivity_Analysis!$B$4</f>
        <v>1063.7068757019249</v>
      </c>
      <c r="BY29" s="22">
        <f ca="1">SUMIFS(Segment_Monthly_Gross_Recoverie!$C:$C,
        Segment_Monthly_Gross_Recoverie!$A:$A,$A11,
        Segment_Monthly_Gross_Recoverie!$B:$B,BY$1)*Sensitivity_Analysis!$B$4</f>
        <v>1051.6971749695999</v>
      </c>
      <c r="BZ29" s="22">
        <f ca="1">SUMIFS(Segment_Monthly_Gross_Recoverie!$C:$C,
        Segment_Monthly_Gross_Recoverie!$A:$A,$A11,
        Segment_Monthly_Gross_Recoverie!$B:$B,BZ$1)*Sensitivity_Analysis!$B$4</f>
        <v>1039.46952903375</v>
      </c>
      <c r="CA29" s="22">
        <f ca="1">SUMIFS(Segment_Monthly_Gross_Recoverie!$C:$C,
        Segment_Monthly_Gross_Recoverie!$A:$A,$A11,
        Segment_Monthly_Gross_Recoverie!$B:$B,CA$1)*Sensitivity_Analysis!$B$4</f>
        <v>1028.7591119351</v>
      </c>
      <c r="CB29" s="22">
        <f ca="1">SUMIFS(Segment_Monthly_Gross_Recoverie!$C:$C,
        Segment_Monthly_Gross_Recoverie!$A:$A,$A11,
        Segment_Monthly_Gross_Recoverie!$B:$B,CB$1)*Sensitivity_Analysis!$B$4</f>
        <v>1016.4379839875249</v>
      </c>
      <c r="CC29" s="22">
        <f ca="1">SUMIFS(Segment_Monthly_Gross_Recoverie!$C:$C,
        Segment_Monthly_Gross_Recoverie!$A:$A,$A11,
        Segment_Monthly_Gross_Recoverie!$B:$B,CC$1)*Sensitivity_Analysis!$B$4</f>
        <v>1002.7425271314</v>
      </c>
      <c r="CD29" s="22">
        <f ca="1">SUMIFS(Segment_Monthly_Gross_Recoverie!$C:$C,
        Segment_Monthly_Gross_Recoverie!$A:$A,$A11,
        Segment_Monthly_Gross_Recoverie!$B:$B,CD$1)*Sensitivity_Analysis!$B$4</f>
        <v>989.75313394975001</v>
      </c>
      <c r="CE29" s="22">
        <f ca="1">SUMIFS(Segment_Monthly_Gross_Recoverie!$C:$C,
        Segment_Monthly_Gross_Recoverie!$A:$A,$A11,
        Segment_Monthly_Gross_Recoverie!$B:$B,CE$1)*Sensitivity_Analysis!$B$4</f>
        <v>979.68362213800003</v>
      </c>
      <c r="CF29" s="22">
        <f ca="1">SUMIFS(Segment_Monthly_Gross_Recoverie!$C:$C,
        Segment_Monthly_Gross_Recoverie!$A:$A,$A11,
        Segment_Monthly_Gross_Recoverie!$B:$B,CF$1)*Sensitivity_Analysis!$B$4</f>
        <v>965.16115064844996</v>
      </c>
      <c r="CG29" s="22">
        <f ca="1">SUMIFS(Segment_Monthly_Gross_Recoverie!$C:$C,
        Segment_Monthly_Gross_Recoverie!$A:$A,$A11,
        Segment_Monthly_Gross_Recoverie!$B:$B,CG$1)*Sensitivity_Analysis!$B$4</f>
        <v>948.56238171660004</v>
      </c>
      <c r="CH29" s="19"/>
    </row>
    <row r="30" spans="1:86" ht="12.75" x14ac:dyDescent="0.2">
      <c r="A30" s="29" t="str">
        <f ca="1">IFERROR(__xludf.DUMMYFUNCTION("""COMPUTED_VALUE"""),"prime_q4")</f>
        <v>prime_q4</v>
      </c>
      <c r="B30" s="23">
        <f ca="1">SUMIFS(Segment_Monthly_Gross_Recoverie!$C:$C,
        Segment_Monthly_Gross_Recoverie!$A:$A,$A12,
        Segment_Monthly_Gross_Recoverie!$B:$B,B$1)*Sensitivity_Analysis!$B$4</f>
        <v>0</v>
      </c>
      <c r="C30" s="23">
        <f ca="1">SUMIFS(Segment_Monthly_Gross_Recoverie!$C:$C,
        Segment_Monthly_Gross_Recoverie!$A:$A,$A12,
        Segment_Monthly_Gross_Recoverie!$B:$B,C$1)*Sensitivity_Analysis!$B$4</f>
        <v>0</v>
      </c>
      <c r="D30" s="23">
        <f ca="1">SUMIFS(Segment_Monthly_Gross_Recoverie!$C:$C,
        Segment_Monthly_Gross_Recoverie!$A:$A,$A12,
        Segment_Monthly_Gross_Recoverie!$B:$B,D$1)*Sensitivity_Analysis!$B$4</f>
        <v>0</v>
      </c>
      <c r="E30" s="23">
        <f ca="1">SUMIFS(Segment_Monthly_Gross_Recoverie!$C:$C,
        Segment_Monthly_Gross_Recoverie!$A:$A,$A12,
        Segment_Monthly_Gross_Recoverie!$B:$B,E$1)*Sensitivity_Analysis!$B$4</f>
        <v>0</v>
      </c>
      <c r="F30" s="23">
        <f ca="1">SUMIFS(Segment_Monthly_Gross_Recoverie!$C:$C,
        Segment_Monthly_Gross_Recoverie!$A:$A,$A12,
        Segment_Monthly_Gross_Recoverie!$B:$B,F$1)*Sensitivity_Analysis!$B$4</f>
        <v>0</v>
      </c>
      <c r="G30" s="23">
        <f ca="1">SUMIFS(Segment_Monthly_Gross_Recoverie!$C:$C,
        Segment_Monthly_Gross_Recoverie!$A:$A,$A12,
        Segment_Monthly_Gross_Recoverie!$B:$B,G$1)*Sensitivity_Analysis!$B$4</f>
        <v>0</v>
      </c>
      <c r="H30" s="23">
        <f ca="1">SUMIFS(Segment_Monthly_Gross_Recoverie!$C:$C,
        Segment_Monthly_Gross_Recoverie!$A:$A,$A12,
        Segment_Monthly_Gross_Recoverie!$B:$B,H$1)*Sensitivity_Analysis!$B$4</f>
        <v>0</v>
      </c>
      <c r="I30" s="23">
        <f ca="1">SUMIFS(Segment_Monthly_Gross_Recoverie!$C:$C,
        Segment_Monthly_Gross_Recoverie!$A:$A,$A12,
        Segment_Monthly_Gross_Recoverie!$B:$B,I$1)*Sensitivity_Analysis!$B$4</f>
        <v>0</v>
      </c>
      <c r="J30" s="23">
        <f ca="1">SUMIFS(Segment_Monthly_Gross_Recoverie!$C:$C,
        Segment_Monthly_Gross_Recoverie!$A:$A,$A12,
        Segment_Monthly_Gross_Recoverie!$B:$B,J$1)*Sensitivity_Analysis!$B$4</f>
        <v>0</v>
      </c>
      <c r="K30" s="23">
        <f ca="1">SUMIFS(Segment_Monthly_Gross_Recoverie!$C:$C,
        Segment_Monthly_Gross_Recoverie!$A:$A,$A12,
        Segment_Monthly_Gross_Recoverie!$B:$B,K$1)*Sensitivity_Analysis!$B$4</f>
        <v>142.07121597135</v>
      </c>
      <c r="L30" s="23">
        <f ca="1">SUMIFS(Segment_Monthly_Gross_Recoverie!$C:$C,
        Segment_Monthly_Gross_Recoverie!$A:$A,$A12,
        Segment_Monthly_Gross_Recoverie!$B:$B,L$1)*Sensitivity_Analysis!$B$4</f>
        <v>507.28357981344999</v>
      </c>
      <c r="M30" s="23">
        <f ca="1">SUMIFS(Segment_Monthly_Gross_Recoverie!$C:$C,
        Segment_Monthly_Gross_Recoverie!$A:$A,$A12,
        Segment_Monthly_Gross_Recoverie!$B:$B,M$1)*Sensitivity_Analysis!$B$4</f>
        <v>920.97702394349994</v>
      </c>
      <c r="N30" s="23">
        <f ca="1">SUMIFS(Segment_Monthly_Gross_Recoverie!$C:$C,
        Segment_Monthly_Gross_Recoverie!$A:$A,$A12,
        Segment_Monthly_Gross_Recoverie!$B:$B,N$1)*Sensitivity_Analysis!$B$4</f>
        <v>1236.07728759105</v>
      </c>
      <c r="O30" s="23">
        <f ca="1">SUMIFS(Segment_Monthly_Gross_Recoverie!$C:$C,
        Segment_Monthly_Gross_Recoverie!$A:$A,$A12,
        Segment_Monthly_Gross_Recoverie!$B:$B,O$1)*Sensitivity_Analysis!$B$4</f>
        <v>1480.52892111345</v>
      </c>
      <c r="P30" s="23">
        <f ca="1">SUMIFS(Segment_Monthly_Gross_Recoverie!$C:$C,
        Segment_Monthly_Gross_Recoverie!$A:$A,$A12,
        Segment_Monthly_Gross_Recoverie!$B:$B,P$1)*Sensitivity_Analysis!$B$4</f>
        <v>1671.8630252902501</v>
      </c>
      <c r="Q30" s="23">
        <f ca="1">SUMIFS(Segment_Monthly_Gross_Recoverie!$C:$C,
        Segment_Monthly_Gross_Recoverie!$A:$A,$A12,
        Segment_Monthly_Gross_Recoverie!$B:$B,Q$1)*Sensitivity_Analysis!$B$4</f>
        <v>1888.4844259035001</v>
      </c>
      <c r="R30" s="23">
        <f ca="1">SUMIFS(Segment_Monthly_Gross_Recoverie!$C:$C,
        Segment_Monthly_Gross_Recoverie!$A:$A,$A12,
        Segment_Monthly_Gross_Recoverie!$B:$B,R$1)*Sensitivity_Analysis!$B$4</f>
        <v>2084.811781394425</v>
      </c>
      <c r="S30" s="23">
        <f ca="1">SUMIFS(Segment_Monthly_Gross_Recoverie!$C:$C,
        Segment_Monthly_Gross_Recoverie!$A:$A,$A12,
        Segment_Monthly_Gross_Recoverie!$B:$B,S$1)*Sensitivity_Analysis!$B$4</f>
        <v>2191.002678972</v>
      </c>
      <c r="T30" s="23">
        <f ca="1">SUMIFS(Segment_Monthly_Gross_Recoverie!$C:$C,
        Segment_Monthly_Gross_Recoverie!$A:$A,$A12,
        Segment_Monthly_Gross_Recoverie!$B:$B,T$1)*Sensitivity_Analysis!$B$4</f>
        <v>2272.6131661885752</v>
      </c>
      <c r="U30" s="23">
        <f ca="1">SUMIFS(Segment_Monthly_Gross_Recoverie!$C:$C,
        Segment_Monthly_Gross_Recoverie!$A:$A,$A12,
        Segment_Monthly_Gross_Recoverie!$B:$B,U$1)*Sensitivity_Analysis!$B$4</f>
        <v>2481.1229620516501</v>
      </c>
      <c r="V30" s="23">
        <f ca="1">SUMIFS(Segment_Monthly_Gross_Recoverie!$C:$C,
        Segment_Monthly_Gross_Recoverie!$A:$A,$A12,
        Segment_Monthly_Gross_Recoverie!$B:$B,V$1)*Sensitivity_Analysis!$B$4</f>
        <v>2570.3451918337501</v>
      </c>
      <c r="W30" s="23">
        <f ca="1">SUMIFS(Segment_Monthly_Gross_Recoverie!$C:$C,
        Segment_Monthly_Gross_Recoverie!$A:$A,$A12,
        Segment_Monthly_Gross_Recoverie!$B:$B,W$1)*Sensitivity_Analysis!$B$4</f>
        <v>2712.9758766300752</v>
      </c>
      <c r="X30" s="23">
        <f ca="1">SUMIFS(Segment_Monthly_Gross_Recoverie!$C:$C,
        Segment_Monthly_Gross_Recoverie!$A:$A,$A12,
        Segment_Monthly_Gross_Recoverie!$B:$B,X$1)*Sensitivity_Analysis!$B$4</f>
        <v>2843.2131270119999</v>
      </c>
      <c r="Y30" s="23">
        <f ca="1">SUMIFS(Segment_Monthly_Gross_Recoverie!$C:$C,
        Segment_Monthly_Gross_Recoverie!$A:$A,$A12,
        Segment_Monthly_Gross_Recoverie!$B:$B,Y$1)*Sensitivity_Analysis!$B$4</f>
        <v>2878.9033520953499</v>
      </c>
      <c r="Z30" s="23">
        <f ca="1">SUMIFS(Segment_Monthly_Gross_Recoverie!$C:$C,
        Segment_Monthly_Gross_Recoverie!$A:$A,$A12,
        Segment_Monthly_Gross_Recoverie!$B:$B,Z$1)*Sensitivity_Analysis!$B$4</f>
        <v>2959.7127892001999</v>
      </c>
      <c r="AA30" s="23">
        <f ca="1">SUMIFS(Segment_Monthly_Gross_Recoverie!$C:$C,
        Segment_Monthly_Gross_Recoverie!$A:$A,$A12,
        Segment_Monthly_Gross_Recoverie!$B:$B,AA$1)*Sensitivity_Analysis!$B$4</f>
        <v>2982.0025574881502</v>
      </c>
      <c r="AB30" s="23">
        <f ca="1">SUMIFS(Segment_Monthly_Gross_Recoverie!$C:$C,
        Segment_Monthly_Gross_Recoverie!$A:$A,$A12,
        Segment_Monthly_Gross_Recoverie!$B:$B,AB$1)*Sensitivity_Analysis!$B$4</f>
        <v>3009.5448848066249</v>
      </c>
      <c r="AC30" s="23">
        <f ca="1">SUMIFS(Segment_Monthly_Gross_Recoverie!$C:$C,
        Segment_Monthly_Gross_Recoverie!$A:$A,$A12,
        Segment_Monthly_Gross_Recoverie!$B:$B,AC$1)*Sensitivity_Analysis!$B$4</f>
        <v>3019.9321254195002</v>
      </c>
      <c r="AD30" s="23">
        <f ca="1">SUMIFS(Segment_Monthly_Gross_Recoverie!$C:$C,
        Segment_Monthly_Gross_Recoverie!$A:$A,$A12,
        Segment_Monthly_Gross_Recoverie!$B:$B,AD$1)*Sensitivity_Analysis!$B$4</f>
        <v>3012.931375025225</v>
      </c>
      <c r="AE30" s="23">
        <f ca="1">SUMIFS(Segment_Monthly_Gross_Recoverie!$C:$C,
        Segment_Monthly_Gross_Recoverie!$A:$A,$A12,
        Segment_Monthly_Gross_Recoverie!$B:$B,AE$1)*Sensitivity_Analysis!$B$4</f>
        <v>3013.7430143718002</v>
      </c>
      <c r="AF30" s="23">
        <f ca="1">SUMIFS(Segment_Monthly_Gross_Recoverie!$C:$C,
        Segment_Monthly_Gross_Recoverie!$A:$A,$A12,
        Segment_Monthly_Gross_Recoverie!$B:$B,AF$1)*Sensitivity_Analysis!$B$4</f>
        <v>2969.3014799583252</v>
      </c>
      <c r="AG30" s="23">
        <f ca="1">SUMIFS(Segment_Monthly_Gross_Recoverie!$C:$C,
        Segment_Monthly_Gross_Recoverie!$A:$A,$A12,
        Segment_Monthly_Gross_Recoverie!$B:$B,AG$1)*Sensitivity_Analysis!$B$4</f>
        <v>2965.2861740479252</v>
      </c>
      <c r="AH30" s="23">
        <f ca="1">SUMIFS(Segment_Monthly_Gross_Recoverie!$C:$C,
        Segment_Monthly_Gross_Recoverie!$A:$A,$A12,
        Segment_Monthly_Gross_Recoverie!$B:$B,AH$1)*Sensitivity_Analysis!$B$4</f>
        <v>2939.5624121401502</v>
      </c>
      <c r="AI30" s="23">
        <f ca="1">SUMIFS(Segment_Monthly_Gross_Recoverie!$C:$C,
        Segment_Monthly_Gross_Recoverie!$A:$A,$A12,
        Segment_Monthly_Gross_Recoverie!$B:$B,AI$1)*Sensitivity_Analysis!$B$4</f>
        <v>2884.84644991305</v>
      </c>
      <c r="AJ30" s="23">
        <f ca="1">SUMIFS(Segment_Monthly_Gross_Recoverie!$C:$C,
        Segment_Monthly_Gross_Recoverie!$A:$A,$A12,
        Segment_Monthly_Gross_Recoverie!$B:$B,AJ$1)*Sensitivity_Analysis!$B$4</f>
        <v>2832.4951045588</v>
      </c>
      <c r="AK30" s="23">
        <f ca="1">SUMIFS(Segment_Monthly_Gross_Recoverie!$C:$C,
        Segment_Monthly_Gross_Recoverie!$A:$A,$A12,
        Segment_Monthly_Gross_Recoverie!$B:$B,AK$1)*Sensitivity_Analysis!$B$4</f>
        <v>2780.3990954627502</v>
      </c>
      <c r="AL30" s="23">
        <f ca="1">SUMIFS(Segment_Monthly_Gross_Recoverie!$C:$C,
        Segment_Monthly_Gross_Recoverie!$A:$A,$A12,
        Segment_Monthly_Gross_Recoverie!$B:$B,AL$1)*Sensitivity_Analysis!$B$4</f>
        <v>2725.3449193957499</v>
      </c>
      <c r="AM30" s="23">
        <f ca="1">SUMIFS(Segment_Monthly_Gross_Recoverie!$C:$C,
        Segment_Monthly_Gross_Recoverie!$A:$A,$A12,
        Segment_Monthly_Gross_Recoverie!$B:$B,AM$1)*Sensitivity_Analysis!$B$4</f>
        <v>2683.2910051587501</v>
      </c>
      <c r="AN30" s="23">
        <f ca="1">SUMIFS(Segment_Monthly_Gross_Recoverie!$C:$C,
        Segment_Monthly_Gross_Recoverie!$A:$A,$A12,
        Segment_Monthly_Gross_Recoverie!$B:$B,AN$1)*Sensitivity_Analysis!$B$4</f>
        <v>2641.5816578828999</v>
      </c>
      <c r="AO30" s="23">
        <f ca="1">SUMIFS(Segment_Monthly_Gross_Recoverie!$C:$C,
        Segment_Monthly_Gross_Recoverie!$A:$A,$A12,
        Segment_Monthly_Gross_Recoverie!$B:$B,AO$1)*Sensitivity_Analysis!$B$4</f>
        <v>2590.0169796578998</v>
      </c>
      <c r="AP30" s="23">
        <f ca="1">SUMIFS(Segment_Monthly_Gross_Recoverie!$C:$C,
        Segment_Monthly_Gross_Recoverie!$A:$A,$A12,
        Segment_Monthly_Gross_Recoverie!$B:$B,AP$1)*Sensitivity_Analysis!$B$4</f>
        <v>2544.2084045495499</v>
      </c>
      <c r="AQ30" s="23">
        <f ca="1">SUMIFS(Segment_Monthly_Gross_Recoverie!$C:$C,
        Segment_Monthly_Gross_Recoverie!$A:$A,$A12,
        Segment_Monthly_Gross_Recoverie!$B:$B,AQ$1)*Sensitivity_Analysis!$B$4</f>
        <v>2501.9221747142001</v>
      </c>
      <c r="AR30" s="23">
        <f ca="1">SUMIFS(Segment_Monthly_Gross_Recoverie!$C:$C,
        Segment_Monthly_Gross_Recoverie!$A:$A,$A12,
        Segment_Monthly_Gross_Recoverie!$B:$B,AR$1)*Sensitivity_Analysis!$B$4</f>
        <v>2458.9422200099998</v>
      </c>
      <c r="AS30" s="23">
        <f ca="1">SUMIFS(Segment_Monthly_Gross_Recoverie!$C:$C,
        Segment_Monthly_Gross_Recoverie!$A:$A,$A12,
        Segment_Monthly_Gross_Recoverie!$B:$B,AS$1)*Sensitivity_Analysis!$B$4</f>
        <v>2417.7396875652748</v>
      </c>
      <c r="AT30" s="23">
        <f ca="1">SUMIFS(Segment_Monthly_Gross_Recoverie!$C:$C,
        Segment_Monthly_Gross_Recoverie!$A:$A,$A12,
        Segment_Monthly_Gross_Recoverie!$B:$B,AT$1)*Sensitivity_Analysis!$B$4</f>
        <v>2385.9702062040751</v>
      </c>
      <c r="AU30" s="23">
        <f ca="1">SUMIFS(Segment_Monthly_Gross_Recoverie!$C:$C,
        Segment_Monthly_Gross_Recoverie!$A:$A,$A12,
        Segment_Monthly_Gross_Recoverie!$B:$B,AU$1)*Sensitivity_Analysis!$B$4</f>
        <v>2340.4650831744002</v>
      </c>
      <c r="AV30" s="23">
        <f ca="1">SUMIFS(Segment_Monthly_Gross_Recoverie!$C:$C,
        Segment_Monthly_Gross_Recoverie!$A:$A,$A12,
        Segment_Monthly_Gross_Recoverie!$B:$B,AV$1)*Sensitivity_Analysis!$B$4</f>
        <v>2302.47786744</v>
      </c>
      <c r="AW30" s="23">
        <f ca="1">SUMIFS(Segment_Monthly_Gross_Recoverie!$C:$C,
        Segment_Monthly_Gross_Recoverie!$A:$A,$A12,
        Segment_Monthly_Gross_Recoverie!$B:$B,AW$1)*Sensitivity_Analysis!$B$4</f>
        <v>2273.6947912587998</v>
      </c>
      <c r="AX30" s="23">
        <f ca="1">SUMIFS(Segment_Monthly_Gross_Recoverie!$C:$C,
        Segment_Monthly_Gross_Recoverie!$A:$A,$A12,
        Segment_Monthly_Gross_Recoverie!$B:$B,AX$1)*Sensitivity_Analysis!$B$4</f>
        <v>2239.6920014392999</v>
      </c>
      <c r="AY30" s="23">
        <f ca="1">SUMIFS(Segment_Monthly_Gross_Recoverie!$C:$C,
        Segment_Monthly_Gross_Recoverie!$A:$A,$A12,
        Segment_Monthly_Gross_Recoverie!$B:$B,AY$1)*Sensitivity_Analysis!$B$4</f>
        <v>2205.9341482678501</v>
      </c>
      <c r="AZ30" s="23">
        <f ca="1">SUMIFS(Segment_Monthly_Gross_Recoverie!$C:$C,
        Segment_Monthly_Gross_Recoverie!$A:$A,$A12,
        Segment_Monthly_Gross_Recoverie!$B:$B,AZ$1)*Sensitivity_Analysis!$B$4</f>
        <v>2190.8489851584</v>
      </c>
      <c r="BA30" s="23">
        <f ca="1">SUMIFS(Segment_Monthly_Gross_Recoverie!$C:$C,
        Segment_Monthly_Gross_Recoverie!$A:$A,$A12,
        Segment_Monthly_Gross_Recoverie!$B:$B,BA$1)*Sensitivity_Analysis!$B$4</f>
        <v>2175.1420493568999</v>
      </c>
      <c r="BB30" s="23">
        <f ca="1">SUMIFS(Segment_Monthly_Gross_Recoverie!$C:$C,
        Segment_Monthly_Gross_Recoverie!$A:$A,$A12,
        Segment_Monthly_Gross_Recoverie!$B:$B,BB$1)*Sensitivity_Analysis!$B$4</f>
        <v>2155.7758204833999</v>
      </c>
      <c r="BC30" s="23">
        <f ca="1">SUMIFS(Segment_Monthly_Gross_Recoverie!$C:$C,
        Segment_Monthly_Gross_Recoverie!$A:$A,$A12,
        Segment_Monthly_Gross_Recoverie!$B:$B,BC$1)*Sensitivity_Analysis!$B$4</f>
        <v>2140.0033931891999</v>
      </c>
      <c r="BD30" s="23">
        <f ca="1">SUMIFS(Segment_Monthly_Gross_Recoverie!$C:$C,
        Segment_Monthly_Gross_Recoverie!$A:$A,$A12,
        Segment_Monthly_Gross_Recoverie!$B:$B,BD$1)*Sensitivity_Analysis!$B$4</f>
        <v>2109.0472656772749</v>
      </c>
      <c r="BE30" s="23">
        <f ca="1">SUMIFS(Segment_Monthly_Gross_Recoverie!$C:$C,
        Segment_Monthly_Gross_Recoverie!$A:$A,$A12,
        Segment_Monthly_Gross_Recoverie!$B:$B,BE$1)*Sensitivity_Analysis!$B$4</f>
        <v>2099.8033602115502</v>
      </c>
      <c r="BF30" s="23">
        <f ca="1">SUMIFS(Segment_Monthly_Gross_Recoverie!$C:$C,
        Segment_Monthly_Gross_Recoverie!$A:$A,$A12,
        Segment_Monthly_Gross_Recoverie!$B:$B,BF$1)*Sensitivity_Analysis!$B$4</f>
        <v>2079.1577673717502</v>
      </c>
      <c r="BG30" s="23">
        <f ca="1">SUMIFS(Segment_Monthly_Gross_Recoverie!$C:$C,
        Segment_Monthly_Gross_Recoverie!$A:$A,$A12,
        Segment_Monthly_Gross_Recoverie!$B:$B,BG$1)*Sensitivity_Analysis!$B$4</f>
        <v>2070.2922984510001</v>
      </c>
      <c r="BH30" s="23">
        <f ca="1">SUMIFS(Segment_Monthly_Gross_Recoverie!$C:$C,
        Segment_Monthly_Gross_Recoverie!$A:$A,$A12,
        Segment_Monthly_Gross_Recoverie!$B:$B,BH$1)*Sensitivity_Analysis!$B$4</f>
        <v>2072.7614586142249</v>
      </c>
      <c r="BI30" s="23">
        <f ca="1">SUMIFS(Segment_Monthly_Gross_Recoverie!$C:$C,
        Segment_Monthly_Gross_Recoverie!$A:$A,$A12,
        Segment_Monthly_Gross_Recoverie!$B:$B,BI$1)*Sensitivity_Analysis!$B$4</f>
        <v>2085.1686619662</v>
      </c>
      <c r="BJ30" s="23">
        <f ca="1">SUMIFS(Segment_Monthly_Gross_Recoverie!$C:$C,
        Segment_Monthly_Gross_Recoverie!$A:$A,$A12,
        Segment_Monthly_Gross_Recoverie!$B:$B,BJ$1)*Sensitivity_Analysis!$B$4</f>
        <v>2116.1169387463001</v>
      </c>
      <c r="BK30" s="23">
        <f ca="1">SUMIFS(Segment_Monthly_Gross_Recoverie!$C:$C,
        Segment_Monthly_Gross_Recoverie!$A:$A,$A12,
        Segment_Monthly_Gross_Recoverie!$B:$B,BK$1)*Sensitivity_Analysis!$B$4</f>
        <v>2131.363634929075</v>
      </c>
      <c r="BL30" s="23">
        <f ca="1">SUMIFS(Segment_Monthly_Gross_Recoverie!$C:$C,
        Segment_Monthly_Gross_Recoverie!$A:$A,$A12,
        Segment_Monthly_Gross_Recoverie!$B:$B,BL$1)*Sensitivity_Analysis!$B$4</f>
        <v>2186.0450311353502</v>
      </c>
      <c r="BM30" s="23">
        <f ca="1">SUMIFS(Segment_Monthly_Gross_Recoverie!$C:$C,
        Segment_Monthly_Gross_Recoverie!$A:$A,$A12,
        Segment_Monthly_Gross_Recoverie!$B:$B,BM$1)*Sensitivity_Analysis!$B$4</f>
        <v>2238.6740139499998</v>
      </c>
      <c r="BN30" s="23">
        <f ca="1">SUMIFS(Segment_Monthly_Gross_Recoverie!$C:$C,
        Segment_Monthly_Gross_Recoverie!$A:$A,$A12,
        Segment_Monthly_Gross_Recoverie!$B:$B,BN$1)*Sensitivity_Analysis!$B$4</f>
        <v>2249.5281466206752</v>
      </c>
      <c r="BO30" s="23">
        <f ca="1">SUMIFS(Segment_Monthly_Gross_Recoverie!$C:$C,
        Segment_Monthly_Gross_Recoverie!$A:$A,$A12,
        Segment_Monthly_Gross_Recoverie!$B:$B,BO$1)*Sensitivity_Analysis!$B$4</f>
        <v>2290.3369956639499</v>
      </c>
      <c r="BP30" s="23">
        <f ca="1">SUMIFS(Segment_Monthly_Gross_Recoverie!$C:$C,
        Segment_Monthly_Gross_Recoverie!$A:$A,$A12,
        Segment_Monthly_Gross_Recoverie!$B:$B,BP$1)*Sensitivity_Analysis!$B$4</f>
        <v>2357.10870991395</v>
      </c>
      <c r="BQ30" s="23">
        <f ca="1">SUMIFS(Segment_Monthly_Gross_Recoverie!$C:$C,
        Segment_Monthly_Gross_Recoverie!$A:$A,$A12,
        Segment_Monthly_Gross_Recoverie!$B:$B,BQ$1)*Sensitivity_Analysis!$B$4</f>
        <v>2414.1979470135502</v>
      </c>
      <c r="BR30" s="23">
        <f ca="1">SUMIFS(Segment_Monthly_Gross_Recoverie!$C:$C,
        Segment_Monthly_Gross_Recoverie!$A:$A,$A12,
        Segment_Monthly_Gross_Recoverie!$B:$B,BR$1)*Sensitivity_Analysis!$B$4</f>
        <v>2480.6599389861999</v>
      </c>
      <c r="BS30" s="23">
        <f ca="1">SUMIFS(Segment_Monthly_Gross_Recoverie!$C:$C,
        Segment_Monthly_Gross_Recoverie!$A:$A,$A12,
        Segment_Monthly_Gross_Recoverie!$B:$B,BS$1)*Sensitivity_Analysis!$B$4</f>
        <v>2561.3599208293999</v>
      </c>
      <c r="BT30" s="23">
        <f ca="1">SUMIFS(Segment_Monthly_Gross_Recoverie!$C:$C,
        Segment_Monthly_Gross_Recoverie!$A:$A,$A12,
        Segment_Monthly_Gross_Recoverie!$B:$B,BT$1)*Sensitivity_Analysis!$B$4</f>
        <v>2628.0384623549999</v>
      </c>
      <c r="BU30" s="23">
        <f ca="1">SUMIFS(Segment_Monthly_Gross_Recoverie!$C:$C,
        Segment_Monthly_Gross_Recoverie!$A:$A,$A12,
        Segment_Monthly_Gross_Recoverie!$B:$B,BU$1)*Sensitivity_Analysis!$B$4</f>
        <v>2654.1018378335252</v>
      </c>
      <c r="BV30" s="23">
        <f ca="1">SUMIFS(Segment_Monthly_Gross_Recoverie!$C:$C,
        Segment_Monthly_Gross_Recoverie!$A:$A,$A12,
        Segment_Monthly_Gross_Recoverie!$B:$B,BV$1)*Sensitivity_Analysis!$B$4</f>
        <v>2705.2307070964998</v>
      </c>
      <c r="BW30" s="23">
        <f ca="1">SUMIFS(Segment_Monthly_Gross_Recoverie!$C:$C,
        Segment_Monthly_Gross_Recoverie!$A:$A,$A12,
        Segment_Monthly_Gross_Recoverie!$B:$B,BW$1)*Sensitivity_Analysis!$B$4</f>
        <v>2768.237545594</v>
      </c>
      <c r="BX30" s="23">
        <f ca="1">SUMIFS(Segment_Monthly_Gross_Recoverie!$C:$C,
        Segment_Monthly_Gross_Recoverie!$A:$A,$A12,
        Segment_Monthly_Gross_Recoverie!$B:$B,BX$1)*Sensitivity_Analysis!$B$4</f>
        <v>2785.6578427824252</v>
      </c>
      <c r="BY30" s="23">
        <f ca="1">SUMIFS(Segment_Monthly_Gross_Recoverie!$C:$C,
        Segment_Monthly_Gross_Recoverie!$A:$A,$A12,
        Segment_Monthly_Gross_Recoverie!$B:$B,BY$1)*Sensitivity_Analysis!$B$4</f>
        <v>2796.7269404427998</v>
      </c>
      <c r="BZ30" s="23">
        <f ca="1">SUMIFS(Segment_Monthly_Gross_Recoverie!$C:$C,
        Segment_Monthly_Gross_Recoverie!$A:$A,$A12,
        Segment_Monthly_Gross_Recoverie!$B:$B,BZ$1)*Sensitivity_Analysis!$B$4</f>
        <v>2820.5897057062498</v>
      </c>
      <c r="CA30" s="23">
        <f ca="1">SUMIFS(Segment_Monthly_Gross_Recoverie!$C:$C,
        Segment_Monthly_Gross_Recoverie!$A:$A,$A12,
        Segment_Monthly_Gross_Recoverie!$B:$B,CA$1)*Sensitivity_Analysis!$B$4</f>
        <v>2813.7341842515252</v>
      </c>
      <c r="CB30" s="23">
        <f ca="1">SUMIFS(Segment_Monthly_Gross_Recoverie!$C:$C,
        Segment_Monthly_Gross_Recoverie!$A:$A,$A12,
        Segment_Monthly_Gross_Recoverie!$B:$B,CB$1)*Sensitivity_Analysis!$B$4</f>
        <v>2851.274737420475</v>
      </c>
      <c r="CC30" s="23">
        <f ca="1">SUMIFS(Segment_Monthly_Gross_Recoverie!$C:$C,
        Segment_Monthly_Gross_Recoverie!$A:$A,$A12,
        Segment_Monthly_Gross_Recoverie!$B:$B,CC$1)*Sensitivity_Analysis!$B$4</f>
        <v>2823.5226484046998</v>
      </c>
      <c r="CD30" s="23">
        <f ca="1">SUMIFS(Segment_Monthly_Gross_Recoverie!$C:$C,
        Segment_Monthly_Gross_Recoverie!$A:$A,$A12,
        Segment_Monthly_Gross_Recoverie!$B:$B,CD$1)*Sensitivity_Analysis!$B$4</f>
        <v>2836.0414944131498</v>
      </c>
      <c r="CE30" s="23">
        <f ca="1">SUMIFS(Segment_Monthly_Gross_Recoverie!$C:$C,
        Segment_Monthly_Gross_Recoverie!$A:$A,$A12,
        Segment_Monthly_Gross_Recoverie!$B:$B,CE$1)*Sensitivity_Analysis!$B$4</f>
        <v>2863.1404913900001</v>
      </c>
      <c r="CF30" s="23">
        <f ca="1">SUMIFS(Segment_Monthly_Gross_Recoverie!$C:$C,
        Segment_Monthly_Gross_Recoverie!$A:$A,$A12,
        Segment_Monthly_Gross_Recoverie!$B:$B,CF$1)*Sensitivity_Analysis!$B$4</f>
        <v>2843.3056354383002</v>
      </c>
      <c r="CG30" s="23">
        <f ca="1">SUMIFS(Segment_Monthly_Gross_Recoverie!$C:$C,
        Segment_Monthly_Gross_Recoverie!$A:$A,$A12,
        Segment_Monthly_Gross_Recoverie!$B:$B,CG$1)*Sensitivity_Analysis!$B$4</f>
        <v>2817.7815246574</v>
      </c>
      <c r="CH30" s="19"/>
    </row>
    <row r="31" spans="1:86" ht="12.75" x14ac:dyDescent="0.2">
      <c r="A31" s="28" t="str">
        <f ca="1">IFERROR(__xludf.DUMMYFUNCTION("""COMPUTED_VALUE"""),"subprime_q1")</f>
        <v>subprime_q1</v>
      </c>
      <c r="B31" s="22">
        <f ca="1">SUMIFS(Segment_Monthly_Gross_Recoverie!$C:$C,
        Segment_Monthly_Gross_Recoverie!$A:$A,$A13,
        Segment_Monthly_Gross_Recoverie!$B:$B,B$1)*Sensitivity_Analysis!$B$4</f>
        <v>0</v>
      </c>
      <c r="C31" s="22">
        <f ca="1">SUMIFS(Segment_Monthly_Gross_Recoverie!$C:$C,
        Segment_Monthly_Gross_Recoverie!$A:$A,$A13,
        Segment_Monthly_Gross_Recoverie!$B:$B,C$1)*Sensitivity_Analysis!$B$4</f>
        <v>0</v>
      </c>
      <c r="D31" s="22">
        <f ca="1">SUMIFS(Segment_Monthly_Gross_Recoverie!$C:$C,
        Segment_Monthly_Gross_Recoverie!$A:$A,$A13,
        Segment_Monthly_Gross_Recoverie!$B:$B,D$1)*Sensitivity_Analysis!$B$4</f>
        <v>0</v>
      </c>
      <c r="E31" s="22">
        <f ca="1">SUMIFS(Segment_Monthly_Gross_Recoverie!$C:$C,
        Segment_Monthly_Gross_Recoverie!$A:$A,$A13,
        Segment_Monthly_Gross_Recoverie!$B:$B,E$1)*Sensitivity_Analysis!$B$4</f>
        <v>0</v>
      </c>
      <c r="F31" s="22">
        <f ca="1">SUMIFS(Segment_Monthly_Gross_Recoverie!$C:$C,
        Segment_Monthly_Gross_Recoverie!$A:$A,$A13,
        Segment_Monthly_Gross_Recoverie!$B:$B,F$1)*Sensitivity_Analysis!$B$4</f>
        <v>0</v>
      </c>
      <c r="G31" s="22">
        <f ca="1">SUMIFS(Segment_Monthly_Gross_Recoverie!$C:$C,
        Segment_Monthly_Gross_Recoverie!$A:$A,$A13,
        Segment_Monthly_Gross_Recoverie!$B:$B,G$1)*Sensitivity_Analysis!$B$4</f>
        <v>0</v>
      </c>
      <c r="H31" s="22">
        <f ca="1">SUMIFS(Segment_Monthly_Gross_Recoverie!$C:$C,
        Segment_Monthly_Gross_Recoverie!$A:$A,$A13,
        Segment_Monthly_Gross_Recoverie!$B:$B,H$1)*Sensitivity_Analysis!$B$4</f>
        <v>0</v>
      </c>
      <c r="I31" s="22">
        <f ca="1">SUMIFS(Segment_Monthly_Gross_Recoverie!$C:$C,
        Segment_Monthly_Gross_Recoverie!$A:$A,$A13,
        Segment_Monthly_Gross_Recoverie!$B:$B,I$1)*Sensitivity_Analysis!$B$4</f>
        <v>0</v>
      </c>
      <c r="J31" s="22">
        <f ca="1">SUMIFS(Segment_Monthly_Gross_Recoverie!$C:$C,
        Segment_Monthly_Gross_Recoverie!$A:$A,$A13,
        Segment_Monthly_Gross_Recoverie!$B:$B,J$1)*Sensitivity_Analysis!$B$4</f>
        <v>0</v>
      </c>
      <c r="K31" s="22">
        <f ca="1">SUMIFS(Segment_Monthly_Gross_Recoverie!$C:$C,
        Segment_Monthly_Gross_Recoverie!$A:$A,$A13,
        Segment_Monthly_Gross_Recoverie!$B:$B,K$1)*Sensitivity_Analysis!$B$4</f>
        <v>0</v>
      </c>
      <c r="L31" s="22">
        <f ca="1">SUMIFS(Segment_Monthly_Gross_Recoverie!$C:$C,
        Segment_Monthly_Gross_Recoverie!$A:$A,$A13,
        Segment_Monthly_Gross_Recoverie!$B:$B,L$1)*Sensitivity_Analysis!$B$4</f>
        <v>0.29263089279999999</v>
      </c>
      <c r="M31" s="22">
        <f ca="1">SUMIFS(Segment_Monthly_Gross_Recoverie!$C:$C,
        Segment_Monthly_Gross_Recoverie!$A:$A,$A13,
        Segment_Monthly_Gross_Recoverie!$B:$B,M$1)*Sensitivity_Analysis!$B$4</f>
        <v>0.34325277589999997</v>
      </c>
      <c r="N31" s="22">
        <f ca="1">SUMIFS(Segment_Monthly_Gross_Recoverie!$C:$C,
        Segment_Monthly_Gross_Recoverie!$A:$A,$A13,
        Segment_Monthly_Gross_Recoverie!$B:$B,N$1)*Sensitivity_Analysis!$B$4</f>
        <v>0.33645646890000003</v>
      </c>
      <c r="O31" s="22">
        <f ca="1">SUMIFS(Segment_Monthly_Gross_Recoverie!$C:$C,
        Segment_Monthly_Gross_Recoverie!$A:$A,$A13,
        Segment_Monthly_Gross_Recoverie!$B:$B,O$1)*Sensitivity_Analysis!$B$4</f>
        <v>1.2243223030499999</v>
      </c>
      <c r="P31" s="22">
        <f ca="1">SUMIFS(Segment_Monthly_Gross_Recoverie!$C:$C,
        Segment_Monthly_Gross_Recoverie!$A:$A,$A13,
        Segment_Monthly_Gross_Recoverie!$B:$B,P$1)*Sensitivity_Analysis!$B$4</f>
        <v>2.6817149009499999</v>
      </c>
      <c r="Q31" s="22">
        <f ca="1">SUMIFS(Segment_Monthly_Gross_Recoverie!$C:$C,
        Segment_Monthly_Gross_Recoverie!$A:$A,$A13,
        Segment_Monthly_Gross_Recoverie!$B:$B,Q$1)*Sensitivity_Analysis!$B$4</f>
        <v>3.4808290710000001</v>
      </c>
      <c r="R31" s="22">
        <f ca="1">SUMIFS(Segment_Monthly_Gross_Recoverie!$C:$C,
        Segment_Monthly_Gross_Recoverie!$A:$A,$A13,
        Segment_Monthly_Gross_Recoverie!$B:$B,R$1)*Sensitivity_Analysis!$B$4</f>
        <v>3.4754590267999999</v>
      </c>
      <c r="S31" s="22">
        <f ca="1">SUMIFS(Segment_Monthly_Gross_Recoverie!$C:$C,
        Segment_Monthly_Gross_Recoverie!$A:$A,$A13,
        Segment_Monthly_Gross_Recoverie!$B:$B,S$1)*Sensitivity_Analysis!$B$4</f>
        <v>3.4066476040999998</v>
      </c>
      <c r="T31" s="22">
        <f ca="1">SUMIFS(Segment_Monthly_Gross_Recoverie!$C:$C,
        Segment_Monthly_Gross_Recoverie!$A:$A,$A13,
        Segment_Monthly_Gross_Recoverie!$B:$B,T$1)*Sensitivity_Analysis!$B$4</f>
        <v>4.2952719762499996</v>
      </c>
      <c r="U31" s="22">
        <f ca="1">SUMIFS(Segment_Monthly_Gross_Recoverie!$C:$C,
        Segment_Monthly_Gross_Recoverie!$A:$A,$A13,
        Segment_Monthly_Gross_Recoverie!$B:$B,U$1)*Sensitivity_Analysis!$B$4</f>
        <v>5.2594714871999999</v>
      </c>
      <c r="V31" s="22">
        <f ca="1">SUMIFS(Segment_Monthly_Gross_Recoverie!$C:$C,
        Segment_Monthly_Gross_Recoverie!$A:$A,$A13,
        Segment_Monthly_Gross_Recoverie!$B:$B,V$1)*Sensitivity_Analysis!$B$4</f>
        <v>6.1182357762250001</v>
      </c>
      <c r="W31" s="22">
        <f ca="1">SUMIFS(Segment_Monthly_Gross_Recoverie!$C:$C,
        Segment_Monthly_Gross_Recoverie!$A:$A,$A13,
        Segment_Monthly_Gross_Recoverie!$B:$B,W$1)*Sensitivity_Analysis!$B$4</f>
        <v>6.0807509003750004</v>
      </c>
      <c r="X31" s="22">
        <f ca="1">SUMIFS(Segment_Monthly_Gross_Recoverie!$C:$C,
        Segment_Monthly_Gross_Recoverie!$A:$A,$A13,
        Segment_Monthly_Gross_Recoverie!$B:$B,X$1)*Sensitivity_Analysis!$B$4</f>
        <v>7.3726031225249997</v>
      </c>
      <c r="Y31" s="22">
        <f ca="1">SUMIFS(Segment_Monthly_Gross_Recoverie!$C:$C,
        Segment_Monthly_Gross_Recoverie!$A:$A,$A13,
        Segment_Monthly_Gross_Recoverie!$B:$B,Y$1)*Sensitivity_Analysis!$B$4</f>
        <v>10.477132472625</v>
      </c>
      <c r="Z31" s="22">
        <f ca="1">SUMIFS(Segment_Monthly_Gross_Recoverie!$C:$C,
        Segment_Monthly_Gross_Recoverie!$A:$A,$A13,
        Segment_Monthly_Gross_Recoverie!$B:$B,Z$1)*Sensitivity_Analysis!$B$4</f>
        <v>13.7737079659</v>
      </c>
      <c r="AA31" s="22">
        <f ca="1">SUMIFS(Segment_Monthly_Gross_Recoverie!$C:$C,
        Segment_Monthly_Gross_Recoverie!$A:$A,$A13,
        Segment_Monthly_Gross_Recoverie!$B:$B,AA$1)*Sensitivity_Analysis!$B$4</f>
        <v>14.432882615600001</v>
      </c>
      <c r="AB31" s="22">
        <f ca="1">SUMIFS(Segment_Monthly_Gross_Recoverie!$C:$C,
        Segment_Monthly_Gross_Recoverie!$A:$A,$A13,
        Segment_Monthly_Gross_Recoverie!$B:$B,AB$1)*Sensitivity_Analysis!$B$4</f>
        <v>14.936873197975</v>
      </c>
      <c r="AC31" s="22">
        <f ca="1">SUMIFS(Segment_Monthly_Gross_Recoverie!$C:$C,
        Segment_Monthly_Gross_Recoverie!$A:$A,$A13,
        Segment_Monthly_Gross_Recoverie!$B:$B,AC$1)*Sensitivity_Analysis!$B$4</f>
        <v>16.6186295133</v>
      </c>
      <c r="AD31" s="22">
        <f ca="1">SUMIFS(Segment_Monthly_Gross_Recoverie!$C:$C,
        Segment_Monthly_Gross_Recoverie!$A:$A,$A13,
        Segment_Monthly_Gross_Recoverie!$B:$B,AD$1)*Sensitivity_Analysis!$B$4</f>
        <v>16.289506692675001</v>
      </c>
      <c r="AE31" s="22">
        <f ca="1">SUMIFS(Segment_Monthly_Gross_Recoverie!$C:$C,
        Segment_Monthly_Gross_Recoverie!$A:$A,$A13,
        Segment_Monthly_Gross_Recoverie!$B:$B,AE$1)*Sensitivity_Analysis!$B$4</f>
        <v>19.222130371875</v>
      </c>
      <c r="AF31" s="22">
        <f ca="1">SUMIFS(Segment_Monthly_Gross_Recoverie!$C:$C,
        Segment_Monthly_Gross_Recoverie!$A:$A,$A13,
        Segment_Monthly_Gross_Recoverie!$B:$B,AF$1)*Sensitivity_Analysis!$B$4</f>
        <v>20.053131769050001</v>
      </c>
      <c r="AG31" s="22">
        <f ca="1">SUMIFS(Segment_Monthly_Gross_Recoverie!$C:$C,
        Segment_Monthly_Gross_Recoverie!$A:$A,$A13,
        Segment_Monthly_Gross_Recoverie!$B:$B,AG$1)*Sensitivity_Analysis!$B$4</f>
        <v>21.768464104974999</v>
      </c>
      <c r="AH31" s="22">
        <f ca="1">SUMIFS(Segment_Monthly_Gross_Recoverie!$C:$C,
        Segment_Monthly_Gross_Recoverie!$A:$A,$A13,
        Segment_Monthly_Gross_Recoverie!$B:$B,AH$1)*Sensitivity_Analysis!$B$4</f>
        <v>21.337464678174999</v>
      </c>
      <c r="AI31" s="22">
        <f ca="1">SUMIFS(Segment_Monthly_Gross_Recoverie!$C:$C,
        Segment_Monthly_Gross_Recoverie!$A:$A,$A13,
        Segment_Monthly_Gross_Recoverie!$B:$B,AI$1)*Sensitivity_Analysis!$B$4</f>
        <v>20.914928362725</v>
      </c>
      <c r="AJ31" s="22">
        <f ca="1">SUMIFS(Segment_Monthly_Gross_Recoverie!$C:$C,
        Segment_Monthly_Gross_Recoverie!$A:$A,$A13,
        Segment_Monthly_Gross_Recoverie!$B:$B,AJ$1)*Sensitivity_Analysis!$B$4</f>
        <v>22.36521012755</v>
      </c>
      <c r="AK31" s="22">
        <f ca="1">SUMIFS(Segment_Monthly_Gross_Recoverie!$C:$C,
        Segment_Monthly_Gross_Recoverie!$A:$A,$A13,
        Segment_Monthly_Gross_Recoverie!$B:$B,AK$1)*Sensitivity_Analysis!$B$4</f>
        <v>23.791853759375002</v>
      </c>
      <c r="AL31" s="22">
        <f ca="1">SUMIFS(Segment_Monthly_Gross_Recoverie!$C:$C,
        Segment_Monthly_Gross_Recoverie!$A:$A,$A13,
        Segment_Monthly_Gross_Recoverie!$B:$B,AL$1)*Sensitivity_Analysis!$B$4</f>
        <v>24.099870660899999</v>
      </c>
      <c r="AM31" s="22">
        <f ca="1">SUMIFS(Segment_Monthly_Gross_Recoverie!$C:$C,
        Segment_Monthly_Gross_Recoverie!$A:$A,$A13,
        Segment_Monthly_Gross_Recoverie!$B:$B,AM$1)*Sensitivity_Analysis!$B$4</f>
        <v>24.802909546125001</v>
      </c>
      <c r="AN31" s="22">
        <f ca="1">SUMIFS(Segment_Monthly_Gross_Recoverie!$C:$C,
        Segment_Monthly_Gross_Recoverie!$A:$A,$A13,
        Segment_Monthly_Gross_Recoverie!$B:$B,AN$1)*Sensitivity_Analysis!$B$4</f>
        <v>25.807193008999999</v>
      </c>
      <c r="AO31" s="22">
        <f ca="1">SUMIFS(Segment_Monthly_Gross_Recoverie!$C:$C,
        Segment_Monthly_Gross_Recoverie!$A:$A,$A13,
        Segment_Monthly_Gross_Recoverie!$B:$B,AO$1)*Sensitivity_Analysis!$B$4</f>
        <v>27.412742613199999</v>
      </c>
      <c r="AP31" s="22">
        <f ca="1">SUMIFS(Segment_Monthly_Gross_Recoverie!$C:$C,
        Segment_Monthly_Gross_Recoverie!$A:$A,$A13,
        Segment_Monthly_Gross_Recoverie!$B:$B,AP$1)*Sensitivity_Analysis!$B$4</f>
        <v>28.538079288350001</v>
      </c>
      <c r="AQ31" s="22">
        <f ca="1">SUMIFS(Segment_Monthly_Gross_Recoverie!$C:$C,
        Segment_Monthly_Gross_Recoverie!$A:$A,$A13,
        Segment_Monthly_Gross_Recoverie!$B:$B,AQ$1)*Sensitivity_Analysis!$B$4</f>
        <v>30.220541834500001</v>
      </c>
      <c r="AR31" s="22">
        <f ca="1">SUMIFS(Segment_Monthly_Gross_Recoverie!$C:$C,
        Segment_Monthly_Gross_Recoverie!$A:$A,$A13,
        Segment_Monthly_Gross_Recoverie!$B:$B,AR$1)*Sensitivity_Analysis!$B$4</f>
        <v>31.7198039845</v>
      </c>
      <c r="AS31" s="22">
        <f ca="1">SUMIFS(Segment_Monthly_Gross_Recoverie!$C:$C,
        Segment_Monthly_Gross_Recoverie!$A:$A,$A13,
        Segment_Monthly_Gross_Recoverie!$B:$B,AS$1)*Sensitivity_Analysis!$B$4</f>
        <v>32.768638769349998</v>
      </c>
      <c r="AT31" s="22">
        <f ca="1">SUMIFS(Segment_Monthly_Gross_Recoverie!$C:$C,
        Segment_Monthly_Gross_Recoverie!$A:$A,$A13,
        Segment_Monthly_Gross_Recoverie!$B:$B,AT$1)*Sensitivity_Analysis!$B$4</f>
        <v>34.330778931399998</v>
      </c>
      <c r="AU31" s="22">
        <f ca="1">SUMIFS(Segment_Monthly_Gross_Recoverie!$C:$C,
        Segment_Monthly_Gross_Recoverie!$A:$A,$A13,
        Segment_Monthly_Gross_Recoverie!$B:$B,AU$1)*Sensitivity_Analysis!$B$4</f>
        <v>35.715326533199999</v>
      </c>
      <c r="AV31" s="22">
        <f ca="1">SUMIFS(Segment_Monthly_Gross_Recoverie!$C:$C,
        Segment_Monthly_Gross_Recoverie!$A:$A,$A13,
        Segment_Monthly_Gross_Recoverie!$B:$B,AV$1)*Sensitivity_Analysis!$B$4</f>
        <v>38.372351050224999</v>
      </c>
      <c r="AW31" s="22">
        <f ca="1">SUMIFS(Segment_Monthly_Gross_Recoverie!$C:$C,
        Segment_Monthly_Gross_Recoverie!$A:$A,$A13,
        Segment_Monthly_Gross_Recoverie!$B:$B,AW$1)*Sensitivity_Analysis!$B$4</f>
        <v>39.99911772155</v>
      </c>
      <c r="AX31" s="22">
        <f ca="1">SUMIFS(Segment_Monthly_Gross_Recoverie!$C:$C,
        Segment_Monthly_Gross_Recoverie!$A:$A,$A13,
        Segment_Monthly_Gross_Recoverie!$B:$B,AX$1)*Sensitivity_Analysis!$B$4</f>
        <v>44.559730618000003</v>
      </c>
      <c r="AY31" s="22">
        <f ca="1">SUMIFS(Segment_Monthly_Gross_Recoverie!$C:$C,
        Segment_Monthly_Gross_Recoverie!$A:$A,$A13,
        Segment_Monthly_Gross_Recoverie!$B:$B,AY$1)*Sensitivity_Analysis!$B$4</f>
        <v>48.089317745599999</v>
      </c>
      <c r="AZ31" s="22">
        <f ca="1">SUMIFS(Segment_Monthly_Gross_Recoverie!$C:$C,
        Segment_Monthly_Gross_Recoverie!$A:$A,$A13,
        Segment_Monthly_Gross_Recoverie!$B:$B,AZ$1)*Sensitivity_Analysis!$B$4</f>
        <v>55.510091660649998</v>
      </c>
      <c r="BA31" s="22">
        <f ca="1">SUMIFS(Segment_Monthly_Gross_Recoverie!$C:$C,
        Segment_Monthly_Gross_Recoverie!$A:$A,$A13,
        Segment_Monthly_Gross_Recoverie!$B:$B,BA$1)*Sensitivity_Analysis!$B$4</f>
        <v>61.286552124000004</v>
      </c>
      <c r="BB31" s="22">
        <f ca="1">SUMIFS(Segment_Monthly_Gross_Recoverie!$C:$C,
        Segment_Monthly_Gross_Recoverie!$A:$A,$A13,
        Segment_Monthly_Gross_Recoverie!$B:$B,BB$1)*Sensitivity_Analysis!$B$4</f>
        <v>68.009598072450004</v>
      </c>
      <c r="BC31" s="22">
        <f ca="1">SUMIFS(Segment_Monthly_Gross_Recoverie!$C:$C,
        Segment_Monthly_Gross_Recoverie!$A:$A,$A13,
        Segment_Monthly_Gross_Recoverie!$B:$B,BC$1)*Sensitivity_Analysis!$B$4</f>
        <v>70.772684704</v>
      </c>
      <c r="BD31" s="22">
        <f ca="1">SUMIFS(Segment_Monthly_Gross_Recoverie!$C:$C,
        Segment_Monthly_Gross_Recoverie!$A:$A,$A13,
        Segment_Monthly_Gross_Recoverie!$B:$B,BD$1)*Sensitivity_Analysis!$B$4</f>
        <v>74.645714699500004</v>
      </c>
      <c r="BE31" s="22">
        <f ca="1">SUMIFS(Segment_Monthly_Gross_Recoverie!$C:$C,
        Segment_Monthly_Gross_Recoverie!$A:$A,$A13,
        Segment_Monthly_Gross_Recoverie!$B:$B,BE$1)*Sensitivity_Analysis!$B$4</f>
        <v>79.125138280800002</v>
      </c>
      <c r="BF31" s="22">
        <f ca="1">SUMIFS(Segment_Monthly_Gross_Recoverie!$C:$C,
        Segment_Monthly_Gross_Recoverie!$A:$A,$A13,
        Segment_Monthly_Gross_Recoverie!$B:$B,BF$1)*Sensitivity_Analysis!$B$4</f>
        <v>85.328327802000004</v>
      </c>
      <c r="BG31" s="22">
        <f ca="1">SUMIFS(Segment_Monthly_Gross_Recoverie!$C:$C,
        Segment_Monthly_Gross_Recoverie!$A:$A,$A13,
        Segment_Monthly_Gross_Recoverie!$B:$B,BG$1)*Sensitivity_Analysis!$B$4</f>
        <v>95.895729223049997</v>
      </c>
      <c r="BH31" s="22">
        <f ca="1">SUMIFS(Segment_Monthly_Gross_Recoverie!$C:$C,
        Segment_Monthly_Gross_Recoverie!$A:$A,$A13,
        Segment_Monthly_Gross_Recoverie!$B:$B,BH$1)*Sensitivity_Analysis!$B$4</f>
        <v>103.398660582975</v>
      </c>
      <c r="BI31" s="22">
        <f ca="1">SUMIFS(Segment_Monthly_Gross_Recoverie!$C:$C,
        Segment_Monthly_Gross_Recoverie!$A:$A,$A13,
        Segment_Monthly_Gross_Recoverie!$B:$B,BI$1)*Sensitivity_Analysis!$B$4</f>
        <v>115.10161804685001</v>
      </c>
      <c r="BJ31" s="22">
        <f ca="1">SUMIFS(Segment_Monthly_Gross_Recoverie!$C:$C,
        Segment_Monthly_Gross_Recoverie!$A:$A,$A13,
        Segment_Monthly_Gross_Recoverie!$B:$B,BJ$1)*Sensitivity_Analysis!$B$4</f>
        <v>126.7329333504</v>
      </c>
      <c r="BK31" s="22">
        <f ca="1">SUMIFS(Segment_Monthly_Gross_Recoverie!$C:$C,
        Segment_Monthly_Gross_Recoverie!$A:$A,$A13,
        Segment_Monthly_Gross_Recoverie!$B:$B,BK$1)*Sensitivity_Analysis!$B$4</f>
        <v>137.4891459431</v>
      </c>
      <c r="BL31" s="22">
        <f ca="1">SUMIFS(Segment_Monthly_Gross_Recoverie!$C:$C,
        Segment_Monthly_Gross_Recoverie!$A:$A,$A13,
        Segment_Monthly_Gross_Recoverie!$B:$B,BL$1)*Sensitivity_Analysis!$B$4</f>
        <v>149.0235607143</v>
      </c>
      <c r="BM31" s="22">
        <f ca="1">SUMIFS(Segment_Monthly_Gross_Recoverie!$C:$C,
        Segment_Monthly_Gross_Recoverie!$A:$A,$A13,
        Segment_Monthly_Gross_Recoverie!$B:$B,BM$1)*Sensitivity_Analysis!$B$4</f>
        <v>161.43295715137501</v>
      </c>
      <c r="BN31" s="22">
        <f ca="1">SUMIFS(Segment_Monthly_Gross_Recoverie!$C:$C,
        Segment_Monthly_Gross_Recoverie!$A:$A,$A13,
        Segment_Monthly_Gross_Recoverie!$B:$B,BN$1)*Sensitivity_Analysis!$B$4</f>
        <v>177.00228779714999</v>
      </c>
      <c r="BO31" s="22">
        <f ca="1">SUMIFS(Segment_Monthly_Gross_Recoverie!$C:$C,
        Segment_Monthly_Gross_Recoverie!$A:$A,$A13,
        Segment_Monthly_Gross_Recoverie!$B:$B,BO$1)*Sensitivity_Analysis!$B$4</f>
        <v>188.66201543970001</v>
      </c>
      <c r="BP31" s="22">
        <f ca="1">SUMIFS(Segment_Monthly_Gross_Recoverie!$C:$C,
        Segment_Monthly_Gross_Recoverie!$A:$A,$A13,
        Segment_Monthly_Gross_Recoverie!$B:$B,BP$1)*Sensitivity_Analysis!$B$4</f>
        <v>195.12253689920001</v>
      </c>
      <c r="BQ31" s="22">
        <f ca="1">SUMIFS(Segment_Monthly_Gross_Recoverie!$C:$C,
        Segment_Monthly_Gross_Recoverie!$A:$A,$A13,
        Segment_Monthly_Gross_Recoverie!$B:$B,BQ$1)*Sensitivity_Analysis!$B$4</f>
        <v>209.17635490679999</v>
      </c>
      <c r="BR31" s="22">
        <f ca="1">SUMIFS(Segment_Monthly_Gross_Recoverie!$C:$C,
        Segment_Monthly_Gross_Recoverie!$A:$A,$A13,
        Segment_Monthly_Gross_Recoverie!$B:$B,BR$1)*Sensitivity_Analysis!$B$4</f>
        <v>230.80759368229999</v>
      </c>
      <c r="BS31" s="22">
        <f ca="1">SUMIFS(Segment_Monthly_Gross_Recoverie!$C:$C,
        Segment_Monthly_Gross_Recoverie!$A:$A,$A13,
        Segment_Monthly_Gross_Recoverie!$B:$B,BS$1)*Sensitivity_Analysis!$B$4</f>
        <v>251.36958577269999</v>
      </c>
      <c r="BT31" s="22">
        <f ca="1">SUMIFS(Segment_Monthly_Gross_Recoverie!$C:$C,
        Segment_Monthly_Gross_Recoverie!$A:$A,$A13,
        Segment_Monthly_Gross_Recoverie!$B:$B,BT$1)*Sensitivity_Analysis!$B$4</f>
        <v>272.51586744169998</v>
      </c>
      <c r="BU31" s="22">
        <f ca="1">SUMIFS(Segment_Monthly_Gross_Recoverie!$C:$C,
        Segment_Monthly_Gross_Recoverie!$A:$A,$A13,
        Segment_Monthly_Gross_Recoverie!$B:$B,BU$1)*Sensitivity_Analysis!$B$4</f>
        <v>291.50421874145002</v>
      </c>
      <c r="BV31" s="22">
        <f ca="1">SUMIFS(Segment_Monthly_Gross_Recoverie!$C:$C,
        Segment_Monthly_Gross_Recoverie!$A:$A,$A13,
        Segment_Monthly_Gross_Recoverie!$B:$B,BV$1)*Sensitivity_Analysis!$B$4</f>
        <v>312.02116500224997</v>
      </c>
      <c r="BW31" s="22">
        <f ca="1">SUMIFS(Segment_Monthly_Gross_Recoverie!$C:$C,
        Segment_Monthly_Gross_Recoverie!$A:$A,$A13,
        Segment_Monthly_Gross_Recoverie!$B:$B,BW$1)*Sensitivity_Analysis!$B$4</f>
        <v>325.81590337812497</v>
      </c>
      <c r="BX31" s="22">
        <f ca="1">SUMIFS(Segment_Monthly_Gross_Recoverie!$C:$C,
        Segment_Monthly_Gross_Recoverie!$A:$A,$A13,
        Segment_Monthly_Gross_Recoverie!$B:$B,BX$1)*Sensitivity_Analysis!$B$4</f>
        <v>338.94419177409998</v>
      </c>
      <c r="BY31" s="22">
        <f ca="1">SUMIFS(Segment_Monthly_Gross_Recoverie!$C:$C,
        Segment_Monthly_Gross_Recoverie!$A:$A,$A13,
        Segment_Monthly_Gross_Recoverie!$B:$B,BY$1)*Sensitivity_Analysis!$B$4</f>
        <v>346.94984143649998</v>
      </c>
      <c r="BZ31" s="22">
        <f ca="1">SUMIFS(Segment_Monthly_Gross_Recoverie!$C:$C,
        Segment_Monthly_Gross_Recoverie!$A:$A,$A13,
        Segment_Monthly_Gross_Recoverie!$B:$B,BZ$1)*Sensitivity_Analysis!$B$4</f>
        <v>353.33475105780002</v>
      </c>
      <c r="CA31" s="22">
        <f ca="1">SUMIFS(Segment_Monthly_Gross_Recoverie!$C:$C,
        Segment_Monthly_Gross_Recoverie!$A:$A,$A13,
        Segment_Monthly_Gross_Recoverie!$B:$B,CA$1)*Sensitivity_Analysis!$B$4</f>
        <v>359.8168418226</v>
      </c>
      <c r="CB31" s="22">
        <f ca="1">SUMIFS(Segment_Monthly_Gross_Recoverie!$C:$C,
        Segment_Monthly_Gross_Recoverie!$A:$A,$A13,
        Segment_Monthly_Gross_Recoverie!$B:$B,CB$1)*Sensitivity_Analysis!$B$4</f>
        <v>365.58540031475002</v>
      </c>
      <c r="CC31" s="22">
        <f ca="1">SUMIFS(Segment_Monthly_Gross_Recoverie!$C:$C,
        Segment_Monthly_Gross_Recoverie!$A:$A,$A13,
        Segment_Monthly_Gross_Recoverie!$B:$B,CC$1)*Sensitivity_Analysis!$B$4</f>
        <v>372.03398337944998</v>
      </c>
      <c r="CD31" s="22">
        <f ca="1">SUMIFS(Segment_Monthly_Gross_Recoverie!$C:$C,
        Segment_Monthly_Gross_Recoverie!$A:$A,$A13,
        Segment_Monthly_Gross_Recoverie!$B:$B,CD$1)*Sensitivity_Analysis!$B$4</f>
        <v>380.46922390750001</v>
      </c>
      <c r="CE31" s="22">
        <f ca="1">SUMIFS(Segment_Monthly_Gross_Recoverie!$C:$C,
        Segment_Monthly_Gross_Recoverie!$A:$A,$A13,
        Segment_Monthly_Gross_Recoverie!$B:$B,CE$1)*Sensitivity_Analysis!$B$4</f>
        <v>386.54263275540001</v>
      </c>
      <c r="CF31" s="22">
        <f ca="1">SUMIFS(Segment_Monthly_Gross_Recoverie!$C:$C,
        Segment_Monthly_Gross_Recoverie!$A:$A,$A13,
        Segment_Monthly_Gross_Recoverie!$B:$B,CF$1)*Sensitivity_Analysis!$B$4</f>
        <v>394.35936693180003</v>
      </c>
      <c r="CG31" s="22">
        <f ca="1">SUMIFS(Segment_Monthly_Gross_Recoverie!$C:$C,
        Segment_Monthly_Gross_Recoverie!$A:$A,$A13,
        Segment_Monthly_Gross_Recoverie!$B:$B,CG$1)*Sensitivity_Analysis!$B$4</f>
        <v>409.36376013749998</v>
      </c>
      <c r="CH31" s="19"/>
    </row>
    <row r="32" spans="1:86" ht="12.75" x14ac:dyDescent="0.2">
      <c r="A32" s="29" t="str">
        <f ca="1">IFERROR(__xludf.DUMMYFUNCTION("""COMPUTED_VALUE"""),"subprime_q2")</f>
        <v>subprime_q2</v>
      </c>
      <c r="B32" s="23">
        <f ca="1">SUMIFS(Segment_Monthly_Gross_Recoverie!$C:$C,
        Segment_Monthly_Gross_Recoverie!$A:$A,$A14,
        Segment_Monthly_Gross_Recoverie!$B:$B,B$1)*Sensitivity_Analysis!$B$4</f>
        <v>0</v>
      </c>
      <c r="C32" s="23">
        <f ca="1">SUMIFS(Segment_Monthly_Gross_Recoverie!$C:$C,
        Segment_Monthly_Gross_Recoverie!$A:$A,$A14,
        Segment_Monthly_Gross_Recoverie!$B:$B,C$1)*Sensitivity_Analysis!$B$4</f>
        <v>0</v>
      </c>
      <c r="D32" s="23">
        <f ca="1">SUMIFS(Segment_Monthly_Gross_Recoverie!$C:$C,
        Segment_Monthly_Gross_Recoverie!$A:$A,$A14,
        Segment_Monthly_Gross_Recoverie!$B:$B,D$1)*Sensitivity_Analysis!$B$4</f>
        <v>0</v>
      </c>
      <c r="E32" s="23">
        <f ca="1">SUMIFS(Segment_Monthly_Gross_Recoverie!$C:$C,
        Segment_Monthly_Gross_Recoverie!$A:$A,$A14,
        Segment_Monthly_Gross_Recoverie!$B:$B,E$1)*Sensitivity_Analysis!$B$4</f>
        <v>0</v>
      </c>
      <c r="F32" s="23">
        <f ca="1">SUMIFS(Segment_Monthly_Gross_Recoverie!$C:$C,
        Segment_Monthly_Gross_Recoverie!$A:$A,$A14,
        Segment_Monthly_Gross_Recoverie!$B:$B,F$1)*Sensitivity_Analysis!$B$4</f>
        <v>0</v>
      </c>
      <c r="G32" s="23">
        <f ca="1">SUMIFS(Segment_Monthly_Gross_Recoverie!$C:$C,
        Segment_Monthly_Gross_Recoverie!$A:$A,$A14,
        Segment_Monthly_Gross_Recoverie!$B:$B,G$1)*Sensitivity_Analysis!$B$4</f>
        <v>0</v>
      </c>
      <c r="H32" s="23">
        <f ca="1">SUMIFS(Segment_Monthly_Gross_Recoverie!$C:$C,
        Segment_Monthly_Gross_Recoverie!$A:$A,$A14,
        Segment_Monthly_Gross_Recoverie!$B:$B,H$1)*Sensitivity_Analysis!$B$4</f>
        <v>0</v>
      </c>
      <c r="I32" s="23">
        <f ca="1">SUMIFS(Segment_Monthly_Gross_Recoverie!$C:$C,
        Segment_Monthly_Gross_Recoverie!$A:$A,$A14,
        Segment_Monthly_Gross_Recoverie!$B:$B,I$1)*Sensitivity_Analysis!$B$4</f>
        <v>0</v>
      </c>
      <c r="J32" s="23">
        <f ca="1">SUMIFS(Segment_Monthly_Gross_Recoverie!$C:$C,
        Segment_Monthly_Gross_Recoverie!$A:$A,$A14,
        Segment_Monthly_Gross_Recoverie!$B:$B,J$1)*Sensitivity_Analysis!$B$4</f>
        <v>0</v>
      </c>
      <c r="K32" s="23">
        <f ca="1">SUMIFS(Segment_Monthly_Gross_Recoverie!$C:$C,
        Segment_Monthly_Gross_Recoverie!$A:$A,$A14,
        Segment_Monthly_Gross_Recoverie!$B:$B,K$1)*Sensitivity_Analysis!$B$4</f>
        <v>0</v>
      </c>
      <c r="L32" s="23">
        <f ca="1">SUMIFS(Segment_Monthly_Gross_Recoverie!$C:$C,
        Segment_Monthly_Gross_Recoverie!$A:$A,$A14,
        Segment_Monthly_Gross_Recoverie!$B:$B,L$1)*Sensitivity_Analysis!$B$4</f>
        <v>3.0994365676000002</v>
      </c>
      <c r="M32" s="23">
        <f ca="1">SUMIFS(Segment_Monthly_Gross_Recoverie!$C:$C,
        Segment_Monthly_Gross_Recoverie!$A:$A,$A14,
        Segment_Monthly_Gross_Recoverie!$B:$B,M$1)*Sensitivity_Analysis!$B$4</f>
        <v>20.477628672950001</v>
      </c>
      <c r="N32" s="23">
        <f ca="1">SUMIFS(Segment_Monthly_Gross_Recoverie!$C:$C,
        Segment_Monthly_Gross_Recoverie!$A:$A,$A14,
        Segment_Monthly_Gross_Recoverie!$B:$B,N$1)*Sensitivity_Analysis!$B$4</f>
        <v>31.186459757024998</v>
      </c>
      <c r="O32" s="23">
        <f ca="1">SUMIFS(Segment_Monthly_Gross_Recoverie!$C:$C,
        Segment_Monthly_Gross_Recoverie!$A:$A,$A14,
        Segment_Monthly_Gross_Recoverie!$B:$B,O$1)*Sensitivity_Analysis!$B$4</f>
        <v>36.887506708799997</v>
      </c>
      <c r="P32" s="23">
        <f ca="1">SUMIFS(Segment_Monthly_Gross_Recoverie!$C:$C,
        Segment_Monthly_Gross_Recoverie!$A:$A,$A14,
        Segment_Monthly_Gross_Recoverie!$B:$B,P$1)*Sensitivity_Analysis!$B$4</f>
        <v>49.081611480924998</v>
      </c>
      <c r="Q32" s="23">
        <f ca="1">SUMIFS(Segment_Monthly_Gross_Recoverie!$C:$C,
        Segment_Monthly_Gross_Recoverie!$A:$A,$A14,
        Segment_Monthly_Gross_Recoverie!$B:$B,Q$1)*Sensitivity_Analysis!$B$4</f>
        <v>62.1227497275</v>
      </c>
      <c r="R32" s="23">
        <f ca="1">SUMIFS(Segment_Monthly_Gross_Recoverie!$C:$C,
        Segment_Monthly_Gross_Recoverie!$A:$A,$A14,
        Segment_Monthly_Gross_Recoverie!$B:$B,R$1)*Sensitivity_Analysis!$B$4</f>
        <v>62.518574187200002</v>
      </c>
      <c r="S32" s="23">
        <f ca="1">SUMIFS(Segment_Monthly_Gross_Recoverie!$C:$C,
        Segment_Monthly_Gross_Recoverie!$A:$A,$A14,
        Segment_Monthly_Gross_Recoverie!$B:$B,S$1)*Sensitivity_Analysis!$B$4</f>
        <v>66.269295013675006</v>
      </c>
      <c r="T32" s="23">
        <f ca="1">SUMIFS(Segment_Monthly_Gross_Recoverie!$C:$C,
        Segment_Monthly_Gross_Recoverie!$A:$A,$A14,
        Segment_Monthly_Gross_Recoverie!$B:$B,T$1)*Sensitivity_Analysis!$B$4</f>
        <v>77.149872712624997</v>
      </c>
      <c r="U32" s="23">
        <f ca="1">SUMIFS(Segment_Monthly_Gross_Recoverie!$C:$C,
        Segment_Monthly_Gross_Recoverie!$A:$A,$A14,
        Segment_Monthly_Gross_Recoverie!$B:$B,U$1)*Sensitivity_Analysis!$B$4</f>
        <v>86.906699762399995</v>
      </c>
      <c r="V32" s="23">
        <f ca="1">SUMIFS(Segment_Monthly_Gross_Recoverie!$C:$C,
        Segment_Monthly_Gross_Recoverie!$A:$A,$A14,
        Segment_Monthly_Gross_Recoverie!$B:$B,V$1)*Sensitivity_Analysis!$B$4</f>
        <v>92.278379090000001</v>
      </c>
      <c r="W32" s="23">
        <f ca="1">SUMIFS(Segment_Monthly_Gross_Recoverie!$C:$C,
        Segment_Monthly_Gross_Recoverie!$A:$A,$A14,
        Segment_Monthly_Gross_Recoverie!$B:$B,W$1)*Sensitivity_Analysis!$B$4</f>
        <v>98.567298821250006</v>
      </c>
      <c r="X32" s="23">
        <f ca="1">SUMIFS(Segment_Monthly_Gross_Recoverie!$C:$C,
        Segment_Monthly_Gross_Recoverie!$A:$A,$A14,
        Segment_Monthly_Gross_Recoverie!$B:$B,X$1)*Sensitivity_Analysis!$B$4</f>
        <v>108.30970667925</v>
      </c>
      <c r="Y32" s="23">
        <f ca="1">SUMIFS(Segment_Monthly_Gross_Recoverie!$C:$C,
        Segment_Monthly_Gross_Recoverie!$A:$A,$A14,
        Segment_Monthly_Gross_Recoverie!$B:$B,Y$1)*Sensitivity_Analysis!$B$4</f>
        <v>117.55995016675</v>
      </c>
      <c r="Z32" s="23">
        <f ca="1">SUMIFS(Segment_Monthly_Gross_Recoverie!$C:$C,
        Segment_Monthly_Gross_Recoverie!$A:$A,$A14,
        Segment_Monthly_Gross_Recoverie!$B:$B,Z$1)*Sensitivity_Analysis!$B$4</f>
        <v>117.49153283</v>
      </c>
      <c r="AA32" s="23">
        <f ca="1">SUMIFS(Segment_Monthly_Gross_Recoverie!$C:$C,
        Segment_Monthly_Gross_Recoverie!$A:$A,$A14,
        Segment_Monthly_Gross_Recoverie!$B:$B,AA$1)*Sensitivity_Analysis!$B$4</f>
        <v>121.7776837624</v>
      </c>
      <c r="AB32" s="23">
        <f ca="1">SUMIFS(Segment_Monthly_Gross_Recoverie!$C:$C,
        Segment_Monthly_Gross_Recoverie!$A:$A,$A14,
        Segment_Monthly_Gross_Recoverie!$B:$B,AB$1)*Sensitivity_Analysis!$B$4</f>
        <v>123.90247975055</v>
      </c>
      <c r="AC32" s="23">
        <f ca="1">SUMIFS(Segment_Monthly_Gross_Recoverie!$C:$C,
        Segment_Monthly_Gross_Recoverie!$A:$A,$A14,
        Segment_Monthly_Gross_Recoverie!$B:$B,AC$1)*Sensitivity_Analysis!$B$4</f>
        <v>126.9090444301</v>
      </c>
      <c r="AD32" s="23">
        <f ca="1">SUMIFS(Segment_Monthly_Gross_Recoverie!$C:$C,
        Segment_Monthly_Gross_Recoverie!$A:$A,$A14,
        Segment_Monthly_Gross_Recoverie!$B:$B,AD$1)*Sensitivity_Analysis!$B$4</f>
        <v>124.395680579475</v>
      </c>
      <c r="AE32" s="23">
        <f ca="1">SUMIFS(Segment_Monthly_Gross_Recoverie!$C:$C,
        Segment_Monthly_Gross_Recoverie!$A:$A,$A14,
        Segment_Monthly_Gross_Recoverie!$B:$B,AE$1)*Sensitivity_Analysis!$B$4</f>
        <v>123.36917538375</v>
      </c>
      <c r="AF32" s="23">
        <f ca="1">SUMIFS(Segment_Monthly_Gross_Recoverie!$C:$C,
        Segment_Monthly_Gross_Recoverie!$A:$A,$A14,
        Segment_Monthly_Gross_Recoverie!$B:$B,AF$1)*Sensitivity_Analysis!$B$4</f>
        <v>123.5745521022</v>
      </c>
      <c r="AG32" s="23">
        <f ca="1">SUMIFS(Segment_Monthly_Gross_Recoverie!$C:$C,
        Segment_Monthly_Gross_Recoverie!$A:$A,$A14,
        Segment_Monthly_Gross_Recoverie!$B:$B,AG$1)*Sensitivity_Analysis!$B$4</f>
        <v>123.73442641245001</v>
      </c>
      <c r="AH32" s="23">
        <f ca="1">SUMIFS(Segment_Monthly_Gross_Recoverie!$C:$C,
        Segment_Monthly_Gross_Recoverie!$A:$A,$A14,
        Segment_Monthly_Gross_Recoverie!$B:$B,AH$1)*Sensitivity_Analysis!$B$4</f>
        <v>124.46829500539999</v>
      </c>
      <c r="AI32" s="23">
        <f ca="1">SUMIFS(Segment_Monthly_Gross_Recoverie!$C:$C,
        Segment_Monthly_Gross_Recoverie!$A:$A,$A14,
        Segment_Monthly_Gross_Recoverie!$B:$B,AI$1)*Sensitivity_Analysis!$B$4</f>
        <v>122.0035047618</v>
      </c>
      <c r="AJ32" s="23">
        <f ca="1">SUMIFS(Segment_Monthly_Gross_Recoverie!$C:$C,
        Segment_Monthly_Gross_Recoverie!$A:$A,$A14,
        Segment_Monthly_Gross_Recoverie!$B:$B,AJ$1)*Sensitivity_Analysis!$B$4</f>
        <v>121.507000042</v>
      </c>
      <c r="AK32" s="23">
        <f ca="1">SUMIFS(Segment_Monthly_Gross_Recoverie!$C:$C,
        Segment_Monthly_Gross_Recoverie!$A:$A,$A14,
        Segment_Monthly_Gross_Recoverie!$B:$B,AK$1)*Sensitivity_Analysis!$B$4</f>
        <v>120.293885741575</v>
      </c>
      <c r="AL32" s="23">
        <f ca="1">SUMIFS(Segment_Monthly_Gross_Recoverie!$C:$C,
        Segment_Monthly_Gross_Recoverie!$A:$A,$A14,
        Segment_Monthly_Gross_Recoverie!$B:$B,AL$1)*Sensitivity_Analysis!$B$4</f>
        <v>119.72329235895</v>
      </c>
      <c r="AM32" s="23">
        <f ca="1">SUMIFS(Segment_Monthly_Gross_Recoverie!$C:$C,
        Segment_Monthly_Gross_Recoverie!$A:$A,$A14,
        Segment_Monthly_Gross_Recoverie!$B:$B,AM$1)*Sensitivity_Analysis!$B$4</f>
        <v>120.50236480562501</v>
      </c>
      <c r="AN32" s="23">
        <f ca="1">SUMIFS(Segment_Monthly_Gross_Recoverie!$C:$C,
        Segment_Monthly_Gross_Recoverie!$A:$A,$A14,
        Segment_Monthly_Gross_Recoverie!$B:$B,AN$1)*Sensitivity_Analysis!$B$4</f>
        <v>119.39794032735</v>
      </c>
      <c r="AO32" s="23">
        <f ca="1">SUMIFS(Segment_Monthly_Gross_Recoverie!$C:$C,
        Segment_Monthly_Gross_Recoverie!$A:$A,$A14,
        Segment_Monthly_Gross_Recoverie!$B:$B,AO$1)*Sensitivity_Analysis!$B$4</f>
        <v>117.03423070709999</v>
      </c>
      <c r="AP32" s="23">
        <f ca="1">SUMIFS(Segment_Monthly_Gross_Recoverie!$C:$C,
        Segment_Monthly_Gross_Recoverie!$A:$A,$A14,
        Segment_Monthly_Gross_Recoverie!$B:$B,AP$1)*Sensitivity_Analysis!$B$4</f>
        <v>115.14601215125001</v>
      </c>
      <c r="AQ32" s="23">
        <f ca="1">SUMIFS(Segment_Monthly_Gross_Recoverie!$C:$C,
        Segment_Monthly_Gross_Recoverie!$A:$A,$A14,
        Segment_Monthly_Gross_Recoverie!$B:$B,AQ$1)*Sensitivity_Analysis!$B$4</f>
        <v>113.1440202969</v>
      </c>
      <c r="AR32" s="23">
        <f ca="1">SUMIFS(Segment_Monthly_Gross_Recoverie!$C:$C,
        Segment_Monthly_Gross_Recoverie!$A:$A,$A14,
        Segment_Monthly_Gross_Recoverie!$B:$B,AR$1)*Sensitivity_Analysis!$B$4</f>
        <v>111.58179846725</v>
      </c>
      <c r="AS32" s="23">
        <f ca="1">SUMIFS(Segment_Monthly_Gross_Recoverie!$C:$C,
        Segment_Monthly_Gross_Recoverie!$A:$A,$A14,
        Segment_Monthly_Gross_Recoverie!$B:$B,AS$1)*Sensitivity_Analysis!$B$4</f>
        <v>110.84671587385</v>
      </c>
      <c r="AT32" s="23">
        <f ca="1">SUMIFS(Segment_Monthly_Gross_Recoverie!$C:$C,
        Segment_Monthly_Gross_Recoverie!$A:$A,$A14,
        Segment_Monthly_Gross_Recoverie!$B:$B,AT$1)*Sensitivity_Analysis!$B$4</f>
        <v>109.2530919614</v>
      </c>
      <c r="AU32" s="23">
        <f ca="1">SUMIFS(Segment_Monthly_Gross_Recoverie!$C:$C,
        Segment_Monthly_Gross_Recoverie!$A:$A,$A14,
        Segment_Monthly_Gross_Recoverie!$B:$B,AU$1)*Sensitivity_Analysis!$B$4</f>
        <v>107.9414255196</v>
      </c>
      <c r="AV32" s="23">
        <f ca="1">SUMIFS(Segment_Monthly_Gross_Recoverie!$C:$C,
        Segment_Monthly_Gross_Recoverie!$A:$A,$A14,
        Segment_Monthly_Gross_Recoverie!$B:$B,AV$1)*Sensitivity_Analysis!$B$4</f>
        <v>106.8668870687</v>
      </c>
      <c r="AW32" s="23">
        <f ca="1">SUMIFS(Segment_Monthly_Gross_Recoverie!$C:$C,
        Segment_Monthly_Gross_Recoverie!$A:$A,$A14,
        Segment_Monthly_Gross_Recoverie!$B:$B,AW$1)*Sensitivity_Analysis!$B$4</f>
        <v>105.43962715764999</v>
      </c>
      <c r="AX32" s="23">
        <f ca="1">SUMIFS(Segment_Monthly_Gross_Recoverie!$C:$C,
        Segment_Monthly_Gross_Recoverie!$A:$A,$A14,
        Segment_Monthly_Gross_Recoverie!$B:$B,AX$1)*Sensitivity_Analysis!$B$4</f>
        <v>106.9263969774</v>
      </c>
      <c r="AY32" s="23">
        <f ca="1">SUMIFS(Segment_Monthly_Gross_Recoverie!$C:$C,
        Segment_Monthly_Gross_Recoverie!$A:$A,$A14,
        Segment_Monthly_Gross_Recoverie!$B:$B,AY$1)*Sensitivity_Analysis!$B$4</f>
        <v>106.461657718</v>
      </c>
      <c r="AZ32" s="23">
        <f ca="1">SUMIFS(Segment_Monthly_Gross_Recoverie!$C:$C,
        Segment_Monthly_Gross_Recoverie!$A:$A,$A14,
        Segment_Monthly_Gross_Recoverie!$B:$B,AZ$1)*Sensitivity_Analysis!$B$4</f>
        <v>107.51131631315</v>
      </c>
      <c r="BA32" s="23">
        <f ca="1">SUMIFS(Segment_Monthly_Gross_Recoverie!$C:$C,
        Segment_Monthly_Gross_Recoverie!$A:$A,$A14,
        Segment_Monthly_Gross_Recoverie!$B:$B,BA$1)*Sensitivity_Analysis!$B$4</f>
        <v>108.73525970335</v>
      </c>
      <c r="BB32" s="23">
        <f ca="1">SUMIFS(Segment_Monthly_Gross_Recoverie!$C:$C,
        Segment_Monthly_Gross_Recoverie!$A:$A,$A14,
        Segment_Monthly_Gross_Recoverie!$B:$B,BB$1)*Sensitivity_Analysis!$B$4</f>
        <v>112.06936482659999</v>
      </c>
      <c r="BC32" s="23">
        <f ca="1">SUMIFS(Segment_Monthly_Gross_Recoverie!$C:$C,
        Segment_Monthly_Gross_Recoverie!$A:$A,$A14,
        Segment_Monthly_Gross_Recoverie!$B:$B,BC$1)*Sensitivity_Analysis!$B$4</f>
        <v>115.23577315525</v>
      </c>
      <c r="BD32" s="23">
        <f ca="1">SUMIFS(Segment_Monthly_Gross_Recoverie!$C:$C,
        Segment_Monthly_Gross_Recoverie!$A:$A,$A14,
        Segment_Monthly_Gross_Recoverie!$B:$B,BD$1)*Sensitivity_Analysis!$B$4</f>
        <v>116.27911372299999</v>
      </c>
      <c r="BE32" s="23">
        <f ca="1">SUMIFS(Segment_Monthly_Gross_Recoverie!$C:$C,
        Segment_Monthly_Gross_Recoverie!$A:$A,$A14,
        Segment_Monthly_Gross_Recoverie!$B:$B,BE$1)*Sensitivity_Analysis!$B$4</f>
        <v>117.50930478479999</v>
      </c>
      <c r="BF32" s="23">
        <f ca="1">SUMIFS(Segment_Monthly_Gross_Recoverie!$C:$C,
        Segment_Monthly_Gross_Recoverie!$A:$A,$A14,
        Segment_Monthly_Gross_Recoverie!$B:$B,BF$1)*Sensitivity_Analysis!$B$4</f>
        <v>119.37136941359999</v>
      </c>
      <c r="BG32" s="23">
        <f ca="1">SUMIFS(Segment_Monthly_Gross_Recoverie!$C:$C,
        Segment_Monthly_Gross_Recoverie!$A:$A,$A14,
        Segment_Monthly_Gross_Recoverie!$B:$B,BG$1)*Sensitivity_Analysis!$B$4</f>
        <v>120.9197665284</v>
      </c>
      <c r="BH32" s="23">
        <f ca="1">SUMIFS(Segment_Monthly_Gross_Recoverie!$C:$C,
        Segment_Monthly_Gross_Recoverie!$A:$A,$A14,
        Segment_Monthly_Gross_Recoverie!$B:$B,BH$1)*Sensitivity_Analysis!$B$4</f>
        <v>125.03768601415</v>
      </c>
      <c r="BI32" s="23">
        <f ca="1">SUMIFS(Segment_Monthly_Gross_Recoverie!$C:$C,
        Segment_Monthly_Gross_Recoverie!$A:$A,$A14,
        Segment_Monthly_Gross_Recoverie!$B:$B,BI$1)*Sensitivity_Analysis!$B$4</f>
        <v>130.93707167375001</v>
      </c>
      <c r="BJ32" s="23">
        <f ca="1">SUMIFS(Segment_Monthly_Gross_Recoverie!$C:$C,
        Segment_Monthly_Gross_Recoverie!$A:$A,$A14,
        Segment_Monthly_Gross_Recoverie!$B:$B,BJ$1)*Sensitivity_Analysis!$B$4</f>
        <v>140.18782803479999</v>
      </c>
      <c r="BK32" s="23">
        <f ca="1">SUMIFS(Segment_Monthly_Gross_Recoverie!$C:$C,
        Segment_Monthly_Gross_Recoverie!$A:$A,$A14,
        Segment_Monthly_Gross_Recoverie!$B:$B,BK$1)*Sensitivity_Analysis!$B$4</f>
        <v>150.85524296</v>
      </c>
      <c r="BL32" s="23">
        <f ca="1">SUMIFS(Segment_Monthly_Gross_Recoverie!$C:$C,
        Segment_Monthly_Gross_Recoverie!$A:$A,$A14,
        Segment_Monthly_Gross_Recoverie!$B:$B,BL$1)*Sensitivity_Analysis!$B$4</f>
        <v>157.7939804289</v>
      </c>
      <c r="BM32" s="23">
        <f ca="1">SUMIFS(Segment_Monthly_Gross_Recoverie!$C:$C,
        Segment_Monthly_Gross_Recoverie!$A:$A,$A14,
        Segment_Monthly_Gross_Recoverie!$B:$B,BM$1)*Sensitivity_Analysis!$B$4</f>
        <v>167.80948307825</v>
      </c>
      <c r="BN32" s="23">
        <f ca="1">SUMIFS(Segment_Monthly_Gross_Recoverie!$C:$C,
        Segment_Monthly_Gross_Recoverie!$A:$A,$A14,
        Segment_Monthly_Gross_Recoverie!$B:$B,BN$1)*Sensitivity_Analysis!$B$4</f>
        <v>182.98748849329999</v>
      </c>
      <c r="BO32" s="23">
        <f ca="1">SUMIFS(Segment_Monthly_Gross_Recoverie!$C:$C,
        Segment_Monthly_Gross_Recoverie!$A:$A,$A14,
        Segment_Monthly_Gross_Recoverie!$B:$B,BO$1)*Sensitivity_Analysis!$B$4</f>
        <v>194.08230480045</v>
      </c>
      <c r="BP32" s="23">
        <f ca="1">SUMIFS(Segment_Monthly_Gross_Recoverie!$C:$C,
        Segment_Monthly_Gross_Recoverie!$A:$A,$A14,
        Segment_Monthly_Gross_Recoverie!$B:$B,BP$1)*Sensitivity_Analysis!$B$4</f>
        <v>201.83563783725</v>
      </c>
      <c r="BQ32" s="23">
        <f ca="1">SUMIFS(Segment_Monthly_Gross_Recoverie!$C:$C,
        Segment_Monthly_Gross_Recoverie!$A:$A,$A14,
        Segment_Monthly_Gross_Recoverie!$B:$B,BQ$1)*Sensitivity_Analysis!$B$4</f>
        <v>211.70412481540001</v>
      </c>
      <c r="BR32" s="23">
        <f ca="1">SUMIFS(Segment_Monthly_Gross_Recoverie!$C:$C,
        Segment_Monthly_Gross_Recoverie!$A:$A,$A14,
        Segment_Monthly_Gross_Recoverie!$B:$B,BR$1)*Sensitivity_Analysis!$B$4</f>
        <v>225.23188154979999</v>
      </c>
      <c r="BS32" s="23">
        <f ca="1">SUMIFS(Segment_Monthly_Gross_Recoverie!$C:$C,
        Segment_Monthly_Gross_Recoverie!$A:$A,$A14,
        Segment_Monthly_Gross_Recoverie!$B:$B,BS$1)*Sensitivity_Analysis!$B$4</f>
        <v>238.55662133825001</v>
      </c>
      <c r="BT32" s="23">
        <f ca="1">SUMIFS(Segment_Monthly_Gross_Recoverie!$C:$C,
        Segment_Monthly_Gross_Recoverie!$A:$A,$A14,
        Segment_Monthly_Gross_Recoverie!$B:$B,BT$1)*Sensitivity_Analysis!$B$4</f>
        <v>254.53164781699999</v>
      </c>
      <c r="BU32" s="23">
        <f ca="1">SUMIFS(Segment_Monthly_Gross_Recoverie!$C:$C,
        Segment_Monthly_Gross_Recoverie!$A:$A,$A14,
        Segment_Monthly_Gross_Recoverie!$B:$B,BU$1)*Sensitivity_Analysis!$B$4</f>
        <v>277.29573579832498</v>
      </c>
      <c r="BV32" s="23">
        <f ca="1">SUMIFS(Segment_Monthly_Gross_Recoverie!$C:$C,
        Segment_Monthly_Gross_Recoverie!$A:$A,$A14,
        Segment_Monthly_Gross_Recoverie!$B:$B,BV$1)*Sensitivity_Analysis!$B$4</f>
        <v>297.52437075074999</v>
      </c>
      <c r="BW32" s="23">
        <f ca="1">SUMIFS(Segment_Monthly_Gross_Recoverie!$C:$C,
        Segment_Monthly_Gross_Recoverie!$A:$A,$A14,
        Segment_Monthly_Gross_Recoverie!$B:$B,BW$1)*Sensitivity_Analysis!$B$4</f>
        <v>313.24593590900002</v>
      </c>
      <c r="BX32" s="23">
        <f ca="1">SUMIFS(Segment_Monthly_Gross_Recoverie!$C:$C,
        Segment_Monthly_Gross_Recoverie!$A:$A,$A14,
        Segment_Monthly_Gross_Recoverie!$B:$B,BX$1)*Sensitivity_Analysis!$B$4</f>
        <v>323.5747006112</v>
      </c>
      <c r="BY32" s="23">
        <f ca="1">SUMIFS(Segment_Monthly_Gross_Recoverie!$C:$C,
        Segment_Monthly_Gross_Recoverie!$A:$A,$A14,
        Segment_Monthly_Gross_Recoverie!$B:$B,BY$1)*Sensitivity_Analysis!$B$4</f>
        <v>330.61337589112497</v>
      </c>
      <c r="BZ32" s="23">
        <f ca="1">SUMIFS(Segment_Monthly_Gross_Recoverie!$C:$C,
        Segment_Monthly_Gross_Recoverie!$A:$A,$A14,
        Segment_Monthly_Gross_Recoverie!$B:$B,BZ$1)*Sensitivity_Analysis!$B$4</f>
        <v>340.992903033</v>
      </c>
      <c r="CA32" s="23">
        <f ca="1">SUMIFS(Segment_Monthly_Gross_Recoverie!$C:$C,
        Segment_Monthly_Gross_Recoverie!$A:$A,$A14,
        Segment_Monthly_Gross_Recoverie!$B:$B,CA$1)*Sensitivity_Analysis!$B$4</f>
        <v>353.93326985624998</v>
      </c>
      <c r="CB32" s="23">
        <f ca="1">SUMIFS(Segment_Monthly_Gross_Recoverie!$C:$C,
        Segment_Monthly_Gross_Recoverie!$A:$A,$A14,
        Segment_Monthly_Gross_Recoverie!$B:$B,CB$1)*Sensitivity_Analysis!$B$4</f>
        <v>360.40564400225003</v>
      </c>
      <c r="CC32" s="23">
        <f ca="1">SUMIFS(Segment_Monthly_Gross_Recoverie!$C:$C,
        Segment_Monthly_Gross_Recoverie!$A:$A,$A14,
        Segment_Monthly_Gross_Recoverie!$B:$B,CC$1)*Sensitivity_Analysis!$B$4</f>
        <v>363.05085898217499</v>
      </c>
      <c r="CD32" s="23">
        <f ca="1">SUMIFS(Segment_Monthly_Gross_Recoverie!$C:$C,
        Segment_Monthly_Gross_Recoverie!$A:$A,$A14,
        Segment_Monthly_Gross_Recoverie!$B:$B,CD$1)*Sensitivity_Analysis!$B$4</f>
        <v>375.02776894132501</v>
      </c>
      <c r="CE32" s="23">
        <f ca="1">SUMIFS(Segment_Monthly_Gross_Recoverie!$C:$C,
        Segment_Monthly_Gross_Recoverie!$A:$A,$A14,
        Segment_Monthly_Gross_Recoverie!$B:$B,CE$1)*Sensitivity_Analysis!$B$4</f>
        <v>396.76766771939998</v>
      </c>
      <c r="CF32" s="23">
        <f ca="1">SUMIFS(Segment_Monthly_Gross_Recoverie!$C:$C,
        Segment_Monthly_Gross_Recoverie!$A:$A,$A14,
        Segment_Monthly_Gross_Recoverie!$B:$B,CF$1)*Sensitivity_Analysis!$B$4</f>
        <v>405.91722647879999</v>
      </c>
      <c r="CG32" s="23">
        <f ca="1">SUMIFS(Segment_Monthly_Gross_Recoverie!$C:$C,
        Segment_Monthly_Gross_Recoverie!$A:$A,$A14,
        Segment_Monthly_Gross_Recoverie!$B:$B,CG$1)*Sensitivity_Analysis!$B$4</f>
        <v>426.44862965250002</v>
      </c>
      <c r="CH32" s="19"/>
    </row>
    <row r="33" spans="1:86" ht="12.75" x14ac:dyDescent="0.2">
      <c r="A33" s="28" t="str">
        <f ca="1">IFERROR(__xludf.DUMMYFUNCTION("""COMPUTED_VALUE"""),"subprime_q3")</f>
        <v>subprime_q3</v>
      </c>
      <c r="B33" s="22">
        <f ca="1">SUMIFS(Segment_Monthly_Gross_Recoverie!$C:$C,
        Segment_Monthly_Gross_Recoverie!$A:$A,$A15,
        Segment_Monthly_Gross_Recoverie!$B:$B,B$1)*Sensitivity_Analysis!$B$4</f>
        <v>0</v>
      </c>
      <c r="C33" s="22">
        <f ca="1">SUMIFS(Segment_Monthly_Gross_Recoverie!$C:$C,
        Segment_Monthly_Gross_Recoverie!$A:$A,$A15,
        Segment_Monthly_Gross_Recoverie!$B:$B,C$1)*Sensitivity_Analysis!$B$4</f>
        <v>0</v>
      </c>
      <c r="D33" s="22">
        <f ca="1">SUMIFS(Segment_Monthly_Gross_Recoverie!$C:$C,
        Segment_Monthly_Gross_Recoverie!$A:$A,$A15,
        Segment_Monthly_Gross_Recoverie!$B:$B,D$1)*Sensitivity_Analysis!$B$4</f>
        <v>0</v>
      </c>
      <c r="E33" s="22">
        <f ca="1">SUMIFS(Segment_Monthly_Gross_Recoverie!$C:$C,
        Segment_Monthly_Gross_Recoverie!$A:$A,$A15,
        Segment_Monthly_Gross_Recoverie!$B:$B,E$1)*Sensitivity_Analysis!$B$4</f>
        <v>0</v>
      </c>
      <c r="F33" s="22">
        <f ca="1">SUMIFS(Segment_Monthly_Gross_Recoverie!$C:$C,
        Segment_Monthly_Gross_Recoverie!$A:$A,$A15,
        Segment_Monthly_Gross_Recoverie!$B:$B,F$1)*Sensitivity_Analysis!$B$4</f>
        <v>0</v>
      </c>
      <c r="G33" s="22">
        <f ca="1">SUMIFS(Segment_Monthly_Gross_Recoverie!$C:$C,
        Segment_Monthly_Gross_Recoverie!$A:$A,$A15,
        Segment_Monthly_Gross_Recoverie!$B:$B,G$1)*Sensitivity_Analysis!$B$4</f>
        <v>0</v>
      </c>
      <c r="H33" s="22">
        <f ca="1">SUMIFS(Segment_Monthly_Gross_Recoverie!$C:$C,
        Segment_Monthly_Gross_Recoverie!$A:$A,$A15,
        Segment_Monthly_Gross_Recoverie!$B:$B,H$1)*Sensitivity_Analysis!$B$4</f>
        <v>0</v>
      </c>
      <c r="I33" s="22">
        <f ca="1">SUMIFS(Segment_Monthly_Gross_Recoverie!$C:$C,
        Segment_Monthly_Gross_Recoverie!$A:$A,$A15,
        Segment_Monthly_Gross_Recoverie!$B:$B,I$1)*Sensitivity_Analysis!$B$4</f>
        <v>0</v>
      </c>
      <c r="J33" s="22">
        <f ca="1">SUMIFS(Segment_Monthly_Gross_Recoverie!$C:$C,
        Segment_Monthly_Gross_Recoverie!$A:$A,$A15,
        Segment_Monthly_Gross_Recoverie!$B:$B,J$1)*Sensitivity_Analysis!$B$4</f>
        <v>0</v>
      </c>
      <c r="K33" s="22">
        <f ca="1">SUMIFS(Segment_Monthly_Gross_Recoverie!$C:$C,
        Segment_Monthly_Gross_Recoverie!$A:$A,$A15,
        Segment_Monthly_Gross_Recoverie!$B:$B,K$1)*Sensitivity_Analysis!$B$4</f>
        <v>0</v>
      </c>
      <c r="L33" s="22">
        <f ca="1">SUMIFS(Segment_Monthly_Gross_Recoverie!$C:$C,
        Segment_Monthly_Gross_Recoverie!$A:$A,$A15,
        Segment_Monthly_Gross_Recoverie!$B:$B,L$1)*Sensitivity_Analysis!$B$4</f>
        <v>3.8903842291999999</v>
      </c>
      <c r="M33" s="22">
        <f ca="1">SUMIFS(Segment_Monthly_Gross_Recoverie!$C:$C,
        Segment_Monthly_Gross_Recoverie!$A:$A,$A15,
        Segment_Monthly_Gross_Recoverie!$B:$B,M$1)*Sensitivity_Analysis!$B$4</f>
        <v>10.050684503575001</v>
      </c>
      <c r="N33" s="22">
        <f ca="1">SUMIFS(Segment_Monthly_Gross_Recoverie!$C:$C,
        Segment_Monthly_Gross_Recoverie!$A:$A,$A15,
        Segment_Monthly_Gross_Recoverie!$B:$B,N$1)*Sensitivity_Analysis!$B$4</f>
        <v>20.792941925400001</v>
      </c>
      <c r="O33" s="22">
        <f ca="1">SUMIFS(Segment_Monthly_Gross_Recoverie!$C:$C,
        Segment_Monthly_Gross_Recoverie!$A:$A,$A15,
        Segment_Monthly_Gross_Recoverie!$B:$B,O$1)*Sensitivity_Analysis!$B$4</f>
        <v>27.966469255724999</v>
      </c>
      <c r="P33" s="22">
        <f ca="1">SUMIFS(Segment_Monthly_Gross_Recoverie!$C:$C,
        Segment_Monthly_Gross_Recoverie!$A:$A,$A15,
        Segment_Monthly_Gross_Recoverie!$B:$B,P$1)*Sensitivity_Analysis!$B$4</f>
        <v>31.998596992525002</v>
      </c>
      <c r="Q33" s="22">
        <f ca="1">SUMIFS(Segment_Monthly_Gross_Recoverie!$C:$C,
        Segment_Monthly_Gross_Recoverie!$A:$A,$A15,
        Segment_Monthly_Gross_Recoverie!$B:$B,Q$1)*Sensitivity_Analysis!$B$4</f>
        <v>37.332199310999997</v>
      </c>
      <c r="R33" s="22">
        <f ca="1">SUMIFS(Segment_Monthly_Gross_Recoverie!$C:$C,
        Segment_Monthly_Gross_Recoverie!$A:$A,$A15,
        Segment_Monthly_Gross_Recoverie!$B:$B,R$1)*Sensitivity_Analysis!$B$4</f>
        <v>45.363657354300003</v>
      </c>
      <c r="S33" s="22">
        <f ca="1">SUMIFS(Segment_Monthly_Gross_Recoverie!$C:$C,
        Segment_Monthly_Gross_Recoverie!$A:$A,$A15,
        Segment_Monthly_Gross_Recoverie!$B:$B,S$1)*Sensitivity_Analysis!$B$4</f>
        <v>50.680744769199997</v>
      </c>
      <c r="T33" s="22">
        <f ca="1">SUMIFS(Segment_Monthly_Gross_Recoverie!$C:$C,
        Segment_Monthly_Gross_Recoverie!$A:$A,$A15,
        Segment_Monthly_Gross_Recoverie!$B:$B,T$1)*Sensitivity_Analysis!$B$4</f>
        <v>56.645431893625002</v>
      </c>
      <c r="U33" s="22">
        <f ca="1">SUMIFS(Segment_Monthly_Gross_Recoverie!$C:$C,
        Segment_Monthly_Gross_Recoverie!$A:$A,$A15,
        Segment_Monthly_Gross_Recoverie!$B:$B,U$1)*Sensitivity_Analysis!$B$4</f>
        <v>57.0161321856</v>
      </c>
      <c r="V33" s="22">
        <f ca="1">SUMIFS(Segment_Monthly_Gross_Recoverie!$C:$C,
        Segment_Monthly_Gross_Recoverie!$A:$A,$A15,
        Segment_Monthly_Gross_Recoverie!$B:$B,V$1)*Sensitivity_Analysis!$B$4</f>
        <v>63.028372136350001</v>
      </c>
      <c r="W33" s="22">
        <f ca="1">SUMIFS(Segment_Monthly_Gross_Recoverie!$C:$C,
        Segment_Monthly_Gross_Recoverie!$A:$A,$A15,
        Segment_Monthly_Gross_Recoverie!$B:$B,W$1)*Sensitivity_Analysis!$B$4</f>
        <v>62.132848013500002</v>
      </c>
      <c r="X33" s="22">
        <f ca="1">SUMIFS(Segment_Monthly_Gross_Recoverie!$C:$C,
        Segment_Monthly_Gross_Recoverie!$A:$A,$A15,
        Segment_Monthly_Gross_Recoverie!$B:$B,X$1)*Sensitivity_Analysis!$B$4</f>
        <v>64.557940729050003</v>
      </c>
      <c r="Y33" s="22">
        <f ca="1">SUMIFS(Segment_Monthly_Gross_Recoverie!$C:$C,
        Segment_Monthly_Gross_Recoverie!$A:$A,$A15,
        Segment_Monthly_Gross_Recoverie!$B:$B,Y$1)*Sensitivity_Analysis!$B$4</f>
        <v>67.413005761674995</v>
      </c>
      <c r="Z33" s="22">
        <f ca="1">SUMIFS(Segment_Monthly_Gross_Recoverie!$C:$C,
        Segment_Monthly_Gross_Recoverie!$A:$A,$A15,
        Segment_Monthly_Gross_Recoverie!$B:$B,Z$1)*Sensitivity_Analysis!$B$4</f>
        <v>69.637401518700003</v>
      </c>
      <c r="AA33" s="22">
        <f ca="1">SUMIFS(Segment_Monthly_Gross_Recoverie!$C:$C,
        Segment_Monthly_Gross_Recoverie!$A:$A,$A15,
        Segment_Monthly_Gross_Recoverie!$B:$B,AA$1)*Sensitivity_Analysis!$B$4</f>
        <v>74.858474512800001</v>
      </c>
      <c r="AB33" s="22">
        <f ca="1">SUMIFS(Segment_Monthly_Gross_Recoverie!$C:$C,
        Segment_Monthly_Gross_Recoverie!$A:$A,$A15,
        Segment_Monthly_Gross_Recoverie!$B:$B,AB$1)*Sensitivity_Analysis!$B$4</f>
        <v>81.004647240725006</v>
      </c>
      <c r="AC33" s="22">
        <f ca="1">SUMIFS(Segment_Monthly_Gross_Recoverie!$C:$C,
        Segment_Monthly_Gross_Recoverie!$A:$A,$A15,
        Segment_Monthly_Gross_Recoverie!$B:$B,AC$1)*Sensitivity_Analysis!$B$4</f>
        <v>84.593710524399995</v>
      </c>
      <c r="AD33" s="22">
        <f ca="1">SUMIFS(Segment_Monthly_Gross_Recoverie!$C:$C,
        Segment_Monthly_Gross_Recoverie!$A:$A,$A15,
        Segment_Monthly_Gross_Recoverie!$B:$B,AD$1)*Sensitivity_Analysis!$B$4</f>
        <v>82.918378596899998</v>
      </c>
      <c r="AE33" s="22">
        <f ca="1">SUMIFS(Segment_Monthly_Gross_Recoverie!$C:$C,
        Segment_Monthly_Gross_Recoverie!$A:$A,$A15,
        Segment_Monthly_Gross_Recoverie!$B:$B,AE$1)*Sensitivity_Analysis!$B$4</f>
        <v>84.771944131875003</v>
      </c>
      <c r="AF33" s="22">
        <f ca="1">SUMIFS(Segment_Monthly_Gross_Recoverie!$C:$C,
        Segment_Monthly_Gross_Recoverie!$A:$A,$A15,
        Segment_Monthly_Gross_Recoverie!$B:$B,AF$1)*Sensitivity_Analysis!$B$4</f>
        <v>95.236303451249995</v>
      </c>
      <c r="AG33" s="22">
        <f ca="1">SUMIFS(Segment_Monthly_Gross_Recoverie!$C:$C,
        Segment_Monthly_Gross_Recoverie!$A:$A,$A15,
        Segment_Monthly_Gross_Recoverie!$B:$B,AG$1)*Sensitivity_Analysis!$B$4</f>
        <v>99.567841290399997</v>
      </c>
      <c r="AH33" s="22">
        <f ca="1">SUMIFS(Segment_Monthly_Gross_Recoverie!$C:$C,
        Segment_Monthly_Gross_Recoverie!$A:$A,$A15,
        Segment_Monthly_Gross_Recoverie!$B:$B,AH$1)*Sensitivity_Analysis!$B$4</f>
        <v>101.117493435775</v>
      </c>
      <c r="AI33" s="22">
        <f ca="1">SUMIFS(Segment_Monthly_Gross_Recoverie!$C:$C,
        Segment_Monthly_Gross_Recoverie!$A:$A,$A15,
        Segment_Monthly_Gross_Recoverie!$B:$B,AI$1)*Sensitivity_Analysis!$B$4</f>
        <v>107.693100504</v>
      </c>
      <c r="AJ33" s="22">
        <f ca="1">SUMIFS(Segment_Monthly_Gross_Recoverie!$C:$C,
        Segment_Monthly_Gross_Recoverie!$A:$A,$A15,
        Segment_Monthly_Gross_Recoverie!$B:$B,AJ$1)*Sensitivity_Analysis!$B$4</f>
        <v>117.55632372335</v>
      </c>
      <c r="AK33" s="22">
        <f ca="1">SUMIFS(Segment_Monthly_Gross_Recoverie!$C:$C,
        Segment_Monthly_Gross_Recoverie!$A:$A,$A15,
        Segment_Monthly_Gross_Recoverie!$B:$B,AK$1)*Sensitivity_Analysis!$B$4</f>
        <v>115.228680816275</v>
      </c>
      <c r="AL33" s="22">
        <f ca="1">SUMIFS(Segment_Monthly_Gross_Recoverie!$C:$C,
        Segment_Monthly_Gross_Recoverie!$A:$A,$A15,
        Segment_Monthly_Gross_Recoverie!$B:$B,AL$1)*Sensitivity_Analysis!$B$4</f>
        <v>116.2284774666</v>
      </c>
      <c r="AM33" s="22">
        <f ca="1">SUMIFS(Segment_Monthly_Gross_Recoverie!$C:$C,
        Segment_Monthly_Gross_Recoverie!$A:$A,$A15,
        Segment_Monthly_Gross_Recoverie!$B:$B,AM$1)*Sensitivity_Analysis!$B$4</f>
        <v>116.02850317035001</v>
      </c>
      <c r="AN33" s="22">
        <f ca="1">SUMIFS(Segment_Monthly_Gross_Recoverie!$C:$C,
        Segment_Monthly_Gross_Recoverie!$A:$A,$A15,
        Segment_Monthly_Gross_Recoverie!$B:$B,AN$1)*Sensitivity_Analysis!$B$4</f>
        <v>113.7304730301</v>
      </c>
      <c r="AO33" s="22">
        <f ca="1">SUMIFS(Segment_Monthly_Gross_Recoverie!$C:$C,
        Segment_Monthly_Gross_Recoverie!$A:$A,$A15,
        Segment_Monthly_Gross_Recoverie!$B:$B,AO$1)*Sensitivity_Analysis!$B$4</f>
        <v>111.9235512871</v>
      </c>
      <c r="AP33" s="22">
        <f ca="1">SUMIFS(Segment_Monthly_Gross_Recoverie!$C:$C,
        Segment_Monthly_Gross_Recoverie!$A:$A,$A15,
        Segment_Monthly_Gross_Recoverie!$B:$B,AP$1)*Sensitivity_Analysis!$B$4</f>
        <v>109.707274168775</v>
      </c>
      <c r="AQ33" s="22">
        <f ca="1">SUMIFS(Segment_Monthly_Gross_Recoverie!$C:$C,
        Segment_Monthly_Gross_Recoverie!$A:$A,$A15,
        Segment_Monthly_Gross_Recoverie!$B:$B,AQ$1)*Sensitivity_Analysis!$B$4</f>
        <v>107.70886478760001</v>
      </c>
      <c r="AR33" s="22">
        <f ca="1">SUMIFS(Segment_Monthly_Gross_Recoverie!$C:$C,
        Segment_Monthly_Gross_Recoverie!$A:$A,$A15,
        Segment_Monthly_Gross_Recoverie!$B:$B,AR$1)*Sensitivity_Analysis!$B$4</f>
        <v>106.4447495925</v>
      </c>
      <c r="AS33" s="22">
        <f ca="1">SUMIFS(Segment_Monthly_Gross_Recoverie!$C:$C,
        Segment_Monthly_Gross_Recoverie!$A:$A,$A15,
        Segment_Monthly_Gross_Recoverie!$B:$B,AS$1)*Sensitivity_Analysis!$B$4</f>
        <v>104.3367957885</v>
      </c>
      <c r="AT33" s="22">
        <f ca="1">SUMIFS(Segment_Monthly_Gross_Recoverie!$C:$C,
        Segment_Monthly_Gross_Recoverie!$A:$A,$A15,
        Segment_Monthly_Gross_Recoverie!$B:$B,AT$1)*Sensitivity_Analysis!$B$4</f>
        <v>103.4006957022</v>
      </c>
      <c r="AU33" s="22">
        <f ca="1">SUMIFS(Segment_Monthly_Gross_Recoverie!$C:$C,
        Segment_Monthly_Gross_Recoverie!$A:$A,$A15,
        Segment_Monthly_Gross_Recoverie!$B:$B,AU$1)*Sensitivity_Analysis!$B$4</f>
        <v>101.50361786880001</v>
      </c>
      <c r="AV33" s="22">
        <f ca="1">SUMIFS(Segment_Monthly_Gross_Recoverie!$C:$C,
        Segment_Monthly_Gross_Recoverie!$A:$A,$A15,
        Segment_Monthly_Gross_Recoverie!$B:$B,AV$1)*Sensitivity_Analysis!$B$4</f>
        <v>103.3269737884</v>
      </c>
      <c r="AW33" s="22">
        <f ca="1">SUMIFS(Segment_Monthly_Gross_Recoverie!$C:$C,
        Segment_Monthly_Gross_Recoverie!$A:$A,$A15,
        Segment_Monthly_Gross_Recoverie!$B:$B,AW$1)*Sensitivity_Analysis!$B$4</f>
        <v>105.274933606625</v>
      </c>
      <c r="AX33" s="22">
        <f ca="1">SUMIFS(Segment_Monthly_Gross_Recoverie!$C:$C,
        Segment_Monthly_Gross_Recoverie!$A:$A,$A15,
        Segment_Monthly_Gross_Recoverie!$B:$B,AX$1)*Sensitivity_Analysis!$B$4</f>
        <v>104.99141496350001</v>
      </c>
      <c r="AY33" s="22">
        <f ca="1">SUMIFS(Segment_Monthly_Gross_Recoverie!$C:$C,
        Segment_Monthly_Gross_Recoverie!$A:$A,$A15,
        Segment_Monthly_Gross_Recoverie!$B:$B,AY$1)*Sensitivity_Analysis!$B$4</f>
        <v>104.97048188959999</v>
      </c>
      <c r="AZ33" s="22">
        <f ca="1">SUMIFS(Segment_Monthly_Gross_Recoverie!$C:$C,
        Segment_Monthly_Gross_Recoverie!$A:$A,$A15,
        Segment_Monthly_Gross_Recoverie!$B:$B,AZ$1)*Sensitivity_Analysis!$B$4</f>
        <v>110.00320806065</v>
      </c>
      <c r="BA33" s="22">
        <f ca="1">SUMIFS(Segment_Monthly_Gross_Recoverie!$C:$C,
        Segment_Monthly_Gross_Recoverie!$A:$A,$A15,
        Segment_Monthly_Gross_Recoverie!$B:$B,BA$1)*Sensitivity_Analysis!$B$4</f>
        <v>109.20723876850001</v>
      </c>
      <c r="BB33" s="22">
        <f ca="1">SUMIFS(Segment_Monthly_Gross_Recoverie!$C:$C,
        Segment_Monthly_Gross_Recoverie!$A:$A,$A15,
        Segment_Monthly_Gross_Recoverie!$B:$B,BB$1)*Sensitivity_Analysis!$B$4</f>
        <v>110.0779068411</v>
      </c>
      <c r="BC33" s="22">
        <f ca="1">SUMIFS(Segment_Monthly_Gross_Recoverie!$C:$C,
        Segment_Monthly_Gross_Recoverie!$A:$A,$A15,
        Segment_Monthly_Gross_Recoverie!$B:$B,BC$1)*Sensitivity_Analysis!$B$4</f>
        <v>109.9623688018</v>
      </c>
      <c r="BD33" s="22">
        <f ca="1">SUMIFS(Segment_Monthly_Gross_Recoverie!$C:$C,
        Segment_Monthly_Gross_Recoverie!$A:$A,$A15,
        Segment_Monthly_Gross_Recoverie!$B:$B,BD$1)*Sensitivity_Analysis!$B$4</f>
        <v>111.93606562940001</v>
      </c>
      <c r="BE33" s="22">
        <f ca="1">SUMIFS(Segment_Monthly_Gross_Recoverie!$C:$C,
        Segment_Monthly_Gross_Recoverie!$A:$A,$A15,
        Segment_Monthly_Gross_Recoverie!$B:$B,BE$1)*Sensitivity_Analysis!$B$4</f>
        <v>114.72552297839999</v>
      </c>
      <c r="BF33" s="22">
        <f ca="1">SUMIFS(Segment_Monthly_Gross_Recoverie!$C:$C,
        Segment_Monthly_Gross_Recoverie!$A:$A,$A15,
        Segment_Monthly_Gross_Recoverie!$B:$B,BF$1)*Sensitivity_Analysis!$B$4</f>
        <v>114.8958690994</v>
      </c>
      <c r="BG33" s="22">
        <f ca="1">SUMIFS(Segment_Monthly_Gross_Recoverie!$C:$C,
        Segment_Monthly_Gross_Recoverie!$A:$A,$A15,
        Segment_Monthly_Gross_Recoverie!$B:$B,BG$1)*Sensitivity_Analysis!$B$4</f>
        <v>119.27456276505001</v>
      </c>
      <c r="BH33" s="22">
        <f ca="1">SUMIFS(Segment_Monthly_Gross_Recoverie!$C:$C,
        Segment_Monthly_Gross_Recoverie!$A:$A,$A15,
        Segment_Monthly_Gross_Recoverie!$B:$B,BH$1)*Sensitivity_Analysis!$B$4</f>
        <v>128.34319913819999</v>
      </c>
      <c r="BI33" s="22">
        <f ca="1">SUMIFS(Segment_Monthly_Gross_Recoverie!$C:$C,
        Segment_Monthly_Gross_Recoverie!$A:$A,$A15,
        Segment_Monthly_Gross_Recoverie!$B:$B,BI$1)*Sensitivity_Analysis!$B$4</f>
        <v>135.97065456154999</v>
      </c>
      <c r="BJ33" s="22">
        <f ca="1">SUMIFS(Segment_Monthly_Gross_Recoverie!$C:$C,
        Segment_Monthly_Gross_Recoverie!$A:$A,$A15,
        Segment_Monthly_Gross_Recoverie!$B:$B,BJ$1)*Sensitivity_Analysis!$B$4</f>
        <v>144.18311362649999</v>
      </c>
      <c r="BK33" s="22">
        <f ca="1">SUMIFS(Segment_Monthly_Gross_Recoverie!$C:$C,
        Segment_Monthly_Gross_Recoverie!$A:$A,$A15,
        Segment_Monthly_Gross_Recoverie!$B:$B,BK$1)*Sensitivity_Analysis!$B$4</f>
        <v>155.83958994304999</v>
      </c>
      <c r="BL33" s="22">
        <f ca="1">SUMIFS(Segment_Monthly_Gross_Recoverie!$C:$C,
        Segment_Monthly_Gross_Recoverie!$A:$A,$A15,
        Segment_Monthly_Gross_Recoverie!$B:$B,BL$1)*Sensitivity_Analysis!$B$4</f>
        <v>168.4596864108</v>
      </c>
      <c r="BM33" s="22">
        <f ca="1">SUMIFS(Segment_Monthly_Gross_Recoverie!$C:$C,
        Segment_Monthly_Gross_Recoverie!$A:$A,$A15,
        Segment_Monthly_Gross_Recoverie!$B:$B,BM$1)*Sensitivity_Analysis!$B$4</f>
        <v>180.32518543974999</v>
      </c>
      <c r="BN33" s="22">
        <f ca="1">SUMIFS(Segment_Monthly_Gross_Recoverie!$C:$C,
        Segment_Monthly_Gross_Recoverie!$A:$A,$A15,
        Segment_Monthly_Gross_Recoverie!$B:$B,BN$1)*Sensitivity_Analysis!$B$4</f>
        <v>195.18398012227499</v>
      </c>
      <c r="BO33" s="22">
        <f ca="1">SUMIFS(Segment_Monthly_Gross_Recoverie!$C:$C,
        Segment_Monthly_Gross_Recoverie!$A:$A,$A15,
        Segment_Monthly_Gross_Recoverie!$B:$B,BO$1)*Sensitivity_Analysis!$B$4</f>
        <v>212.08410236309999</v>
      </c>
      <c r="BP33" s="22">
        <f ca="1">SUMIFS(Segment_Monthly_Gross_Recoverie!$C:$C,
        Segment_Monthly_Gross_Recoverie!$A:$A,$A15,
        Segment_Monthly_Gross_Recoverie!$B:$B,BP$1)*Sensitivity_Analysis!$B$4</f>
        <v>222.92550869954999</v>
      </c>
      <c r="BQ33" s="22">
        <f ca="1">SUMIFS(Segment_Monthly_Gross_Recoverie!$C:$C,
        Segment_Monthly_Gross_Recoverie!$A:$A,$A15,
        Segment_Monthly_Gross_Recoverie!$B:$B,BQ$1)*Sensitivity_Analysis!$B$4</f>
        <v>237.413400258</v>
      </c>
      <c r="BR33" s="22">
        <f ca="1">SUMIFS(Segment_Monthly_Gross_Recoverie!$C:$C,
        Segment_Monthly_Gross_Recoverie!$A:$A,$A15,
        Segment_Monthly_Gross_Recoverie!$B:$B,BR$1)*Sensitivity_Analysis!$B$4</f>
        <v>254.98049575882499</v>
      </c>
      <c r="BS33" s="22">
        <f ca="1">SUMIFS(Segment_Monthly_Gross_Recoverie!$C:$C,
        Segment_Monthly_Gross_Recoverie!$A:$A,$A15,
        Segment_Monthly_Gross_Recoverie!$B:$B,BS$1)*Sensitivity_Analysis!$B$4</f>
        <v>273.19860114862502</v>
      </c>
      <c r="BT33" s="22">
        <f ca="1">SUMIFS(Segment_Monthly_Gross_Recoverie!$C:$C,
        Segment_Monthly_Gross_Recoverie!$A:$A,$A15,
        Segment_Monthly_Gross_Recoverie!$B:$B,BT$1)*Sensitivity_Analysis!$B$4</f>
        <v>298.74466423544999</v>
      </c>
      <c r="BU33" s="22">
        <f ca="1">SUMIFS(Segment_Monthly_Gross_Recoverie!$C:$C,
        Segment_Monthly_Gross_Recoverie!$A:$A,$A15,
        Segment_Monthly_Gross_Recoverie!$B:$B,BU$1)*Sensitivity_Analysis!$B$4</f>
        <v>319.22960984012502</v>
      </c>
      <c r="BV33" s="22">
        <f ca="1">SUMIFS(Segment_Monthly_Gross_Recoverie!$C:$C,
        Segment_Monthly_Gross_Recoverie!$A:$A,$A15,
        Segment_Monthly_Gross_Recoverie!$B:$B,BV$1)*Sensitivity_Analysis!$B$4</f>
        <v>333.09335765062502</v>
      </c>
      <c r="BW33" s="22">
        <f ca="1">SUMIFS(Segment_Monthly_Gross_Recoverie!$C:$C,
        Segment_Monthly_Gross_Recoverie!$A:$A,$A15,
        Segment_Monthly_Gross_Recoverie!$B:$B,BW$1)*Sensitivity_Analysis!$B$4</f>
        <v>354.285043583</v>
      </c>
      <c r="BX33" s="22">
        <f ca="1">SUMIFS(Segment_Monthly_Gross_Recoverie!$C:$C,
        Segment_Monthly_Gross_Recoverie!$A:$A,$A15,
        Segment_Monthly_Gross_Recoverie!$B:$B,BX$1)*Sensitivity_Analysis!$B$4</f>
        <v>365.97775906099997</v>
      </c>
      <c r="BY33" s="22">
        <f ca="1">SUMIFS(Segment_Monthly_Gross_Recoverie!$C:$C,
        Segment_Monthly_Gross_Recoverie!$A:$A,$A15,
        Segment_Monthly_Gross_Recoverie!$B:$B,BY$1)*Sensitivity_Analysis!$B$4</f>
        <v>382.85001762787499</v>
      </c>
      <c r="BZ33" s="22">
        <f ca="1">SUMIFS(Segment_Monthly_Gross_Recoverie!$C:$C,
        Segment_Monthly_Gross_Recoverie!$A:$A,$A15,
        Segment_Monthly_Gross_Recoverie!$B:$B,BZ$1)*Sensitivity_Analysis!$B$4</f>
        <v>392.68229421960001</v>
      </c>
      <c r="CA33" s="22">
        <f ca="1">SUMIFS(Segment_Monthly_Gross_Recoverie!$C:$C,
        Segment_Monthly_Gross_Recoverie!$A:$A,$A15,
        Segment_Monthly_Gross_Recoverie!$B:$B,CA$1)*Sensitivity_Analysis!$B$4</f>
        <v>407.80448290154999</v>
      </c>
      <c r="CB33" s="22">
        <f ca="1">SUMIFS(Segment_Monthly_Gross_Recoverie!$C:$C,
        Segment_Monthly_Gross_Recoverie!$A:$A,$A15,
        Segment_Monthly_Gross_Recoverie!$B:$B,CB$1)*Sensitivity_Analysis!$B$4</f>
        <v>418.92241029100001</v>
      </c>
      <c r="CC33" s="22">
        <f ca="1">SUMIFS(Segment_Monthly_Gross_Recoverie!$C:$C,
        Segment_Monthly_Gross_Recoverie!$A:$A,$A15,
        Segment_Monthly_Gross_Recoverie!$B:$B,CC$1)*Sensitivity_Analysis!$B$4</f>
        <v>434.21263911095002</v>
      </c>
      <c r="CD33" s="22">
        <f ca="1">SUMIFS(Segment_Monthly_Gross_Recoverie!$C:$C,
        Segment_Monthly_Gross_Recoverie!$A:$A,$A15,
        Segment_Monthly_Gross_Recoverie!$B:$B,CD$1)*Sensitivity_Analysis!$B$4</f>
        <v>443.7491343209</v>
      </c>
      <c r="CE33" s="22">
        <f ca="1">SUMIFS(Segment_Monthly_Gross_Recoverie!$C:$C,
        Segment_Monthly_Gross_Recoverie!$A:$A,$A15,
        Segment_Monthly_Gross_Recoverie!$B:$B,CE$1)*Sensitivity_Analysis!$B$4</f>
        <v>452.66651187780002</v>
      </c>
      <c r="CF33" s="22">
        <f ca="1">SUMIFS(Segment_Monthly_Gross_Recoverie!$C:$C,
        Segment_Monthly_Gross_Recoverie!$A:$A,$A15,
        Segment_Monthly_Gross_Recoverie!$B:$B,CF$1)*Sensitivity_Analysis!$B$4</f>
        <v>469.87538834579999</v>
      </c>
      <c r="CG33" s="22">
        <f ca="1">SUMIFS(Segment_Monthly_Gross_Recoverie!$C:$C,
        Segment_Monthly_Gross_Recoverie!$A:$A,$A15,
        Segment_Monthly_Gross_Recoverie!$B:$B,CG$1)*Sensitivity_Analysis!$B$4</f>
        <v>490.63757746499999</v>
      </c>
      <c r="CH33" s="19"/>
    </row>
    <row r="34" spans="1:86" ht="12.75" x14ac:dyDescent="0.2">
      <c r="A34" s="29" t="str">
        <f ca="1">IFERROR(__xludf.DUMMYFUNCTION("""COMPUTED_VALUE"""),"subprime_q4")</f>
        <v>subprime_q4</v>
      </c>
      <c r="B34" s="23">
        <f ca="1">SUMIFS(Segment_Monthly_Gross_Recoverie!$C:$C,
        Segment_Monthly_Gross_Recoverie!$A:$A,$A16,
        Segment_Monthly_Gross_Recoverie!$B:$B,B$1)*Sensitivity_Analysis!$B$4</f>
        <v>0</v>
      </c>
      <c r="C34" s="23">
        <f ca="1">SUMIFS(Segment_Monthly_Gross_Recoverie!$C:$C,
        Segment_Monthly_Gross_Recoverie!$A:$A,$A16,
        Segment_Monthly_Gross_Recoverie!$B:$B,C$1)*Sensitivity_Analysis!$B$4</f>
        <v>0</v>
      </c>
      <c r="D34" s="23">
        <f ca="1">SUMIFS(Segment_Monthly_Gross_Recoverie!$C:$C,
        Segment_Monthly_Gross_Recoverie!$A:$A,$A16,
        Segment_Monthly_Gross_Recoverie!$B:$B,D$1)*Sensitivity_Analysis!$B$4</f>
        <v>0</v>
      </c>
      <c r="E34" s="23">
        <f ca="1">SUMIFS(Segment_Monthly_Gross_Recoverie!$C:$C,
        Segment_Monthly_Gross_Recoverie!$A:$A,$A16,
        Segment_Monthly_Gross_Recoverie!$B:$B,E$1)*Sensitivity_Analysis!$B$4</f>
        <v>0</v>
      </c>
      <c r="F34" s="23">
        <f ca="1">SUMIFS(Segment_Monthly_Gross_Recoverie!$C:$C,
        Segment_Monthly_Gross_Recoverie!$A:$A,$A16,
        Segment_Monthly_Gross_Recoverie!$B:$B,F$1)*Sensitivity_Analysis!$B$4</f>
        <v>0</v>
      </c>
      <c r="G34" s="23">
        <f ca="1">SUMIFS(Segment_Monthly_Gross_Recoverie!$C:$C,
        Segment_Monthly_Gross_Recoverie!$A:$A,$A16,
        Segment_Monthly_Gross_Recoverie!$B:$B,G$1)*Sensitivity_Analysis!$B$4</f>
        <v>0</v>
      </c>
      <c r="H34" s="23">
        <f ca="1">SUMIFS(Segment_Monthly_Gross_Recoverie!$C:$C,
        Segment_Monthly_Gross_Recoverie!$A:$A,$A16,
        Segment_Monthly_Gross_Recoverie!$B:$B,H$1)*Sensitivity_Analysis!$B$4</f>
        <v>0</v>
      </c>
      <c r="I34" s="23">
        <f ca="1">SUMIFS(Segment_Monthly_Gross_Recoverie!$C:$C,
        Segment_Monthly_Gross_Recoverie!$A:$A,$A16,
        Segment_Monthly_Gross_Recoverie!$B:$B,I$1)*Sensitivity_Analysis!$B$4</f>
        <v>0</v>
      </c>
      <c r="J34" s="23">
        <f ca="1">SUMIFS(Segment_Monthly_Gross_Recoverie!$C:$C,
        Segment_Monthly_Gross_Recoverie!$A:$A,$A16,
        Segment_Monthly_Gross_Recoverie!$B:$B,J$1)*Sensitivity_Analysis!$B$4</f>
        <v>0</v>
      </c>
      <c r="K34" s="23">
        <f ca="1">SUMIFS(Segment_Monthly_Gross_Recoverie!$C:$C,
        Segment_Monthly_Gross_Recoverie!$A:$A,$A16,
        Segment_Monthly_Gross_Recoverie!$B:$B,K$1)*Sensitivity_Analysis!$B$4</f>
        <v>0</v>
      </c>
      <c r="L34" s="23">
        <f ca="1">SUMIFS(Segment_Monthly_Gross_Recoverie!$C:$C,
        Segment_Monthly_Gross_Recoverie!$A:$A,$A16,
        Segment_Monthly_Gross_Recoverie!$B:$B,L$1)*Sensitivity_Analysis!$B$4</f>
        <v>3.8649042192</v>
      </c>
      <c r="M34" s="23">
        <f ca="1">SUMIFS(Segment_Monthly_Gross_Recoverie!$C:$C,
        Segment_Monthly_Gross_Recoverie!$A:$A,$A16,
        Segment_Monthly_Gross_Recoverie!$B:$B,M$1)*Sensitivity_Analysis!$B$4</f>
        <v>14.503420932425</v>
      </c>
      <c r="N34" s="23">
        <f ca="1">SUMIFS(Segment_Monthly_Gross_Recoverie!$C:$C,
        Segment_Monthly_Gross_Recoverie!$A:$A,$A16,
        Segment_Monthly_Gross_Recoverie!$B:$B,N$1)*Sensitivity_Analysis!$B$4</f>
        <v>22.807686686850001</v>
      </c>
      <c r="O34" s="23">
        <f ca="1">SUMIFS(Segment_Monthly_Gross_Recoverie!$C:$C,
        Segment_Monthly_Gross_Recoverie!$A:$A,$A16,
        Segment_Monthly_Gross_Recoverie!$B:$B,O$1)*Sensitivity_Analysis!$B$4</f>
        <v>22.35600100305</v>
      </c>
      <c r="P34" s="23">
        <f ca="1">SUMIFS(Segment_Monthly_Gross_Recoverie!$C:$C,
        Segment_Monthly_Gross_Recoverie!$A:$A,$A16,
        Segment_Monthly_Gross_Recoverie!$B:$B,P$1)*Sensitivity_Analysis!$B$4</f>
        <v>34.251911949575003</v>
      </c>
      <c r="Q34" s="23">
        <f ca="1">SUMIFS(Segment_Monthly_Gross_Recoverie!$C:$C,
        Segment_Monthly_Gross_Recoverie!$A:$A,$A16,
        Segment_Monthly_Gross_Recoverie!$B:$B,Q$1)*Sensitivity_Analysis!$B$4</f>
        <v>33.573755833500002</v>
      </c>
      <c r="R34" s="23">
        <f ca="1">SUMIFS(Segment_Monthly_Gross_Recoverie!$C:$C,
        Segment_Monthly_Gross_Recoverie!$A:$A,$A16,
        Segment_Monthly_Gross_Recoverie!$B:$B,R$1)*Sensitivity_Analysis!$B$4</f>
        <v>44.752538749999999</v>
      </c>
      <c r="S34" s="23">
        <f ca="1">SUMIFS(Segment_Monthly_Gross_Recoverie!$C:$C,
        Segment_Monthly_Gross_Recoverie!$A:$A,$A16,
        Segment_Monthly_Gross_Recoverie!$B:$B,S$1)*Sensitivity_Analysis!$B$4</f>
        <v>43.8664728125</v>
      </c>
      <c r="T34" s="23">
        <f ca="1">SUMIFS(Segment_Monthly_Gross_Recoverie!$C:$C,
        Segment_Monthly_Gross_Recoverie!$A:$A,$A16,
        Segment_Monthly_Gross_Recoverie!$B:$B,T$1)*Sensitivity_Analysis!$B$4</f>
        <v>52.654444536749999</v>
      </c>
      <c r="U34" s="23">
        <f ca="1">SUMIFS(Segment_Monthly_Gross_Recoverie!$C:$C,
        Segment_Monthly_Gross_Recoverie!$A:$A,$A16,
        Segment_Monthly_Gross_Recoverie!$B:$B,U$1)*Sensitivity_Analysis!$B$4</f>
        <v>51.611730811199998</v>
      </c>
      <c r="V34" s="23">
        <f ca="1">SUMIFS(Segment_Monthly_Gross_Recoverie!$C:$C,
        Segment_Monthly_Gross_Recoverie!$A:$A,$A16,
        Segment_Monthly_Gross_Recoverie!$B:$B,V$1)*Sensitivity_Analysis!$B$4</f>
        <v>65.157475425824998</v>
      </c>
      <c r="W34" s="23">
        <f ca="1">SUMIFS(Segment_Monthly_Gross_Recoverie!$C:$C,
        Segment_Monthly_Gross_Recoverie!$A:$A,$A16,
        Segment_Monthly_Gross_Recoverie!$B:$B,W$1)*Sensitivity_Analysis!$B$4</f>
        <v>73.288994396000007</v>
      </c>
      <c r="X34" s="23">
        <f ca="1">SUMIFS(Segment_Monthly_Gross_Recoverie!$C:$C,
        Segment_Monthly_Gross_Recoverie!$A:$A,$A16,
        Segment_Monthly_Gross_Recoverie!$B:$B,X$1)*Sensitivity_Analysis!$B$4</f>
        <v>92.334736872899995</v>
      </c>
      <c r="Y34" s="23">
        <f ca="1">SUMIFS(Segment_Monthly_Gross_Recoverie!$C:$C,
        Segment_Monthly_Gross_Recoverie!$A:$A,$A16,
        Segment_Monthly_Gross_Recoverie!$B:$B,Y$1)*Sensitivity_Analysis!$B$4</f>
        <v>90.506420372899996</v>
      </c>
      <c r="Z34" s="23">
        <f ca="1">SUMIFS(Segment_Monthly_Gross_Recoverie!$C:$C,
        Segment_Monthly_Gross_Recoverie!$A:$A,$A16,
        Segment_Monthly_Gross_Recoverie!$B:$B,Z$1)*Sensitivity_Analysis!$B$4</f>
        <v>88.714304539599993</v>
      </c>
      <c r="AA34" s="23">
        <f ca="1">SUMIFS(Segment_Monthly_Gross_Recoverie!$C:$C,
        Segment_Monthly_Gross_Recoverie!$A:$A,$A16,
        Segment_Monthly_Gross_Recoverie!$B:$B,AA$1)*Sensitivity_Analysis!$B$4</f>
        <v>86.957658046399999</v>
      </c>
      <c r="AB34" s="23">
        <f ca="1">SUMIFS(Segment_Monthly_Gross_Recoverie!$C:$C,
        Segment_Monthly_Gross_Recoverie!$A:$A,$A16,
        Segment_Monthly_Gross_Recoverie!$B:$B,AB$1)*Sensitivity_Analysis!$B$4</f>
        <v>93.952247745224994</v>
      </c>
      <c r="AC34" s="23">
        <f ca="1">SUMIFS(Segment_Monthly_Gross_Recoverie!$C:$C,
        Segment_Monthly_Gross_Recoverie!$A:$A,$A16,
        Segment_Monthly_Gross_Recoverie!$B:$B,AC$1)*Sensitivity_Analysis!$B$4</f>
        <v>92.092138421100003</v>
      </c>
      <c r="AD34" s="23">
        <f ca="1">SUMIFS(Segment_Monthly_Gross_Recoverie!$C:$C,
        Segment_Monthly_Gross_Recoverie!$A:$A,$A16,
        Segment_Monthly_Gross_Recoverie!$B:$B,AD$1)*Sensitivity_Analysis!$B$4</f>
        <v>90.268304251724999</v>
      </c>
      <c r="AE34" s="23">
        <f ca="1">SUMIFS(Segment_Monthly_Gross_Recoverie!$C:$C,
        Segment_Monthly_Gross_Recoverie!$A:$A,$A16,
        Segment_Monthly_Gross_Recoverie!$B:$B,AE$1)*Sensitivity_Analysis!$B$4</f>
        <v>88.481148294375004</v>
      </c>
      <c r="AF34" s="23">
        <f ca="1">SUMIFS(Segment_Monthly_Gross_Recoverie!$C:$C,
        Segment_Monthly_Gross_Recoverie!$A:$A,$A16,
        Segment_Monthly_Gross_Recoverie!$B:$B,AF$1)*Sensitivity_Analysis!$B$4</f>
        <v>86.729058319949999</v>
      </c>
      <c r="AG34" s="23">
        <f ca="1">SUMIFS(Segment_Monthly_Gross_Recoverie!$C:$C,
        Segment_Monthly_Gross_Recoverie!$A:$A,$A16,
        Segment_Monthly_Gross_Recoverie!$B:$B,AG$1)*Sensitivity_Analysis!$B$4</f>
        <v>85.011631271175006</v>
      </c>
      <c r="AH34" s="23">
        <f ca="1">SUMIFS(Segment_Monthly_Gross_Recoverie!$C:$C,
        Segment_Monthly_Gross_Recoverie!$A:$A,$A16,
        Segment_Monthly_Gross_Recoverie!$B:$B,AH$1)*Sensitivity_Analysis!$B$4</f>
        <v>83.328464090775</v>
      </c>
      <c r="AI34" s="23">
        <f ca="1">SUMIFS(Segment_Monthly_Gross_Recoverie!$C:$C,
        Segment_Monthly_Gross_Recoverie!$A:$A,$A16,
        Segment_Monthly_Gross_Recoverie!$B:$B,AI$1)*Sensitivity_Analysis!$B$4</f>
        <v>81.678347606925001</v>
      </c>
      <c r="AJ34" s="23">
        <f ca="1">SUMIFS(Segment_Monthly_Gross_Recoverie!$C:$C,
        Segment_Monthly_Gross_Recoverie!$A:$A,$A16,
        Segment_Monthly_Gross_Recoverie!$B:$B,AJ$1)*Sensitivity_Analysis!$B$4</f>
        <v>80.060878762350001</v>
      </c>
      <c r="AK34" s="23">
        <f ca="1">SUMIFS(Segment_Monthly_Gross_Recoverie!$C:$C,
        Segment_Monthly_Gross_Recoverie!$A:$A,$A16,
        Segment_Monthly_Gross_Recoverie!$B:$B,AK$1)*Sensitivity_Analysis!$B$4</f>
        <v>78.475654499775004</v>
      </c>
      <c r="AL34" s="23">
        <f ca="1">SUMIFS(Segment_Monthly_Gross_Recoverie!$C:$C,
        Segment_Monthly_Gross_Recoverie!$A:$A,$A16,
        Segment_Monthly_Gross_Recoverie!$B:$B,AL$1)*Sensitivity_Analysis!$B$4</f>
        <v>76.921868704649995</v>
      </c>
      <c r="AM34" s="23">
        <f ca="1">SUMIFS(Segment_Monthly_Gross_Recoverie!$C:$C,
        Segment_Monthly_Gross_Recoverie!$A:$A,$A16,
        Segment_Monthly_Gross_Recoverie!$B:$B,AM$1)*Sensitivity_Analysis!$B$4</f>
        <v>75.398715262425</v>
      </c>
      <c r="AN34" s="23">
        <f ca="1">SUMIFS(Segment_Monthly_Gross_Recoverie!$C:$C,
        Segment_Monthly_Gross_Recoverie!$A:$A,$A16,
        Segment_Monthly_Gross_Recoverie!$B:$B,AN$1)*Sensitivity_Analysis!$B$4</f>
        <v>73.905388058550002</v>
      </c>
      <c r="AO34" s="23">
        <f ca="1">SUMIFS(Segment_Monthly_Gross_Recoverie!$C:$C,
        Segment_Monthly_Gross_Recoverie!$A:$A,$A16,
        Segment_Monthly_Gross_Recoverie!$B:$B,AO$1)*Sensitivity_Analysis!$B$4</f>
        <v>72.442290150299996</v>
      </c>
      <c r="AP34" s="23">
        <f ca="1">SUMIFS(Segment_Monthly_Gross_Recoverie!$C:$C,
        Segment_Monthly_Gross_Recoverie!$A:$A,$A16,
        Segment_Monthly_Gross_Recoverie!$B:$B,AP$1)*Sensitivity_Analysis!$B$4</f>
        <v>71.007809308575006</v>
      </c>
      <c r="AQ34" s="23">
        <f ca="1">SUMIFS(Segment_Monthly_Gross_Recoverie!$C:$C,
        Segment_Monthly_Gross_Recoverie!$A:$A,$A16,
        Segment_Monthly_Gross_Recoverie!$B:$B,AQ$1)*Sensitivity_Analysis!$B$4</f>
        <v>69.601542476099993</v>
      </c>
      <c r="AR34" s="23">
        <f ca="1">SUMIFS(Segment_Monthly_Gross_Recoverie!$C:$C,
        Segment_Monthly_Gross_Recoverie!$A:$A,$A16,
        Segment_Monthly_Gross_Recoverie!$B:$B,AR$1)*Sensitivity_Analysis!$B$4</f>
        <v>68.223489652875003</v>
      </c>
      <c r="AS34" s="23">
        <f ca="1">SUMIFS(Segment_Monthly_Gross_Recoverie!$C:$C,
        Segment_Monthly_Gross_Recoverie!$A:$A,$A16,
        Segment_Monthly_Gross_Recoverie!$B:$B,AS$1)*Sensitivity_Analysis!$B$4</f>
        <v>68.389562582549999</v>
      </c>
      <c r="AT34" s="23">
        <f ca="1">SUMIFS(Segment_Monthly_Gross_Recoverie!$C:$C,
        Segment_Monthly_Gross_Recoverie!$A:$A,$A16,
        Segment_Monthly_Gross_Recoverie!$B:$B,AT$1)*Sensitivity_Analysis!$B$4</f>
        <v>67.035481147799999</v>
      </c>
      <c r="AU34" s="23">
        <f ca="1">SUMIFS(Segment_Monthly_Gross_Recoverie!$C:$C,
        Segment_Monthly_Gross_Recoverie!$A:$A,$A16,
        Segment_Monthly_Gross_Recoverie!$B:$B,AU$1)*Sensitivity_Analysis!$B$4</f>
        <v>65.708192800800006</v>
      </c>
      <c r="AV34" s="23">
        <f ca="1">SUMIFS(Segment_Monthly_Gross_Recoverie!$C:$C,
        Segment_Monthly_Gross_Recoverie!$A:$A,$A16,
        Segment_Monthly_Gross_Recoverie!$B:$B,AV$1)*Sensitivity_Analysis!$B$4</f>
        <v>64.406873138850003</v>
      </c>
      <c r="AW34" s="23">
        <f ca="1">SUMIFS(Segment_Monthly_Gross_Recoverie!$C:$C,
        Segment_Monthly_Gross_Recoverie!$A:$A,$A16,
        Segment_Monthly_Gross_Recoverie!$B:$B,AW$1)*Sensitivity_Analysis!$B$4</f>
        <v>63.131522161950002</v>
      </c>
      <c r="AX34" s="23">
        <f ca="1">SUMIFS(Segment_Monthly_Gross_Recoverie!$C:$C,
        Segment_Monthly_Gross_Recoverie!$A:$A,$A16,
        Segment_Monthly_Gross_Recoverie!$B:$B,AX$1)*Sensitivity_Analysis!$B$4</f>
        <v>61.8813154674</v>
      </c>
      <c r="AY34" s="23">
        <f ca="1">SUMIFS(Segment_Monthly_Gross_Recoverie!$C:$C,
        Segment_Monthly_Gross_Recoverie!$A:$A,$A16,
        Segment_Monthly_Gross_Recoverie!$B:$B,AY$1)*Sensitivity_Analysis!$B$4</f>
        <v>60.656253055199997</v>
      </c>
      <c r="AZ34" s="23">
        <f ca="1">SUMIFS(Segment_Monthly_Gross_Recoverie!$C:$C,
        Segment_Monthly_Gross_Recoverie!$A:$A,$A16,
        Segment_Monthly_Gross_Recoverie!$B:$B,AZ$1)*Sensitivity_Analysis!$B$4</f>
        <v>62.14281839545</v>
      </c>
      <c r="BA34" s="23">
        <f ca="1">SUMIFS(Segment_Monthly_Gross_Recoverie!$C:$C,
        Segment_Monthly_Gross_Recoverie!$A:$A,$A16,
        Segment_Monthly_Gross_Recoverie!$B:$B,BA$1)*Sensitivity_Analysis!$B$4</f>
        <v>60.912352850049999</v>
      </c>
      <c r="BB34" s="23">
        <f ca="1">SUMIFS(Segment_Monthly_Gross_Recoverie!$C:$C,
        Segment_Monthly_Gross_Recoverie!$A:$A,$A16,
        Segment_Monthly_Gross_Recoverie!$B:$B,BB$1)*Sensitivity_Analysis!$B$4</f>
        <v>60.668410637249998</v>
      </c>
      <c r="BC34" s="23">
        <f ca="1">SUMIFS(Segment_Monthly_Gross_Recoverie!$C:$C,
        Segment_Monthly_Gross_Recoverie!$A:$A,$A16,
        Segment_Monthly_Gross_Recoverie!$B:$B,BC$1)*Sensitivity_Analysis!$B$4</f>
        <v>60.749001718899997</v>
      </c>
      <c r="BD34" s="23">
        <f ca="1">SUMIFS(Segment_Monthly_Gross_Recoverie!$C:$C,
        Segment_Monthly_Gross_Recoverie!$A:$A,$A16,
        Segment_Monthly_Gross_Recoverie!$B:$B,BD$1)*Sensitivity_Analysis!$B$4</f>
        <v>62.194579201499998</v>
      </c>
      <c r="BE34" s="23">
        <f ca="1">SUMIFS(Segment_Monthly_Gross_Recoverie!$C:$C,
        Segment_Monthly_Gross_Recoverie!$A:$A,$A16,
        Segment_Monthly_Gross_Recoverie!$B:$B,BE$1)*Sensitivity_Analysis!$B$4</f>
        <v>62.217651274799998</v>
      </c>
      <c r="BF34" s="23">
        <f ca="1">SUMIFS(Segment_Monthly_Gross_Recoverie!$C:$C,
        Segment_Monthly_Gross_Recoverie!$A:$A,$A16,
        Segment_Monthly_Gross_Recoverie!$B:$B,BF$1)*Sensitivity_Analysis!$B$4</f>
        <v>63.307956432200001</v>
      </c>
      <c r="BG34" s="23">
        <f ca="1">SUMIFS(Segment_Monthly_Gross_Recoverie!$C:$C,
        Segment_Monthly_Gross_Recoverie!$A:$A,$A16,
        Segment_Monthly_Gross_Recoverie!$B:$B,BG$1)*Sensitivity_Analysis!$B$4</f>
        <v>63.765403902750002</v>
      </c>
      <c r="BH34" s="23">
        <f ca="1">SUMIFS(Segment_Monthly_Gross_Recoverie!$C:$C,
        Segment_Monthly_Gross_Recoverie!$A:$A,$A16,
        Segment_Monthly_Gross_Recoverie!$B:$B,BH$1)*Sensitivity_Analysis!$B$4</f>
        <v>69.621590074549999</v>
      </c>
      <c r="BI34" s="23">
        <f ca="1">SUMIFS(Segment_Monthly_Gross_Recoverie!$C:$C,
        Segment_Monthly_Gross_Recoverie!$A:$A,$A16,
        Segment_Monthly_Gross_Recoverie!$B:$B,BI$1)*Sensitivity_Analysis!$B$4</f>
        <v>70.371558222049998</v>
      </c>
      <c r="BJ34" s="23">
        <f ca="1">SUMIFS(Segment_Monthly_Gross_Recoverie!$C:$C,
        Segment_Monthly_Gross_Recoverie!$A:$A,$A16,
        Segment_Monthly_Gross_Recoverie!$B:$B,BJ$1)*Sensitivity_Analysis!$B$4</f>
        <v>76.913977962900006</v>
      </c>
      <c r="BK34" s="23">
        <f ca="1">SUMIFS(Segment_Monthly_Gross_Recoverie!$C:$C,
        Segment_Monthly_Gross_Recoverie!$A:$A,$A16,
        Segment_Monthly_Gross_Recoverie!$B:$B,BK$1)*Sensitivity_Analysis!$B$4</f>
        <v>82.716072089999997</v>
      </c>
      <c r="BL34" s="23">
        <f ca="1">SUMIFS(Segment_Monthly_Gross_Recoverie!$C:$C,
        Segment_Monthly_Gross_Recoverie!$A:$A,$A16,
        Segment_Monthly_Gross_Recoverie!$B:$B,BL$1)*Sensitivity_Analysis!$B$4</f>
        <v>87.7033178155</v>
      </c>
      <c r="BM34" s="23">
        <f ca="1">SUMIFS(Segment_Monthly_Gross_Recoverie!$C:$C,
        Segment_Monthly_Gross_Recoverie!$A:$A,$A16,
        Segment_Monthly_Gross_Recoverie!$B:$B,BM$1)*Sensitivity_Analysis!$B$4</f>
        <v>88.542551618624998</v>
      </c>
      <c r="BN34" s="23">
        <f ca="1">SUMIFS(Segment_Monthly_Gross_Recoverie!$C:$C,
        Segment_Monthly_Gross_Recoverie!$A:$A,$A16,
        Segment_Monthly_Gross_Recoverie!$B:$B,BN$1)*Sensitivity_Analysis!$B$4</f>
        <v>97.966565542449999</v>
      </c>
      <c r="BO34" s="23">
        <f ca="1">SUMIFS(Segment_Monthly_Gross_Recoverie!$C:$C,
        Segment_Monthly_Gross_Recoverie!$A:$A,$A16,
        Segment_Monthly_Gross_Recoverie!$B:$B,BO$1)*Sensitivity_Analysis!$B$4</f>
        <v>102.4918671018</v>
      </c>
      <c r="BP34" s="23">
        <f ca="1">SUMIFS(Segment_Monthly_Gross_Recoverie!$C:$C,
        Segment_Monthly_Gross_Recoverie!$A:$A,$A16,
        Segment_Monthly_Gross_Recoverie!$B:$B,BP$1)*Sensitivity_Analysis!$B$4</f>
        <v>109.19154878729999</v>
      </c>
      <c r="BQ34" s="23">
        <f ca="1">SUMIFS(Segment_Monthly_Gross_Recoverie!$C:$C,
        Segment_Monthly_Gross_Recoverie!$A:$A,$A16,
        Segment_Monthly_Gross_Recoverie!$B:$B,BQ$1)*Sensitivity_Analysis!$B$4</f>
        <v>118.6038077016</v>
      </c>
      <c r="BR34" s="23">
        <f ca="1">SUMIFS(Segment_Monthly_Gross_Recoverie!$C:$C,
        Segment_Monthly_Gross_Recoverie!$A:$A,$A16,
        Segment_Monthly_Gross_Recoverie!$B:$B,BR$1)*Sensitivity_Analysis!$B$4</f>
        <v>124.27641701650001</v>
      </c>
      <c r="BS34" s="23">
        <f ca="1">SUMIFS(Segment_Monthly_Gross_Recoverie!$C:$C,
        Segment_Monthly_Gross_Recoverie!$A:$A,$A16,
        Segment_Monthly_Gross_Recoverie!$B:$B,BS$1)*Sensitivity_Analysis!$B$4</f>
        <v>136.59684076425</v>
      </c>
      <c r="BT34" s="23">
        <f ca="1">SUMIFS(Segment_Monthly_Gross_Recoverie!$C:$C,
        Segment_Monthly_Gross_Recoverie!$A:$A,$A16,
        Segment_Monthly_Gross_Recoverie!$B:$B,BT$1)*Sensitivity_Analysis!$B$4</f>
        <v>143.11397423810001</v>
      </c>
      <c r="BU34" s="23">
        <f ca="1">SUMIFS(Segment_Monthly_Gross_Recoverie!$C:$C,
        Segment_Monthly_Gross_Recoverie!$A:$A,$A16,
        Segment_Monthly_Gross_Recoverie!$B:$B,BU$1)*Sensitivity_Analysis!$B$4</f>
        <v>155.14243941239999</v>
      </c>
      <c r="BV34" s="23">
        <f ca="1">SUMIFS(Segment_Monthly_Gross_Recoverie!$C:$C,
        Segment_Monthly_Gross_Recoverie!$A:$A,$A16,
        Segment_Monthly_Gross_Recoverie!$B:$B,BV$1)*Sensitivity_Analysis!$B$4</f>
        <v>178.41216994837501</v>
      </c>
      <c r="BW34" s="23">
        <f ca="1">SUMIFS(Segment_Monthly_Gross_Recoverie!$C:$C,
        Segment_Monthly_Gross_Recoverie!$A:$A,$A16,
        Segment_Monthly_Gross_Recoverie!$B:$B,BW$1)*Sensitivity_Analysis!$B$4</f>
        <v>193.05880376175</v>
      </c>
      <c r="BX34" s="23">
        <f ca="1">SUMIFS(Segment_Monthly_Gross_Recoverie!$C:$C,
        Segment_Monthly_Gross_Recoverie!$A:$A,$A16,
        Segment_Monthly_Gross_Recoverie!$B:$B,BX$1)*Sensitivity_Analysis!$B$4</f>
        <v>202.78093894009999</v>
      </c>
      <c r="BY34" s="23">
        <f ca="1">SUMIFS(Segment_Monthly_Gross_Recoverie!$C:$C,
        Segment_Monthly_Gross_Recoverie!$A:$A,$A16,
        Segment_Monthly_Gross_Recoverie!$B:$B,BY$1)*Sensitivity_Analysis!$B$4</f>
        <v>209.37332096412501</v>
      </c>
      <c r="BZ34" s="23">
        <f ca="1">SUMIFS(Segment_Monthly_Gross_Recoverie!$C:$C,
        Segment_Monthly_Gross_Recoverie!$A:$A,$A16,
        Segment_Monthly_Gross_Recoverie!$B:$B,BZ$1)*Sensitivity_Analysis!$B$4</f>
        <v>229.58766271440001</v>
      </c>
      <c r="CA34" s="23">
        <f ca="1">SUMIFS(Segment_Monthly_Gross_Recoverie!$C:$C,
        Segment_Monthly_Gross_Recoverie!$A:$A,$A16,
        Segment_Monthly_Gross_Recoverie!$B:$B,CA$1)*Sensitivity_Analysis!$B$4</f>
        <v>233.15967266609999</v>
      </c>
      <c r="CB34" s="23">
        <f ca="1">SUMIFS(Segment_Monthly_Gross_Recoverie!$C:$C,
        Segment_Monthly_Gross_Recoverie!$A:$A,$A16,
        Segment_Monthly_Gross_Recoverie!$B:$B,CB$1)*Sensitivity_Analysis!$B$4</f>
        <v>249.39341979475</v>
      </c>
      <c r="CC34" s="23">
        <f ca="1">SUMIFS(Segment_Monthly_Gross_Recoverie!$C:$C,
        Segment_Monthly_Gross_Recoverie!$A:$A,$A16,
        Segment_Monthly_Gross_Recoverie!$B:$B,CC$1)*Sensitivity_Analysis!$B$4</f>
        <v>274.88059545729999</v>
      </c>
      <c r="CD34" s="23">
        <f ca="1">SUMIFS(Segment_Monthly_Gross_Recoverie!$C:$C,
        Segment_Monthly_Gross_Recoverie!$A:$A,$A16,
        Segment_Monthly_Gross_Recoverie!$B:$B,CD$1)*Sensitivity_Analysis!$B$4</f>
        <v>295.60872173144998</v>
      </c>
      <c r="CE34" s="23">
        <f ca="1">SUMIFS(Segment_Monthly_Gross_Recoverie!$C:$C,
        Segment_Monthly_Gross_Recoverie!$A:$A,$A16,
        Segment_Monthly_Gross_Recoverie!$B:$B,CE$1)*Sensitivity_Analysis!$B$4</f>
        <v>311.00781781260002</v>
      </c>
      <c r="CF34" s="23">
        <f ca="1">SUMIFS(Segment_Monthly_Gross_Recoverie!$C:$C,
        Segment_Monthly_Gross_Recoverie!$A:$A,$A16,
        Segment_Monthly_Gross_Recoverie!$B:$B,CF$1)*Sensitivity_Analysis!$B$4</f>
        <v>332.45751402420001</v>
      </c>
      <c r="CG34" s="23">
        <f ca="1">SUMIFS(Segment_Monthly_Gross_Recoverie!$C:$C,
        Segment_Monthly_Gross_Recoverie!$A:$A,$A16,
        Segment_Monthly_Gross_Recoverie!$B:$B,CG$1)*Sensitivity_Analysis!$B$4</f>
        <v>347.94991743750001</v>
      </c>
      <c r="CH34" s="19"/>
    </row>
    <row r="35" spans="1:86" ht="12.75" x14ac:dyDescent="0.2">
      <c r="A35" s="28" t="str">
        <f ca="1">IFERROR(__xludf.DUMMYFUNCTION("""COMPUTED_VALUE"""),"super_prime_q1")</f>
        <v>super_prime_q1</v>
      </c>
      <c r="B35" s="22">
        <f ca="1">SUMIFS(Segment_Monthly_Gross_Recoverie!$C:$C,
        Segment_Monthly_Gross_Recoverie!$A:$A,$A17,
        Segment_Monthly_Gross_Recoverie!$B:$B,B$1)*Sensitivity_Analysis!$B$4</f>
        <v>0</v>
      </c>
      <c r="C35" s="22">
        <f ca="1">SUMIFS(Segment_Monthly_Gross_Recoverie!$C:$C,
        Segment_Monthly_Gross_Recoverie!$A:$A,$A17,
        Segment_Monthly_Gross_Recoverie!$B:$B,C$1)*Sensitivity_Analysis!$B$4</f>
        <v>0</v>
      </c>
      <c r="D35" s="22">
        <f ca="1">SUMIFS(Segment_Monthly_Gross_Recoverie!$C:$C,
        Segment_Monthly_Gross_Recoverie!$A:$A,$A17,
        Segment_Monthly_Gross_Recoverie!$B:$B,D$1)*Sensitivity_Analysis!$B$4</f>
        <v>0</v>
      </c>
      <c r="E35" s="22">
        <f ca="1">SUMIFS(Segment_Monthly_Gross_Recoverie!$C:$C,
        Segment_Monthly_Gross_Recoverie!$A:$A,$A17,
        Segment_Monthly_Gross_Recoverie!$B:$B,E$1)*Sensitivity_Analysis!$B$4</f>
        <v>0</v>
      </c>
      <c r="F35" s="22">
        <f ca="1">SUMIFS(Segment_Monthly_Gross_Recoverie!$C:$C,
        Segment_Monthly_Gross_Recoverie!$A:$A,$A17,
        Segment_Monthly_Gross_Recoverie!$B:$B,F$1)*Sensitivity_Analysis!$B$4</f>
        <v>0</v>
      </c>
      <c r="G35" s="22">
        <f ca="1">SUMIFS(Segment_Monthly_Gross_Recoverie!$C:$C,
        Segment_Monthly_Gross_Recoverie!$A:$A,$A17,
        Segment_Monthly_Gross_Recoverie!$B:$B,G$1)*Sensitivity_Analysis!$B$4</f>
        <v>0</v>
      </c>
      <c r="H35" s="22">
        <f ca="1">SUMIFS(Segment_Monthly_Gross_Recoverie!$C:$C,
        Segment_Monthly_Gross_Recoverie!$A:$A,$A17,
        Segment_Monthly_Gross_Recoverie!$B:$B,H$1)*Sensitivity_Analysis!$B$4</f>
        <v>0</v>
      </c>
      <c r="I35" s="22">
        <f ca="1">SUMIFS(Segment_Monthly_Gross_Recoverie!$C:$C,
        Segment_Monthly_Gross_Recoverie!$A:$A,$A17,
        Segment_Monthly_Gross_Recoverie!$B:$B,I$1)*Sensitivity_Analysis!$B$4</f>
        <v>0</v>
      </c>
      <c r="J35" s="22">
        <f ca="1">SUMIFS(Segment_Monthly_Gross_Recoverie!$C:$C,
        Segment_Monthly_Gross_Recoverie!$A:$A,$A17,
        Segment_Monthly_Gross_Recoverie!$B:$B,J$1)*Sensitivity_Analysis!$B$4</f>
        <v>0</v>
      </c>
      <c r="K35" s="22">
        <f ca="1">SUMIFS(Segment_Monthly_Gross_Recoverie!$C:$C,
        Segment_Monthly_Gross_Recoverie!$A:$A,$A17,
        Segment_Monthly_Gross_Recoverie!$B:$B,K$1)*Sensitivity_Analysis!$B$4</f>
        <v>1.5131849733</v>
      </c>
      <c r="L35" s="22">
        <f ca="1">SUMIFS(Segment_Monthly_Gross_Recoverie!$C:$C,
        Segment_Monthly_Gross_Recoverie!$A:$A,$A17,
        Segment_Monthly_Gross_Recoverie!$B:$B,L$1)*Sensitivity_Analysis!$B$4</f>
        <v>5.4430484951000002</v>
      </c>
      <c r="M35" s="22">
        <f ca="1">SUMIFS(Segment_Monthly_Gross_Recoverie!$C:$C,
        Segment_Monthly_Gross_Recoverie!$A:$A,$A17,
        Segment_Monthly_Gross_Recoverie!$B:$B,M$1)*Sensitivity_Analysis!$B$4</f>
        <v>13.0756980057</v>
      </c>
      <c r="N35" s="22">
        <f ca="1">SUMIFS(Segment_Monthly_Gross_Recoverie!$C:$C,
        Segment_Monthly_Gross_Recoverie!$A:$A,$A17,
        Segment_Monthly_Gross_Recoverie!$B:$B,N$1)*Sensitivity_Analysis!$B$4</f>
        <v>35.448337033850002</v>
      </c>
      <c r="O35" s="22">
        <f ca="1">SUMIFS(Segment_Monthly_Gross_Recoverie!$C:$C,
        Segment_Monthly_Gross_Recoverie!$A:$A,$A17,
        Segment_Monthly_Gross_Recoverie!$B:$B,O$1)*Sensitivity_Analysis!$B$4</f>
        <v>45.685946151499998</v>
      </c>
      <c r="P35" s="22">
        <f ca="1">SUMIFS(Segment_Monthly_Gross_Recoverie!$C:$C,
        Segment_Monthly_Gross_Recoverie!$A:$A,$A17,
        Segment_Monthly_Gross_Recoverie!$B:$B,P$1)*Sensitivity_Analysis!$B$4</f>
        <v>53.480723741275</v>
      </c>
      <c r="Q35" s="22">
        <f ca="1">SUMIFS(Segment_Monthly_Gross_Recoverie!$C:$C,
        Segment_Monthly_Gross_Recoverie!$A:$A,$A17,
        Segment_Monthly_Gross_Recoverie!$B:$B,Q$1)*Sensitivity_Analysis!$B$4</f>
        <v>57.521404535999999</v>
      </c>
      <c r="R35" s="22">
        <f ca="1">SUMIFS(Segment_Monthly_Gross_Recoverie!$C:$C,
        Segment_Monthly_Gross_Recoverie!$A:$A,$A17,
        Segment_Monthly_Gross_Recoverie!$B:$B,R$1)*Sensitivity_Analysis!$B$4</f>
        <v>77.152412356650004</v>
      </c>
      <c r="S35" s="22">
        <f ca="1">SUMIFS(Segment_Monthly_Gross_Recoverie!$C:$C,
        Segment_Monthly_Gross_Recoverie!$A:$A,$A17,
        Segment_Monthly_Gross_Recoverie!$B:$B,S$1)*Sensitivity_Analysis!$B$4</f>
        <v>81.942281477250006</v>
      </c>
      <c r="T35" s="22">
        <f ca="1">SUMIFS(Segment_Monthly_Gross_Recoverie!$C:$C,
        Segment_Monthly_Gross_Recoverie!$A:$A,$A17,
        Segment_Monthly_Gross_Recoverie!$B:$B,T$1)*Sensitivity_Analysis!$B$4</f>
        <v>87.874114453424994</v>
      </c>
      <c r="U35" s="22">
        <f ca="1">SUMIFS(Segment_Monthly_Gross_Recoverie!$C:$C,
        Segment_Monthly_Gross_Recoverie!$A:$A,$A17,
        Segment_Monthly_Gross_Recoverie!$B:$B,U$1)*Sensitivity_Analysis!$B$4</f>
        <v>97.636642714800004</v>
      </c>
      <c r="V35" s="22">
        <f ca="1">SUMIFS(Segment_Monthly_Gross_Recoverie!$C:$C,
        Segment_Monthly_Gross_Recoverie!$A:$A,$A17,
        Segment_Monthly_Gross_Recoverie!$B:$B,V$1)*Sensitivity_Analysis!$B$4</f>
        <v>98.989901766800003</v>
      </c>
      <c r="W35" s="22">
        <f ca="1">SUMIFS(Segment_Monthly_Gross_Recoverie!$C:$C,
        Segment_Monthly_Gross_Recoverie!$A:$A,$A17,
        Segment_Monthly_Gross_Recoverie!$B:$B,W$1)*Sensitivity_Analysis!$B$4</f>
        <v>107.6479143931</v>
      </c>
      <c r="X35" s="22">
        <f ca="1">SUMIFS(Segment_Monthly_Gross_Recoverie!$C:$C,
        Segment_Monthly_Gross_Recoverie!$A:$A,$A17,
        Segment_Monthly_Gross_Recoverie!$B:$B,X$1)*Sensitivity_Analysis!$B$4</f>
        <v>115.84540305100001</v>
      </c>
      <c r="Y35" s="22">
        <f ca="1">SUMIFS(Segment_Monthly_Gross_Recoverie!$C:$C,
        Segment_Monthly_Gross_Recoverie!$A:$A,$A17,
        Segment_Monthly_Gross_Recoverie!$B:$B,Y$1)*Sensitivity_Analysis!$B$4</f>
        <v>121.780940986</v>
      </c>
      <c r="Z35" s="22">
        <f ca="1">SUMIFS(Segment_Monthly_Gross_Recoverie!$C:$C,
        Segment_Monthly_Gross_Recoverie!$A:$A,$A17,
        Segment_Monthly_Gross_Recoverie!$B:$B,Z$1)*Sensitivity_Analysis!$B$4</f>
        <v>128.45713123454999</v>
      </c>
      <c r="AA35" s="22">
        <f ca="1">SUMIFS(Segment_Monthly_Gross_Recoverie!$C:$C,
        Segment_Monthly_Gross_Recoverie!$A:$A,$A17,
        Segment_Monthly_Gross_Recoverie!$B:$B,AA$1)*Sensitivity_Analysis!$B$4</f>
        <v>128.04259283760001</v>
      </c>
      <c r="AB35" s="22">
        <f ca="1">SUMIFS(Segment_Monthly_Gross_Recoverie!$C:$C,
        Segment_Monthly_Gross_Recoverie!$A:$A,$A17,
        Segment_Monthly_Gross_Recoverie!$B:$B,AB$1)*Sensitivity_Analysis!$B$4</f>
        <v>139.41334298129999</v>
      </c>
      <c r="AC35" s="22">
        <f ca="1">SUMIFS(Segment_Monthly_Gross_Recoverie!$C:$C,
        Segment_Monthly_Gross_Recoverie!$A:$A,$A17,
        Segment_Monthly_Gross_Recoverie!$B:$B,AC$1)*Sensitivity_Analysis!$B$4</f>
        <v>141.961724489375</v>
      </c>
      <c r="AD35" s="22">
        <f ca="1">SUMIFS(Segment_Monthly_Gross_Recoverie!$C:$C,
        Segment_Monthly_Gross_Recoverie!$A:$A,$A17,
        Segment_Monthly_Gross_Recoverie!$B:$B,AD$1)*Sensitivity_Analysis!$B$4</f>
        <v>144.68181379167501</v>
      </c>
      <c r="AE35" s="22">
        <f ca="1">SUMIFS(Segment_Monthly_Gross_Recoverie!$C:$C,
        Segment_Monthly_Gross_Recoverie!$A:$A,$A17,
        Segment_Monthly_Gross_Recoverie!$B:$B,AE$1)*Sensitivity_Analysis!$B$4</f>
        <v>144.98259644749999</v>
      </c>
      <c r="AF35" s="22">
        <f ca="1">SUMIFS(Segment_Monthly_Gross_Recoverie!$C:$C,
        Segment_Monthly_Gross_Recoverie!$A:$A,$A17,
        Segment_Monthly_Gross_Recoverie!$B:$B,AF$1)*Sensitivity_Analysis!$B$4</f>
        <v>146.95523411939999</v>
      </c>
      <c r="AG35" s="22">
        <f ca="1">SUMIFS(Segment_Monthly_Gross_Recoverie!$C:$C,
        Segment_Monthly_Gross_Recoverie!$A:$A,$A17,
        Segment_Monthly_Gross_Recoverie!$B:$B,AG$1)*Sensitivity_Analysis!$B$4</f>
        <v>152.79037187187501</v>
      </c>
      <c r="AH35" s="22">
        <f ca="1">SUMIFS(Segment_Monthly_Gross_Recoverie!$C:$C,
        Segment_Monthly_Gross_Recoverie!$A:$A,$A17,
        Segment_Monthly_Gross_Recoverie!$B:$B,AH$1)*Sensitivity_Analysis!$B$4</f>
        <v>155.12722092152501</v>
      </c>
      <c r="AI35" s="22">
        <f ca="1">SUMIFS(Segment_Monthly_Gross_Recoverie!$C:$C,
        Segment_Monthly_Gross_Recoverie!$A:$A,$A17,
        Segment_Monthly_Gross_Recoverie!$B:$B,AI$1)*Sensitivity_Analysis!$B$4</f>
        <v>157.019807095</v>
      </c>
      <c r="AJ35" s="22">
        <f ca="1">SUMIFS(Segment_Monthly_Gross_Recoverie!$C:$C,
        Segment_Monthly_Gross_Recoverie!$A:$A,$A17,
        Segment_Monthly_Gross_Recoverie!$B:$B,AJ$1)*Sensitivity_Analysis!$B$4</f>
        <v>158.66146242982501</v>
      </c>
      <c r="AK35" s="22">
        <f ca="1">SUMIFS(Segment_Monthly_Gross_Recoverie!$C:$C,
        Segment_Monthly_Gross_Recoverie!$A:$A,$A17,
        Segment_Monthly_Gross_Recoverie!$B:$B,AK$1)*Sensitivity_Analysis!$B$4</f>
        <v>167.189041426475</v>
      </c>
      <c r="AL35" s="22">
        <f ca="1">SUMIFS(Segment_Monthly_Gross_Recoverie!$C:$C,
        Segment_Monthly_Gross_Recoverie!$A:$A,$A17,
        Segment_Monthly_Gross_Recoverie!$B:$B,AL$1)*Sensitivity_Analysis!$B$4</f>
        <v>164.57442116510001</v>
      </c>
      <c r="AM35" s="22">
        <f ca="1">SUMIFS(Segment_Monthly_Gross_Recoverie!$C:$C,
        Segment_Monthly_Gross_Recoverie!$A:$A,$A17,
        Segment_Monthly_Gross_Recoverie!$B:$B,AM$1)*Sensitivity_Analysis!$B$4</f>
        <v>163.36445014</v>
      </c>
      <c r="AN35" s="22">
        <f ca="1">SUMIFS(Segment_Monthly_Gross_Recoverie!$C:$C,
        Segment_Monthly_Gross_Recoverie!$A:$A,$A17,
        Segment_Monthly_Gross_Recoverie!$B:$B,AN$1)*Sensitivity_Analysis!$B$4</f>
        <v>164.44510138210001</v>
      </c>
      <c r="AO35" s="22">
        <f ca="1">SUMIFS(Segment_Monthly_Gross_Recoverie!$C:$C,
        Segment_Monthly_Gross_Recoverie!$A:$A,$A17,
        Segment_Monthly_Gross_Recoverie!$B:$B,AO$1)*Sensitivity_Analysis!$B$4</f>
        <v>167.09570836570001</v>
      </c>
      <c r="AP35" s="22">
        <f ca="1">SUMIFS(Segment_Monthly_Gross_Recoverie!$C:$C,
        Segment_Monthly_Gross_Recoverie!$A:$A,$A17,
        Segment_Monthly_Gross_Recoverie!$B:$B,AP$1)*Sensitivity_Analysis!$B$4</f>
        <v>165.95147428552499</v>
      </c>
      <c r="AQ35" s="22">
        <f ca="1">SUMIFS(Segment_Monthly_Gross_Recoverie!$C:$C,
        Segment_Monthly_Gross_Recoverie!$A:$A,$A17,
        Segment_Monthly_Gross_Recoverie!$B:$B,AQ$1)*Sensitivity_Analysis!$B$4</f>
        <v>165.61523442375</v>
      </c>
      <c r="AR35" s="22">
        <f ca="1">SUMIFS(Segment_Monthly_Gross_Recoverie!$C:$C,
        Segment_Monthly_Gross_Recoverie!$A:$A,$A17,
        Segment_Monthly_Gross_Recoverie!$B:$B,AR$1)*Sensitivity_Analysis!$B$4</f>
        <v>166.63188384097501</v>
      </c>
      <c r="AS35" s="22">
        <f ca="1">SUMIFS(Segment_Monthly_Gross_Recoverie!$C:$C,
        Segment_Monthly_Gross_Recoverie!$A:$A,$A17,
        Segment_Monthly_Gross_Recoverie!$B:$B,AS$1)*Sensitivity_Analysis!$B$4</f>
        <v>167.90301372675</v>
      </c>
      <c r="AT35" s="22">
        <f ca="1">SUMIFS(Segment_Monthly_Gross_Recoverie!$C:$C,
        Segment_Monthly_Gross_Recoverie!$A:$A,$A17,
        Segment_Monthly_Gross_Recoverie!$B:$B,AT$1)*Sensitivity_Analysis!$B$4</f>
        <v>166.25733451754999</v>
      </c>
      <c r="AU35" s="22">
        <f ca="1">SUMIFS(Segment_Monthly_Gross_Recoverie!$C:$C,
        Segment_Monthly_Gross_Recoverie!$A:$A,$A17,
        Segment_Monthly_Gross_Recoverie!$B:$B,AU$1)*Sensitivity_Analysis!$B$4</f>
        <v>164.01382069647499</v>
      </c>
      <c r="AV35" s="22">
        <f ca="1">SUMIFS(Segment_Monthly_Gross_Recoverie!$C:$C,
        Segment_Monthly_Gross_Recoverie!$A:$A,$A17,
        Segment_Monthly_Gross_Recoverie!$B:$B,AV$1)*Sensitivity_Analysis!$B$4</f>
        <v>162.855762737525</v>
      </c>
      <c r="AW35" s="22">
        <f ca="1">SUMIFS(Segment_Monthly_Gross_Recoverie!$C:$C,
        Segment_Monthly_Gross_Recoverie!$A:$A,$A17,
        Segment_Monthly_Gross_Recoverie!$B:$B,AW$1)*Sensitivity_Analysis!$B$4</f>
        <v>159.8027993952</v>
      </c>
      <c r="AX35" s="22">
        <f ca="1">SUMIFS(Segment_Monthly_Gross_Recoverie!$C:$C,
        Segment_Monthly_Gross_Recoverie!$A:$A,$A17,
        Segment_Monthly_Gross_Recoverie!$B:$B,AX$1)*Sensitivity_Analysis!$B$4</f>
        <v>156.88980395332501</v>
      </c>
      <c r="AY35" s="22">
        <f ca="1">SUMIFS(Segment_Monthly_Gross_Recoverie!$C:$C,
        Segment_Monthly_Gross_Recoverie!$A:$A,$A17,
        Segment_Monthly_Gross_Recoverie!$B:$B,AY$1)*Sensitivity_Analysis!$B$4</f>
        <v>158.69127540540001</v>
      </c>
      <c r="AZ35" s="22">
        <f ca="1">SUMIFS(Segment_Monthly_Gross_Recoverie!$C:$C,
        Segment_Monthly_Gross_Recoverie!$A:$A,$A17,
        Segment_Monthly_Gross_Recoverie!$B:$B,AZ$1)*Sensitivity_Analysis!$B$4</f>
        <v>156.65278822889999</v>
      </c>
      <c r="BA35" s="22">
        <f ca="1">SUMIFS(Segment_Monthly_Gross_Recoverie!$C:$C,
        Segment_Monthly_Gross_Recoverie!$A:$A,$A17,
        Segment_Monthly_Gross_Recoverie!$B:$B,BA$1)*Sensitivity_Analysis!$B$4</f>
        <v>154.80295674307499</v>
      </c>
      <c r="BB35" s="22">
        <f ca="1">SUMIFS(Segment_Monthly_Gross_Recoverie!$C:$C,
        Segment_Monthly_Gross_Recoverie!$A:$A,$A17,
        Segment_Monthly_Gross_Recoverie!$B:$B,BB$1)*Sensitivity_Analysis!$B$4</f>
        <v>154.64468103907501</v>
      </c>
      <c r="BC35" s="22">
        <f ca="1">SUMIFS(Segment_Monthly_Gross_Recoverie!$C:$C,
        Segment_Monthly_Gross_Recoverie!$A:$A,$A17,
        Segment_Monthly_Gross_Recoverie!$B:$B,BC$1)*Sensitivity_Analysis!$B$4</f>
        <v>152.629626255825</v>
      </c>
      <c r="BD35" s="22">
        <f ca="1">SUMIFS(Segment_Monthly_Gross_Recoverie!$C:$C,
        Segment_Monthly_Gross_Recoverie!$A:$A,$A17,
        Segment_Monthly_Gross_Recoverie!$B:$B,BD$1)*Sensitivity_Analysis!$B$4</f>
        <v>149.93494209734999</v>
      </c>
      <c r="BE35" s="22">
        <f ca="1">SUMIFS(Segment_Monthly_Gross_Recoverie!$C:$C,
        Segment_Monthly_Gross_Recoverie!$A:$A,$A17,
        Segment_Monthly_Gross_Recoverie!$B:$B,BE$1)*Sensitivity_Analysis!$B$4</f>
        <v>147.26550405419999</v>
      </c>
      <c r="BF35" s="22">
        <f ca="1">SUMIFS(Segment_Monthly_Gross_Recoverie!$C:$C,
        Segment_Monthly_Gross_Recoverie!$A:$A,$A17,
        Segment_Monthly_Gross_Recoverie!$B:$B,BF$1)*Sensitivity_Analysis!$B$4</f>
        <v>146.30133473444999</v>
      </c>
      <c r="BG35" s="22">
        <f ca="1">SUMIFS(Segment_Monthly_Gross_Recoverie!$C:$C,
        Segment_Monthly_Gross_Recoverie!$A:$A,$A17,
        Segment_Monthly_Gross_Recoverie!$B:$B,BG$1)*Sensitivity_Analysis!$B$4</f>
        <v>143.9586903121</v>
      </c>
      <c r="BH35" s="22">
        <f ca="1">SUMIFS(Segment_Monthly_Gross_Recoverie!$C:$C,
        Segment_Monthly_Gross_Recoverie!$A:$A,$A17,
        Segment_Monthly_Gross_Recoverie!$B:$B,BH$1)*Sensitivity_Analysis!$B$4</f>
        <v>141.10771248522499</v>
      </c>
      <c r="BI35" s="22">
        <f ca="1">SUMIFS(Segment_Monthly_Gross_Recoverie!$C:$C,
        Segment_Monthly_Gross_Recoverie!$A:$A,$A17,
        Segment_Monthly_Gross_Recoverie!$B:$B,BI$1)*Sensitivity_Analysis!$B$4</f>
        <v>139.37697875272499</v>
      </c>
      <c r="BJ35" s="22">
        <f ca="1">SUMIFS(Segment_Monthly_Gross_Recoverie!$C:$C,
        Segment_Monthly_Gross_Recoverie!$A:$A,$A17,
        Segment_Monthly_Gross_Recoverie!$B:$B,BJ$1)*Sensitivity_Analysis!$B$4</f>
        <v>136.61669495564999</v>
      </c>
      <c r="BK35" s="22">
        <f ca="1">SUMIFS(Segment_Monthly_Gross_Recoverie!$C:$C,
        Segment_Monthly_Gross_Recoverie!$A:$A,$A17,
        Segment_Monthly_Gross_Recoverie!$B:$B,BK$1)*Sensitivity_Analysis!$B$4</f>
        <v>134.72323160467499</v>
      </c>
      <c r="BL35" s="22">
        <f ca="1">SUMIFS(Segment_Monthly_Gross_Recoverie!$C:$C,
        Segment_Monthly_Gross_Recoverie!$A:$A,$A17,
        Segment_Monthly_Gross_Recoverie!$B:$B,BL$1)*Sensitivity_Analysis!$B$4</f>
        <v>132.05485329960001</v>
      </c>
      <c r="BM35" s="22">
        <f ca="1">SUMIFS(Segment_Monthly_Gross_Recoverie!$C:$C,
        Segment_Monthly_Gross_Recoverie!$A:$A,$A17,
        Segment_Monthly_Gross_Recoverie!$B:$B,BM$1)*Sensitivity_Analysis!$B$4</f>
        <v>132.09613229359999</v>
      </c>
      <c r="BN35" s="22">
        <f ca="1">SUMIFS(Segment_Monthly_Gross_Recoverie!$C:$C,
        Segment_Monthly_Gross_Recoverie!$A:$A,$A17,
        Segment_Monthly_Gross_Recoverie!$B:$B,BN$1)*Sensitivity_Analysis!$B$4</f>
        <v>131.23595891484999</v>
      </c>
      <c r="BO35" s="22">
        <f ca="1">SUMIFS(Segment_Monthly_Gross_Recoverie!$C:$C,
        Segment_Monthly_Gross_Recoverie!$A:$A,$A17,
        Segment_Monthly_Gross_Recoverie!$B:$B,BO$1)*Sensitivity_Analysis!$B$4</f>
        <v>129.50106150465001</v>
      </c>
      <c r="BP35" s="22">
        <f ca="1">SUMIFS(Segment_Monthly_Gross_Recoverie!$C:$C,
        Segment_Monthly_Gross_Recoverie!$A:$A,$A17,
        Segment_Monthly_Gross_Recoverie!$B:$B,BP$1)*Sensitivity_Analysis!$B$4</f>
        <v>126.93658805355</v>
      </c>
      <c r="BQ35" s="22">
        <f ca="1">SUMIFS(Segment_Monthly_Gross_Recoverie!$C:$C,
        Segment_Monthly_Gross_Recoverie!$A:$A,$A17,
        Segment_Monthly_Gross_Recoverie!$B:$B,BQ$1)*Sensitivity_Analysis!$B$4</f>
        <v>126.0310001325</v>
      </c>
      <c r="BR35" s="22">
        <f ca="1">SUMIFS(Segment_Monthly_Gross_Recoverie!$C:$C,
        Segment_Monthly_Gross_Recoverie!$A:$A,$A17,
        Segment_Monthly_Gross_Recoverie!$B:$B,BR$1)*Sensitivity_Analysis!$B$4</f>
        <v>124.242011490225</v>
      </c>
      <c r="BS35" s="22">
        <f ca="1">SUMIFS(Segment_Monthly_Gross_Recoverie!$C:$C,
        Segment_Monthly_Gross_Recoverie!$A:$A,$A17,
        Segment_Monthly_Gross_Recoverie!$B:$B,BS$1)*Sensitivity_Analysis!$B$4</f>
        <v>122.2854449229</v>
      </c>
      <c r="BT35" s="22">
        <f ca="1">SUMIFS(Segment_Monthly_Gross_Recoverie!$C:$C,
        Segment_Monthly_Gross_Recoverie!$A:$A,$A17,
        Segment_Monthly_Gross_Recoverie!$B:$B,BT$1)*Sensitivity_Analysis!$B$4</f>
        <v>120.632550064</v>
      </c>
      <c r="BU35" s="22">
        <f ca="1">SUMIFS(Segment_Monthly_Gross_Recoverie!$C:$C,
        Segment_Monthly_Gross_Recoverie!$A:$A,$A17,
        Segment_Monthly_Gross_Recoverie!$B:$B,BU$1)*Sensitivity_Analysis!$B$4</f>
        <v>120.11206719565</v>
      </c>
      <c r="BV35" s="22">
        <f ca="1">SUMIFS(Segment_Monthly_Gross_Recoverie!$C:$C,
        Segment_Monthly_Gross_Recoverie!$A:$A,$A17,
        Segment_Monthly_Gross_Recoverie!$B:$B,BV$1)*Sensitivity_Analysis!$B$4</f>
        <v>119.95417706720001</v>
      </c>
      <c r="BW35" s="22">
        <f ca="1">SUMIFS(Segment_Monthly_Gross_Recoverie!$C:$C,
        Segment_Monthly_Gross_Recoverie!$A:$A,$A17,
        Segment_Monthly_Gross_Recoverie!$B:$B,BW$1)*Sensitivity_Analysis!$B$4</f>
        <v>118.062492026725</v>
      </c>
      <c r="BX35" s="22">
        <f ca="1">SUMIFS(Segment_Monthly_Gross_Recoverie!$C:$C,
        Segment_Monthly_Gross_Recoverie!$A:$A,$A17,
        Segment_Monthly_Gross_Recoverie!$B:$B,BX$1)*Sensitivity_Analysis!$B$4</f>
        <v>115.72428711885</v>
      </c>
      <c r="BY35" s="22">
        <f ca="1">SUMIFS(Segment_Monthly_Gross_Recoverie!$C:$C,
        Segment_Monthly_Gross_Recoverie!$A:$A,$A17,
        Segment_Monthly_Gross_Recoverie!$B:$B,BY$1)*Sensitivity_Analysis!$B$4</f>
        <v>113.79746266674999</v>
      </c>
      <c r="BZ35" s="22">
        <f ca="1">SUMIFS(Segment_Monthly_Gross_Recoverie!$C:$C,
        Segment_Monthly_Gross_Recoverie!$A:$A,$A17,
        Segment_Monthly_Gross_Recoverie!$B:$B,BZ$1)*Sensitivity_Analysis!$B$4</f>
        <v>111.54452837725</v>
      </c>
      <c r="CA35" s="22">
        <f ca="1">SUMIFS(Segment_Monthly_Gross_Recoverie!$C:$C,
        Segment_Monthly_Gross_Recoverie!$A:$A,$A17,
        Segment_Monthly_Gross_Recoverie!$B:$B,CA$1)*Sensitivity_Analysis!$B$4</f>
        <v>109.942117098</v>
      </c>
      <c r="CB35" s="22">
        <f ca="1">SUMIFS(Segment_Monthly_Gross_Recoverie!$C:$C,
        Segment_Monthly_Gross_Recoverie!$A:$A,$A17,
        Segment_Monthly_Gross_Recoverie!$B:$B,CB$1)*Sensitivity_Analysis!$B$4</f>
        <v>107.764760565</v>
      </c>
      <c r="CC35" s="22">
        <f ca="1">SUMIFS(Segment_Monthly_Gross_Recoverie!$C:$C,
        Segment_Monthly_Gross_Recoverie!$A:$A,$A17,
        Segment_Monthly_Gross_Recoverie!$B:$B,CC$1)*Sensitivity_Analysis!$B$4</f>
        <v>105.631003482</v>
      </c>
      <c r="CD35" s="22">
        <f ca="1">SUMIFS(Segment_Monthly_Gross_Recoverie!$C:$C,
        Segment_Monthly_Gross_Recoverie!$A:$A,$A17,
        Segment_Monthly_Gross_Recoverie!$B:$B,CD$1)*Sensitivity_Analysis!$B$4</f>
        <v>103.539101871</v>
      </c>
      <c r="CE35" s="22">
        <f ca="1">SUMIFS(Segment_Monthly_Gross_Recoverie!$C:$C,
        Segment_Monthly_Gross_Recoverie!$A:$A,$A17,
        Segment_Monthly_Gross_Recoverie!$B:$B,CE$1)*Sensitivity_Analysis!$B$4</f>
        <v>103.00640608800001</v>
      </c>
      <c r="CF35" s="22">
        <f ca="1">SUMIFS(Segment_Monthly_Gross_Recoverie!$C:$C,
        Segment_Monthly_Gross_Recoverie!$A:$A,$A17,
        Segment_Monthly_Gross_Recoverie!$B:$B,CF$1)*Sensitivity_Analysis!$B$4</f>
        <v>100.966421158</v>
      </c>
      <c r="CG35" s="22">
        <f ca="1">SUMIFS(Segment_Monthly_Gross_Recoverie!$C:$C,
        Segment_Monthly_Gross_Recoverie!$A:$A,$A17,
        Segment_Monthly_Gross_Recoverie!$B:$B,CG$1)*Sensitivity_Analysis!$B$4</f>
        <v>100.1595015756</v>
      </c>
      <c r="CH35" s="19"/>
    </row>
    <row r="36" spans="1:86" ht="12.75" x14ac:dyDescent="0.2">
      <c r="A36" s="29" t="str">
        <f ca="1">IFERROR(__xludf.DUMMYFUNCTION("""COMPUTED_VALUE"""),"super_prime_q2")</f>
        <v>super_prime_q2</v>
      </c>
      <c r="B36" s="23">
        <f ca="1">SUMIFS(Segment_Monthly_Gross_Recoverie!$C:$C,
        Segment_Monthly_Gross_Recoverie!$A:$A,$A18,
        Segment_Monthly_Gross_Recoverie!$B:$B,B$1)*Sensitivity_Analysis!$B$4</f>
        <v>0</v>
      </c>
      <c r="C36" s="23">
        <f ca="1">SUMIFS(Segment_Monthly_Gross_Recoverie!$C:$C,
        Segment_Monthly_Gross_Recoverie!$A:$A,$A18,
        Segment_Monthly_Gross_Recoverie!$B:$B,C$1)*Sensitivity_Analysis!$B$4</f>
        <v>0</v>
      </c>
      <c r="D36" s="23">
        <f ca="1">SUMIFS(Segment_Monthly_Gross_Recoverie!$C:$C,
        Segment_Monthly_Gross_Recoverie!$A:$A,$A18,
        Segment_Monthly_Gross_Recoverie!$B:$B,D$1)*Sensitivity_Analysis!$B$4</f>
        <v>0</v>
      </c>
      <c r="E36" s="23">
        <f ca="1">SUMIFS(Segment_Monthly_Gross_Recoverie!$C:$C,
        Segment_Monthly_Gross_Recoverie!$A:$A,$A18,
        Segment_Monthly_Gross_Recoverie!$B:$B,E$1)*Sensitivity_Analysis!$B$4</f>
        <v>0</v>
      </c>
      <c r="F36" s="23">
        <f ca="1">SUMIFS(Segment_Monthly_Gross_Recoverie!$C:$C,
        Segment_Monthly_Gross_Recoverie!$A:$A,$A18,
        Segment_Monthly_Gross_Recoverie!$B:$B,F$1)*Sensitivity_Analysis!$B$4</f>
        <v>0</v>
      </c>
      <c r="G36" s="23">
        <f ca="1">SUMIFS(Segment_Monthly_Gross_Recoverie!$C:$C,
        Segment_Monthly_Gross_Recoverie!$A:$A,$A18,
        Segment_Monthly_Gross_Recoverie!$B:$B,G$1)*Sensitivity_Analysis!$B$4</f>
        <v>0</v>
      </c>
      <c r="H36" s="23">
        <f ca="1">SUMIFS(Segment_Monthly_Gross_Recoverie!$C:$C,
        Segment_Monthly_Gross_Recoverie!$A:$A,$A18,
        Segment_Monthly_Gross_Recoverie!$B:$B,H$1)*Sensitivity_Analysis!$B$4</f>
        <v>0</v>
      </c>
      <c r="I36" s="23">
        <f ca="1">SUMIFS(Segment_Monthly_Gross_Recoverie!$C:$C,
        Segment_Monthly_Gross_Recoverie!$A:$A,$A18,
        Segment_Monthly_Gross_Recoverie!$B:$B,I$1)*Sensitivity_Analysis!$B$4</f>
        <v>0</v>
      </c>
      <c r="J36" s="23">
        <f ca="1">SUMIFS(Segment_Monthly_Gross_Recoverie!$C:$C,
        Segment_Monthly_Gross_Recoverie!$A:$A,$A18,
        Segment_Monthly_Gross_Recoverie!$B:$B,J$1)*Sensitivity_Analysis!$B$4</f>
        <v>0</v>
      </c>
      <c r="K36" s="23">
        <f ca="1">SUMIFS(Segment_Monthly_Gross_Recoverie!$C:$C,
        Segment_Monthly_Gross_Recoverie!$A:$A,$A18,
        Segment_Monthly_Gross_Recoverie!$B:$B,K$1)*Sensitivity_Analysis!$B$4</f>
        <v>18.288950392349999</v>
      </c>
      <c r="L36" s="23">
        <f ca="1">SUMIFS(Segment_Monthly_Gross_Recoverie!$C:$C,
        Segment_Monthly_Gross_Recoverie!$A:$A,$A18,
        Segment_Monthly_Gross_Recoverie!$B:$B,L$1)*Sensitivity_Analysis!$B$4</f>
        <v>75.966714465850004</v>
      </c>
      <c r="M36" s="23">
        <f ca="1">SUMIFS(Segment_Monthly_Gross_Recoverie!$C:$C,
        Segment_Monthly_Gross_Recoverie!$A:$A,$A18,
        Segment_Monthly_Gross_Recoverie!$B:$B,M$1)*Sensitivity_Analysis!$B$4</f>
        <v>177.14783537549999</v>
      </c>
      <c r="N36" s="23">
        <f ca="1">SUMIFS(Segment_Monthly_Gross_Recoverie!$C:$C,
        Segment_Monthly_Gross_Recoverie!$A:$A,$A18,
        Segment_Monthly_Gross_Recoverie!$B:$B,N$1)*Sensitivity_Analysis!$B$4</f>
        <v>216.84892453802499</v>
      </c>
      <c r="O36" s="23">
        <f ca="1">SUMIFS(Segment_Monthly_Gross_Recoverie!$C:$C,
        Segment_Monthly_Gross_Recoverie!$A:$A,$A18,
        Segment_Monthly_Gross_Recoverie!$B:$B,O$1)*Sensitivity_Analysis!$B$4</f>
        <v>256.27888792900001</v>
      </c>
      <c r="P36" s="23">
        <f ca="1">SUMIFS(Segment_Monthly_Gross_Recoverie!$C:$C,
        Segment_Monthly_Gross_Recoverie!$A:$A,$A18,
        Segment_Monthly_Gross_Recoverie!$B:$B,P$1)*Sensitivity_Analysis!$B$4</f>
        <v>322.71416743507501</v>
      </c>
      <c r="Q36" s="23">
        <f ca="1">SUMIFS(Segment_Monthly_Gross_Recoverie!$C:$C,
        Segment_Monthly_Gross_Recoverie!$A:$A,$A18,
        Segment_Monthly_Gross_Recoverie!$B:$B,Q$1)*Sensitivity_Analysis!$B$4</f>
        <v>382.74372416879999</v>
      </c>
      <c r="R36" s="23">
        <f ca="1">SUMIFS(Segment_Monthly_Gross_Recoverie!$C:$C,
        Segment_Monthly_Gross_Recoverie!$A:$A,$A18,
        Segment_Monthly_Gross_Recoverie!$B:$B,R$1)*Sensitivity_Analysis!$B$4</f>
        <v>433.00139679465002</v>
      </c>
      <c r="S36" s="23">
        <f ca="1">SUMIFS(Segment_Monthly_Gross_Recoverie!$C:$C,
        Segment_Monthly_Gross_Recoverie!$A:$A,$A18,
        Segment_Monthly_Gross_Recoverie!$B:$B,S$1)*Sensitivity_Analysis!$B$4</f>
        <v>482.89225481835001</v>
      </c>
      <c r="T36" s="23">
        <f ca="1">SUMIFS(Segment_Monthly_Gross_Recoverie!$C:$C,
        Segment_Monthly_Gross_Recoverie!$A:$A,$A18,
        Segment_Monthly_Gross_Recoverie!$B:$B,T$1)*Sensitivity_Analysis!$B$4</f>
        <v>516.95736250749997</v>
      </c>
      <c r="U36" s="23">
        <f ca="1">SUMIFS(Segment_Monthly_Gross_Recoverie!$C:$C,
        Segment_Monthly_Gross_Recoverie!$A:$A,$A18,
        Segment_Monthly_Gross_Recoverie!$B:$B,U$1)*Sensitivity_Analysis!$B$4</f>
        <v>561.46269652199999</v>
      </c>
      <c r="V36" s="23">
        <f ca="1">SUMIFS(Segment_Monthly_Gross_Recoverie!$C:$C,
        Segment_Monthly_Gross_Recoverie!$A:$A,$A18,
        Segment_Monthly_Gross_Recoverie!$B:$B,V$1)*Sensitivity_Analysis!$B$4</f>
        <v>605.00433600090003</v>
      </c>
      <c r="W36" s="23">
        <f ca="1">SUMIFS(Segment_Monthly_Gross_Recoverie!$C:$C,
        Segment_Monthly_Gross_Recoverie!$A:$A,$A18,
        Segment_Monthly_Gross_Recoverie!$B:$B,W$1)*Sensitivity_Analysis!$B$4</f>
        <v>643.41320697150002</v>
      </c>
      <c r="X36" s="23">
        <f ca="1">SUMIFS(Segment_Monthly_Gross_Recoverie!$C:$C,
        Segment_Monthly_Gross_Recoverie!$A:$A,$A18,
        Segment_Monthly_Gross_Recoverie!$B:$B,X$1)*Sensitivity_Analysis!$B$4</f>
        <v>688.5125953685</v>
      </c>
      <c r="Y36" s="23">
        <f ca="1">SUMIFS(Segment_Monthly_Gross_Recoverie!$C:$C,
        Segment_Monthly_Gross_Recoverie!$A:$A,$A18,
        Segment_Monthly_Gross_Recoverie!$B:$B,Y$1)*Sensitivity_Analysis!$B$4</f>
        <v>730.36834001049999</v>
      </c>
      <c r="Z36" s="23">
        <f ca="1">SUMIFS(Segment_Monthly_Gross_Recoverie!$C:$C,
        Segment_Monthly_Gross_Recoverie!$A:$A,$A18,
        Segment_Monthly_Gross_Recoverie!$B:$B,Z$1)*Sensitivity_Analysis!$B$4</f>
        <v>782.16565484415003</v>
      </c>
      <c r="AA36" s="23">
        <f ca="1">SUMIFS(Segment_Monthly_Gross_Recoverie!$C:$C,
        Segment_Monthly_Gross_Recoverie!$A:$A,$A18,
        Segment_Monthly_Gross_Recoverie!$B:$B,AA$1)*Sensitivity_Analysis!$B$4</f>
        <v>808.9709233218</v>
      </c>
      <c r="AB36" s="23">
        <f ca="1">SUMIFS(Segment_Monthly_Gross_Recoverie!$C:$C,
        Segment_Monthly_Gross_Recoverie!$A:$A,$A18,
        Segment_Monthly_Gross_Recoverie!$B:$B,AB$1)*Sensitivity_Analysis!$B$4</f>
        <v>833.142352239925</v>
      </c>
      <c r="AC36" s="23">
        <f ca="1">SUMIFS(Segment_Monthly_Gross_Recoverie!$C:$C,
        Segment_Monthly_Gross_Recoverie!$A:$A,$A18,
        Segment_Monthly_Gross_Recoverie!$B:$B,AC$1)*Sensitivity_Analysis!$B$4</f>
        <v>852.16143900187501</v>
      </c>
      <c r="AD36" s="23">
        <f ca="1">SUMIFS(Segment_Monthly_Gross_Recoverie!$C:$C,
        Segment_Monthly_Gross_Recoverie!$A:$A,$A18,
        Segment_Monthly_Gross_Recoverie!$B:$B,AD$1)*Sensitivity_Analysis!$B$4</f>
        <v>875.06983070859997</v>
      </c>
      <c r="AE36" s="23">
        <f ca="1">SUMIFS(Segment_Monthly_Gross_Recoverie!$C:$C,
        Segment_Monthly_Gross_Recoverie!$A:$A,$A18,
        Segment_Monthly_Gross_Recoverie!$B:$B,AE$1)*Sensitivity_Analysis!$B$4</f>
        <v>884.70396082635</v>
      </c>
      <c r="AF36" s="23">
        <f ca="1">SUMIFS(Segment_Monthly_Gross_Recoverie!$C:$C,
        Segment_Monthly_Gross_Recoverie!$A:$A,$A18,
        Segment_Monthly_Gross_Recoverie!$B:$B,AF$1)*Sensitivity_Analysis!$B$4</f>
        <v>898.70225150115004</v>
      </c>
      <c r="AG36" s="23">
        <f ca="1">SUMIFS(Segment_Monthly_Gross_Recoverie!$C:$C,
        Segment_Monthly_Gross_Recoverie!$A:$A,$A18,
        Segment_Monthly_Gross_Recoverie!$B:$B,AG$1)*Sensitivity_Analysis!$B$4</f>
        <v>903.44657185624999</v>
      </c>
      <c r="AH36" s="23">
        <f ca="1">SUMIFS(Segment_Monthly_Gross_Recoverie!$C:$C,
        Segment_Monthly_Gross_Recoverie!$A:$A,$A18,
        Segment_Monthly_Gross_Recoverie!$B:$B,AH$1)*Sensitivity_Analysis!$B$4</f>
        <v>905.0246862345</v>
      </c>
      <c r="AI36" s="23">
        <f ca="1">SUMIFS(Segment_Monthly_Gross_Recoverie!$C:$C,
        Segment_Monthly_Gross_Recoverie!$A:$A,$A18,
        Segment_Monthly_Gross_Recoverie!$B:$B,AI$1)*Sensitivity_Analysis!$B$4</f>
        <v>905.73717482049994</v>
      </c>
      <c r="AJ36" s="23">
        <f ca="1">SUMIFS(Segment_Monthly_Gross_Recoverie!$C:$C,
        Segment_Monthly_Gross_Recoverie!$A:$A,$A18,
        Segment_Monthly_Gross_Recoverie!$B:$B,AJ$1)*Sensitivity_Analysis!$B$4</f>
        <v>889.097232767175</v>
      </c>
      <c r="AK36" s="23">
        <f ca="1">SUMIFS(Segment_Monthly_Gross_Recoverie!$C:$C,
        Segment_Monthly_Gross_Recoverie!$A:$A,$A18,
        Segment_Monthly_Gross_Recoverie!$B:$B,AK$1)*Sensitivity_Analysis!$B$4</f>
        <v>884.49095383215001</v>
      </c>
      <c r="AL36" s="23">
        <f ca="1">SUMIFS(Segment_Monthly_Gross_Recoverie!$C:$C,
        Segment_Monthly_Gross_Recoverie!$A:$A,$A18,
        Segment_Monthly_Gross_Recoverie!$B:$B,AL$1)*Sensitivity_Analysis!$B$4</f>
        <v>874.98285826530002</v>
      </c>
      <c r="AM36" s="23">
        <f ca="1">SUMIFS(Segment_Monthly_Gross_Recoverie!$C:$C,
        Segment_Monthly_Gross_Recoverie!$A:$A,$A18,
        Segment_Monthly_Gross_Recoverie!$B:$B,AM$1)*Sensitivity_Analysis!$B$4</f>
        <v>860.52552532499999</v>
      </c>
      <c r="AN36" s="23">
        <f ca="1">SUMIFS(Segment_Monthly_Gross_Recoverie!$C:$C,
        Segment_Monthly_Gross_Recoverie!$A:$A,$A18,
        Segment_Monthly_Gross_Recoverie!$B:$B,AN$1)*Sensitivity_Analysis!$B$4</f>
        <v>852.99393657170003</v>
      </c>
      <c r="AO36" s="23">
        <f ca="1">SUMIFS(Segment_Monthly_Gross_Recoverie!$C:$C,
        Segment_Monthly_Gross_Recoverie!$A:$A,$A18,
        Segment_Monthly_Gross_Recoverie!$B:$B,AO$1)*Sensitivity_Analysis!$B$4</f>
        <v>837.77108013777502</v>
      </c>
      <c r="AP36" s="23">
        <f ca="1">SUMIFS(Segment_Monthly_Gross_Recoverie!$C:$C,
        Segment_Monthly_Gross_Recoverie!$A:$A,$A18,
        Segment_Monthly_Gross_Recoverie!$B:$B,AP$1)*Sensitivity_Analysis!$B$4</f>
        <v>822.94227716007504</v>
      </c>
      <c r="AQ36" s="23">
        <f ca="1">SUMIFS(Segment_Monthly_Gross_Recoverie!$C:$C,
        Segment_Monthly_Gross_Recoverie!$A:$A,$A18,
        Segment_Monthly_Gross_Recoverie!$B:$B,AQ$1)*Sensitivity_Analysis!$B$4</f>
        <v>809.49597811274998</v>
      </c>
      <c r="AR36" s="23">
        <f ca="1">SUMIFS(Segment_Monthly_Gross_Recoverie!$C:$C,
        Segment_Monthly_Gross_Recoverie!$A:$A,$A18,
        Segment_Monthly_Gross_Recoverie!$B:$B,AR$1)*Sensitivity_Analysis!$B$4</f>
        <v>796.346423465425</v>
      </c>
      <c r="AS36" s="23">
        <f ca="1">SUMIFS(Segment_Monthly_Gross_Recoverie!$C:$C,
        Segment_Monthly_Gross_Recoverie!$A:$A,$A18,
        Segment_Monthly_Gross_Recoverie!$B:$B,AS$1)*Sensitivity_Analysis!$B$4</f>
        <v>787.21694821100004</v>
      </c>
      <c r="AT36" s="23">
        <f ca="1">SUMIFS(Segment_Monthly_Gross_Recoverie!$C:$C,
        Segment_Monthly_Gross_Recoverie!$A:$A,$A18,
        Segment_Monthly_Gross_Recoverie!$B:$B,AT$1)*Sensitivity_Analysis!$B$4</f>
        <v>773.60607440955005</v>
      </c>
      <c r="AU36" s="23">
        <f ca="1">SUMIFS(Segment_Monthly_Gross_Recoverie!$C:$C,
        Segment_Monthly_Gross_Recoverie!$A:$A,$A18,
        Segment_Monthly_Gross_Recoverie!$B:$B,AU$1)*Sensitivity_Analysis!$B$4</f>
        <v>758.28566650327502</v>
      </c>
      <c r="AV36" s="23">
        <f ca="1">SUMIFS(Segment_Monthly_Gross_Recoverie!$C:$C,
        Segment_Monthly_Gross_Recoverie!$A:$A,$A18,
        Segment_Monthly_Gross_Recoverie!$B:$B,AV$1)*Sensitivity_Analysis!$B$4</f>
        <v>746.81635324725005</v>
      </c>
      <c r="AW36" s="23">
        <f ca="1">SUMIFS(Segment_Monthly_Gross_Recoverie!$C:$C,
        Segment_Monthly_Gross_Recoverie!$A:$A,$A18,
        Segment_Monthly_Gross_Recoverie!$B:$B,AW$1)*Sensitivity_Analysis!$B$4</f>
        <v>734.24956345780004</v>
      </c>
      <c r="AX36" s="23">
        <f ca="1">SUMIFS(Segment_Monthly_Gross_Recoverie!$C:$C,
        Segment_Monthly_Gross_Recoverie!$A:$A,$A18,
        Segment_Monthly_Gross_Recoverie!$B:$B,AX$1)*Sensitivity_Analysis!$B$4</f>
        <v>725.68723212274995</v>
      </c>
      <c r="AY36" s="23">
        <f ca="1">SUMIFS(Segment_Monthly_Gross_Recoverie!$C:$C,
        Segment_Monthly_Gross_Recoverie!$A:$A,$A18,
        Segment_Monthly_Gross_Recoverie!$B:$B,AY$1)*Sensitivity_Analysis!$B$4</f>
        <v>714.8715473538</v>
      </c>
      <c r="AZ36" s="23">
        <f ca="1">SUMIFS(Segment_Monthly_Gross_Recoverie!$C:$C,
        Segment_Monthly_Gross_Recoverie!$A:$A,$A18,
        Segment_Monthly_Gross_Recoverie!$B:$B,AZ$1)*Sensitivity_Analysis!$B$4</f>
        <v>702.60831788407495</v>
      </c>
      <c r="BA36" s="23">
        <f ca="1">SUMIFS(Segment_Monthly_Gross_Recoverie!$C:$C,
        Segment_Monthly_Gross_Recoverie!$A:$A,$A18,
        Segment_Monthly_Gross_Recoverie!$B:$B,BA$1)*Sensitivity_Analysis!$B$4</f>
        <v>691.94638184032499</v>
      </c>
      <c r="BB36" s="23">
        <f ca="1">SUMIFS(Segment_Monthly_Gross_Recoverie!$C:$C,
        Segment_Monthly_Gross_Recoverie!$A:$A,$A18,
        Segment_Monthly_Gross_Recoverie!$B:$B,BB$1)*Sensitivity_Analysis!$B$4</f>
        <v>678.24272883532501</v>
      </c>
      <c r="BC36" s="23">
        <f ca="1">SUMIFS(Segment_Monthly_Gross_Recoverie!$C:$C,
        Segment_Monthly_Gross_Recoverie!$A:$A,$A18,
        Segment_Monthly_Gross_Recoverie!$B:$B,BC$1)*Sensitivity_Analysis!$B$4</f>
        <v>666.72179674259996</v>
      </c>
      <c r="BD36" s="23">
        <f ca="1">SUMIFS(Segment_Monthly_Gross_Recoverie!$C:$C,
        Segment_Monthly_Gross_Recoverie!$A:$A,$A18,
        Segment_Monthly_Gross_Recoverie!$B:$B,BD$1)*Sensitivity_Analysis!$B$4</f>
        <v>653.52197672140005</v>
      </c>
      <c r="BE36" s="23">
        <f ca="1">SUMIFS(Segment_Monthly_Gross_Recoverie!$C:$C,
        Segment_Monthly_Gross_Recoverie!$A:$A,$A18,
        Segment_Monthly_Gross_Recoverie!$B:$B,BE$1)*Sensitivity_Analysis!$B$4</f>
        <v>640.58065590240005</v>
      </c>
      <c r="BF36" s="23">
        <f ca="1">SUMIFS(Segment_Monthly_Gross_Recoverie!$C:$C,
        Segment_Monthly_Gross_Recoverie!$A:$A,$A18,
        Segment_Monthly_Gross_Recoverie!$B:$B,BF$1)*Sensitivity_Analysis!$B$4</f>
        <v>629.61655839687501</v>
      </c>
      <c r="BG36" s="23">
        <f ca="1">SUMIFS(Segment_Monthly_Gross_Recoverie!$C:$C,
        Segment_Monthly_Gross_Recoverie!$A:$A,$A18,
        Segment_Monthly_Gross_Recoverie!$B:$B,BG$1)*Sensitivity_Analysis!$B$4</f>
        <v>618.21037470780004</v>
      </c>
      <c r="BH36" s="23">
        <f ca="1">SUMIFS(Segment_Monthly_Gross_Recoverie!$C:$C,
        Segment_Monthly_Gross_Recoverie!$A:$A,$A18,
        Segment_Monthly_Gross_Recoverie!$B:$B,BH$1)*Sensitivity_Analysis!$B$4</f>
        <v>606.60035333702501</v>
      </c>
      <c r="BI36" s="23">
        <f ca="1">SUMIFS(Segment_Monthly_Gross_Recoverie!$C:$C,
        Segment_Monthly_Gross_Recoverie!$A:$A,$A18,
        Segment_Monthly_Gross_Recoverie!$B:$B,BI$1)*Sensitivity_Analysis!$B$4</f>
        <v>597.145085146425</v>
      </c>
      <c r="BJ36" s="23">
        <f ca="1">SUMIFS(Segment_Monthly_Gross_Recoverie!$C:$C,
        Segment_Monthly_Gross_Recoverie!$A:$A,$A18,
        Segment_Monthly_Gross_Recoverie!$B:$B,BJ$1)*Sensitivity_Analysis!$B$4</f>
        <v>588.77386618635001</v>
      </c>
      <c r="BK36" s="23">
        <f ca="1">SUMIFS(Segment_Monthly_Gross_Recoverie!$C:$C,
        Segment_Monthly_Gross_Recoverie!$A:$A,$A18,
        Segment_Monthly_Gross_Recoverie!$B:$B,BK$1)*Sensitivity_Analysis!$B$4</f>
        <v>581.46523783987504</v>
      </c>
      <c r="BL36" s="23">
        <f ca="1">SUMIFS(Segment_Monthly_Gross_Recoverie!$C:$C,
        Segment_Monthly_Gross_Recoverie!$A:$A,$A18,
        Segment_Monthly_Gross_Recoverie!$B:$B,BL$1)*Sensitivity_Analysis!$B$4</f>
        <v>570.96812062399999</v>
      </c>
      <c r="BM36" s="23">
        <f ca="1">SUMIFS(Segment_Monthly_Gross_Recoverie!$C:$C,
        Segment_Monthly_Gross_Recoverie!$A:$A,$A18,
        Segment_Monthly_Gross_Recoverie!$B:$B,BM$1)*Sensitivity_Analysis!$B$4</f>
        <v>563.11847940669998</v>
      </c>
      <c r="BN36" s="23">
        <f ca="1">SUMIFS(Segment_Monthly_Gross_Recoverie!$C:$C,
        Segment_Monthly_Gross_Recoverie!$A:$A,$A18,
        Segment_Monthly_Gross_Recoverie!$B:$B,BN$1)*Sensitivity_Analysis!$B$4</f>
        <v>553.24157941262501</v>
      </c>
      <c r="BO36" s="23">
        <f ca="1">SUMIFS(Segment_Monthly_Gross_Recoverie!$C:$C,
        Segment_Monthly_Gross_Recoverie!$A:$A,$A18,
        Segment_Monthly_Gross_Recoverie!$B:$B,BO$1)*Sensitivity_Analysis!$B$4</f>
        <v>544.69840143757494</v>
      </c>
      <c r="BP36" s="23">
        <f ca="1">SUMIFS(Segment_Monthly_Gross_Recoverie!$C:$C,
        Segment_Monthly_Gross_Recoverie!$A:$A,$A18,
        Segment_Monthly_Gross_Recoverie!$B:$B,BP$1)*Sensitivity_Analysis!$B$4</f>
        <v>534.59296919190001</v>
      </c>
      <c r="BQ36" s="23">
        <f ca="1">SUMIFS(Segment_Monthly_Gross_Recoverie!$C:$C,
        Segment_Monthly_Gross_Recoverie!$A:$A,$A18,
        Segment_Monthly_Gross_Recoverie!$B:$B,BQ$1)*Sensitivity_Analysis!$B$4</f>
        <v>528.6341155371</v>
      </c>
      <c r="BR36" s="23">
        <f ca="1">SUMIFS(Segment_Monthly_Gross_Recoverie!$C:$C,
        Segment_Monthly_Gross_Recoverie!$A:$A,$A18,
        Segment_Monthly_Gross_Recoverie!$B:$B,BR$1)*Sensitivity_Analysis!$B$4</f>
        <v>519.90684644187502</v>
      </c>
      <c r="BS36" s="23">
        <f ca="1">SUMIFS(Segment_Monthly_Gross_Recoverie!$C:$C,
        Segment_Monthly_Gross_Recoverie!$A:$A,$A18,
        Segment_Monthly_Gross_Recoverie!$B:$B,BS$1)*Sensitivity_Analysis!$B$4</f>
        <v>514.09064259909997</v>
      </c>
      <c r="BT36" s="23">
        <f ca="1">SUMIFS(Segment_Monthly_Gross_Recoverie!$C:$C,
        Segment_Monthly_Gross_Recoverie!$A:$A,$A18,
        Segment_Monthly_Gross_Recoverie!$B:$B,BT$1)*Sensitivity_Analysis!$B$4</f>
        <v>504.73227935130001</v>
      </c>
      <c r="BU36" s="23">
        <f ca="1">SUMIFS(Segment_Monthly_Gross_Recoverie!$C:$C,
        Segment_Monthly_Gross_Recoverie!$A:$A,$A18,
        Segment_Monthly_Gross_Recoverie!$B:$B,BU$1)*Sensitivity_Analysis!$B$4</f>
        <v>496.347082785125</v>
      </c>
      <c r="BV36" s="23">
        <f ca="1">SUMIFS(Segment_Monthly_Gross_Recoverie!$C:$C,
        Segment_Monthly_Gross_Recoverie!$A:$A,$A18,
        Segment_Monthly_Gross_Recoverie!$B:$B,BV$1)*Sensitivity_Analysis!$B$4</f>
        <v>486.51839311075003</v>
      </c>
      <c r="BW36" s="23">
        <f ca="1">SUMIFS(Segment_Monthly_Gross_Recoverie!$C:$C,
        Segment_Monthly_Gross_Recoverie!$A:$A,$A18,
        Segment_Monthly_Gross_Recoverie!$B:$B,BW$1)*Sensitivity_Analysis!$B$4</f>
        <v>476.88522976737499</v>
      </c>
      <c r="BX36" s="23">
        <f ca="1">SUMIFS(Segment_Monthly_Gross_Recoverie!$C:$C,
        Segment_Monthly_Gross_Recoverie!$A:$A,$A18,
        Segment_Monthly_Gross_Recoverie!$B:$B,BX$1)*Sensitivity_Analysis!$B$4</f>
        <v>468.40264359194998</v>
      </c>
      <c r="BY36" s="23">
        <f ca="1">SUMIFS(Segment_Monthly_Gross_Recoverie!$C:$C,
        Segment_Monthly_Gross_Recoverie!$A:$A,$A18,
        Segment_Monthly_Gross_Recoverie!$B:$B,BY$1)*Sensitivity_Analysis!$B$4</f>
        <v>459.12751692317499</v>
      </c>
      <c r="BZ36" s="23">
        <f ca="1">SUMIFS(Segment_Monthly_Gross_Recoverie!$C:$C,
        Segment_Monthly_Gross_Recoverie!$A:$A,$A18,
        Segment_Monthly_Gross_Recoverie!$B:$B,BZ$1)*Sensitivity_Analysis!$B$4</f>
        <v>450.03782281322498</v>
      </c>
      <c r="CA36" s="23">
        <f ca="1">SUMIFS(Segment_Monthly_Gross_Recoverie!$C:$C,
        Segment_Monthly_Gross_Recoverie!$A:$A,$A18,
        Segment_Monthly_Gross_Recoverie!$B:$B,CA$1)*Sensitivity_Analysis!$B$4</f>
        <v>441.12656380704999</v>
      </c>
      <c r="CB36" s="23">
        <f ca="1">SUMIFS(Segment_Monthly_Gross_Recoverie!$C:$C,
        Segment_Monthly_Gross_Recoverie!$A:$A,$A18,
        Segment_Monthly_Gross_Recoverie!$B:$B,CB$1)*Sensitivity_Analysis!$B$4</f>
        <v>433.62609117712498</v>
      </c>
      <c r="CC36" s="23">
        <f ca="1">SUMIFS(Segment_Monthly_Gross_Recoverie!$C:$C,
        Segment_Monthly_Gross_Recoverie!$A:$A,$A18,
        Segment_Monthly_Gross_Recoverie!$B:$B,CC$1)*Sensitivity_Analysis!$B$4</f>
        <v>425.94876992345002</v>
      </c>
      <c r="CD36" s="23">
        <f ca="1">SUMIFS(Segment_Monthly_Gross_Recoverie!$C:$C,
        Segment_Monthly_Gross_Recoverie!$A:$A,$A18,
        Segment_Monthly_Gross_Recoverie!$B:$B,CD$1)*Sensitivity_Analysis!$B$4</f>
        <v>417.51334009097502</v>
      </c>
      <c r="CE36" s="23">
        <f ca="1">SUMIFS(Segment_Monthly_Gross_Recoverie!$C:$C,
        Segment_Monthly_Gross_Recoverie!$A:$A,$A18,
        Segment_Monthly_Gross_Recoverie!$B:$B,CE$1)*Sensitivity_Analysis!$B$4</f>
        <v>410.1764576274</v>
      </c>
      <c r="CF36" s="23">
        <f ca="1">SUMIFS(Segment_Monthly_Gross_Recoverie!$C:$C,
        Segment_Monthly_Gross_Recoverie!$A:$A,$A18,
        Segment_Monthly_Gross_Recoverie!$B:$B,CF$1)*Sensitivity_Analysis!$B$4</f>
        <v>402.66816108515002</v>
      </c>
      <c r="CG36" s="23">
        <f ca="1">SUMIFS(Segment_Monthly_Gross_Recoverie!$C:$C,
        Segment_Monthly_Gross_Recoverie!$A:$A,$A18,
        Segment_Monthly_Gross_Recoverie!$B:$B,CG$1)*Sensitivity_Analysis!$B$4</f>
        <v>394.69477875920001</v>
      </c>
      <c r="CH36" s="19"/>
    </row>
    <row r="37" spans="1:86" ht="12.75" x14ac:dyDescent="0.2">
      <c r="A37" s="28" t="str">
        <f ca="1">IFERROR(__xludf.DUMMYFUNCTION("""COMPUTED_VALUE"""),"super_prime_q3")</f>
        <v>super_prime_q3</v>
      </c>
      <c r="B37" s="22">
        <f ca="1">SUMIFS(Segment_Monthly_Gross_Recoverie!$C:$C,
        Segment_Monthly_Gross_Recoverie!$A:$A,$A19,
        Segment_Monthly_Gross_Recoverie!$B:$B,B$1)*Sensitivity_Analysis!$B$4</f>
        <v>0</v>
      </c>
      <c r="C37" s="22">
        <f ca="1">SUMIFS(Segment_Monthly_Gross_Recoverie!$C:$C,
        Segment_Monthly_Gross_Recoverie!$A:$A,$A19,
        Segment_Monthly_Gross_Recoverie!$B:$B,C$1)*Sensitivity_Analysis!$B$4</f>
        <v>0</v>
      </c>
      <c r="D37" s="22">
        <f ca="1">SUMIFS(Segment_Monthly_Gross_Recoverie!$C:$C,
        Segment_Monthly_Gross_Recoverie!$A:$A,$A19,
        Segment_Monthly_Gross_Recoverie!$B:$B,D$1)*Sensitivity_Analysis!$B$4</f>
        <v>0</v>
      </c>
      <c r="E37" s="22">
        <f ca="1">SUMIFS(Segment_Monthly_Gross_Recoverie!$C:$C,
        Segment_Monthly_Gross_Recoverie!$A:$A,$A19,
        Segment_Monthly_Gross_Recoverie!$B:$B,E$1)*Sensitivity_Analysis!$B$4</f>
        <v>0</v>
      </c>
      <c r="F37" s="22">
        <f ca="1">SUMIFS(Segment_Monthly_Gross_Recoverie!$C:$C,
        Segment_Monthly_Gross_Recoverie!$A:$A,$A19,
        Segment_Monthly_Gross_Recoverie!$B:$B,F$1)*Sensitivity_Analysis!$B$4</f>
        <v>0</v>
      </c>
      <c r="G37" s="22">
        <f ca="1">SUMIFS(Segment_Monthly_Gross_Recoverie!$C:$C,
        Segment_Monthly_Gross_Recoverie!$A:$A,$A19,
        Segment_Monthly_Gross_Recoverie!$B:$B,G$1)*Sensitivity_Analysis!$B$4</f>
        <v>0</v>
      </c>
      <c r="H37" s="22">
        <f ca="1">SUMIFS(Segment_Monthly_Gross_Recoverie!$C:$C,
        Segment_Monthly_Gross_Recoverie!$A:$A,$A19,
        Segment_Monthly_Gross_Recoverie!$B:$B,H$1)*Sensitivity_Analysis!$B$4</f>
        <v>0</v>
      </c>
      <c r="I37" s="22">
        <f ca="1">SUMIFS(Segment_Monthly_Gross_Recoverie!$C:$C,
        Segment_Monthly_Gross_Recoverie!$A:$A,$A19,
        Segment_Monthly_Gross_Recoverie!$B:$B,I$1)*Sensitivity_Analysis!$B$4</f>
        <v>0</v>
      </c>
      <c r="J37" s="22">
        <f ca="1">SUMIFS(Segment_Monthly_Gross_Recoverie!$C:$C,
        Segment_Monthly_Gross_Recoverie!$A:$A,$A19,
        Segment_Monthly_Gross_Recoverie!$B:$B,J$1)*Sensitivity_Analysis!$B$4</f>
        <v>0</v>
      </c>
      <c r="K37" s="22">
        <f ca="1">SUMIFS(Segment_Monthly_Gross_Recoverie!$C:$C,
        Segment_Monthly_Gross_Recoverie!$A:$A,$A19,
        Segment_Monthly_Gross_Recoverie!$B:$B,K$1)*Sensitivity_Analysis!$B$4</f>
        <v>8.4226439385000003</v>
      </c>
      <c r="L37" s="22">
        <f ca="1">SUMIFS(Segment_Monthly_Gross_Recoverie!$C:$C,
        Segment_Monthly_Gross_Recoverie!$A:$A,$A19,
        Segment_Monthly_Gross_Recoverie!$B:$B,L$1)*Sensitivity_Analysis!$B$4</f>
        <v>60.086842819099999</v>
      </c>
      <c r="M37" s="22">
        <f ca="1">SUMIFS(Segment_Monthly_Gross_Recoverie!$C:$C,
        Segment_Monthly_Gross_Recoverie!$A:$A,$A19,
        Segment_Monthly_Gross_Recoverie!$B:$B,M$1)*Sensitivity_Analysis!$B$4</f>
        <v>129.903492248475</v>
      </c>
      <c r="N37" s="22">
        <f ca="1">SUMIFS(Segment_Monthly_Gross_Recoverie!$C:$C,
        Segment_Monthly_Gross_Recoverie!$A:$A,$A19,
        Segment_Monthly_Gross_Recoverie!$B:$B,N$1)*Sensitivity_Analysis!$B$4</f>
        <v>201.59638527014999</v>
      </c>
      <c r="O37" s="22">
        <f ca="1">SUMIFS(Segment_Monthly_Gross_Recoverie!$C:$C,
        Segment_Monthly_Gross_Recoverie!$A:$A,$A19,
        Segment_Monthly_Gross_Recoverie!$B:$B,O$1)*Sensitivity_Analysis!$B$4</f>
        <v>301.72872358824998</v>
      </c>
      <c r="P37" s="22">
        <f ca="1">SUMIFS(Segment_Monthly_Gross_Recoverie!$C:$C,
        Segment_Monthly_Gross_Recoverie!$A:$A,$A19,
        Segment_Monthly_Gross_Recoverie!$B:$B,P$1)*Sensitivity_Analysis!$B$4</f>
        <v>354.12201261782502</v>
      </c>
      <c r="Q37" s="22">
        <f ca="1">SUMIFS(Segment_Monthly_Gross_Recoverie!$C:$C,
        Segment_Monthly_Gross_Recoverie!$A:$A,$A19,
        Segment_Monthly_Gross_Recoverie!$B:$B,Q$1)*Sensitivity_Analysis!$B$4</f>
        <v>403.10770821432499</v>
      </c>
      <c r="R37" s="22">
        <f ca="1">SUMIFS(Segment_Monthly_Gross_Recoverie!$C:$C,
        Segment_Monthly_Gross_Recoverie!$A:$A,$A19,
        Segment_Monthly_Gross_Recoverie!$B:$B,R$1)*Sensitivity_Analysis!$B$4</f>
        <v>452.35695699585</v>
      </c>
      <c r="S37" s="22">
        <f ca="1">SUMIFS(Segment_Monthly_Gross_Recoverie!$C:$C,
        Segment_Monthly_Gross_Recoverie!$A:$A,$A19,
        Segment_Monthly_Gross_Recoverie!$B:$B,S$1)*Sensitivity_Analysis!$B$4</f>
        <v>519.45701798660002</v>
      </c>
      <c r="T37" s="22">
        <f ca="1">SUMIFS(Segment_Monthly_Gross_Recoverie!$C:$C,
        Segment_Monthly_Gross_Recoverie!$A:$A,$A19,
        Segment_Monthly_Gross_Recoverie!$B:$B,T$1)*Sensitivity_Analysis!$B$4</f>
        <v>610.84128748067496</v>
      </c>
      <c r="U37" s="22">
        <f ca="1">SUMIFS(Segment_Monthly_Gross_Recoverie!$C:$C,
        Segment_Monthly_Gross_Recoverie!$A:$A,$A19,
        Segment_Monthly_Gross_Recoverie!$B:$B,U$1)*Sensitivity_Analysis!$B$4</f>
        <v>660.67133683320003</v>
      </c>
      <c r="V37" s="22">
        <f ca="1">SUMIFS(Segment_Monthly_Gross_Recoverie!$C:$C,
        Segment_Monthly_Gross_Recoverie!$A:$A,$A19,
        Segment_Monthly_Gross_Recoverie!$B:$B,V$1)*Sensitivity_Analysis!$B$4</f>
        <v>723.64596150420005</v>
      </c>
      <c r="W37" s="22">
        <f ca="1">SUMIFS(Segment_Monthly_Gross_Recoverie!$C:$C,
        Segment_Monthly_Gross_Recoverie!$A:$A,$A19,
        Segment_Monthly_Gross_Recoverie!$B:$B,W$1)*Sensitivity_Analysis!$B$4</f>
        <v>763.89549049829998</v>
      </c>
      <c r="X37" s="22">
        <f ca="1">SUMIFS(Segment_Monthly_Gross_Recoverie!$C:$C,
        Segment_Monthly_Gross_Recoverie!$A:$A,$A19,
        Segment_Monthly_Gross_Recoverie!$B:$B,X$1)*Sensitivity_Analysis!$B$4</f>
        <v>821.60768608975002</v>
      </c>
      <c r="Y37" s="22">
        <f ca="1">SUMIFS(Segment_Monthly_Gross_Recoverie!$C:$C,
        Segment_Monthly_Gross_Recoverie!$A:$A,$A19,
        Segment_Monthly_Gross_Recoverie!$B:$B,Y$1)*Sensitivity_Analysis!$B$4</f>
        <v>894.70288397925003</v>
      </c>
      <c r="Z37" s="22">
        <f ca="1">SUMIFS(Segment_Monthly_Gross_Recoverie!$C:$C,
        Segment_Monthly_Gross_Recoverie!$A:$A,$A19,
        Segment_Monthly_Gross_Recoverie!$B:$B,Z$1)*Sensitivity_Analysis!$B$4</f>
        <v>971.9014824267</v>
      </c>
      <c r="AA37" s="22">
        <f ca="1">SUMIFS(Segment_Monthly_Gross_Recoverie!$C:$C,
        Segment_Monthly_Gross_Recoverie!$A:$A,$A19,
        Segment_Monthly_Gross_Recoverie!$B:$B,AA$1)*Sensitivity_Analysis!$B$4</f>
        <v>1013.1031018800001</v>
      </c>
      <c r="AB37" s="22">
        <f ca="1">SUMIFS(Segment_Monthly_Gross_Recoverie!$C:$C,
        Segment_Monthly_Gross_Recoverie!$A:$A,$A19,
        Segment_Monthly_Gross_Recoverie!$B:$B,AB$1)*Sensitivity_Analysis!$B$4</f>
        <v>1068.236077641775</v>
      </c>
      <c r="AC37" s="22">
        <f ca="1">SUMIFS(Segment_Monthly_Gross_Recoverie!$C:$C,
        Segment_Monthly_Gross_Recoverie!$A:$A,$A19,
        Segment_Monthly_Gross_Recoverie!$B:$B,AC$1)*Sensitivity_Analysis!$B$4</f>
        <v>1142.3517174231249</v>
      </c>
      <c r="AD37" s="22">
        <f ca="1">SUMIFS(Segment_Monthly_Gross_Recoverie!$C:$C,
        Segment_Monthly_Gross_Recoverie!$A:$A,$A19,
        Segment_Monthly_Gross_Recoverie!$B:$B,AD$1)*Sensitivity_Analysis!$B$4</f>
        <v>1194.4827819182001</v>
      </c>
      <c r="AE37" s="22">
        <f ca="1">SUMIFS(Segment_Monthly_Gross_Recoverie!$C:$C,
        Segment_Monthly_Gross_Recoverie!$A:$A,$A19,
        Segment_Monthly_Gross_Recoverie!$B:$B,AE$1)*Sensitivity_Analysis!$B$4</f>
        <v>1240.4015646083251</v>
      </c>
      <c r="AF37" s="22">
        <f ca="1">SUMIFS(Segment_Monthly_Gross_Recoverie!$C:$C,
        Segment_Monthly_Gross_Recoverie!$A:$A,$A19,
        Segment_Monthly_Gross_Recoverie!$B:$B,AF$1)*Sensitivity_Analysis!$B$4</f>
        <v>1268.7355576098</v>
      </c>
      <c r="AG37" s="22">
        <f ca="1">SUMIFS(Segment_Monthly_Gross_Recoverie!$C:$C,
        Segment_Monthly_Gross_Recoverie!$A:$A,$A19,
        Segment_Monthly_Gross_Recoverie!$B:$B,AG$1)*Sensitivity_Analysis!$B$4</f>
        <v>1288.3812128531249</v>
      </c>
      <c r="AH37" s="22">
        <f ca="1">SUMIFS(Segment_Monthly_Gross_Recoverie!$C:$C,
        Segment_Monthly_Gross_Recoverie!$A:$A,$A19,
        Segment_Monthly_Gross_Recoverie!$B:$B,AH$1)*Sensitivity_Analysis!$B$4</f>
        <v>1291.8563258403501</v>
      </c>
      <c r="AI37" s="22">
        <f ca="1">SUMIFS(Segment_Monthly_Gross_Recoverie!$C:$C,
        Segment_Monthly_Gross_Recoverie!$A:$A,$A19,
        Segment_Monthly_Gross_Recoverie!$B:$B,AI$1)*Sensitivity_Analysis!$B$4</f>
        <v>1321.29479739725</v>
      </c>
      <c r="AJ37" s="22">
        <f ca="1">SUMIFS(Segment_Monthly_Gross_Recoverie!$C:$C,
        Segment_Monthly_Gross_Recoverie!$A:$A,$A19,
        Segment_Monthly_Gross_Recoverie!$B:$B,AJ$1)*Sensitivity_Analysis!$B$4</f>
        <v>1345.6545668132251</v>
      </c>
      <c r="AK37" s="22">
        <f ca="1">SUMIFS(Segment_Monthly_Gross_Recoverie!$C:$C,
        Segment_Monthly_Gross_Recoverie!$A:$A,$A19,
        Segment_Monthly_Gross_Recoverie!$B:$B,AK$1)*Sensitivity_Analysis!$B$4</f>
        <v>1391.3381557558751</v>
      </c>
      <c r="AL37" s="22">
        <f ca="1">SUMIFS(Segment_Monthly_Gross_Recoverie!$C:$C,
        Segment_Monthly_Gross_Recoverie!$A:$A,$A19,
        Segment_Monthly_Gross_Recoverie!$B:$B,AL$1)*Sensitivity_Analysis!$B$4</f>
        <v>1416.347286036</v>
      </c>
      <c r="AM37" s="22">
        <f ca="1">SUMIFS(Segment_Monthly_Gross_Recoverie!$C:$C,
        Segment_Monthly_Gross_Recoverie!$A:$A,$A19,
        Segment_Monthly_Gross_Recoverie!$B:$B,AM$1)*Sensitivity_Analysis!$B$4</f>
        <v>1431.4397921</v>
      </c>
      <c r="AN37" s="22">
        <f ca="1">SUMIFS(Segment_Monthly_Gross_Recoverie!$C:$C,
        Segment_Monthly_Gross_Recoverie!$A:$A,$A19,
        Segment_Monthly_Gross_Recoverie!$B:$B,AN$1)*Sensitivity_Analysis!$B$4</f>
        <v>1439.7792146969</v>
      </c>
      <c r="AO37" s="22">
        <f ca="1">SUMIFS(Segment_Monthly_Gross_Recoverie!$C:$C,
        Segment_Monthly_Gross_Recoverie!$A:$A,$A19,
        Segment_Monthly_Gross_Recoverie!$B:$B,AO$1)*Sensitivity_Analysis!$B$4</f>
        <v>1435.942672531625</v>
      </c>
      <c r="AP37" s="22">
        <f ca="1">SUMIFS(Segment_Monthly_Gross_Recoverie!$C:$C,
        Segment_Monthly_Gross_Recoverie!$A:$A,$A19,
        Segment_Monthly_Gross_Recoverie!$B:$B,AP$1)*Sensitivity_Analysis!$B$4</f>
        <v>1422.7618411566</v>
      </c>
      <c r="AQ37" s="22">
        <f ca="1">SUMIFS(Segment_Monthly_Gross_Recoverie!$C:$C,
        Segment_Monthly_Gross_Recoverie!$A:$A,$A19,
        Segment_Monthly_Gross_Recoverie!$B:$B,AQ$1)*Sensitivity_Analysis!$B$4</f>
        <v>1413.30611192325</v>
      </c>
      <c r="AR37" s="22">
        <f ca="1">SUMIFS(Segment_Monthly_Gross_Recoverie!$C:$C,
        Segment_Monthly_Gross_Recoverie!$A:$A,$A19,
        Segment_Monthly_Gross_Recoverie!$B:$B,AR$1)*Sensitivity_Analysis!$B$4</f>
        <v>1405.8879197158251</v>
      </c>
      <c r="AS37" s="22">
        <f ca="1">SUMIFS(Segment_Monthly_Gross_Recoverie!$C:$C,
        Segment_Monthly_Gross_Recoverie!$A:$A,$A19,
        Segment_Monthly_Gross_Recoverie!$B:$B,AS$1)*Sensitivity_Analysis!$B$4</f>
        <v>1387.9326347210001</v>
      </c>
      <c r="AT37" s="22">
        <f ca="1">SUMIFS(Segment_Monthly_Gross_Recoverie!$C:$C,
        Segment_Monthly_Gross_Recoverie!$A:$A,$A19,
        Segment_Monthly_Gross_Recoverie!$B:$B,AT$1)*Sensitivity_Analysis!$B$4</f>
        <v>1367.4859653743999</v>
      </c>
      <c r="AU37" s="22">
        <f ca="1">SUMIFS(Segment_Monthly_Gross_Recoverie!$C:$C,
        Segment_Monthly_Gross_Recoverie!$A:$A,$A19,
        Segment_Monthly_Gross_Recoverie!$B:$B,AU$1)*Sensitivity_Analysis!$B$4</f>
        <v>1357.8346024134501</v>
      </c>
      <c r="AV37" s="22">
        <f ca="1">SUMIFS(Segment_Monthly_Gross_Recoverie!$C:$C,
        Segment_Monthly_Gross_Recoverie!$A:$A,$A19,
        Segment_Monthly_Gross_Recoverie!$B:$B,AV$1)*Sensitivity_Analysis!$B$4</f>
        <v>1337.9159617073251</v>
      </c>
      <c r="AW37" s="22">
        <f ca="1">SUMIFS(Segment_Monthly_Gross_Recoverie!$C:$C,
        Segment_Monthly_Gross_Recoverie!$A:$A,$A19,
        Segment_Monthly_Gross_Recoverie!$B:$B,AW$1)*Sensitivity_Analysis!$B$4</f>
        <v>1318.1024660024</v>
      </c>
      <c r="AX37" s="22">
        <f ca="1">SUMIFS(Segment_Monthly_Gross_Recoverie!$C:$C,
        Segment_Monthly_Gross_Recoverie!$A:$A,$A19,
        Segment_Monthly_Gross_Recoverie!$B:$B,AX$1)*Sensitivity_Analysis!$B$4</f>
        <v>1304.9316875974</v>
      </c>
      <c r="AY37" s="22">
        <f ca="1">SUMIFS(Segment_Monthly_Gross_Recoverie!$C:$C,
        Segment_Monthly_Gross_Recoverie!$A:$A,$A19,
        Segment_Monthly_Gross_Recoverie!$B:$B,AY$1)*Sensitivity_Analysis!$B$4</f>
        <v>1294.211809548</v>
      </c>
      <c r="AZ37" s="22">
        <f ca="1">SUMIFS(Segment_Monthly_Gross_Recoverie!$C:$C,
        Segment_Monthly_Gross_Recoverie!$A:$A,$A19,
        Segment_Monthly_Gross_Recoverie!$B:$B,AZ$1)*Sensitivity_Analysis!$B$4</f>
        <v>1279.717497638625</v>
      </c>
      <c r="BA37" s="22">
        <f ca="1">SUMIFS(Segment_Monthly_Gross_Recoverie!$C:$C,
        Segment_Monthly_Gross_Recoverie!$A:$A,$A19,
        Segment_Monthly_Gross_Recoverie!$B:$B,BA$1)*Sensitivity_Analysis!$B$4</f>
        <v>1275.066077539725</v>
      </c>
      <c r="BB37" s="22">
        <f ca="1">SUMIFS(Segment_Monthly_Gross_Recoverie!$C:$C,
        Segment_Monthly_Gross_Recoverie!$A:$A,$A19,
        Segment_Monthly_Gross_Recoverie!$B:$B,BB$1)*Sensitivity_Analysis!$B$4</f>
        <v>1272.237238316475</v>
      </c>
      <c r="BC37" s="22">
        <f ca="1">SUMIFS(Segment_Monthly_Gross_Recoverie!$C:$C,
        Segment_Monthly_Gross_Recoverie!$A:$A,$A19,
        Segment_Monthly_Gross_Recoverie!$B:$B,BC$1)*Sensitivity_Analysis!$B$4</f>
        <v>1264.3619883047249</v>
      </c>
      <c r="BD37" s="22">
        <f ca="1">SUMIFS(Segment_Monthly_Gross_Recoverie!$C:$C,
        Segment_Monthly_Gross_Recoverie!$A:$A,$A19,
        Segment_Monthly_Gross_Recoverie!$B:$B,BD$1)*Sensitivity_Analysis!$B$4</f>
        <v>1257.4000955461499</v>
      </c>
      <c r="BE37" s="22">
        <f ca="1">SUMIFS(Segment_Monthly_Gross_Recoverie!$C:$C,
        Segment_Monthly_Gross_Recoverie!$A:$A,$A19,
        Segment_Monthly_Gross_Recoverie!$B:$B,BE$1)*Sensitivity_Analysis!$B$4</f>
        <v>1237.640303916</v>
      </c>
      <c r="BF37" s="22">
        <f ca="1">SUMIFS(Segment_Monthly_Gross_Recoverie!$C:$C,
        Segment_Monthly_Gross_Recoverie!$A:$A,$A19,
        Segment_Monthly_Gross_Recoverie!$B:$B,BF$1)*Sensitivity_Analysis!$B$4</f>
        <v>1215.171541925775</v>
      </c>
      <c r="BG37" s="22">
        <f ca="1">SUMIFS(Segment_Monthly_Gross_Recoverie!$C:$C,
        Segment_Monthly_Gross_Recoverie!$A:$A,$A19,
        Segment_Monthly_Gross_Recoverie!$B:$B,BG$1)*Sensitivity_Analysis!$B$4</f>
        <v>1202.7632048585001</v>
      </c>
      <c r="BH37" s="22">
        <f ca="1">SUMIFS(Segment_Monthly_Gross_Recoverie!$C:$C,
        Segment_Monthly_Gross_Recoverie!$A:$A,$A19,
        Segment_Monthly_Gross_Recoverie!$B:$B,BH$1)*Sensitivity_Analysis!$B$4</f>
        <v>1194.05170476955</v>
      </c>
      <c r="BI37" s="22">
        <f ca="1">SUMIFS(Segment_Monthly_Gross_Recoverie!$C:$C,
        Segment_Monthly_Gross_Recoverie!$A:$A,$A19,
        Segment_Monthly_Gross_Recoverie!$B:$B,BI$1)*Sensitivity_Analysis!$B$4</f>
        <v>1182.913922194725</v>
      </c>
      <c r="BJ37" s="22">
        <f ca="1">SUMIFS(Segment_Monthly_Gross_Recoverie!$C:$C,
        Segment_Monthly_Gross_Recoverie!$A:$A,$A19,
        Segment_Monthly_Gross_Recoverie!$B:$B,BJ$1)*Sensitivity_Analysis!$B$4</f>
        <v>1163.1827749756501</v>
      </c>
      <c r="BK37" s="22">
        <f ca="1">SUMIFS(Segment_Monthly_Gross_Recoverie!$C:$C,
        Segment_Monthly_Gross_Recoverie!$A:$A,$A19,
        Segment_Monthly_Gross_Recoverie!$B:$B,BK$1)*Sensitivity_Analysis!$B$4</f>
        <v>1147.9431382673249</v>
      </c>
      <c r="BL37" s="22">
        <f ca="1">SUMIFS(Segment_Monthly_Gross_Recoverie!$C:$C,
        Segment_Monthly_Gross_Recoverie!$A:$A,$A19,
        Segment_Monthly_Gross_Recoverie!$B:$B,BL$1)*Sensitivity_Analysis!$B$4</f>
        <v>1158.0360683188001</v>
      </c>
      <c r="BM37" s="22">
        <f ca="1">SUMIFS(Segment_Monthly_Gross_Recoverie!$C:$C,
        Segment_Monthly_Gross_Recoverie!$A:$A,$A19,
        Segment_Monthly_Gross_Recoverie!$B:$B,BM$1)*Sensitivity_Analysis!$B$4</f>
        <v>1155.9862176391</v>
      </c>
      <c r="BN37" s="22">
        <f ca="1">SUMIFS(Segment_Monthly_Gross_Recoverie!$C:$C,
        Segment_Monthly_Gross_Recoverie!$A:$A,$A19,
        Segment_Monthly_Gross_Recoverie!$B:$B,BN$1)*Sensitivity_Analysis!$B$4</f>
        <v>1157.3713590266</v>
      </c>
      <c r="BO37" s="22">
        <f ca="1">SUMIFS(Segment_Monthly_Gross_Recoverie!$C:$C,
        Segment_Monthly_Gross_Recoverie!$A:$A,$A19,
        Segment_Monthly_Gross_Recoverie!$B:$B,BO$1)*Sensitivity_Analysis!$B$4</f>
        <v>1155.1311343984501</v>
      </c>
      <c r="BP37" s="22">
        <f ca="1">SUMIFS(Segment_Monthly_Gross_Recoverie!$C:$C,
        Segment_Monthly_Gross_Recoverie!$A:$A,$A19,
        Segment_Monthly_Gross_Recoverie!$B:$B,BP$1)*Sensitivity_Analysis!$B$4</f>
        <v>1146.6367711212749</v>
      </c>
      <c r="BQ37" s="22">
        <f ca="1">SUMIFS(Segment_Monthly_Gross_Recoverie!$C:$C,
        Segment_Monthly_Gross_Recoverie!$A:$A,$A19,
        Segment_Monthly_Gross_Recoverie!$B:$B,BQ$1)*Sensitivity_Analysis!$B$4</f>
        <v>1139.1342217296001</v>
      </c>
      <c r="BR37" s="22">
        <f ca="1">SUMIFS(Segment_Monthly_Gross_Recoverie!$C:$C,
        Segment_Monthly_Gross_Recoverie!$A:$A,$A19,
        Segment_Monthly_Gross_Recoverie!$B:$B,BR$1)*Sensitivity_Analysis!$B$4</f>
        <v>1137.3892979174</v>
      </c>
      <c r="BS37" s="22">
        <f ca="1">SUMIFS(Segment_Monthly_Gross_Recoverie!$C:$C,
        Segment_Monthly_Gross_Recoverie!$A:$A,$A19,
        Segment_Monthly_Gross_Recoverie!$B:$B,BS$1)*Sensitivity_Analysis!$B$4</f>
        <v>1138.4697480365001</v>
      </c>
      <c r="BT37" s="22">
        <f ca="1">SUMIFS(Segment_Monthly_Gross_Recoverie!$C:$C,
        Segment_Monthly_Gross_Recoverie!$A:$A,$A19,
        Segment_Monthly_Gross_Recoverie!$B:$B,BT$1)*Sensitivity_Analysis!$B$4</f>
        <v>1136.8277603526999</v>
      </c>
      <c r="BU37" s="22">
        <f ca="1">SUMIFS(Segment_Monthly_Gross_Recoverie!$C:$C,
        Segment_Monthly_Gross_Recoverie!$A:$A,$A19,
        Segment_Monthly_Gross_Recoverie!$B:$B,BU$1)*Sensitivity_Analysis!$B$4</f>
        <v>1121.7711791668</v>
      </c>
      <c r="BV37" s="22">
        <f ca="1">SUMIFS(Segment_Monthly_Gross_Recoverie!$C:$C,
        Segment_Monthly_Gross_Recoverie!$A:$A,$A19,
        Segment_Monthly_Gross_Recoverie!$B:$B,BV$1)*Sensitivity_Analysis!$B$4</f>
        <v>1112.2461430881499</v>
      </c>
      <c r="BW37" s="22">
        <f ca="1">SUMIFS(Segment_Monthly_Gross_Recoverie!$C:$C,
        Segment_Monthly_Gross_Recoverie!$A:$A,$A19,
        Segment_Monthly_Gross_Recoverie!$B:$B,BW$1)*Sensitivity_Analysis!$B$4</f>
        <v>1094.1646442501501</v>
      </c>
      <c r="BX37" s="22">
        <f ca="1">SUMIFS(Segment_Monthly_Gross_Recoverie!$C:$C,
        Segment_Monthly_Gross_Recoverie!$A:$A,$A19,
        Segment_Monthly_Gross_Recoverie!$B:$B,BX$1)*Sensitivity_Analysis!$B$4</f>
        <v>1081.1634812695499</v>
      </c>
      <c r="BY37" s="22">
        <f ca="1">SUMIFS(Segment_Monthly_Gross_Recoverie!$C:$C,
        Segment_Monthly_Gross_Recoverie!$A:$A,$A19,
        Segment_Monthly_Gross_Recoverie!$B:$B,BY$1)*Sensitivity_Analysis!$B$4</f>
        <v>1069.3260036299</v>
      </c>
      <c r="BZ37" s="22">
        <f ca="1">SUMIFS(Segment_Monthly_Gross_Recoverie!$C:$C,
        Segment_Monthly_Gross_Recoverie!$A:$A,$A19,
        Segment_Monthly_Gross_Recoverie!$B:$B,BZ$1)*Sensitivity_Analysis!$B$4</f>
        <v>1051.712826781775</v>
      </c>
      <c r="CA37" s="22">
        <f ca="1">SUMIFS(Segment_Monthly_Gross_Recoverie!$C:$C,
        Segment_Monthly_Gross_Recoverie!$A:$A,$A19,
        Segment_Monthly_Gross_Recoverie!$B:$B,CA$1)*Sensitivity_Analysis!$B$4</f>
        <v>1033.5236099072499</v>
      </c>
      <c r="CB37" s="22">
        <f ca="1">SUMIFS(Segment_Monthly_Gross_Recoverie!$C:$C,
        Segment_Monthly_Gross_Recoverie!$A:$A,$A19,
        Segment_Monthly_Gross_Recoverie!$B:$B,CB$1)*Sensitivity_Analysis!$B$4</f>
        <v>1013.93366168325</v>
      </c>
      <c r="CC37" s="22">
        <f ca="1">SUMIFS(Segment_Monthly_Gross_Recoverie!$C:$C,
        Segment_Monthly_Gross_Recoverie!$A:$A,$A19,
        Segment_Monthly_Gross_Recoverie!$B:$B,CC$1)*Sensitivity_Analysis!$B$4</f>
        <v>997.04156330265005</v>
      </c>
      <c r="CD37" s="22">
        <f ca="1">SUMIFS(Segment_Monthly_Gross_Recoverie!$C:$C,
        Segment_Monthly_Gross_Recoverie!$A:$A,$A19,
        Segment_Monthly_Gross_Recoverie!$B:$B,CD$1)*Sensitivity_Analysis!$B$4</f>
        <v>982.8216418705</v>
      </c>
      <c r="CE37" s="22">
        <f ca="1">SUMIFS(Segment_Monthly_Gross_Recoverie!$C:$C,
        Segment_Monthly_Gross_Recoverie!$A:$A,$A19,
        Segment_Monthly_Gross_Recoverie!$B:$B,CE$1)*Sensitivity_Analysis!$B$4</f>
        <v>969.25515131609995</v>
      </c>
      <c r="CF37" s="22">
        <f ca="1">SUMIFS(Segment_Monthly_Gross_Recoverie!$C:$C,
        Segment_Monthly_Gross_Recoverie!$A:$A,$A19,
        Segment_Monthly_Gross_Recoverie!$B:$B,CF$1)*Sensitivity_Analysis!$B$4</f>
        <v>952.94796506507498</v>
      </c>
      <c r="CG37" s="22">
        <f ca="1">SUMIFS(Segment_Monthly_Gross_Recoverie!$C:$C,
        Segment_Monthly_Gross_Recoverie!$A:$A,$A19,
        Segment_Monthly_Gross_Recoverie!$B:$B,CG$1)*Sensitivity_Analysis!$B$4</f>
        <v>938.65546722759996</v>
      </c>
      <c r="CH37" s="19"/>
    </row>
    <row r="38" spans="1:86" ht="12.75" x14ac:dyDescent="0.2">
      <c r="A38" s="29" t="str">
        <f ca="1">IFERROR(__xludf.DUMMYFUNCTION("""COMPUTED_VALUE"""),"super_prime_q4")</f>
        <v>super_prime_q4</v>
      </c>
      <c r="B38" s="23">
        <f ca="1">SUMIFS(Segment_Monthly_Gross_Recoverie!$C:$C,
        Segment_Monthly_Gross_Recoverie!$A:$A,$A20,
        Segment_Monthly_Gross_Recoverie!$B:$B,B$1)*Sensitivity_Analysis!$B$4</f>
        <v>0</v>
      </c>
      <c r="C38" s="23">
        <f ca="1">SUMIFS(Segment_Monthly_Gross_Recoverie!$C:$C,
        Segment_Monthly_Gross_Recoverie!$A:$A,$A20,
        Segment_Monthly_Gross_Recoverie!$B:$B,C$1)*Sensitivity_Analysis!$B$4</f>
        <v>0</v>
      </c>
      <c r="D38" s="23">
        <f ca="1">SUMIFS(Segment_Monthly_Gross_Recoverie!$C:$C,
        Segment_Monthly_Gross_Recoverie!$A:$A,$A20,
        Segment_Monthly_Gross_Recoverie!$B:$B,D$1)*Sensitivity_Analysis!$B$4</f>
        <v>0</v>
      </c>
      <c r="E38" s="23">
        <f ca="1">SUMIFS(Segment_Monthly_Gross_Recoverie!$C:$C,
        Segment_Monthly_Gross_Recoverie!$A:$A,$A20,
        Segment_Monthly_Gross_Recoverie!$B:$B,E$1)*Sensitivity_Analysis!$B$4</f>
        <v>0</v>
      </c>
      <c r="F38" s="23">
        <f ca="1">SUMIFS(Segment_Monthly_Gross_Recoverie!$C:$C,
        Segment_Monthly_Gross_Recoverie!$A:$A,$A20,
        Segment_Monthly_Gross_Recoverie!$B:$B,F$1)*Sensitivity_Analysis!$B$4</f>
        <v>0</v>
      </c>
      <c r="G38" s="23">
        <f ca="1">SUMIFS(Segment_Monthly_Gross_Recoverie!$C:$C,
        Segment_Monthly_Gross_Recoverie!$A:$A,$A20,
        Segment_Monthly_Gross_Recoverie!$B:$B,G$1)*Sensitivity_Analysis!$B$4</f>
        <v>0</v>
      </c>
      <c r="H38" s="23">
        <f ca="1">SUMIFS(Segment_Monthly_Gross_Recoverie!$C:$C,
        Segment_Monthly_Gross_Recoverie!$A:$A,$A20,
        Segment_Monthly_Gross_Recoverie!$B:$B,H$1)*Sensitivity_Analysis!$B$4</f>
        <v>0</v>
      </c>
      <c r="I38" s="23">
        <f ca="1">SUMIFS(Segment_Monthly_Gross_Recoverie!$C:$C,
        Segment_Monthly_Gross_Recoverie!$A:$A,$A20,
        Segment_Monthly_Gross_Recoverie!$B:$B,I$1)*Sensitivity_Analysis!$B$4</f>
        <v>0</v>
      </c>
      <c r="J38" s="23">
        <f ca="1">SUMIFS(Segment_Monthly_Gross_Recoverie!$C:$C,
        Segment_Monthly_Gross_Recoverie!$A:$A,$A20,
        Segment_Monthly_Gross_Recoverie!$B:$B,J$1)*Sensitivity_Analysis!$B$4</f>
        <v>0</v>
      </c>
      <c r="K38" s="23">
        <f ca="1">SUMIFS(Segment_Monthly_Gross_Recoverie!$C:$C,
        Segment_Monthly_Gross_Recoverie!$A:$A,$A20,
        Segment_Monthly_Gross_Recoverie!$B:$B,K$1)*Sensitivity_Analysis!$B$4</f>
        <v>173.10861147689999</v>
      </c>
      <c r="L38" s="23">
        <f ca="1">SUMIFS(Segment_Monthly_Gross_Recoverie!$C:$C,
        Segment_Monthly_Gross_Recoverie!$A:$A,$A20,
        Segment_Monthly_Gross_Recoverie!$B:$B,L$1)*Sensitivity_Analysis!$B$4</f>
        <v>843.55896440892502</v>
      </c>
      <c r="M38" s="23">
        <f ca="1">SUMIFS(Segment_Monthly_Gross_Recoverie!$C:$C,
        Segment_Monthly_Gross_Recoverie!$A:$A,$A20,
        Segment_Monthly_Gross_Recoverie!$B:$B,M$1)*Sensitivity_Analysis!$B$4</f>
        <v>1686.16980894175</v>
      </c>
      <c r="N38" s="23">
        <f ca="1">SUMIFS(Segment_Monthly_Gross_Recoverie!$C:$C,
        Segment_Monthly_Gross_Recoverie!$A:$A,$A20,
        Segment_Monthly_Gross_Recoverie!$B:$B,N$1)*Sensitivity_Analysis!$B$4</f>
        <v>2195.1812498193499</v>
      </c>
      <c r="O38" s="23">
        <f ca="1">SUMIFS(Segment_Monthly_Gross_Recoverie!$C:$C,
        Segment_Monthly_Gross_Recoverie!$A:$A,$A20,
        Segment_Monthly_Gross_Recoverie!$B:$B,O$1)*Sensitivity_Analysis!$B$4</f>
        <v>2515.3105589532502</v>
      </c>
      <c r="P38" s="23">
        <f ca="1">SUMIFS(Segment_Monthly_Gross_Recoverie!$C:$C,
        Segment_Monthly_Gross_Recoverie!$A:$A,$A20,
        Segment_Monthly_Gross_Recoverie!$B:$B,P$1)*Sensitivity_Analysis!$B$4</f>
        <v>2945.9333097487001</v>
      </c>
      <c r="Q38" s="23">
        <f ca="1">SUMIFS(Segment_Monthly_Gross_Recoverie!$C:$C,
        Segment_Monthly_Gross_Recoverie!$A:$A,$A20,
        Segment_Monthly_Gross_Recoverie!$B:$B,Q$1)*Sensitivity_Analysis!$B$4</f>
        <v>3284.8909505957249</v>
      </c>
      <c r="R38" s="23">
        <f ca="1">SUMIFS(Segment_Monthly_Gross_Recoverie!$C:$C,
        Segment_Monthly_Gross_Recoverie!$A:$A,$A20,
        Segment_Monthly_Gross_Recoverie!$B:$B,R$1)*Sensitivity_Analysis!$B$4</f>
        <v>3687.2858608009501</v>
      </c>
      <c r="S38" s="23">
        <f ca="1">SUMIFS(Segment_Monthly_Gross_Recoverie!$C:$C,
        Segment_Monthly_Gross_Recoverie!$A:$A,$A20,
        Segment_Monthly_Gross_Recoverie!$B:$B,S$1)*Sensitivity_Analysis!$B$4</f>
        <v>4002.6795846908499</v>
      </c>
      <c r="T38" s="23">
        <f ca="1">SUMIFS(Segment_Monthly_Gross_Recoverie!$C:$C,
        Segment_Monthly_Gross_Recoverie!$A:$A,$A20,
        Segment_Monthly_Gross_Recoverie!$B:$B,T$1)*Sensitivity_Analysis!$B$4</f>
        <v>4321.3587728421999</v>
      </c>
      <c r="U38" s="23">
        <f ca="1">SUMIFS(Segment_Monthly_Gross_Recoverie!$C:$C,
        Segment_Monthly_Gross_Recoverie!$A:$A,$A20,
        Segment_Monthly_Gross_Recoverie!$B:$B,U$1)*Sensitivity_Analysis!$B$4</f>
        <v>4545.0573382115999</v>
      </c>
      <c r="V38" s="23">
        <f ca="1">SUMIFS(Segment_Monthly_Gross_Recoverie!$C:$C,
        Segment_Monthly_Gross_Recoverie!$A:$A,$A20,
        Segment_Monthly_Gross_Recoverie!$B:$B,V$1)*Sensitivity_Analysis!$B$4</f>
        <v>4804.6239660745996</v>
      </c>
      <c r="W38" s="23">
        <f ca="1">SUMIFS(Segment_Monthly_Gross_Recoverie!$C:$C,
        Segment_Monthly_Gross_Recoverie!$A:$A,$A20,
        Segment_Monthly_Gross_Recoverie!$B:$B,W$1)*Sensitivity_Analysis!$B$4</f>
        <v>5087.2767466315499</v>
      </c>
      <c r="X38" s="23">
        <f ca="1">SUMIFS(Segment_Monthly_Gross_Recoverie!$C:$C,
        Segment_Monthly_Gross_Recoverie!$A:$A,$A20,
        Segment_Monthly_Gross_Recoverie!$B:$B,X$1)*Sensitivity_Analysis!$B$4</f>
        <v>5363.3964569500004</v>
      </c>
      <c r="Y38" s="23">
        <f ca="1">SUMIFS(Segment_Monthly_Gross_Recoverie!$C:$C,
        Segment_Monthly_Gross_Recoverie!$A:$A,$A20,
        Segment_Monthly_Gross_Recoverie!$B:$B,Y$1)*Sensitivity_Analysis!$B$4</f>
        <v>5485.0448254937501</v>
      </c>
      <c r="Z38" s="23">
        <f ca="1">SUMIFS(Segment_Monthly_Gross_Recoverie!$C:$C,
        Segment_Monthly_Gross_Recoverie!$A:$A,$A20,
        Segment_Monthly_Gross_Recoverie!$B:$B,Z$1)*Sensitivity_Analysis!$B$4</f>
        <v>5640.9745263766499</v>
      </c>
      <c r="AA38" s="23">
        <f ca="1">SUMIFS(Segment_Monthly_Gross_Recoverie!$C:$C,
        Segment_Monthly_Gross_Recoverie!$A:$A,$A20,
        Segment_Monthly_Gross_Recoverie!$B:$B,AA$1)*Sensitivity_Analysis!$B$4</f>
        <v>5770.3924936883996</v>
      </c>
      <c r="AB38" s="23">
        <f ca="1">SUMIFS(Segment_Monthly_Gross_Recoverie!$C:$C,
        Segment_Monthly_Gross_Recoverie!$A:$A,$A20,
        Segment_Monthly_Gross_Recoverie!$B:$B,AB$1)*Sensitivity_Analysis!$B$4</f>
        <v>5888.6818500198997</v>
      </c>
      <c r="AC38" s="23">
        <f ca="1">SUMIFS(Segment_Monthly_Gross_Recoverie!$C:$C,
        Segment_Monthly_Gross_Recoverie!$A:$A,$A20,
        Segment_Monthly_Gross_Recoverie!$B:$B,AC$1)*Sensitivity_Analysis!$B$4</f>
        <v>5969.7892908662498</v>
      </c>
      <c r="AD38" s="23">
        <f ca="1">SUMIFS(Segment_Monthly_Gross_Recoverie!$C:$C,
        Segment_Monthly_Gross_Recoverie!$A:$A,$A20,
        Segment_Monthly_Gross_Recoverie!$B:$B,AD$1)*Sensitivity_Analysis!$B$4</f>
        <v>5984.2844737270252</v>
      </c>
      <c r="AE38" s="23">
        <f ca="1">SUMIFS(Segment_Monthly_Gross_Recoverie!$C:$C,
        Segment_Monthly_Gross_Recoverie!$A:$A,$A20,
        Segment_Monthly_Gross_Recoverie!$B:$B,AE$1)*Sensitivity_Analysis!$B$4</f>
        <v>5977.1520382617746</v>
      </c>
      <c r="AF38" s="23">
        <f ca="1">SUMIFS(Segment_Monthly_Gross_Recoverie!$C:$C,
        Segment_Monthly_Gross_Recoverie!$A:$A,$A20,
        Segment_Monthly_Gross_Recoverie!$B:$B,AF$1)*Sensitivity_Analysis!$B$4</f>
        <v>5991.2094378728252</v>
      </c>
      <c r="AG38" s="23">
        <f ca="1">SUMIFS(Segment_Monthly_Gross_Recoverie!$C:$C,
        Segment_Monthly_Gross_Recoverie!$A:$A,$A20,
        Segment_Monthly_Gross_Recoverie!$B:$B,AG$1)*Sensitivity_Analysis!$B$4</f>
        <v>5978.880226096875</v>
      </c>
      <c r="AH38" s="23">
        <f ca="1">SUMIFS(Segment_Monthly_Gross_Recoverie!$C:$C,
        Segment_Monthly_Gross_Recoverie!$A:$A,$A20,
        Segment_Monthly_Gross_Recoverie!$B:$B,AH$1)*Sensitivity_Analysis!$B$4</f>
        <v>5939.7401036534748</v>
      </c>
      <c r="AI38" s="23">
        <f ca="1">SUMIFS(Segment_Monthly_Gross_Recoverie!$C:$C,
        Segment_Monthly_Gross_Recoverie!$A:$A,$A20,
        Segment_Monthly_Gross_Recoverie!$B:$B,AI$1)*Sensitivity_Analysis!$B$4</f>
        <v>5888.5440535272501</v>
      </c>
      <c r="AJ38" s="23">
        <f ca="1">SUMIFS(Segment_Monthly_Gross_Recoverie!$C:$C,
        Segment_Monthly_Gross_Recoverie!$A:$A,$A20,
        Segment_Monthly_Gross_Recoverie!$B:$B,AJ$1)*Sensitivity_Analysis!$B$4</f>
        <v>5823.1533384153754</v>
      </c>
      <c r="AK38" s="23">
        <f ca="1">SUMIFS(Segment_Monthly_Gross_Recoverie!$C:$C,
        Segment_Monthly_Gross_Recoverie!$A:$A,$A20,
        Segment_Monthly_Gross_Recoverie!$B:$B,AK$1)*Sensitivity_Analysis!$B$4</f>
        <v>5738.6634111724497</v>
      </c>
      <c r="AL38" s="23">
        <f ca="1">SUMIFS(Segment_Monthly_Gross_Recoverie!$C:$C,
        Segment_Monthly_Gross_Recoverie!$A:$A,$A20,
        Segment_Monthly_Gross_Recoverie!$B:$B,AL$1)*Sensitivity_Analysis!$B$4</f>
        <v>5657.6897229562001</v>
      </c>
      <c r="AM38" s="23">
        <f ca="1">SUMIFS(Segment_Monthly_Gross_Recoverie!$C:$C,
        Segment_Monthly_Gross_Recoverie!$A:$A,$A20,
        Segment_Monthly_Gross_Recoverie!$B:$B,AM$1)*Sensitivity_Analysis!$B$4</f>
        <v>5598.9722049900001</v>
      </c>
      <c r="AN38" s="23">
        <f ca="1">SUMIFS(Segment_Monthly_Gross_Recoverie!$C:$C,
        Segment_Monthly_Gross_Recoverie!$A:$A,$A20,
        Segment_Monthly_Gross_Recoverie!$B:$B,AN$1)*Sensitivity_Analysis!$B$4</f>
        <v>5523.4763567136997</v>
      </c>
      <c r="AO38" s="23">
        <f ca="1">SUMIFS(Segment_Monthly_Gross_Recoverie!$C:$C,
        Segment_Monthly_Gross_Recoverie!$A:$A,$A20,
        Segment_Monthly_Gross_Recoverie!$B:$B,AO$1)*Sensitivity_Analysis!$B$4</f>
        <v>5435.3798680533</v>
      </c>
      <c r="AP38" s="23">
        <f ca="1">SUMIFS(Segment_Monthly_Gross_Recoverie!$C:$C,
        Segment_Monthly_Gross_Recoverie!$A:$A,$A20,
        Segment_Monthly_Gross_Recoverie!$B:$B,AP$1)*Sensitivity_Analysis!$B$4</f>
        <v>5339.6805911786996</v>
      </c>
      <c r="AQ38" s="23">
        <f ca="1">SUMIFS(Segment_Monthly_Gross_Recoverie!$C:$C,
        Segment_Monthly_Gross_Recoverie!$A:$A,$A20,
        Segment_Monthly_Gross_Recoverie!$B:$B,AQ$1)*Sensitivity_Analysis!$B$4</f>
        <v>5256.8294287120498</v>
      </c>
      <c r="AR38" s="23">
        <f ca="1">SUMIFS(Segment_Monthly_Gross_Recoverie!$C:$C,
        Segment_Monthly_Gross_Recoverie!$A:$A,$A20,
        Segment_Monthly_Gross_Recoverie!$B:$B,AR$1)*Sensitivity_Analysis!$B$4</f>
        <v>5175.5307072612504</v>
      </c>
      <c r="AS38" s="23">
        <f ca="1">SUMIFS(Segment_Monthly_Gross_Recoverie!$C:$C,
        Segment_Monthly_Gross_Recoverie!$A:$A,$A20,
        Segment_Monthly_Gross_Recoverie!$B:$B,AS$1)*Sensitivity_Analysis!$B$4</f>
        <v>5102.2354193865003</v>
      </c>
      <c r="AT38" s="23">
        <f ca="1">SUMIFS(Segment_Monthly_Gross_Recoverie!$C:$C,
        Segment_Monthly_Gross_Recoverie!$A:$A,$A20,
        Segment_Monthly_Gross_Recoverie!$B:$B,AT$1)*Sensitivity_Analysis!$B$4</f>
        <v>5057.5456642848003</v>
      </c>
      <c r="AU38" s="23">
        <f ca="1">SUMIFS(Segment_Monthly_Gross_Recoverie!$C:$C,
        Segment_Monthly_Gross_Recoverie!$A:$A,$A20,
        Segment_Monthly_Gross_Recoverie!$B:$B,AU$1)*Sensitivity_Analysis!$B$4</f>
        <v>5004.6944157974249</v>
      </c>
      <c r="AV38" s="23">
        <f ca="1">SUMIFS(Segment_Monthly_Gross_Recoverie!$C:$C,
        Segment_Monthly_Gross_Recoverie!$A:$A,$A20,
        Segment_Monthly_Gross_Recoverie!$B:$B,AV$1)*Sensitivity_Analysis!$B$4</f>
        <v>4919.0650537886004</v>
      </c>
      <c r="AW38" s="23">
        <f ca="1">SUMIFS(Segment_Monthly_Gross_Recoverie!$C:$C,
        Segment_Monthly_Gross_Recoverie!$A:$A,$A20,
        Segment_Monthly_Gross_Recoverie!$B:$B,AW$1)*Sensitivity_Analysis!$B$4</f>
        <v>4851.7260307775996</v>
      </c>
      <c r="AX38" s="23">
        <f ca="1">SUMIFS(Segment_Monthly_Gross_Recoverie!$C:$C,
        Segment_Monthly_Gross_Recoverie!$A:$A,$A20,
        Segment_Monthly_Gross_Recoverie!$B:$B,AX$1)*Sensitivity_Analysis!$B$4</f>
        <v>4775.0490920009497</v>
      </c>
      <c r="AY38" s="23">
        <f ca="1">SUMIFS(Segment_Monthly_Gross_Recoverie!$C:$C,
        Segment_Monthly_Gross_Recoverie!$A:$A,$A20,
        Segment_Monthly_Gross_Recoverie!$B:$B,AY$1)*Sensitivity_Analysis!$B$4</f>
        <v>4704.5930824247998</v>
      </c>
      <c r="AZ38" s="23">
        <f ca="1">SUMIFS(Segment_Monthly_Gross_Recoverie!$C:$C,
        Segment_Monthly_Gross_Recoverie!$A:$A,$A20,
        Segment_Monthly_Gross_Recoverie!$B:$B,AZ$1)*Sensitivity_Analysis!$B$4</f>
        <v>4655.3929243383</v>
      </c>
      <c r="BA38" s="23">
        <f ca="1">SUMIFS(Segment_Monthly_Gross_Recoverie!$C:$C,
        Segment_Monthly_Gross_Recoverie!$A:$A,$A20,
        Segment_Monthly_Gross_Recoverie!$B:$B,BA$1)*Sensitivity_Analysis!$B$4</f>
        <v>4636.0749672956254</v>
      </c>
      <c r="BB38" s="23">
        <f ca="1">SUMIFS(Segment_Monthly_Gross_Recoverie!$C:$C,
        Segment_Monthly_Gross_Recoverie!$A:$A,$A20,
        Segment_Monthly_Gross_Recoverie!$B:$B,BB$1)*Sensitivity_Analysis!$B$4</f>
        <v>4582.4932823352747</v>
      </c>
      <c r="BC38" s="23">
        <f ca="1">SUMIFS(Segment_Monthly_Gross_Recoverie!$C:$C,
        Segment_Monthly_Gross_Recoverie!$A:$A,$A20,
        Segment_Monthly_Gross_Recoverie!$B:$B,BC$1)*Sensitivity_Analysis!$B$4</f>
        <v>4564.3892408916754</v>
      </c>
      <c r="BD38" s="23">
        <f ca="1">SUMIFS(Segment_Monthly_Gross_Recoverie!$C:$C,
        Segment_Monthly_Gross_Recoverie!$A:$A,$A20,
        Segment_Monthly_Gross_Recoverie!$B:$B,BD$1)*Sensitivity_Analysis!$B$4</f>
        <v>4517.1201417334496</v>
      </c>
      <c r="BE38" s="23">
        <f ca="1">SUMIFS(Segment_Monthly_Gross_Recoverie!$C:$C,
        Segment_Monthly_Gross_Recoverie!$A:$A,$A20,
        Segment_Monthly_Gross_Recoverie!$B:$B,BE$1)*Sensitivity_Analysis!$B$4</f>
        <v>4479.2182859579998</v>
      </c>
      <c r="BF38" s="23">
        <f ca="1">SUMIFS(Segment_Monthly_Gross_Recoverie!$C:$C,
        Segment_Monthly_Gross_Recoverie!$A:$A,$A20,
        Segment_Monthly_Gross_Recoverie!$B:$B,BF$1)*Sensitivity_Analysis!$B$4</f>
        <v>4440.0220746682498</v>
      </c>
      <c r="BG38" s="23">
        <f ca="1">SUMIFS(Segment_Monthly_Gross_Recoverie!$C:$C,
        Segment_Monthly_Gross_Recoverie!$A:$A,$A20,
        Segment_Monthly_Gross_Recoverie!$B:$B,BG$1)*Sensitivity_Analysis!$B$4</f>
        <v>4437.5093207622003</v>
      </c>
      <c r="BH38" s="23">
        <f ca="1">SUMIFS(Segment_Monthly_Gross_Recoverie!$C:$C,
        Segment_Monthly_Gross_Recoverie!$A:$A,$A20,
        Segment_Monthly_Gross_Recoverie!$B:$B,BH$1)*Sensitivity_Analysis!$B$4</f>
        <v>4423.9045002981502</v>
      </c>
      <c r="BI38" s="23">
        <f ca="1">SUMIFS(Segment_Monthly_Gross_Recoverie!$C:$C,
        Segment_Monthly_Gross_Recoverie!$A:$A,$A20,
        Segment_Monthly_Gross_Recoverie!$B:$B,BI$1)*Sensitivity_Analysis!$B$4</f>
        <v>4469.6464444141502</v>
      </c>
      <c r="BJ38" s="23">
        <f ca="1">SUMIFS(Segment_Monthly_Gross_Recoverie!$C:$C,
        Segment_Monthly_Gross_Recoverie!$A:$A,$A20,
        Segment_Monthly_Gross_Recoverie!$B:$B,BJ$1)*Sensitivity_Analysis!$B$4</f>
        <v>4534.5513354043496</v>
      </c>
      <c r="BK38" s="23">
        <f ca="1">SUMIFS(Segment_Monthly_Gross_Recoverie!$C:$C,
        Segment_Monthly_Gross_Recoverie!$A:$A,$A20,
        Segment_Monthly_Gross_Recoverie!$B:$B,BK$1)*Sensitivity_Analysis!$B$4</f>
        <v>4616.5242164200499</v>
      </c>
      <c r="BL38" s="23">
        <f ca="1">SUMIFS(Segment_Monthly_Gross_Recoverie!$C:$C,
        Segment_Monthly_Gross_Recoverie!$A:$A,$A20,
        Segment_Monthly_Gross_Recoverie!$B:$B,BL$1)*Sensitivity_Analysis!$B$4</f>
        <v>4616.9545011215996</v>
      </c>
      <c r="BM38" s="23">
        <f ca="1">SUMIFS(Segment_Monthly_Gross_Recoverie!$C:$C,
        Segment_Monthly_Gross_Recoverie!$A:$A,$A20,
        Segment_Monthly_Gross_Recoverie!$B:$B,BM$1)*Sensitivity_Analysis!$B$4</f>
        <v>4657.8975433161004</v>
      </c>
      <c r="BN38" s="23">
        <f ca="1">SUMIFS(Segment_Monthly_Gross_Recoverie!$C:$C,
        Segment_Monthly_Gross_Recoverie!$A:$A,$A20,
        Segment_Monthly_Gross_Recoverie!$B:$B,BN$1)*Sensitivity_Analysis!$B$4</f>
        <v>4703.8534644209249</v>
      </c>
      <c r="BO38" s="23">
        <f ca="1">SUMIFS(Segment_Monthly_Gross_Recoverie!$C:$C,
        Segment_Monthly_Gross_Recoverie!$A:$A,$A20,
        Segment_Monthly_Gross_Recoverie!$B:$B,BO$1)*Sensitivity_Analysis!$B$4</f>
        <v>4795.8286476746252</v>
      </c>
      <c r="BP38" s="23">
        <f ca="1">SUMIFS(Segment_Monthly_Gross_Recoverie!$C:$C,
        Segment_Monthly_Gross_Recoverie!$A:$A,$A20,
        Segment_Monthly_Gross_Recoverie!$B:$B,BP$1)*Sensitivity_Analysis!$B$4</f>
        <v>4902.4522470759002</v>
      </c>
      <c r="BQ38" s="23">
        <f ca="1">SUMIFS(Segment_Monthly_Gross_Recoverie!$C:$C,
        Segment_Monthly_Gross_Recoverie!$A:$A,$A20,
        Segment_Monthly_Gross_Recoverie!$B:$B,BQ$1)*Sensitivity_Analysis!$B$4</f>
        <v>5038.9549087046998</v>
      </c>
      <c r="BR38" s="23">
        <f ca="1">SUMIFS(Segment_Monthly_Gross_Recoverie!$C:$C,
        Segment_Monthly_Gross_Recoverie!$A:$A,$A20,
        Segment_Monthly_Gross_Recoverie!$B:$B,BR$1)*Sensitivity_Analysis!$B$4</f>
        <v>5189.0884035089748</v>
      </c>
      <c r="BS38" s="23">
        <f ca="1">SUMIFS(Segment_Monthly_Gross_Recoverie!$C:$C,
        Segment_Monthly_Gross_Recoverie!$A:$A,$A20,
        Segment_Monthly_Gross_Recoverie!$B:$B,BS$1)*Sensitivity_Analysis!$B$4</f>
        <v>5353.9287641456003</v>
      </c>
      <c r="BT38" s="23">
        <f ca="1">SUMIFS(Segment_Monthly_Gross_Recoverie!$C:$C,
        Segment_Monthly_Gross_Recoverie!$A:$A,$A20,
        Segment_Monthly_Gross_Recoverie!$B:$B,BT$1)*Sensitivity_Analysis!$B$4</f>
        <v>5440.2767069936999</v>
      </c>
      <c r="BU38" s="23">
        <f ca="1">SUMIFS(Segment_Monthly_Gross_Recoverie!$C:$C,
        Segment_Monthly_Gross_Recoverie!$A:$A,$A20,
        Segment_Monthly_Gross_Recoverie!$B:$B,BU$1)*Sensitivity_Analysis!$B$4</f>
        <v>5499.2936230155246</v>
      </c>
      <c r="BV38" s="23">
        <f ca="1">SUMIFS(Segment_Monthly_Gross_Recoverie!$C:$C,
        Segment_Monthly_Gross_Recoverie!$A:$A,$A20,
        Segment_Monthly_Gross_Recoverie!$B:$B,BV$1)*Sensitivity_Analysis!$B$4</f>
        <v>5541.6660779606</v>
      </c>
      <c r="BW38" s="23">
        <f ca="1">SUMIFS(Segment_Monthly_Gross_Recoverie!$C:$C,
        Segment_Monthly_Gross_Recoverie!$A:$A,$A20,
        Segment_Monthly_Gross_Recoverie!$B:$B,BW$1)*Sensitivity_Analysis!$B$4</f>
        <v>5553.203814276475</v>
      </c>
      <c r="BX38" s="23">
        <f ca="1">SUMIFS(Segment_Monthly_Gross_Recoverie!$C:$C,
        Segment_Monthly_Gross_Recoverie!$A:$A,$A20,
        Segment_Monthly_Gross_Recoverie!$B:$B,BX$1)*Sensitivity_Analysis!$B$4</f>
        <v>5560.6233926961004</v>
      </c>
      <c r="BY38" s="23">
        <f ca="1">SUMIFS(Segment_Monthly_Gross_Recoverie!$C:$C,
        Segment_Monthly_Gross_Recoverie!$A:$A,$A20,
        Segment_Monthly_Gross_Recoverie!$B:$B,BY$1)*Sensitivity_Analysis!$B$4</f>
        <v>5556.4498723360502</v>
      </c>
      <c r="BZ38" s="23">
        <f ca="1">SUMIFS(Segment_Monthly_Gross_Recoverie!$C:$C,
        Segment_Monthly_Gross_Recoverie!$A:$A,$A20,
        Segment_Monthly_Gross_Recoverie!$B:$B,BZ$1)*Sensitivity_Analysis!$B$4</f>
        <v>5531.1931096811004</v>
      </c>
      <c r="CA38" s="23">
        <f ca="1">SUMIFS(Segment_Monthly_Gross_Recoverie!$C:$C,
        Segment_Monthly_Gross_Recoverie!$A:$A,$A20,
        Segment_Monthly_Gross_Recoverie!$B:$B,CA$1)*Sensitivity_Analysis!$B$4</f>
        <v>5499.9060825351498</v>
      </c>
      <c r="CB38" s="23">
        <f ca="1">SUMIFS(Segment_Monthly_Gross_Recoverie!$C:$C,
        Segment_Monthly_Gross_Recoverie!$A:$A,$A20,
        Segment_Monthly_Gross_Recoverie!$B:$B,CB$1)*Sensitivity_Analysis!$B$4</f>
        <v>5439.47204995425</v>
      </c>
      <c r="CC38" s="23">
        <f ca="1">SUMIFS(Segment_Monthly_Gross_Recoverie!$C:$C,
        Segment_Monthly_Gross_Recoverie!$A:$A,$A20,
        Segment_Monthly_Gross_Recoverie!$B:$B,CC$1)*Sensitivity_Analysis!$B$4</f>
        <v>5361.2482634439002</v>
      </c>
      <c r="CD38" s="23">
        <f ca="1">SUMIFS(Segment_Monthly_Gross_Recoverie!$C:$C,
        Segment_Monthly_Gross_Recoverie!$A:$A,$A20,
        Segment_Monthly_Gross_Recoverie!$B:$B,CD$1)*Sensitivity_Analysis!$B$4</f>
        <v>5320.4208312985502</v>
      </c>
      <c r="CE38" s="23">
        <f ca="1">SUMIFS(Segment_Monthly_Gross_Recoverie!$C:$C,
        Segment_Monthly_Gross_Recoverie!$A:$A,$A20,
        Segment_Monthly_Gross_Recoverie!$B:$B,CE$1)*Sensitivity_Analysis!$B$4</f>
        <v>5276.5011936296996</v>
      </c>
      <c r="CF38" s="23">
        <f ca="1">SUMIFS(Segment_Monthly_Gross_Recoverie!$C:$C,
        Segment_Monthly_Gross_Recoverie!$A:$A,$A20,
        Segment_Monthly_Gross_Recoverie!$B:$B,CF$1)*Sensitivity_Analysis!$B$4</f>
        <v>5200.1812315728748</v>
      </c>
      <c r="CG38" s="23">
        <f ca="1">SUMIFS(Segment_Monthly_Gross_Recoverie!$C:$C,
        Segment_Monthly_Gross_Recoverie!$A:$A,$A20,
        Segment_Monthly_Gross_Recoverie!$B:$B,CG$1)*Sensitivity_Analysis!$B$4</f>
        <v>5145.8353738072001</v>
      </c>
      <c r="CH38" s="19"/>
    </row>
    <row r="39" spans="1:86" ht="12.75" x14ac:dyDescent="0.2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</row>
    <row r="40" spans="1:86" ht="15" x14ac:dyDescent="0.25">
      <c r="A40" s="21" t="s">
        <v>36</v>
      </c>
      <c r="B40" s="21">
        <f>B$1</f>
        <v>1</v>
      </c>
      <c r="C40" s="21">
        <f t="shared" ref="C40:BN40" si="5">C$1</f>
        <v>2</v>
      </c>
      <c r="D40" s="21">
        <f t="shared" si="5"/>
        <v>3</v>
      </c>
      <c r="E40" s="21">
        <f t="shared" si="5"/>
        <v>4</v>
      </c>
      <c r="F40" s="21">
        <f t="shared" si="5"/>
        <v>5</v>
      </c>
      <c r="G40" s="21">
        <f t="shared" si="5"/>
        <v>6</v>
      </c>
      <c r="H40" s="21">
        <f t="shared" si="5"/>
        <v>7</v>
      </c>
      <c r="I40" s="21">
        <f t="shared" si="5"/>
        <v>8</v>
      </c>
      <c r="J40" s="21">
        <f t="shared" si="5"/>
        <v>9</v>
      </c>
      <c r="K40" s="21">
        <f t="shared" si="5"/>
        <v>10</v>
      </c>
      <c r="L40" s="21">
        <f t="shared" si="5"/>
        <v>11</v>
      </c>
      <c r="M40" s="21">
        <f t="shared" si="5"/>
        <v>12</v>
      </c>
      <c r="N40" s="21">
        <f t="shared" si="5"/>
        <v>13</v>
      </c>
      <c r="O40" s="21">
        <f t="shared" si="5"/>
        <v>14</v>
      </c>
      <c r="P40" s="21">
        <f t="shared" si="5"/>
        <v>15</v>
      </c>
      <c r="Q40" s="21">
        <f t="shared" si="5"/>
        <v>16</v>
      </c>
      <c r="R40" s="21">
        <f t="shared" si="5"/>
        <v>17</v>
      </c>
      <c r="S40" s="21">
        <f t="shared" si="5"/>
        <v>18</v>
      </c>
      <c r="T40" s="21">
        <f t="shared" si="5"/>
        <v>19</v>
      </c>
      <c r="U40" s="21">
        <f t="shared" si="5"/>
        <v>20</v>
      </c>
      <c r="V40" s="21">
        <f t="shared" si="5"/>
        <v>21</v>
      </c>
      <c r="W40" s="21">
        <f t="shared" si="5"/>
        <v>22</v>
      </c>
      <c r="X40" s="21">
        <f t="shared" si="5"/>
        <v>23</v>
      </c>
      <c r="Y40" s="21">
        <f t="shared" si="5"/>
        <v>24</v>
      </c>
      <c r="Z40" s="21">
        <f t="shared" si="5"/>
        <v>25</v>
      </c>
      <c r="AA40" s="21">
        <f t="shared" si="5"/>
        <v>26</v>
      </c>
      <c r="AB40" s="21">
        <f t="shared" si="5"/>
        <v>27</v>
      </c>
      <c r="AC40" s="21">
        <f t="shared" si="5"/>
        <v>28</v>
      </c>
      <c r="AD40" s="21">
        <f t="shared" si="5"/>
        <v>29</v>
      </c>
      <c r="AE40" s="21">
        <f t="shared" si="5"/>
        <v>30</v>
      </c>
      <c r="AF40" s="21">
        <f t="shared" si="5"/>
        <v>31</v>
      </c>
      <c r="AG40" s="21">
        <f t="shared" si="5"/>
        <v>32</v>
      </c>
      <c r="AH40" s="21">
        <f t="shared" si="5"/>
        <v>33</v>
      </c>
      <c r="AI40" s="21">
        <f t="shared" si="5"/>
        <v>34</v>
      </c>
      <c r="AJ40" s="21">
        <f t="shared" si="5"/>
        <v>35</v>
      </c>
      <c r="AK40" s="21">
        <f t="shared" si="5"/>
        <v>36</v>
      </c>
      <c r="AL40" s="21">
        <f t="shared" si="5"/>
        <v>37</v>
      </c>
      <c r="AM40" s="21">
        <f t="shared" si="5"/>
        <v>38</v>
      </c>
      <c r="AN40" s="21">
        <f t="shared" si="5"/>
        <v>39</v>
      </c>
      <c r="AO40" s="21">
        <f t="shared" si="5"/>
        <v>40</v>
      </c>
      <c r="AP40" s="21">
        <f t="shared" si="5"/>
        <v>41</v>
      </c>
      <c r="AQ40" s="21">
        <f t="shared" si="5"/>
        <v>42</v>
      </c>
      <c r="AR40" s="21">
        <f t="shared" si="5"/>
        <v>43</v>
      </c>
      <c r="AS40" s="21">
        <f t="shared" si="5"/>
        <v>44</v>
      </c>
      <c r="AT40" s="21">
        <f t="shared" si="5"/>
        <v>45</v>
      </c>
      <c r="AU40" s="21">
        <f t="shared" si="5"/>
        <v>46</v>
      </c>
      <c r="AV40" s="21">
        <f t="shared" si="5"/>
        <v>47</v>
      </c>
      <c r="AW40" s="21">
        <f t="shared" si="5"/>
        <v>48</v>
      </c>
      <c r="AX40" s="21">
        <f t="shared" si="5"/>
        <v>49</v>
      </c>
      <c r="AY40" s="21">
        <f t="shared" si="5"/>
        <v>50</v>
      </c>
      <c r="AZ40" s="21">
        <f t="shared" si="5"/>
        <v>51</v>
      </c>
      <c r="BA40" s="21">
        <f t="shared" si="5"/>
        <v>52</v>
      </c>
      <c r="BB40" s="21">
        <f t="shared" si="5"/>
        <v>53</v>
      </c>
      <c r="BC40" s="21">
        <f t="shared" si="5"/>
        <v>54</v>
      </c>
      <c r="BD40" s="21">
        <f t="shared" si="5"/>
        <v>55</v>
      </c>
      <c r="BE40" s="21">
        <f t="shared" si="5"/>
        <v>56</v>
      </c>
      <c r="BF40" s="21">
        <f t="shared" si="5"/>
        <v>57</v>
      </c>
      <c r="BG40" s="21">
        <f t="shared" si="5"/>
        <v>58</v>
      </c>
      <c r="BH40" s="21">
        <f t="shared" si="5"/>
        <v>59</v>
      </c>
      <c r="BI40" s="21">
        <f t="shared" si="5"/>
        <v>60</v>
      </c>
      <c r="BJ40" s="21">
        <f t="shared" si="5"/>
        <v>61</v>
      </c>
      <c r="BK40" s="21">
        <f t="shared" si="5"/>
        <v>62</v>
      </c>
      <c r="BL40" s="21">
        <f t="shared" si="5"/>
        <v>63</v>
      </c>
      <c r="BM40" s="21">
        <f t="shared" si="5"/>
        <v>64</v>
      </c>
      <c r="BN40" s="21">
        <f t="shared" si="5"/>
        <v>65</v>
      </c>
      <c r="BO40" s="21">
        <f t="shared" ref="BO40:CG40" si="6">BO$1</f>
        <v>66</v>
      </c>
      <c r="BP40" s="21">
        <f t="shared" si="6"/>
        <v>67</v>
      </c>
      <c r="BQ40" s="21">
        <f t="shared" si="6"/>
        <v>68</v>
      </c>
      <c r="BR40" s="21">
        <f t="shared" si="6"/>
        <v>69</v>
      </c>
      <c r="BS40" s="21">
        <f t="shared" si="6"/>
        <v>70</v>
      </c>
      <c r="BT40" s="21">
        <f t="shared" si="6"/>
        <v>71</v>
      </c>
      <c r="BU40" s="21">
        <f t="shared" si="6"/>
        <v>72</v>
      </c>
      <c r="BV40" s="21">
        <f t="shared" si="6"/>
        <v>73</v>
      </c>
      <c r="BW40" s="21">
        <f t="shared" si="6"/>
        <v>74</v>
      </c>
      <c r="BX40" s="21">
        <f t="shared" si="6"/>
        <v>75</v>
      </c>
      <c r="BY40" s="21">
        <f t="shared" si="6"/>
        <v>76</v>
      </c>
      <c r="BZ40" s="21">
        <f t="shared" si="6"/>
        <v>77</v>
      </c>
      <c r="CA40" s="21">
        <f t="shared" si="6"/>
        <v>78</v>
      </c>
      <c r="CB40" s="21">
        <f t="shared" si="6"/>
        <v>79</v>
      </c>
      <c r="CC40" s="21">
        <f t="shared" si="6"/>
        <v>80</v>
      </c>
      <c r="CD40" s="21">
        <f t="shared" si="6"/>
        <v>81</v>
      </c>
      <c r="CE40" s="21">
        <f t="shared" si="6"/>
        <v>82</v>
      </c>
      <c r="CF40" s="21">
        <f t="shared" si="6"/>
        <v>83</v>
      </c>
      <c r="CG40" s="21">
        <f t="shared" si="6"/>
        <v>84</v>
      </c>
      <c r="CH40" s="19"/>
    </row>
    <row r="41" spans="1:86" ht="12.75" x14ac:dyDescent="0.2">
      <c r="A41" s="28" t="str">
        <f ca="1">IFERROR(__xludf.DUMMYFUNCTION("UNIQUE(Segment_Monthly_gross_Recoverie!$A$2:$A$1196)"),"near_prime_q1")</f>
        <v>near_prime_q1</v>
      </c>
      <c r="B41" s="22">
        <f t="shared" ref="B41:AG41" ca="1" si="7">B5-B23</f>
        <v>0</v>
      </c>
      <c r="C41" s="22">
        <f t="shared" ca="1" si="7"/>
        <v>0</v>
      </c>
      <c r="D41" s="22">
        <f t="shared" ca="1" si="7"/>
        <v>0</v>
      </c>
      <c r="E41" s="22">
        <f t="shared" ca="1" si="7"/>
        <v>0</v>
      </c>
      <c r="F41" s="22">
        <f t="shared" ca="1" si="7"/>
        <v>0</v>
      </c>
      <c r="G41" s="22">
        <f t="shared" ca="1" si="7"/>
        <v>0</v>
      </c>
      <c r="H41" s="22">
        <f t="shared" ca="1" si="7"/>
        <v>0</v>
      </c>
      <c r="I41" s="22">
        <f t="shared" ca="1" si="7"/>
        <v>0</v>
      </c>
      <c r="J41" s="22">
        <f t="shared" ca="1" si="7"/>
        <v>0</v>
      </c>
      <c r="K41" s="22">
        <f t="shared" ca="1" si="7"/>
        <v>10.757941041900001</v>
      </c>
      <c r="L41" s="22">
        <f t="shared" ca="1" si="7"/>
        <v>52.467331415099991</v>
      </c>
      <c r="M41" s="22">
        <f t="shared" ca="1" si="7"/>
        <v>118.82143715639999</v>
      </c>
      <c r="N41" s="22">
        <f t="shared" ca="1" si="7"/>
        <v>152.93948990625</v>
      </c>
      <c r="O41" s="22">
        <f t="shared" ca="1" si="7"/>
        <v>183.948258840075</v>
      </c>
      <c r="P41" s="22">
        <f t="shared" ca="1" si="7"/>
        <v>229.9691384475</v>
      </c>
      <c r="Q41" s="22">
        <f t="shared" ca="1" si="7"/>
        <v>279.35056936724999</v>
      </c>
      <c r="R41" s="22">
        <f t="shared" ca="1" si="7"/>
        <v>307.94388195285001</v>
      </c>
      <c r="S41" s="22">
        <f t="shared" ca="1" si="7"/>
        <v>339.40385294399999</v>
      </c>
      <c r="T41" s="22">
        <f t="shared" ca="1" si="7"/>
        <v>410.15298191939996</v>
      </c>
      <c r="U41" s="22">
        <f t="shared" ca="1" si="7"/>
        <v>464.78181910544998</v>
      </c>
      <c r="V41" s="22">
        <f t="shared" ca="1" si="7"/>
        <v>511.28192443559999</v>
      </c>
      <c r="W41" s="22">
        <f t="shared" ca="1" si="7"/>
        <v>547.81626369915</v>
      </c>
      <c r="X41" s="22">
        <f t="shared" ca="1" si="7"/>
        <v>583.00821747300006</v>
      </c>
      <c r="Y41" s="22">
        <f t="shared" ca="1" si="7"/>
        <v>629.30237412060001</v>
      </c>
      <c r="Z41" s="22">
        <f t="shared" ca="1" si="7"/>
        <v>670.53782126654994</v>
      </c>
      <c r="AA41" s="22">
        <f t="shared" ca="1" si="7"/>
        <v>697.58276675947502</v>
      </c>
      <c r="AB41" s="22">
        <f t="shared" ca="1" si="7"/>
        <v>711.15353806949997</v>
      </c>
      <c r="AC41" s="22">
        <f t="shared" ca="1" si="7"/>
        <v>748.16303532689994</v>
      </c>
      <c r="AD41" s="22">
        <f t="shared" ca="1" si="7"/>
        <v>783.86070817200005</v>
      </c>
      <c r="AE41" s="22">
        <f t="shared" ca="1" si="7"/>
        <v>794.78832057254999</v>
      </c>
      <c r="AF41" s="22">
        <f t="shared" ca="1" si="7"/>
        <v>805.13128067909997</v>
      </c>
      <c r="AG41" s="22">
        <f t="shared" ca="1" si="7"/>
        <v>839.89506363119995</v>
      </c>
      <c r="AH41" s="22">
        <f t="shared" ref="AH41:BM41" ca="1" si="8">AH5-AH23</f>
        <v>842.64225601919998</v>
      </c>
      <c r="AI41" s="22">
        <f t="shared" ca="1" si="8"/>
        <v>867.7098014549249</v>
      </c>
      <c r="AJ41" s="22">
        <f t="shared" ca="1" si="8"/>
        <v>918.73411882965001</v>
      </c>
      <c r="AK41" s="22">
        <f t="shared" ca="1" si="8"/>
        <v>932.94672398167495</v>
      </c>
      <c r="AL41" s="22">
        <f t="shared" ca="1" si="8"/>
        <v>945.42555340642502</v>
      </c>
      <c r="AM41" s="22">
        <f t="shared" ca="1" si="8"/>
        <v>958.19370048960002</v>
      </c>
      <c r="AN41" s="22">
        <f t="shared" ca="1" si="8"/>
        <v>968.39812771447509</v>
      </c>
      <c r="AO41" s="22">
        <f t="shared" ca="1" si="8"/>
        <v>965.87922123277508</v>
      </c>
      <c r="AP41" s="22">
        <f t="shared" ca="1" si="8"/>
        <v>969.70032144000004</v>
      </c>
      <c r="AQ41" s="22">
        <f t="shared" ca="1" si="8"/>
        <v>973.52760021659992</v>
      </c>
      <c r="AR41" s="22">
        <f t="shared" ca="1" si="8"/>
        <v>989.82837924059993</v>
      </c>
      <c r="AS41" s="22">
        <f t="shared" ca="1" si="8"/>
        <v>993.76928436870003</v>
      </c>
      <c r="AT41" s="22">
        <f t="shared" ca="1" si="8"/>
        <v>993.68420920897495</v>
      </c>
      <c r="AU41" s="22">
        <f t="shared" ca="1" si="8"/>
        <v>998.52020398777495</v>
      </c>
      <c r="AV41" s="22">
        <f t="shared" ca="1" si="8"/>
        <v>992.04511987019987</v>
      </c>
      <c r="AW41" s="22">
        <f t="shared" ca="1" si="8"/>
        <v>1007.1940000237499</v>
      </c>
      <c r="AX41" s="22">
        <f t="shared" ca="1" si="8"/>
        <v>1017.3729736706999</v>
      </c>
      <c r="AY41" s="22">
        <f t="shared" ca="1" si="8"/>
        <v>1023.3481255034251</v>
      </c>
      <c r="AZ41" s="22">
        <f t="shared" ca="1" si="8"/>
        <v>1020.333516132</v>
      </c>
      <c r="BA41" s="22">
        <f t="shared" ca="1" si="8"/>
        <v>1008.4990460070751</v>
      </c>
      <c r="BB41" s="22">
        <f t="shared" ca="1" si="8"/>
        <v>998.26497715815003</v>
      </c>
      <c r="BC41" s="22">
        <f t="shared" ca="1" si="8"/>
        <v>1000.7816897820001</v>
      </c>
      <c r="BD41" s="22">
        <f t="shared" ca="1" si="8"/>
        <v>995.4176798758499</v>
      </c>
      <c r="BE41" s="22">
        <f t="shared" ca="1" si="8"/>
        <v>992.62940727644991</v>
      </c>
      <c r="BF41" s="22">
        <f t="shared" ca="1" si="8"/>
        <v>998.62311229695001</v>
      </c>
      <c r="BG41" s="22">
        <f t="shared" ca="1" si="8"/>
        <v>992.95162572284994</v>
      </c>
      <c r="BH41" s="22">
        <f t="shared" ca="1" si="8"/>
        <v>990.34916234152502</v>
      </c>
      <c r="BI41" s="22">
        <f t="shared" ca="1" si="8"/>
        <v>984.259002025575</v>
      </c>
      <c r="BJ41" s="22">
        <f t="shared" ca="1" si="8"/>
        <v>998.19192603584997</v>
      </c>
      <c r="BK41" s="22">
        <f t="shared" ca="1" si="8"/>
        <v>994.14094015934995</v>
      </c>
      <c r="BL41" s="22">
        <f t="shared" ca="1" si="8"/>
        <v>991.23228560159998</v>
      </c>
      <c r="BM41" s="22">
        <f t="shared" ca="1" si="8"/>
        <v>999.10126772580008</v>
      </c>
      <c r="BN41" s="22">
        <f t="shared" ref="BN41:CG41" ca="1" si="9">BN5-BN23</f>
        <v>1006.0022409075</v>
      </c>
      <c r="BO41" s="22">
        <f t="shared" ca="1" si="9"/>
        <v>1011.658554081525</v>
      </c>
      <c r="BP41" s="22">
        <f t="shared" ca="1" si="9"/>
        <v>1013.477275000575</v>
      </c>
      <c r="BQ41" s="22">
        <f t="shared" ca="1" si="9"/>
        <v>1019.4503967999</v>
      </c>
      <c r="BR41" s="22">
        <f t="shared" ca="1" si="9"/>
        <v>1025.8138896749999</v>
      </c>
      <c r="BS41" s="22">
        <f t="shared" ca="1" si="9"/>
        <v>1037.6542542109501</v>
      </c>
      <c r="BT41" s="22">
        <f t="shared" ca="1" si="9"/>
        <v>1044.56466885225</v>
      </c>
      <c r="BU41" s="22">
        <f t="shared" ca="1" si="9"/>
        <v>1046.536200041475</v>
      </c>
      <c r="BV41" s="22">
        <f t="shared" ca="1" si="9"/>
        <v>1050.5428711781999</v>
      </c>
      <c r="BW41" s="22">
        <f t="shared" ca="1" si="9"/>
        <v>1043.1625903895999</v>
      </c>
      <c r="BX41" s="22">
        <f t="shared" ca="1" si="9"/>
        <v>1034.0026696975501</v>
      </c>
      <c r="BY41" s="22">
        <f t="shared" ca="1" si="9"/>
        <v>1022.2595484444</v>
      </c>
      <c r="BZ41" s="22">
        <f t="shared" ca="1" si="9"/>
        <v>1015.450567699575</v>
      </c>
      <c r="CA41" s="22">
        <f t="shared" ca="1" si="9"/>
        <v>1013.8133590785001</v>
      </c>
      <c r="CB41" s="22">
        <f t="shared" ca="1" si="9"/>
        <v>995.99879178344986</v>
      </c>
      <c r="CC41" s="22">
        <f t="shared" ca="1" si="9"/>
        <v>981.48527684415012</v>
      </c>
      <c r="CD41" s="22">
        <f t="shared" ca="1" si="9"/>
        <v>965.80123997534997</v>
      </c>
      <c r="CE41" s="22">
        <f t="shared" ca="1" si="9"/>
        <v>957.00503578050007</v>
      </c>
      <c r="CF41" s="22">
        <f t="shared" ca="1" si="9"/>
        <v>942.95390019629997</v>
      </c>
      <c r="CG41" s="22">
        <f t="shared" ca="1" si="9"/>
        <v>929.52538256159994</v>
      </c>
      <c r="CH41" s="19"/>
    </row>
    <row r="42" spans="1:86" ht="12.75" x14ac:dyDescent="0.2">
      <c r="A42" s="29" t="str">
        <f ca="1">IFERROR(__xludf.DUMMYFUNCTION("""COMPUTED_VALUE"""),"near_prime_q2")</f>
        <v>near_prime_q2</v>
      </c>
      <c r="B42" s="23">
        <f t="shared" ref="B42:AG42" ca="1" si="10">B6-B24</f>
        <v>0</v>
      </c>
      <c r="C42" s="23">
        <f t="shared" ca="1" si="10"/>
        <v>0</v>
      </c>
      <c r="D42" s="23">
        <f t="shared" ca="1" si="10"/>
        <v>0</v>
      </c>
      <c r="E42" s="23">
        <f t="shared" ca="1" si="10"/>
        <v>0</v>
      </c>
      <c r="F42" s="23">
        <f t="shared" ca="1" si="10"/>
        <v>0</v>
      </c>
      <c r="G42" s="23">
        <f t="shared" ca="1" si="10"/>
        <v>0</v>
      </c>
      <c r="H42" s="23">
        <f t="shared" ca="1" si="10"/>
        <v>0</v>
      </c>
      <c r="I42" s="23">
        <f t="shared" ca="1" si="10"/>
        <v>0</v>
      </c>
      <c r="J42" s="23">
        <f t="shared" ca="1" si="10"/>
        <v>0</v>
      </c>
      <c r="K42" s="23">
        <f t="shared" ca="1" si="10"/>
        <v>40.508619876449998</v>
      </c>
      <c r="L42" s="23">
        <f t="shared" ca="1" si="10"/>
        <v>337.29236061360001</v>
      </c>
      <c r="M42" s="23">
        <f t="shared" ca="1" si="10"/>
        <v>665.99615488560005</v>
      </c>
      <c r="N42" s="23">
        <f t="shared" ca="1" si="10"/>
        <v>1039.5778076250001</v>
      </c>
      <c r="O42" s="23">
        <f t="shared" ca="1" si="10"/>
        <v>1276.5113101604252</v>
      </c>
      <c r="P42" s="23">
        <f t="shared" ca="1" si="10"/>
        <v>1516.8539198225999</v>
      </c>
      <c r="Q42" s="23">
        <f t="shared" ca="1" si="10"/>
        <v>1796.8724685068998</v>
      </c>
      <c r="R42" s="23">
        <f t="shared" ca="1" si="10"/>
        <v>2093.1829051097247</v>
      </c>
      <c r="S42" s="23">
        <f t="shared" ca="1" si="10"/>
        <v>2317.5811741836001</v>
      </c>
      <c r="T42" s="23">
        <f t="shared" ca="1" si="10"/>
        <v>2557.2556000331997</v>
      </c>
      <c r="U42" s="23">
        <f t="shared" ca="1" si="10"/>
        <v>2736.0324854257501</v>
      </c>
      <c r="V42" s="23">
        <f t="shared" ca="1" si="10"/>
        <v>3012.3306259947003</v>
      </c>
      <c r="W42" s="23">
        <f t="shared" ca="1" si="10"/>
        <v>3301.2449671281001</v>
      </c>
      <c r="X42" s="23">
        <f t="shared" ca="1" si="10"/>
        <v>3489.0365477549994</v>
      </c>
      <c r="Y42" s="23">
        <f t="shared" ca="1" si="10"/>
        <v>3788.3118449038502</v>
      </c>
      <c r="Z42" s="23">
        <f t="shared" ca="1" si="10"/>
        <v>3932.3693306596501</v>
      </c>
      <c r="AA42" s="23">
        <f t="shared" ca="1" si="10"/>
        <v>4067.3196405511499</v>
      </c>
      <c r="AB42" s="23">
        <f t="shared" ca="1" si="10"/>
        <v>4184.9217746797494</v>
      </c>
      <c r="AC42" s="23">
        <f t="shared" ca="1" si="10"/>
        <v>4241.0315556324003</v>
      </c>
      <c r="AD42" s="23">
        <f t="shared" ca="1" si="10"/>
        <v>4271.8291933272003</v>
      </c>
      <c r="AE42" s="23">
        <f t="shared" ca="1" si="10"/>
        <v>4301.2617142515001</v>
      </c>
      <c r="AF42" s="23">
        <f t="shared" ca="1" si="10"/>
        <v>4280.1391622598003</v>
      </c>
      <c r="AG42" s="23">
        <f t="shared" ca="1" si="10"/>
        <v>4317.6358052424002</v>
      </c>
      <c r="AH42" s="23">
        <f t="shared" ref="AH42:BM42" ca="1" si="11">AH6-AH24</f>
        <v>4306.1966934335996</v>
      </c>
      <c r="AI42" s="23">
        <f t="shared" ca="1" si="11"/>
        <v>4295.1367814637752</v>
      </c>
      <c r="AJ42" s="23">
        <f t="shared" ca="1" si="11"/>
        <v>4323.3925299299999</v>
      </c>
      <c r="AK42" s="23">
        <f t="shared" ca="1" si="11"/>
        <v>4303.9944819263255</v>
      </c>
      <c r="AL42" s="23">
        <f t="shared" ca="1" si="11"/>
        <v>4286.7376426719002</v>
      </c>
      <c r="AM42" s="23">
        <f t="shared" ca="1" si="11"/>
        <v>4257.7206244504505</v>
      </c>
      <c r="AN42" s="23">
        <f t="shared" ca="1" si="11"/>
        <v>4230.0699298375503</v>
      </c>
      <c r="AO42" s="23">
        <f t="shared" ca="1" si="11"/>
        <v>4180.6379204694749</v>
      </c>
      <c r="AP42" s="23">
        <f t="shared" ca="1" si="11"/>
        <v>4144.06097680725</v>
      </c>
      <c r="AQ42" s="23">
        <f t="shared" ca="1" si="11"/>
        <v>4089.2673013334997</v>
      </c>
      <c r="AR42" s="23">
        <f t="shared" ca="1" si="11"/>
        <v>4039.2909112744501</v>
      </c>
      <c r="AS42" s="23">
        <f t="shared" ca="1" si="11"/>
        <v>3977.5500098522998</v>
      </c>
      <c r="AT42" s="23">
        <f t="shared" ca="1" si="11"/>
        <v>3907.6434149393999</v>
      </c>
      <c r="AU42" s="23">
        <f t="shared" ca="1" si="11"/>
        <v>3849.6103109658002</v>
      </c>
      <c r="AV42" s="23">
        <f t="shared" ca="1" si="11"/>
        <v>3792.6696521538001</v>
      </c>
      <c r="AW42" s="23">
        <f t="shared" ca="1" si="11"/>
        <v>3758.9601784234501</v>
      </c>
      <c r="AX42" s="23">
        <f t="shared" ca="1" si="11"/>
        <v>3705.4553089052997</v>
      </c>
      <c r="AY42" s="23">
        <f t="shared" ca="1" si="11"/>
        <v>3639.9938121593996</v>
      </c>
      <c r="AZ42" s="23">
        <f t="shared" ca="1" si="11"/>
        <v>3608.5564498641002</v>
      </c>
      <c r="BA42" s="23">
        <f t="shared" ca="1" si="11"/>
        <v>3546.3643757933251</v>
      </c>
      <c r="BB42" s="23">
        <f t="shared" ca="1" si="11"/>
        <v>3502.409820359775</v>
      </c>
      <c r="BC42" s="23">
        <f t="shared" ca="1" si="11"/>
        <v>3451.9230110757003</v>
      </c>
      <c r="BD42" s="23">
        <f t="shared" ca="1" si="11"/>
        <v>3406.6532112855002</v>
      </c>
      <c r="BE42" s="23">
        <f t="shared" ca="1" si="11"/>
        <v>3367.4378722175252</v>
      </c>
      <c r="BF42" s="23">
        <f t="shared" ca="1" si="11"/>
        <v>3325.6183619452504</v>
      </c>
      <c r="BG42" s="23">
        <f t="shared" ca="1" si="11"/>
        <v>3287.6900942592001</v>
      </c>
      <c r="BH42" s="23">
        <f t="shared" ca="1" si="11"/>
        <v>3256.3895724087001</v>
      </c>
      <c r="BI42" s="23">
        <f t="shared" ca="1" si="11"/>
        <v>3212.2915451624249</v>
      </c>
      <c r="BJ42" s="23">
        <f t="shared" ca="1" si="11"/>
        <v>3182.4996803650502</v>
      </c>
      <c r="BK42" s="23">
        <f t="shared" ca="1" si="11"/>
        <v>3157.0571785083002</v>
      </c>
      <c r="BL42" s="23">
        <f t="shared" ca="1" si="11"/>
        <v>3132.5613729480001</v>
      </c>
      <c r="BM42" s="23">
        <f t="shared" ca="1" si="11"/>
        <v>3104.8015356840006</v>
      </c>
      <c r="BN42" s="23">
        <f t="shared" ref="BN42:CG42" ca="1" si="12">BN6-BN24</f>
        <v>3089.2020635679746</v>
      </c>
      <c r="BO42" s="23">
        <f t="shared" ca="1" si="12"/>
        <v>3074.3125718901747</v>
      </c>
      <c r="BP42" s="23">
        <f t="shared" ca="1" si="12"/>
        <v>3050.8494093148502</v>
      </c>
      <c r="BQ42" s="23">
        <f t="shared" ca="1" si="12"/>
        <v>3039.6982935384003</v>
      </c>
      <c r="BR42" s="23">
        <f t="shared" ca="1" si="12"/>
        <v>3053.0778208125002</v>
      </c>
      <c r="BS42" s="23">
        <f t="shared" ca="1" si="12"/>
        <v>3035.7313587363001</v>
      </c>
      <c r="BT42" s="23">
        <f t="shared" ca="1" si="12"/>
        <v>3043.30923966825</v>
      </c>
      <c r="BU42" s="23">
        <f t="shared" ca="1" si="12"/>
        <v>3048.3996116252247</v>
      </c>
      <c r="BV42" s="23">
        <f t="shared" ca="1" si="12"/>
        <v>3026.0034877866001</v>
      </c>
      <c r="BW42" s="23">
        <f t="shared" ca="1" si="12"/>
        <v>2999.3794491551998</v>
      </c>
      <c r="BX42" s="23">
        <f t="shared" ca="1" si="12"/>
        <v>2974.5604486709999</v>
      </c>
      <c r="BY42" s="23">
        <f t="shared" ca="1" si="12"/>
        <v>2939.8981505760003</v>
      </c>
      <c r="BZ42" s="23">
        <f t="shared" ca="1" si="12"/>
        <v>2897.8348147823249</v>
      </c>
      <c r="CA42" s="23">
        <f t="shared" ca="1" si="12"/>
        <v>2868.8396423598751</v>
      </c>
      <c r="CB42" s="23">
        <f t="shared" ca="1" si="12"/>
        <v>2837.3966093459999</v>
      </c>
      <c r="CC42" s="23">
        <f t="shared" ca="1" si="12"/>
        <v>2792.8302070733998</v>
      </c>
      <c r="CD42" s="23">
        <f t="shared" ca="1" si="12"/>
        <v>2754.0955323805501</v>
      </c>
      <c r="CE42" s="23">
        <f t="shared" ca="1" si="12"/>
        <v>2706.1606732345499</v>
      </c>
      <c r="CF42" s="23">
        <f t="shared" ca="1" si="12"/>
        <v>2669.8319962700998</v>
      </c>
      <c r="CG42" s="23">
        <f t="shared" ca="1" si="12"/>
        <v>2634.6032792376</v>
      </c>
      <c r="CH42" s="19"/>
    </row>
    <row r="43" spans="1:86" ht="12.75" x14ac:dyDescent="0.2">
      <c r="A43" s="28" t="str">
        <f ca="1">IFERROR(__xludf.DUMMYFUNCTION("""COMPUTED_VALUE"""),"near_prime_q3")</f>
        <v>near_prime_q3</v>
      </c>
      <c r="B43" s="22">
        <f t="shared" ref="B43:AG43" ca="1" si="13">B7-B25</f>
        <v>0</v>
      </c>
      <c r="C43" s="22">
        <f t="shared" ca="1" si="13"/>
        <v>0</v>
      </c>
      <c r="D43" s="22">
        <f t="shared" ca="1" si="13"/>
        <v>0</v>
      </c>
      <c r="E43" s="22">
        <f t="shared" ca="1" si="13"/>
        <v>0</v>
      </c>
      <c r="F43" s="22">
        <f t="shared" ca="1" si="13"/>
        <v>0</v>
      </c>
      <c r="G43" s="22">
        <f t="shared" ca="1" si="13"/>
        <v>0</v>
      </c>
      <c r="H43" s="22">
        <f t="shared" ca="1" si="13"/>
        <v>0</v>
      </c>
      <c r="I43" s="22">
        <f t="shared" ca="1" si="13"/>
        <v>0</v>
      </c>
      <c r="J43" s="22">
        <f t="shared" ca="1" si="13"/>
        <v>0</v>
      </c>
      <c r="K43" s="22">
        <f t="shared" ca="1" si="13"/>
        <v>43.508007433800003</v>
      </c>
      <c r="L43" s="22">
        <f t="shared" ca="1" si="13"/>
        <v>204.4617554436</v>
      </c>
      <c r="M43" s="22">
        <f t="shared" ca="1" si="13"/>
        <v>409.91022079920003</v>
      </c>
      <c r="N43" s="22">
        <f t="shared" ca="1" si="13"/>
        <v>619.24621556249997</v>
      </c>
      <c r="O43" s="22">
        <f t="shared" ca="1" si="13"/>
        <v>843.20099776822508</v>
      </c>
      <c r="P43" s="22">
        <f t="shared" ca="1" si="13"/>
        <v>1053.759383339325</v>
      </c>
      <c r="Q43" s="22">
        <f t="shared" ca="1" si="13"/>
        <v>1188.3810176436</v>
      </c>
      <c r="R43" s="22">
        <f t="shared" ca="1" si="13"/>
        <v>1293.8675205368249</v>
      </c>
      <c r="S43" s="22">
        <f t="shared" ca="1" si="13"/>
        <v>1446.6163642709998</v>
      </c>
      <c r="T43" s="22">
        <f t="shared" ca="1" si="13"/>
        <v>1648.134303516</v>
      </c>
      <c r="U43" s="22">
        <f t="shared" ca="1" si="13"/>
        <v>1795.3503448954498</v>
      </c>
      <c r="V43" s="22">
        <f t="shared" ca="1" si="13"/>
        <v>1941.228164283375</v>
      </c>
      <c r="W43" s="22">
        <f t="shared" ca="1" si="13"/>
        <v>2094.0640273343997</v>
      </c>
      <c r="X43" s="22">
        <f t="shared" ca="1" si="13"/>
        <v>2162.3565866264998</v>
      </c>
      <c r="Y43" s="22">
        <f t="shared" ca="1" si="13"/>
        <v>2335.5092674584002</v>
      </c>
      <c r="Z43" s="22">
        <f t="shared" ca="1" si="13"/>
        <v>2494.4099120707497</v>
      </c>
      <c r="AA43" s="22">
        <f t="shared" ca="1" si="13"/>
        <v>2627.4444280184252</v>
      </c>
      <c r="AB43" s="22">
        <f t="shared" ca="1" si="13"/>
        <v>2791.1710926022502</v>
      </c>
      <c r="AC43" s="22">
        <f t="shared" ca="1" si="13"/>
        <v>2902.6696937334</v>
      </c>
      <c r="AD43" s="22">
        <f t="shared" ca="1" si="13"/>
        <v>3083.3706611160001</v>
      </c>
      <c r="AE43" s="22">
        <f t="shared" ca="1" si="13"/>
        <v>3190.7494623511502</v>
      </c>
      <c r="AF43" s="22">
        <f t="shared" ca="1" si="13"/>
        <v>3322.2420021753005</v>
      </c>
      <c r="AG43" s="22">
        <f t="shared" ca="1" si="13"/>
        <v>3395.5877105567997</v>
      </c>
      <c r="AH43" s="22">
        <f t="shared" ref="AH43:BM43" ca="1" si="14">AH7-AH25</f>
        <v>3538.694901504</v>
      </c>
      <c r="AI43" s="22">
        <f t="shared" ca="1" si="14"/>
        <v>3624.334251797025</v>
      </c>
      <c r="AJ43" s="22">
        <f t="shared" ca="1" si="14"/>
        <v>3714.3638604234002</v>
      </c>
      <c r="AK43" s="22">
        <f t="shared" ca="1" si="14"/>
        <v>3808.345539228525</v>
      </c>
      <c r="AL43" s="22">
        <f t="shared" ca="1" si="14"/>
        <v>3858.2754218453247</v>
      </c>
      <c r="AM43" s="22">
        <f t="shared" ca="1" si="14"/>
        <v>3864.4336189981495</v>
      </c>
      <c r="AN43" s="22">
        <f t="shared" ca="1" si="14"/>
        <v>3861.5761511034752</v>
      </c>
      <c r="AO43" s="22">
        <f t="shared" ca="1" si="14"/>
        <v>3841.1032683928502</v>
      </c>
      <c r="AP43" s="22">
        <f t="shared" ca="1" si="14"/>
        <v>3781.6193551016249</v>
      </c>
      <c r="AQ43" s="22">
        <f t="shared" ca="1" si="14"/>
        <v>3740.9376994704003</v>
      </c>
      <c r="AR43" s="22">
        <f t="shared" ca="1" si="14"/>
        <v>3721.5511606663504</v>
      </c>
      <c r="AS43" s="22">
        <f t="shared" ca="1" si="14"/>
        <v>3686.6644140437998</v>
      </c>
      <c r="AT43" s="22">
        <f t="shared" ca="1" si="14"/>
        <v>3675.640152175125</v>
      </c>
      <c r="AU43" s="22">
        <f t="shared" ca="1" si="14"/>
        <v>3633.5207578146747</v>
      </c>
      <c r="AV43" s="22">
        <f t="shared" ca="1" si="14"/>
        <v>3602.0753449460999</v>
      </c>
      <c r="AW43" s="22">
        <f t="shared" ca="1" si="14"/>
        <v>3568.0583349988501</v>
      </c>
      <c r="AX43" s="22">
        <f t="shared" ca="1" si="14"/>
        <v>3572.2505745588751</v>
      </c>
      <c r="AY43" s="22">
        <f t="shared" ca="1" si="14"/>
        <v>3560.4874072179</v>
      </c>
      <c r="AZ43" s="22">
        <f t="shared" ca="1" si="14"/>
        <v>3532.3217608391997</v>
      </c>
      <c r="BA43" s="22">
        <f t="shared" ca="1" si="14"/>
        <v>3492.9982445268001</v>
      </c>
      <c r="BB43" s="22">
        <f t="shared" ca="1" si="14"/>
        <v>3499.5208919306997</v>
      </c>
      <c r="BC43" s="22">
        <f t="shared" ca="1" si="14"/>
        <v>3469.9742957313001</v>
      </c>
      <c r="BD43" s="22">
        <f t="shared" ca="1" si="14"/>
        <v>3460.2803611447498</v>
      </c>
      <c r="BE43" s="22">
        <f t="shared" ca="1" si="14"/>
        <v>3455.8522020983251</v>
      </c>
      <c r="BF43" s="22">
        <f t="shared" ca="1" si="14"/>
        <v>3438.1817025380997</v>
      </c>
      <c r="BG43" s="22">
        <f t="shared" ca="1" si="14"/>
        <v>3450.3950420373003</v>
      </c>
      <c r="BH43" s="22">
        <f t="shared" ca="1" si="14"/>
        <v>3456.7588712973752</v>
      </c>
      <c r="BI43" s="22">
        <f t="shared" ca="1" si="14"/>
        <v>3470.6185387312498</v>
      </c>
      <c r="BJ43" s="22">
        <f t="shared" ca="1" si="14"/>
        <v>3535.7061972317997</v>
      </c>
      <c r="BK43" s="22">
        <f t="shared" ca="1" si="14"/>
        <v>3574.5359047075499</v>
      </c>
      <c r="BL43" s="22">
        <f t="shared" ca="1" si="14"/>
        <v>3626.2830736943997</v>
      </c>
      <c r="BM43" s="22">
        <f t="shared" ca="1" si="14"/>
        <v>3667.1704722285003</v>
      </c>
      <c r="BN43" s="22">
        <f t="shared" ref="BN43:CG43" ca="1" si="15">BN7-BN25</f>
        <v>3741.2993304605252</v>
      </c>
      <c r="BO43" s="22">
        <f t="shared" ca="1" si="15"/>
        <v>3832.7001046267501</v>
      </c>
      <c r="BP43" s="22">
        <f t="shared" ca="1" si="15"/>
        <v>3889.127388898125</v>
      </c>
      <c r="BQ43" s="22">
        <f t="shared" ca="1" si="15"/>
        <v>3943.8281621524502</v>
      </c>
      <c r="BR43" s="22">
        <f t="shared" ca="1" si="15"/>
        <v>4021.3195143374996</v>
      </c>
      <c r="BS43" s="22">
        <f t="shared" ca="1" si="15"/>
        <v>4135.5850671346498</v>
      </c>
      <c r="BT43" s="22">
        <f t="shared" ca="1" si="15"/>
        <v>4203.1902312518996</v>
      </c>
      <c r="BU43" s="22">
        <f t="shared" ca="1" si="15"/>
        <v>4314.8577449191498</v>
      </c>
      <c r="BV43" s="22">
        <f t="shared" ca="1" si="15"/>
        <v>4387.1512313441999</v>
      </c>
      <c r="BW43" s="22">
        <f t="shared" ca="1" si="15"/>
        <v>4428.5472730632</v>
      </c>
      <c r="BX43" s="22">
        <f t="shared" ca="1" si="15"/>
        <v>4487.9070998884499</v>
      </c>
      <c r="BY43" s="22">
        <f t="shared" ca="1" si="15"/>
        <v>4486.1197904256005</v>
      </c>
      <c r="BZ43" s="22">
        <f t="shared" ca="1" si="15"/>
        <v>4493.5270252013997</v>
      </c>
      <c r="CA43" s="22">
        <f t="shared" ca="1" si="15"/>
        <v>4492.7995582113754</v>
      </c>
      <c r="CB43" s="22">
        <f t="shared" ca="1" si="15"/>
        <v>4446.0290635156498</v>
      </c>
      <c r="CC43" s="22">
        <f t="shared" ca="1" si="15"/>
        <v>4447.1197382800501</v>
      </c>
      <c r="CD43" s="22">
        <f t="shared" ca="1" si="15"/>
        <v>4443.0239320128003</v>
      </c>
      <c r="CE43" s="22">
        <f t="shared" ca="1" si="15"/>
        <v>4419.0165459872251</v>
      </c>
      <c r="CF43" s="22">
        <f t="shared" ca="1" si="15"/>
        <v>4384.6553990655002</v>
      </c>
      <c r="CG43" s="22">
        <f t="shared" ca="1" si="15"/>
        <v>4355.5424233991998</v>
      </c>
      <c r="CH43" s="19"/>
    </row>
    <row r="44" spans="1:86" ht="12.75" x14ac:dyDescent="0.2">
      <c r="A44" s="29" t="str">
        <f ca="1">IFERROR(__xludf.DUMMYFUNCTION("""COMPUTED_VALUE"""),"near_prime_q4")</f>
        <v>near_prime_q4</v>
      </c>
      <c r="B44" s="23">
        <f t="shared" ref="B44:AG44" ca="1" si="16">B8-B26</f>
        <v>0</v>
      </c>
      <c r="C44" s="23">
        <f t="shared" ca="1" si="16"/>
        <v>0</v>
      </c>
      <c r="D44" s="23">
        <f t="shared" ca="1" si="16"/>
        <v>0</v>
      </c>
      <c r="E44" s="23">
        <f t="shared" ca="1" si="16"/>
        <v>0</v>
      </c>
      <c r="F44" s="23">
        <f t="shared" ca="1" si="16"/>
        <v>0</v>
      </c>
      <c r="G44" s="23">
        <f t="shared" ca="1" si="16"/>
        <v>0</v>
      </c>
      <c r="H44" s="23">
        <f t="shared" ca="1" si="16"/>
        <v>0</v>
      </c>
      <c r="I44" s="23">
        <f t="shared" ca="1" si="16"/>
        <v>0</v>
      </c>
      <c r="J44" s="23">
        <f t="shared" ca="1" si="16"/>
        <v>0</v>
      </c>
      <c r="K44" s="23">
        <f t="shared" ca="1" si="16"/>
        <v>113.4808835043</v>
      </c>
      <c r="L44" s="23">
        <f t="shared" ca="1" si="16"/>
        <v>591.42320199509993</v>
      </c>
      <c r="M44" s="23">
        <f t="shared" ca="1" si="16"/>
        <v>1152.8491768596</v>
      </c>
      <c r="N44" s="23">
        <f t="shared" ca="1" si="16"/>
        <v>1799.131376625</v>
      </c>
      <c r="O44" s="23">
        <f t="shared" ca="1" si="16"/>
        <v>2299.5510383604751</v>
      </c>
      <c r="P44" s="23">
        <f t="shared" ca="1" si="16"/>
        <v>2692.5250272813</v>
      </c>
      <c r="Q44" s="23">
        <f t="shared" ca="1" si="16"/>
        <v>2975.5300510611751</v>
      </c>
      <c r="R44" s="23">
        <f t="shared" ca="1" si="16"/>
        <v>3351.6929195801995</v>
      </c>
      <c r="S44" s="23">
        <f t="shared" ca="1" si="16"/>
        <v>3725.1849302576998</v>
      </c>
      <c r="T44" s="23">
        <f t="shared" ca="1" si="16"/>
        <v>3831.1167940546502</v>
      </c>
      <c r="U44" s="23">
        <f t="shared" ca="1" si="16"/>
        <v>3959.8773254050502</v>
      </c>
      <c r="V44" s="23">
        <f t="shared" ca="1" si="16"/>
        <v>4334.8330730247744</v>
      </c>
      <c r="W44" s="23">
        <f t="shared" ca="1" si="16"/>
        <v>4525.4416528874999</v>
      </c>
      <c r="X44" s="23">
        <f t="shared" ca="1" si="16"/>
        <v>4801.6907298030001</v>
      </c>
      <c r="Y44" s="23">
        <f t="shared" ca="1" si="16"/>
        <v>5019.4219609251004</v>
      </c>
      <c r="Z44" s="23">
        <f t="shared" ca="1" si="16"/>
        <v>5140.0284734447996</v>
      </c>
      <c r="AA44" s="23">
        <f t="shared" ca="1" si="16"/>
        <v>5190.8643659309246</v>
      </c>
      <c r="AB44" s="23">
        <f t="shared" ca="1" si="16"/>
        <v>5356.3846859160003</v>
      </c>
      <c r="AC44" s="23">
        <f t="shared" ca="1" si="16"/>
        <v>5466.1247368854001</v>
      </c>
      <c r="AD44" s="23">
        <f t="shared" ca="1" si="16"/>
        <v>5476.5680171111999</v>
      </c>
      <c r="AE44" s="23">
        <f t="shared" ca="1" si="16"/>
        <v>5465.5122604609505</v>
      </c>
      <c r="AF44" s="23">
        <f t="shared" ca="1" si="16"/>
        <v>5548.1226303644999</v>
      </c>
      <c r="AG44" s="23">
        <f t="shared" ca="1" si="16"/>
        <v>5471.5441603536001</v>
      </c>
      <c r="AH44" s="23">
        <f t="shared" ref="AH44:BM44" ca="1" si="17">AH8-AH26</f>
        <v>5388.6303352896002</v>
      </c>
      <c r="AI44" s="23">
        <f t="shared" ca="1" si="17"/>
        <v>5376.609452998875</v>
      </c>
      <c r="AJ44" s="23">
        <f t="shared" ca="1" si="17"/>
        <v>5270.1465845857501</v>
      </c>
      <c r="AK44" s="23">
        <f t="shared" ca="1" si="17"/>
        <v>5191.7788663175252</v>
      </c>
      <c r="AL44" s="23">
        <f t="shared" ca="1" si="17"/>
        <v>5088.979367816175</v>
      </c>
      <c r="AM44" s="23">
        <f t="shared" ca="1" si="17"/>
        <v>4988.2232844226501</v>
      </c>
      <c r="AN44" s="23">
        <f t="shared" ca="1" si="17"/>
        <v>4889.4432508037253</v>
      </c>
      <c r="AO44" s="23">
        <f t="shared" ca="1" si="17"/>
        <v>4795.8703166618998</v>
      </c>
      <c r="AP44" s="23">
        <f t="shared" ca="1" si="17"/>
        <v>4700.9105968545</v>
      </c>
      <c r="AQ44" s="23">
        <f t="shared" ca="1" si="17"/>
        <v>4610.2423946435993</v>
      </c>
      <c r="AR44" s="23">
        <f t="shared" ca="1" si="17"/>
        <v>4518.9647121755997</v>
      </c>
      <c r="AS44" s="23">
        <f t="shared" ca="1" si="17"/>
        <v>4429.4856047316007</v>
      </c>
      <c r="AT44" s="23">
        <f t="shared" ca="1" si="17"/>
        <v>4360.0692707220751</v>
      </c>
      <c r="AU44" s="23">
        <f t="shared" ca="1" si="17"/>
        <v>4278.5499682422005</v>
      </c>
      <c r="AV44" s="23">
        <f t="shared" ca="1" si="17"/>
        <v>4193.8138983048002</v>
      </c>
      <c r="AW44" s="23">
        <f t="shared" ca="1" si="17"/>
        <v>4115.2509079258498</v>
      </c>
      <c r="AX44" s="23">
        <f t="shared" ca="1" si="17"/>
        <v>4042.4475284936252</v>
      </c>
      <c r="AY44" s="23">
        <f t="shared" ca="1" si="17"/>
        <v>3972.0040006324498</v>
      </c>
      <c r="AZ44" s="23">
        <f t="shared" ca="1" si="17"/>
        <v>3900.5130165183</v>
      </c>
      <c r="BA44" s="23">
        <f t="shared" ca="1" si="17"/>
        <v>3864.9667487355</v>
      </c>
      <c r="BB44" s="23">
        <f t="shared" ca="1" si="17"/>
        <v>3807.8581610657252</v>
      </c>
      <c r="BC44" s="23">
        <f t="shared" ca="1" si="17"/>
        <v>3751.3666410170999</v>
      </c>
      <c r="BD44" s="23">
        <f t="shared" ca="1" si="17"/>
        <v>3689.7470865221999</v>
      </c>
      <c r="BE44" s="23">
        <f t="shared" ca="1" si="17"/>
        <v>3667.7171286261</v>
      </c>
      <c r="BF44" s="23">
        <f t="shared" ca="1" si="17"/>
        <v>3626.9023911120003</v>
      </c>
      <c r="BG44" s="23">
        <f t="shared" ca="1" si="17"/>
        <v>3608.6728692520501</v>
      </c>
      <c r="BH44" s="23">
        <f t="shared" ca="1" si="17"/>
        <v>3637.5659876981254</v>
      </c>
      <c r="BI44" s="23">
        <f t="shared" ca="1" si="17"/>
        <v>3671.3212635606751</v>
      </c>
      <c r="BJ44" s="23">
        <f t="shared" ca="1" si="17"/>
        <v>3703.2604764304501</v>
      </c>
      <c r="BK44" s="23">
        <f t="shared" ca="1" si="17"/>
        <v>3748.2760503374998</v>
      </c>
      <c r="BL44" s="23">
        <f t="shared" ca="1" si="17"/>
        <v>3768.8552689283997</v>
      </c>
      <c r="BM44" s="23">
        <f t="shared" ca="1" si="17"/>
        <v>3812.3691845520002</v>
      </c>
      <c r="BN44" s="23">
        <f t="shared" ref="BN44:CG44" ca="1" si="18">BN8-BN26</f>
        <v>3859.3326696651002</v>
      </c>
      <c r="BO44" s="23">
        <f t="shared" ca="1" si="18"/>
        <v>3876.7871483985</v>
      </c>
      <c r="BP44" s="23">
        <f t="shared" ca="1" si="18"/>
        <v>3981.7053783936003</v>
      </c>
      <c r="BQ44" s="23">
        <f t="shared" ca="1" si="18"/>
        <v>4063.7688895790998</v>
      </c>
      <c r="BR44" s="23">
        <f t="shared" ca="1" si="18"/>
        <v>4191.6486182625003</v>
      </c>
      <c r="BS44" s="23">
        <f t="shared" ca="1" si="18"/>
        <v>4330.6373535922503</v>
      </c>
      <c r="BT44" s="23">
        <f t="shared" ca="1" si="18"/>
        <v>4530.3375745446001</v>
      </c>
      <c r="BU44" s="23">
        <f t="shared" ca="1" si="18"/>
        <v>4595.8281119536496</v>
      </c>
      <c r="BV44" s="23">
        <f t="shared" ca="1" si="18"/>
        <v>4701.2302119378</v>
      </c>
      <c r="BW44" s="23">
        <f t="shared" ca="1" si="18"/>
        <v>4777.8486191736001</v>
      </c>
      <c r="BX44" s="23">
        <f t="shared" ca="1" si="18"/>
        <v>4886.0435558434501</v>
      </c>
      <c r="BY44" s="23">
        <f t="shared" ca="1" si="18"/>
        <v>4976.4633406452003</v>
      </c>
      <c r="BZ44" s="23">
        <f t="shared" ca="1" si="18"/>
        <v>5088.98828335695</v>
      </c>
      <c r="CA44" s="23">
        <f t="shared" ca="1" si="18"/>
        <v>5229.6728859318746</v>
      </c>
      <c r="CB44" s="23">
        <f t="shared" ca="1" si="18"/>
        <v>5416.05874186455</v>
      </c>
      <c r="CC44" s="23">
        <f t="shared" ca="1" si="18"/>
        <v>5575.5385191265495</v>
      </c>
      <c r="CD44" s="23">
        <f t="shared" ca="1" si="18"/>
        <v>5724.3740584013995</v>
      </c>
      <c r="CE44" s="23">
        <f t="shared" ca="1" si="18"/>
        <v>5893.3666795363497</v>
      </c>
      <c r="CF44" s="23">
        <f t="shared" ca="1" si="18"/>
        <v>5953.2018680213996</v>
      </c>
      <c r="CG44" s="23">
        <f t="shared" ca="1" si="18"/>
        <v>6014.4142016639998</v>
      </c>
      <c r="CH44" s="19"/>
    </row>
    <row r="45" spans="1:86" ht="15.75" customHeight="1" x14ac:dyDescent="0.2">
      <c r="A45" s="28" t="str">
        <f ca="1">IFERROR(__xludf.DUMMYFUNCTION("""COMPUTED_VALUE"""),"prime_q1")</f>
        <v>prime_q1</v>
      </c>
      <c r="B45" s="22">
        <f t="shared" ref="B45:AG45" ca="1" si="19">B9-B27</f>
        <v>0</v>
      </c>
      <c r="C45" s="22">
        <f t="shared" ca="1" si="19"/>
        <v>0</v>
      </c>
      <c r="D45" s="22">
        <f t="shared" ca="1" si="19"/>
        <v>0</v>
      </c>
      <c r="E45" s="22">
        <f t="shared" ca="1" si="19"/>
        <v>0</v>
      </c>
      <c r="F45" s="22">
        <f t="shared" ca="1" si="19"/>
        <v>0</v>
      </c>
      <c r="G45" s="22">
        <f t="shared" ca="1" si="19"/>
        <v>0</v>
      </c>
      <c r="H45" s="22">
        <f t="shared" ca="1" si="19"/>
        <v>0</v>
      </c>
      <c r="I45" s="22">
        <f t="shared" ca="1" si="19"/>
        <v>0</v>
      </c>
      <c r="J45" s="22">
        <f t="shared" ca="1" si="19"/>
        <v>0</v>
      </c>
      <c r="K45" s="22">
        <f t="shared" ca="1" si="19"/>
        <v>0</v>
      </c>
      <c r="L45" s="22">
        <f t="shared" ca="1" si="19"/>
        <v>51.827883058049999</v>
      </c>
      <c r="M45" s="22">
        <f t="shared" ca="1" si="19"/>
        <v>68.79369217499999</v>
      </c>
      <c r="N45" s="22">
        <f t="shared" ca="1" si="19"/>
        <v>99.129441887550001</v>
      </c>
      <c r="O45" s="22">
        <f t="shared" ca="1" si="19"/>
        <v>144.94159091295001</v>
      </c>
      <c r="P45" s="22">
        <f t="shared" ca="1" si="19"/>
        <v>195.54064425450002</v>
      </c>
      <c r="Q45" s="22">
        <f t="shared" ca="1" si="19"/>
        <v>216.67439344409999</v>
      </c>
      <c r="R45" s="22">
        <f t="shared" ca="1" si="19"/>
        <v>243.91385718967501</v>
      </c>
      <c r="S45" s="22">
        <f t="shared" ca="1" si="19"/>
        <v>274.26414567</v>
      </c>
      <c r="T45" s="22">
        <f t="shared" ca="1" si="19"/>
        <v>317.93745488234998</v>
      </c>
      <c r="U45" s="22">
        <f t="shared" ca="1" si="19"/>
        <v>388.95059507849999</v>
      </c>
      <c r="V45" s="22">
        <f t="shared" ca="1" si="19"/>
        <v>408.0599823</v>
      </c>
      <c r="W45" s="22">
        <f t="shared" ca="1" si="19"/>
        <v>465.70691979780003</v>
      </c>
      <c r="X45" s="22">
        <f t="shared" ca="1" si="19"/>
        <v>494.17224916559996</v>
      </c>
      <c r="Y45" s="22">
        <f t="shared" ca="1" si="19"/>
        <v>536.11079892750001</v>
      </c>
      <c r="Z45" s="22">
        <f t="shared" ca="1" si="19"/>
        <v>585.60334973099998</v>
      </c>
      <c r="AA45" s="22">
        <f t="shared" ca="1" si="19"/>
        <v>598.697179638075</v>
      </c>
      <c r="AB45" s="22">
        <f t="shared" ca="1" si="19"/>
        <v>616.729299498675</v>
      </c>
      <c r="AC45" s="22">
        <f t="shared" ca="1" si="19"/>
        <v>626.12105988675</v>
      </c>
      <c r="AD45" s="22">
        <f t="shared" ca="1" si="19"/>
        <v>645.37050777052502</v>
      </c>
      <c r="AE45" s="22">
        <f t="shared" ca="1" si="19"/>
        <v>663.96869767304997</v>
      </c>
      <c r="AF45" s="22">
        <f t="shared" ca="1" si="19"/>
        <v>673.40105271382504</v>
      </c>
      <c r="AG45" s="22">
        <f t="shared" ca="1" si="19"/>
        <v>670.39620103837501</v>
      </c>
      <c r="AH45" s="22">
        <f t="shared" ref="AH45:BM45" ca="1" si="20">AH9-AH27</f>
        <v>682.94407242037494</v>
      </c>
      <c r="AI45" s="22">
        <f t="shared" ca="1" si="20"/>
        <v>687.81843880425004</v>
      </c>
      <c r="AJ45" s="22">
        <f t="shared" ca="1" si="20"/>
        <v>686.31876407369998</v>
      </c>
      <c r="AK45" s="22">
        <f t="shared" ca="1" si="20"/>
        <v>682.23736030012492</v>
      </c>
      <c r="AL45" s="22">
        <f t="shared" ca="1" si="20"/>
        <v>684.64813312574995</v>
      </c>
      <c r="AM45" s="22">
        <f t="shared" ca="1" si="20"/>
        <v>688.86388839187498</v>
      </c>
      <c r="AN45" s="22">
        <f t="shared" ca="1" si="20"/>
        <v>691.1995624983</v>
      </c>
      <c r="AO45" s="22">
        <f t="shared" ca="1" si="20"/>
        <v>692.50451598509994</v>
      </c>
      <c r="AP45" s="22">
        <f t="shared" ca="1" si="20"/>
        <v>698.47133553967501</v>
      </c>
      <c r="AQ45" s="22">
        <f t="shared" ca="1" si="20"/>
        <v>693.96162351240002</v>
      </c>
      <c r="AR45" s="22">
        <f t="shared" ca="1" si="20"/>
        <v>687.00941682000007</v>
      </c>
      <c r="AS45" s="22">
        <f t="shared" ca="1" si="20"/>
        <v>684.84938957887505</v>
      </c>
      <c r="AT45" s="22">
        <f t="shared" ca="1" si="20"/>
        <v>682.10060201355009</v>
      </c>
      <c r="AU45" s="22">
        <f t="shared" ca="1" si="20"/>
        <v>668.59274184690003</v>
      </c>
      <c r="AV45" s="22">
        <f t="shared" ca="1" si="20"/>
        <v>661.50887810400002</v>
      </c>
      <c r="AW45" s="22">
        <f t="shared" ca="1" si="20"/>
        <v>651.89368659187494</v>
      </c>
      <c r="AX45" s="22">
        <f t="shared" ca="1" si="20"/>
        <v>647.87547062655005</v>
      </c>
      <c r="AY45" s="22">
        <f t="shared" ca="1" si="20"/>
        <v>637.74491168744999</v>
      </c>
      <c r="AZ45" s="22">
        <f t="shared" ca="1" si="20"/>
        <v>630.62523002879993</v>
      </c>
      <c r="BA45" s="22">
        <f t="shared" ca="1" si="20"/>
        <v>628.02290829930007</v>
      </c>
      <c r="BB45" s="22">
        <f t="shared" ca="1" si="20"/>
        <v>625.98633128992503</v>
      </c>
      <c r="BC45" s="22">
        <f t="shared" ca="1" si="20"/>
        <v>620.73743144160005</v>
      </c>
      <c r="BD45" s="22">
        <f t="shared" ca="1" si="20"/>
        <v>610.76199220657497</v>
      </c>
      <c r="BE45" s="22">
        <f t="shared" ca="1" si="20"/>
        <v>598.66956390307496</v>
      </c>
      <c r="BF45" s="22">
        <f t="shared" ca="1" si="20"/>
        <v>596.36037840299991</v>
      </c>
      <c r="BG45" s="22">
        <f t="shared" ca="1" si="20"/>
        <v>589.04513863650004</v>
      </c>
      <c r="BH45" s="22">
        <f t="shared" ca="1" si="20"/>
        <v>581.31086284897492</v>
      </c>
      <c r="BI45" s="22">
        <f t="shared" ca="1" si="20"/>
        <v>571.7114575416</v>
      </c>
      <c r="BJ45" s="22">
        <f t="shared" ca="1" si="20"/>
        <v>561.6110881866</v>
      </c>
      <c r="BK45" s="22">
        <f t="shared" ca="1" si="20"/>
        <v>556.30257659347501</v>
      </c>
      <c r="BL45" s="22">
        <f t="shared" ca="1" si="20"/>
        <v>551.06413431299995</v>
      </c>
      <c r="BM45" s="22">
        <f t="shared" ca="1" si="20"/>
        <v>549.19038641775001</v>
      </c>
      <c r="BN45" s="22">
        <f t="shared" ref="BN45:CG45" ca="1" si="21">BN9-BN27</f>
        <v>543.87519277094998</v>
      </c>
      <c r="BO45" s="22">
        <f t="shared" ca="1" si="21"/>
        <v>535.27236072344999</v>
      </c>
      <c r="BP45" s="22">
        <f t="shared" ca="1" si="21"/>
        <v>524.67347486767494</v>
      </c>
      <c r="BQ45" s="22">
        <f t="shared" ca="1" si="21"/>
        <v>519.7364434593751</v>
      </c>
      <c r="BR45" s="22">
        <f t="shared" ca="1" si="21"/>
        <v>513.41976386077499</v>
      </c>
      <c r="BS45" s="22">
        <f t="shared" ca="1" si="21"/>
        <v>505.71812240047495</v>
      </c>
      <c r="BT45" s="22">
        <f t="shared" ca="1" si="21"/>
        <v>498.0852759375</v>
      </c>
      <c r="BU45" s="22">
        <f t="shared" ca="1" si="21"/>
        <v>498.34898697682496</v>
      </c>
      <c r="BV45" s="22">
        <f t="shared" ca="1" si="21"/>
        <v>490.13801884409997</v>
      </c>
      <c r="BW45" s="22">
        <f t="shared" ca="1" si="21"/>
        <v>487.60503961724999</v>
      </c>
      <c r="BX45" s="22">
        <f t="shared" ca="1" si="21"/>
        <v>479.46870336007498</v>
      </c>
      <c r="BY45" s="22">
        <f t="shared" ca="1" si="21"/>
        <v>472.12993876260003</v>
      </c>
      <c r="BZ45" s="22">
        <f t="shared" ca="1" si="21"/>
        <v>462.77977258875001</v>
      </c>
      <c r="CA45" s="22">
        <f t="shared" ca="1" si="21"/>
        <v>455.33556094777498</v>
      </c>
      <c r="CB45" s="22">
        <f t="shared" ca="1" si="21"/>
        <v>447.71057814337496</v>
      </c>
      <c r="CC45" s="22">
        <f t="shared" ca="1" si="21"/>
        <v>440.13615011190001</v>
      </c>
      <c r="CD45" s="22">
        <f t="shared" ca="1" si="21"/>
        <v>431.42029499392498</v>
      </c>
      <c r="CE45" s="22">
        <f t="shared" ca="1" si="21"/>
        <v>423.82057487399999</v>
      </c>
      <c r="CF45" s="22">
        <f t="shared" ca="1" si="21"/>
        <v>415.42656368467499</v>
      </c>
      <c r="CG45" s="22">
        <f t="shared" ca="1" si="21"/>
        <v>408.99207262200002</v>
      </c>
      <c r="CH45" s="19"/>
    </row>
    <row r="46" spans="1:86" ht="12.75" x14ac:dyDescent="0.2">
      <c r="A46" s="29" t="str">
        <f ca="1">IFERROR(__xludf.DUMMYFUNCTION("""COMPUTED_VALUE"""),"prime_q2")</f>
        <v>prime_q2</v>
      </c>
      <c r="B46" s="23">
        <f t="shared" ref="B46:AG46" ca="1" si="22">B10-B28</f>
        <v>0</v>
      </c>
      <c r="C46" s="23">
        <f t="shared" ca="1" si="22"/>
        <v>0</v>
      </c>
      <c r="D46" s="23">
        <f t="shared" ca="1" si="22"/>
        <v>0</v>
      </c>
      <c r="E46" s="23">
        <f t="shared" ca="1" si="22"/>
        <v>0</v>
      </c>
      <c r="F46" s="23">
        <f t="shared" ca="1" si="22"/>
        <v>0</v>
      </c>
      <c r="G46" s="23">
        <f t="shared" ca="1" si="22"/>
        <v>0</v>
      </c>
      <c r="H46" s="23">
        <f t="shared" ca="1" si="22"/>
        <v>0</v>
      </c>
      <c r="I46" s="23">
        <f t="shared" ca="1" si="22"/>
        <v>0</v>
      </c>
      <c r="J46" s="23">
        <f t="shared" ca="1" si="22"/>
        <v>0</v>
      </c>
      <c r="K46" s="23">
        <f t="shared" ca="1" si="22"/>
        <v>33.480081889650002</v>
      </c>
      <c r="L46" s="23">
        <f t="shared" ca="1" si="22"/>
        <v>425.15231203334997</v>
      </c>
      <c r="M46" s="23">
        <f t="shared" ca="1" si="22"/>
        <v>782.820398286</v>
      </c>
      <c r="N46" s="23">
        <f t="shared" ca="1" si="22"/>
        <v>1026.5454372397498</v>
      </c>
      <c r="O46" s="23">
        <f t="shared" ca="1" si="22"/>
        <v>1349.95890920085</v>
      </c>
      <c r="P46" s="23">
        <f t="shared" ca="1" si="22"/>
        <v>1548.22062257025</v>
      </c>
      <c r="Q46" s="23">
        <f t="shared" ca="1" si="22"/>
        <v>1729.4971865598</v>
      </c>
      <c r="R46" s="23">
        <f t="shared" ca="1" si="22"/>
        <v>1964.7381622626749</v>
      </c>
      <c r="S46" s="23">
        <f t="shared" ca="1" si="22"/>
        <v>2180.048233128</v>
      </c>
      <c r="T46" s="23">
        <f t="shared" ca="1" si="22"/>
        <v>2420.6242459789501</v>
      </c>
      <c r="U46" s="23">
        <f t="shared" ca="1" si="22"/>
        <v>2691.5264729766</v>
      </c>
      <c r="V46" s="23">
        <f t="shared" ca="1" si="22"/>
        <v>2868.4596314549999</v>
      </c>
      <c r="W46" s="23">
        <f t="shared" ca="1" si="22"/>
        <v>3120.4747314684746</v>
      </c>
      <c r="X46" s="23">
        <f t="shared" ca="1" si="22"/>
        <v>3362.2753600056003</v>
      </c>
      <c r="Y46" s="23">
        <f t="shared" ca="1" si="22"/>
        <v>3607.8621904838255</v>
      </c>
      <c r="Z46" s="23">
        <f t="shared" ca="1" si="22"/>
        <v>3757.2770335365003</v>
      </c>
      <c r="AA46" s="23">
        <f t="shared" ca="1" si="22"/>
        <v>3891.4416708819754</v>
      </c>
      <c r="AB46" s="23">
        <f t="shared" ca="1" si="22"/>
        <v>4001.6290732307998</v>
      </c>
      <c r="AC46" s="23">
        <f t="shared" ca="1" si="22"/>
        <v>4093.9616312257499</v>
      </c>
      <c r="AD46" s="23">
        <f t="shared" ca="1" si="22"/>
        <v>4176.3090282180001</v>
      </c>
      <c r="AE46" s="23">
        <f t="shared" ca="1" si="22"/>
        <v>4198.2696837630001</v>
      </c>
      <c r="AF46" s="23">
        <f t="shared" ca="1" si="22"/>
        <v>4182.2773283966999</v>
      </c>
      <c r="AG46" s="23">
        <f t="shared" ca="1" si="22"/>
        <v>4147.7429145473998</v>
      </c>
      <c r="AH46" s="23">
        <f t="shared" ref="AH46:BM46" ca="1" si="23">AH10-AH28</f>
        <v>4115.6192280836249</v>
      </c>
      <c r="AI46" s="23">
        <f t="shared" ca="1" si="23"/>
        <v>4060.9568140195497</v>
      </c>
      <c r="AJ46" s="23">
        <f t="shared" ca="1" si="23"/>
        <v>4044.2952497869501</v>
      </c>
      <c r="AK46" s="23">
        <f t="shared" ca="1" si="23"/>
        <v>4053.6193993117495</v>
      </c>
      <c r="AL46" s="23">
        <f t="shared" ca="1" si="23"/>
        <v>4033.3742579452501</v>
      </c>
      <c r="AM46" s="23">
        <f t="shared" ca="1" si="23"/>
        <v>3994.3948304793748</v>
      </c>
      <c r="AN46" s="23">
        <f t="shared" ca="1" si="23"/>
        <v>3940.5682204773752</v>
      </c>
      <c r="AO46" s="23">
        <f t="shared" ca="1" si="23"/>
        <v>3878.9887512051</v>
      </c>
      <c r="AP46" s="23">
        <f t="shared" ca="1" si="23"/>
        <v>3817.2864135541495</v>
      </c>
      <c r="AQ46" s="23">
        <f t="shared" ca="1" si="23"/>
        <v>3746.6943692868003</v>
      </c>
      <c r="AR46" s="23">
        <f t="shared" ca="1" si="23"/>
        <v>3678.2850250680003</v>
      </c>
      <c r="AS46" s="23">
        <f t="shared" ca="1" si="23"/>
        <v>3613.6889410040994</v>
      </c>
      <c r="AT46" s="23">
        <f t="shared" ca="1" si="23"/>
        <v>3555.6116115035252</v>
      </c>
      <c r="AU46" s="23">
        <f t="shared" ca="1" si="23"/>
        <v>3500.5765575865503</v>
      </c>
      <c r="AV46" s="23">
        <f t="shared" ca="1" si="23"/>
        <v>3454.4316023730003</v>
      </c>
      <c r="AW46" s="23">
        <f t="shared" ca="1" si="23"/>
        <v>3400.5370340418749</v>
      </c>
      <c r="AX46" s="23">
        <f t="shared" ca="1" si="23"/>
        <v>3356.3171549735998</v>
      </c>
      <c r="AY46" s="23">
        <f t="shared" ca="1" si="23"/>
        <v>3301.0279105135501</v>
      </c>
      <c r="AZ46" s="23">
        <f t="shared" ca="1" si="23"/>
        <v>3243.5193550464001</v>
      </c>
      <c r="BA46" s="23">
        <f t="shared" ca="1" si="23"/>
        <v>3192.0880442334001</v>
      </c>
      <c r="BB46" s="23">
        <f t="shared" ca="1" si="23"/>
        <v>3133.746932830275</v>
      </c>
      <c r="BC46" s="23">
        <f t="shared" ca="1" si="23"/>
        <v>3077.3745895860002</v>
      </c>
      <c r="BD46" s="23">
        <f t="shared" ca="1" si="23"/>
        <v>3032.1110658951748</v>
      </c>
      <c r="BE46" s="23">
        <f t="shared" ca="1" si="23"/>
        <v>2977.72621402095</v>
      </c>
      <c r="BF46" s="23">
        <f t="shared" ca="1" si="23"/>
        <v>2928.1836340181248</v>
      </c>
      <c r="BG46" s="23">
        <f t="shared" ca="1" si="23"/>
        <v>2870.1972096524996</v>
      </c>
      <c r="BH46" s="23">
        <f t="shared" ca="1" si="23"/>
        <v>2823.2390311753497</v>
      </c>
      <c r="BI46" s="23">
        <f t="shared" ca="1" si="23"/>
        <v>2771.9361709938003</v>
      </c>
      <c r="BJ46" s="23">
        <f t="shared" ca="1" si="23"/>
        <v>2729.1935458812</v>
      </c>
      <c r="BK46" s="23">
        <f t="shared" ca="1" si="23"/>
        <v>2699.4468931766251</v>
      </c>
      <c r="BL46" s="23">
        <f t="shared" ca="1" si="23"/>
        <v>2653.6013753865</v>
      </c>
      <c r="BM46" s="23">
        <f t="shared" ca="1" si="23"/>
        <v>2616.3956126714997</v>
      </c>
      <c r="BN46" s="23">
        <f t="shared" ref="BN46:CG46" ca="1" si="24">BN10-BN28</f>
        <v>2574.621462264075</v>
      </c>
      <c r="BO46" s="23">
        <f t="shared" ca="1" si="24"/>
        <v>2532.9791211858001</v>
      </c>
      <c r="BP46" s="23">
        <f t="shared" ca="1" si="24"/>
        <v>2494.5931957968</v>
      </c>
      <c r="BQ46" s="23">
        <f t="shared" ca="1" si="24"/>
        <v>2457.2665175247002</v>
      </c>
      <c r="BR46" s="23">
        <f t="shared" ca="1" si="24"/>
        <v>2432.8488400828501</v>
      </c>
      <c r="BS46" s="23">
        <f t="shared" ca="1" si="24"/>
        <v>2390.778193582275</v>
      </c>
      <c r="BT46" s="23">
        <f t="shared" ca="1" si="24"/>
        <v>2353.4828601525001</v>
      </c>
      <c r="BU46" s="23">
        <f t="shared" ca="1" si="24"/>
        <v>2319.0805974507748</v>
      </c>
      <c r="BV46" s="23">
        <f t="shared" ca="1" si="24"/>
        <v>2275.3343429717997</v>
      </c>
      <c r="BW46" s="23">
        <f t="shared" ca="1" si="24"/>
        <v>2238.6456343125001</v>
      </c>
      <c r="BX46" s="23">
        <f t="shared" ca="1" si="24"/>
        <v>2204.4057011534996</v>
      </c>
      <c r="BY46" s="23">
        <f t="shared" ca="1" si="24"/>
        <v>2169.5910203417998</v>
      </c>
      <c r="BZ46" s="23">
        <f t="shared" ca="1" si="24"/>
        <v>2128.8494765587498</v>
      </c>
      <c r="CA46" s="23">
        <f t="shared" ca="1" si="24"/>
        <v>2090.8655620637246</v>
      </c>
      <c r="CB46" s="23">
        <f t="shared" ca="1" si="24"/>
        <v>2059.2295685525251</v>
      </c>
      <c r="CC46" s="23">
        <f t="shared" ca="1" si="24"/>
        <v>2018.4589673127</v>
      </c>
      <c r="CD46" s="23">
        <f t="shared" ca="1" si="24"/>
        <v>1978.4881630145251</v>
      </c>
      <c r="CE46" s="23">
        <f t="shared" ca="1" si="24"/>
        <v>1939.317155658</v>
      </c>
      <c r="CF46" s="23">
        <f t="shared" ca="1" si="24"/>
        <v>1903.348801546575</v>
      </c>
      <c r="CG46" s="23">
        <f t="shared" ca="1" si="24"/>
        <v>1868.2342397817001</v>
      </c>
      <c r="CH46" s="19"/>
    </row>
    <row r="47" spans="1:86" ht="12.75" x14ac:dyDescent="0.2">
      <c r="A47" s="28" t="str">
        <f ca="1">IFERROR(__xludf.DUMMYFUNCTION("""COMPUTED_VALUE"""),"prime_q3")</f>
        <v>prime_q3</v>
      </c>
      <c r="B47" s="22">
        <f t="shared" ref="B47:AG47" ca="1" si="25">B11-B29</f>
        <v>0</v>
      </c>
      <c r="C47" s="22">
        <f t="shared" ca="1" si="25"/>
        <v>0</v>
      </c>
      <c r="D47" s="22">
        <f t="shared" ca="1" si="25"/>
        <v>0</v>
      </c>
      <c r="E47" s="22">
        <f t="shared" ca="1" si="25"/>
        <v>0</v>
      </c>
      <c r="F47" s="22">
        <f t="shared" ca="1" si="25"/>
        <v>0</v>
      </c>
      <c r="G47" s="22">
        <f t="shared" ca="1" si="25"/>
        <v>0</v>
      </c>
      <c r="H47" s="22">
        <f t="shared" ca="1" si="25"/>
        <v>0</v>
      </c>
      <c r="I47" s="22">
        <f t="shared" ca="1" si="25"/>
        <v>0</v>
      </c>
      <c r="J47" s="22">
        <f t="shared" ca="1" si="25"/>
        <v>0</v>
      </c>
      <c r="K47" s="22">
        <f t="shared" ca="1" si="25"/>
        <v>10.2525725016</v>
      </c>
      <c r="L47" s="22">
        <f t="shared" ca="1" si="25"/>
        <v>107.65729287719999</v>
      </c>
      <c r="M47" s="22">
        <f t="shared" ca="1" si="25"/>
        <v>354.46568975999998</v>
      </c>
      <c r="N47" s="22">
        <f t="shared" ca="1" si="25"/>
        <v>511.9003032192</v>
      </c>
      <c r="O47" s="22">
        <f t="shared" ca="1" si="25"/>
        <v>733.94513264475006</v>
      </c>
      <c r="P47" s="22">
        <f t="shared" ca="1" si="25"/>
        <v>907.04227302375011</v>
      </c>
      <c r="Q47" s="22">
        <f t="shared" ca="1" si="25"/>
        <v>1056.7510351865999</v>
      </c>
      <c r="R47" s="22">
        <f t="shared" ca="1" si="25"/>
        <v>1249.6001575969501</v>
      </c>
      <c r="S47" s="22">
        <f t="shared" ca="1" si="25"/>
        <v>1419.1116699270001</v>
      </c>
      <c r="T47" s="22">
        <f t="shared" ca="1" si="25"/>
        <v>1621.1112741489001</v>
      </c>
      <c r="U47" s="22">
        <f t="shared" ca="1" si="25"/>
        <v>1689.4612590155998</v>
      </c>
      <c r="V47" s="22">
        <f t="shared" ca="1" si="25"/>
        <v>1960.7684292224999</v>
      </c>
      <c r="W47" s="22">
        <f t="shared" ca="1" si="25"/>
        <v>2061.9463386750749</v>
      </c>
      <c r="X47" s="22">
        <f t="shared" ca="1" si="25"/>
        <v>2199.6708732936004</v>
      </c>
      <c r="Y47" s="22">
        <f t="shared" ca="1" si="25"/>
        <v>2372.96609765325</v>
      </c>
      <c r="Z47" s="22">
        <f t="shared" ca="1" si="25"/>
        <v>2571.9477054169502</v>
      </c>
      <c r="AA47" s="22">
        <f t="shared" ca="1" si="25"/>
        <v>2737.7208258639748</v>
      </c>
      <c r="AB47" s="22">
        <f t="shared" ca="1" si="25"/>
        <v>2867.3603919378002</v>
      </c>
      <c r="AC47" s="22">
        <f t="shared" ca="1" si="25"/>
        <v>3077.8155457661251</v>
      </c>
      <c r="AD47" s="22">
        <f t="shared" ca="1" si="25"/>
        <v>3219.6683345478</v>
      </c>
      <c r="AE47" s="22">
        <f t="shared" ca="1" si="25"/>
        <v>3349.9599089373005</v>
      </c>
      <c r="AF47" s="22">
        <f t="shared" ca="1" si="25"/>
        <v>3391.4292505254002</v>
      </c>
      <c r="AG47" s="22">
        <f t="shared" ca="1" si="25"/>
        <v>3437.4966253010252</v>
      </c>
      <c r="AH47" s="22">
        <f t="shared" ref="AH47:BM47" ca="1" si="26">AH11-AH29</f>
        <v>3566.30983570935</v>
      </c>
      <c r="AI47" s="22">
        <f t="shared" ca="1" si="26"/>
        <v>3658.9713106265999</v>
      </c>
      <c r="AJ47" s="22">
        <f t="shared" ca="1" si="26"/>
        <v>3741.0882313311749</v>
      </c>
      <c r="AK47" s="22">
        <f t="shared" ca="1" si="26"/>
        <v>3787.8404800901253</v>
      </c>
      <c r="AL47" s="22">
        <f t="shared" ca="1" si="26"/>
        <v>3820.0756348327504</v>
      </c>
      <c r="AM47" s="22">
        <f t="shared" ca="1" si="26"/>
        <v>3850.9705853587498</v>
      </c>
      <c r="AN47" s="22">
        <f t="shared" ca="1" si="26"/>
        <v>3804.6339365298745</v>
      </c>
      <c r="AO47" s="22">
        <f t="shared" ca="1" si="26"/>
        <v>3796.1293722943501</v>
      </c>
      <c r="AP47" s="22">
        <f t="shared" ca="1" si="26"/>
        <v>3761.5053739330497</v>
      </c>
      <c r="AQ47" s="22">
        <f t="shared" ca="1" si="26"/>
        <v>3713.0630471531999</v>
      </c>
      <c r="AR47" s="22">
        <f t="shared" ca="1" si="26"/>
        <v>3681.8986629659998</v>
      </c>
      <c r="AS47" s="22">
        <f t="shared" ca="1" si="26"/>
        <v>3632.9341192256247</v>
      </c>
      <c r="AT47" s="22">
        <f t="shared" ca="1" si="26"/>
        <v>3585.6650332631998</v>
      </c>
      <c r="AU47" s="22">
        <f t="shared" ca="1" si="26"/>
        <v>3525.7530411206999</v>
      </c>
      <c r="AV47" s="22">
        <f t="shared" ca="1" si="26"/>
        <v>3481.3684553399999</v>
      </c>
      <c r="AW47" s="22">
        <f t="shared" ca="1" si="26"/>
        <v>3435.4090312132498</v>
      </c>
      <c r="AX47" s="22">
        <f t="shared" ca="1" si="26"/>
        <v>3383.9187946459497</v>
      </c>
      <c r="AY47" s="22">
        <f t="shared" ca="1" si="26"/>
        <v>3360.7681106391001</v>
      </c>
      <c r="AZ47" s="22">
        <f t="shared" ca="1" si="26"/>
        <v>3318.3671435423998</v>
      </c>
      <c r="BA47" s="22">
        <f t="shared" ca="1" si="26"/>
        <v>3274.3972806224997</v>
      </c>
      <c r="BB47" s="22">
        <f t="shared" ca="1" si="26"/>
        <v>3238.0573459173747</v>
      </c>
      <c r="BC47" s="22">
        <f t="shared" ca="1" si="26"/>
        <v>3201.8898991728001</v>
      </c>
      <c r="BD47" s="22">
        <f t="shared" ca="1" si="26"/>
        <v>3175.3745127513748</v>
      </c>
      <c r="BE47" s="22">
        <f t="shared" ca="1" si="26"/>
        <v>3146.8818002469752</v>
      </c>
      <c r="BF47" s="22">
        <f t="shared" ca="1" si="26"/>
        <v>3110.8914536400002</v>
      </c>
      <c r="BG47" s="22">
        <f t="shared" ca="1" si="26"/>
        <v>3097.1406038625</v>
      </c>
      <c r="BH47" s="22">
        <f t="shared" ca="1" si="26"/>
        <v>3084.9197853255</v>
      </c>
      <c r="BI47" s="22">
        <f t="shared" ca="1" si="26"/>
        <v>3073.76618183955</v>
      </c>
      <c r="BJ47" s="22">
        <f t="shared" ca="1" si="26"/>
        <v>3110.4370675848004</v>
      </c>
      <c r="BK47" s="22">
        <f t="shared" ca="1" si="26"/>
        <v>3103.9231669856999</v>
      </c>
      <c r="BL47" s="22">
        <f t="shared" ca="1" si="26"/>
        <v>3114.6719312131499</v>
      </c>
      <c r="BM47" s="22">
        <f t="shared" ca="1" si="26"/>
        <v>3125.6216646764997</v>
      </c>
      <c r="BN47" s="22">
        <f t="shared" ref="BN47:CG47" ca="1" si="27">BN11-BN29</f>
        <v>3137.5321785069755</v>
      </c>
      <c r="BO47" s="22">
        <f t="shared" ca="1" si="27"/>
        <v>3149.2297361843998</v>
      </c>
      <c r="BP47" s="22">
        <f t="shared" ca="1" si="27"/>
        <v>3152.085932955375</v>
      </c>
      <c r="BQ47" s="22">
        <f t="shared" ca="1" si="27"/>
        <v>3189.2455141397249</v>
      </c>
      <c r="BR47" s="22">
        <f t="shared" ca="1" si="27"/>
        <v>3198.279971916525</v>
      </c>
      <c r="BS47" s="22">
        <f t="shared" ca="1" si="27"/>
        <v>3247.4199342618003</v>
      </c>
      <c r="BT47" s="22">
        <f t="shared" ca="1" si="27"/>
        <v>3289.0729160699998</v>
      </c>
      <c r="BU47" s="22">
        <f t="shared" ca="1" si="27"/>
        <v>3254.4321810808497</v>
      </c>
      <c r="BV47" s="22">
        <f t="shared" ca="1" si="27"/>
        <v>3249.5929283235</v>
      </c>
      <c r="BW47" s="22">
        <f t="shared" ca="1" si="27"/>
        <v>3211.8163590539998</v>
      </c>
      <c r="BX47" s="22">
        <f t="shared" ca="1" si="27"/>
        <v>3191.1206271057745</v>
      </c>
      <c r="BY47" s="22">
        <f t="shared" ca="1" si="27"/>
        <v>3155.0915249087998</v>
      </c>
      <c r="BZ47" s="22">
        <f t="shared" ca="1" si="27"/>
        <v>3118.4085871012499</v>
      </c>
      <c r="CA47" s="22">
        <f t="shared" ca="1" si="27"/>
        <v>3086.2773358053</v>
      </c>
      <c r="CB47" s="22">
        <f t="shared" ca="1" si="27"/>
        <v>3049.3139519625747</v>
      </c>
      <c r="CC47" s="22">
        <f t="shared" ca="1" si="27"/>
        <v>3008.2275813942001</v>
      </c>
      <c r="CD47" s="22">
        <f t="shared" ca="1" si="27"/>
        <v>2969.25940184925</v>
      </c>
      <c r="CE47" s="22">
        <f t="shared" ca="1" si="27"/>
        <v>2939.0508664140002</v>
      </c>
      <c r="CF47" s="22">
        <f t="shared" ca="1" si="27"/>
        <v>2895.4834519453498</v>
      </c>
      <c r="CG47" s="22">
        <f t="shared" ca="1" si="27"/>
        <v>2845.6871451498</v>
      </c>
      <c r="CH47" s="19"/>
    </row>
    <row r="48" spans="1:86" ht="12.75" x14ac:dyDescent="0.2">
      <c r="A48" s="29" t="str">
        <f ca="1">IFERROR(__xludf.DUMMYFUNCTION("""COMPUTED_VALUE"""),"prime_q4")</f>
        <v>prime_q4</v>
      </c>
      <c r="B48" s="23">
        <f t="shared" ref="B48:AG48" ca="1" si="28">B12-B30</f>
        <v>0</v>
      </c>
      <c r="C48" s="23">
        <f t="shared" ca="1" si="28"/>
        <v>0</v>
      </c>
      <c r="D48" s="23">
        <f t="shared" ca="1" si="28"/>
        <v>0</v>
      </c>
      <c r="E48" s="23">
        <f t="shared" ca="1" si="28"/>
        <v>0</v>
      </c>
      <c r="F48" s="23">
        <f t="shared" ca="1" si="28"/>
        <v>0</v>
      </c>
      <c r="G48" s="23">
        <f t="shared" ca="1" si="28"/>
        <v>0</v>
      </c>
      <c r="H48" s="23">
        <f t="shared" ca="1" si="28"/>
        <v>0</v>
      </c>
      <c r="I48" s="23">
        <f t="shared" ca="1" si="28"/>
        <v>0</v>
      </c>
      <c r="J48" s="23">
        <f t="shared" ca="1" si="28"/>
        <v>0</v>
      </c>
      <c r="K48" s="23">
        <f t="shared" ca="1" si="28"/>
        <v>426.21364791405</v>
      </c>
      <c r="L48" s="23">
        <f t="shared" ca="1" si="28"/>
        <v>1521.85073944035</v>
      </c>
      <c r="M48" s="23">
        <f t="shared" ca="1" si="28"/>
        <v>2762.9310718304996</v>
      </c>
      <c r="N48" s="23">
        <f t="shared" ca="1" si="28"/>
        <v>3708.2318627731502</v>
      </c>
      <c r="O48" s="23">
        <f t="shared" ca="1" si="28"/>
        <v>4441.5867633403504</v>
      </c>
      <c r="P48" s="23">
        <f t="shared" ca="1" si="28"/>
        <v>5015.5890758707501</v>
      </c>
      <c r="Q48" s="23">
        <f t="shared" ca="1" si="28"/>
        <v>5665.4532777105005</v>
      </c>
      <c r="R48" s="23">
        <f t="shared" ca="1" si="28"/>
        <v>6254.4353441832754</v>
      </c>
      <c r="S48" s="23">
        <f t="shared" ca="1" si="28"/>
        <v>6573.0080369160005</v>
      </c>
      <c r="T48" s="23">
        <f t="shared" ca="1" si="28"/>
        <v>6817.8394985657251</v>
      </c>
      <c r="U48" s="23">
        <f t="shared" ca="1" si="28"/>
        <v>7443.3688861549508</v>
      </c>
      <c r="V48" s="23">
        <f t="shared" ca="1" si="28"/>
        <v>7711.0355755012497</v>
      </c>
      <c r="W48" s="23">
        <f t="shared" ca="1" si="28"/>
        <v>8138.9276298902259</v>
      </c>
      <c r="X48" s="23">
        <f t="shared" ca="1" si="28"/>
        <v>8529.6393810359987</v>
      </c>
      <c r="Y48" s="23">
        <f t="shared" ca="1" si="28"/>
        <v>8636.7100562860505</v>
      </c>
      <c r="Z48" s="23">
        <f t="shared" ca="1" si="28"/>
        <v>8879.1383676006008</v>
      </c>
      <c r="AA48" s="23">
        <f t="shared" ca="1" si="28"/>
        <v>8946.0076724644496</v>
      </c>
      <c r="AB48" s="23">
        <f t="shared" ca="1" si="28"/>
        <v>9028.634654419875</v>
      </c>
      <c r="AC48" s="23">
        <f t="shared" ca="1" si="28"/>
        <v>9059.7963762585005</v>
      </c>
      <c r="AD48" s="23">
        <f t="shared" ca="1" si="28"/>
        <v>9038.7941250756739</v>
      </c>
      <c r="AE48" s="23">
        <f t="shared" ca="1" si="28"/>
        <v>9041.2290431153997</v>
      </c>
      <c r="AF48" s="23">
        <f t="shared" ca="1" si="28"/>
        <v>8907.9044398749757</v>
      </c>
      <c r="AG48" s="23">
        <f t="shared" ca="1" si="28"/>
        <v>8895.8585221437752</v>
      </c>
      <c r="AH48" s="23">
        <f t="shared" ref="AH48:BM48" ca="1" si="29">AH12-AH30</f>
        <v>8818.6872364204501</v>
      </c>
      <c r="AI48" s="23">
        <f t="shared" ca="1" si="29"/>
        <v>8654.5393497391506</v>
      </c>
      <c r="AJ48" s="23">
        <f t="shared" ca="1" si="29"/>
        <v>8497.4853136763995</v>
      </c>
      <c r="AK48" s="23">
        <f t="shared" ca="1" si="29"/>
        <v>8341.1972863882511</v>
      </c>
      <c r="AL48" s="23">
        <f t="shared" ca="1" si="29"/>
        <v>8176.0347581872502</v>
      </c>
      <c r="AM48" s="23">
        <f t="shared" ca="1" si="29"/>
        <v>8049.8730154762507</v>
      </c>
      <c r="AN48" s="23">
        <f t="shared" ca="1" si="29"/>
        <v>7924.7449736486997</v>
      </c>
      <c r="AO48" s="23">
        <f t="shared" ca="1" si="29"/>
        <v>7770.0509389736999</v>
      </c>
      <c r="AP48" s="23">
        <f t="shared" ca="1" si="29"/>
        <v>7632.6252136486492</v>
      </c>
      <c r="AQ48" s="23">
        <f t="shared" ca="1" si="29"/>
        <v>7505.7665241426002</v>
      </c>
      <c r="AR48" s="23">
        <f t="shared" ca="1" si="29"/>
        <v>7376.8266600299994</v>
      </c>
      <c r="AS48" s="23">
        <f t="shared" ca="1" si="29"/>
        <v>7253.2190626958245</v>
      </c>
      <c r="AT48" s="23">
        <f t="shared" ca="1" si="29"/>
        <v>7157.9106186122253</v>
      </c>
      <c r="AU48" s="23">
        <f t="shared" ca="1" si="29"/>
        <v>7021.3952495232006</v>
      </c>
      <c r="AV48" s="23">
        <f t="shared" ca="1" si="29"/>
        <v>6907.4336023199994</v>
      </c>
      <c r="AW48" s="23">
        <f t="shared" ca="1" si="29"/>
        <v>6821.0843737763989</v>
      </c>
      <c r="AX48" s="23">
        <f t="shared" ca="1" si="29"/>
        <v>6719.0760043178998</v>
      </c>
      <c r="AY48" s="23">
        <f t="shared" ca="1" si="29"/>
        <v>6617.8024448035503</v>
      </c>
      <c r="AZ48" s="23">
        <f t="shared" ca="1" si="29"/>
        <v>6572.5469554751999</v>
      </c>
      <c r="BA48" s="23">
        <f t="shared" ca="1" si="29"/>
        <v>6525.4261480706991</v>
      </c>
      <c r="BB48" s="23">
        <f t="shared" ca="1" si="29"/>
        <v>6467.3274614501997</v>
      </c>
      <c r="BC48" s="23">
        <f t="shared" ca="1" si="29"/>
        <v>6420.0101795676001</v>
      </c>
      <c r="BD48" s="23">
        <f t="shared" ca="1" si="29"/>
        <v>6327.1417970318253</v>
      </c>
      <c r="BE48" s="23">
        <f t="shared" ca="1" si="29"/>
        <v>6299.4100806346505</v>
      </c>
      <c r="BF48" s="23">
        <f t="shared" ca="1" si="29"/>
        <v>6237.4733021152506</v>
      </c>
      <c r="BG48" s="23">
        <f t="shared" ca="1" si="29"/>
        <v>6210.8768953529998</v>
      </c>
      <c r="BH48" s="23">
        <f t="shared" ca="1" si="29"/>
        <v>6218.2843758426752</v>
      </c>
      <c r="BI48" s="23">
        <f t="shared" ca="1" si="29"/>
        <v>6255.5059858986006</v>
      </c>
      <c r="BJ48" s="23">
        <f t="shared" ca="1" si="29"/>
        <v>6348.3508162389007</v>
      </c>
      <c r="BK48" s="23">
        <f t="shared" ca="1" si="29"/>
        <v>6394.0909047872246</v>
      </c>
      <c r="BL48" s="23">
        <f t="shared" ca="1" si="29"/>
        <v>6558.1350934060501</v>
      </c>
      <c r="BM48" s="23">
        <f t="shared" ca="1" si="29"/>
        <v>6716.0220418499994</v>
      </c>
      <c r="BN48" s="23">
        <f t="shared" ref="BN48:CG48" ca="1" si="30">BN12-BN30</f>
        <v>6748.5844398620256</v>
      </c>
      <c r="BO48" s="23">
        <f t="shared" ca="1" si="30"/>
        <v>6871.0109869918497</v>
      </c>
      <c r="BP48" s="23">
        <f t="shared" ca="1" si="30"/>
        <v>7071.3261297418503</v>
      </c>
      <c r="BQ48" s="23">
        <f t="shared" ca="1" si="30"/>
        <v>7242.5938410406507</v>
      </c>
      <c r="BR48" s="23">
        <f t="shared" ca="1" si="30"/>
        <v>7441.9798169585993</v>
      </c>
      <c r="BS48" s="23">
        <f t="shared" ca="1" si="30"/>
        <v>7684.0797624881998</v>
      </c>
      <c r="BT48" s="23">
        <f t="shared" ca="1" si="30"/>
        <v>7884.1153870649996</v>
      </c>
      <c r="BU48" s="23">
        <f t="shared" ca="1" si="30"/>
        <v>7962.3055135005761</v>
      </c>
      <c r="BV48" s="23">
        <f t="shared" ca="1" si="30"/>
        <v>8115.6921212894995</v>
      </c>
      <c r="BW48" s="23">
        <f t="shared" ca="1" si="30"/>
        <v>8304.7126367820001</v>
      </c>
      <c r="BX48" s="23">
        <f t="shared" ca="1" si="30"/>
        <v>8356.9735283472764</v>
      </c>
      <c r="BY48" s="23">
        <f t="shared" ca="1" si="30"/>
        <v>8390.1808213283985</v>
      </c>
      <c r="BZ48" s="23">
        <f t="shared" ca="1" si="30"/>
        <v>8461.7691171187489</v>
      </c>
      <c r="CA48" s="23">
        <f t="shared" ca="1" si="30"/>
        <v>8441.2025527545757</v>
      </c>
      <c r="CB48" s="23">
        <f t="shared" ca="1" si="30"/>
        <v>8553.8242122614247</v>
      </c>
      <c r="CC48" s="23">
        <f t="shared" ca="1" si="30"/>
        <v>8470.5679452140994</v>
      </c>
      <c r="CD48" s="23">
        <f t="shared" ca="1" si="30"/>
        <v>8508.1244832394495</v>
      </c>
      <c r="CE48" s="23">
        <f t="shared" ca="1" si="30"/>
        <v>8589.4214741699998</v>
      </c>
      <c r="CF48" s="23">
        <f t="shared" ca="1" si="30"/>
        <v>8529.9169063149002</v>
      </c>
      <c r="CG48" s="23">
        <f t="shared" ca="1" si="30"/>
        <v>8453.344573972201</v>
      </c>
      <c r="CH48" s="19"/>
    </row>
    <row r="49" spans="1:86" ht="12.75" x14ac:dyDescent="0.2">
      <c r="A49" s="28" t="str">
        <f ca="1">IFERROR(__xludf.DUMMYFUNCTION("""COMPUTED_VALUE"""),"subprime_q1")</f>
        <v>subprime_q1</v>
      </c>
      <c r="B49" s="22">
        <f t="shared" ref="B49:AG49" ca="1" si="31">B13-B31</f>
        <v>0</v>
      </c>
      <c r="C49" s="22">
        <f t="shared" ca="1" si="31"/>
        <v>0</v>
      </c>
      <c r="D49" s="22">
        <f t="shared" ca="1" si="31"/>
        <v>0</v>
      </c>
      <c r="E49" s="22">
        <f t="shared" ca="1" si="31"/>
        <v>0</v>
      </c>
      <c r="F49" s="22">
        <f t="shared" ca="1" si="31"/>
        <v>0</v>
      </c>
      <c r="G49" s="22">
        <f t="shared" ca="1" si="31"/>
        <v>0</v>
      </c>
      <c r="H49" s="22">
        <f t="shared" ca="1" si="31"/>
        <v>0</v>
      </c>
      <c r="I49" s="22">
        <f t="shared" ca="1" si="31"/>
        <v>0</v>
      </c>
      <c r="J49" s="22">
        <f t="shared" ca="1" si="31"/>
        <v>0</v>
      </c>
      <c r="K49" s="22">
        <f t="shared" ca="1" si="31"/>
        <v>0</v>
      </c>
      <c r="L49" s="22">
        <f t="shared" ca="1" si="31"/>
        <v>0.87789267839999996</v>
      </c>
      <c r="M49" s="22">
        <f t="shared" ca="1" si="31"/>
        <v>1.0297583277</v>
      </c>
      <c r="N49" s="22">
        <f t="shared" ca="1" si="31"/>
        <v>1.0093694067000001</v>
      </c>
      <c r="O49" s="22">
        <f t="shared" ca="1" si="31"/>
        <v>3.6729669091499995</v>
      </c>
      <c r="P49" s="22">
        <f t="shared" ca="1" si="31"/>
        <v>8.0451447028499992</v>
      </c>
      <c r="Q49" s="22">
        <f t="shared" ca="1" si="31"/>
        <v>10.442487213</v>
      </c>
      <c r="R49" s="22">
        <f t="shared" ca="1" si="31"/>
        <v>10.4263770804</v>
      </c>
      <c r="S49" s="22">
        <f t="shared" ca="1" si="31"/>
        <v>10.219942812299999</v>
      </c>
      <c r="T49" s="22">
        <f t="shared" ca="1" si="31"/>
        <v>12.885815928749999</v>
      </c>
      <c r="U49" s="22">
        <f t="shared" ca="1" si="31"/>
        <v>15.778414461600001</v>
      </c>
      <c r="V49" s="22">
        <f t="shared" ca="1" si="31"/>
        <v>18.354707328675001</v>
      </c>
      <c r="W49" s="22">
        <f t="shared" ca="1" si="31"/>
        <v>18.242252701125</v>
      </c>
      <c r="X49" s="22">
        <f t="shared" ca="1" si="31"/>
        <v>22.117809367574999</v>
      </c>
      <c r="Y49" s="22">
        <f t="shared" ca="1" si="31"/>
        <v>31.431397417874997</v>
      </c>
      <c r="Z49" s="22">
        <f t="shared" ca="1" si="31"/>
        <v>41.321123897699998</v>
      </c>
      <c r="AA49" s="22">
        <f t="shared" ca="1" si="31"/>
        <v>43.298647846800002</v>
      </c>
      <c r="AB49" s="22">
        <f t="shared" ca="1" si="31"/>
        <v>44.810619593924997</v>
      </c>
      <c r="AC49" s="22">
        <f t="shared" ca="1" si="31"/>
        <v>49.8558885399</v>
      </c>
      <c r="AD49" s="22">
        <f t="shared" ca="1" si="31"/>
        <v>48.868520078025</v>
      </c>
      <c r="AE49" s="22">
        <f t="shared" ca="1" si="31"/>
        <v>57.666391115625004</v>
      </c>
      <c r="AF49" s="22">
        <f t="shared" ca="1" si="31"/>
        <v>60.159395307150007</v>
      </c>
      <c r="AG49" s="22">
        <f t="shared" ca="1" si="31"/>
        <v>65.305392314925001</v>
      </c>
      <c r="AH49" s="22">
        <f t="shared" ref="AH49:BM49" ca="1" si="32">AH13-AH31</f>
        <v>64.012394034525002</v>
      </c>
      <c r="AI49" s="22">
        <f t="shared" ca="1" si="32"/>
        <v>62.744785088175</v>
      </c>
      <c r="AJ49" s="22">
        <f t="shared" ca="1" si="32"/>
        <v>67.09563038265</v>
      </c>
      <c r="AK49" s="22">
        <f t="shared" ca="1" si="32"/>
        <v>71.375561278125005</v>
      </c>
      <c r="AL49" s="22">
        <f t="shared" ca="1" si="32"/>
        <v>72.2996119827</v>
      </c>
      <c r="AM49" s="22">
        <f t="shared" ca="1" si="32"/>
        <v>74.40872863837501</v>
      </c>
      <c r="AN49" s="22">
        <f t="shared" ca="1" si="32"/>
        <v>77.421579026999993</v>
      </c>
      <c r="AO49" s="22">
        <f t="shared" ca="1" si="32"/>
        <v>82.2382278396</v>
      </c>
      <c r="AP49" s="22">
        <f t="shared" ca="1" si="32"/>
        <v>85.614237865050001</v>
      </c>
      <c r="AQ49" s="22">
        <f t="shared" ca="1" si="32"/>
        <v>90.661625503500005</v>
      </c>
      <c r="AR49" s="22">
        <f t="shared" ca="1" si="32"/>
        <v>95.159411953499998</v>
      </c>
      <c r="AS49" s="22">
        <f t="shared" ca="1" si="32"/>
        <v>98.305916308050001</v>
      </c>
      <c r="AT49" s="22">
        <f t="shared" ca="1" si="32"/>
        <v>102.99233679419999</v>
      </c>
      <c r="AU49" s="22">
        <f t="shared" ca="1" si="32"/>
        <v>107.1459795996</v>
      </c>
      <c r="AV49" s="22">
        <f t="shared" ca="1" si="32"/>
        <v>115.11705315067499</v>
      </c>
      <c r="AW49" s="22">
        <f t="shared" ca="1" si="32"/>
        <v>119.99735316465001</v>
      </c>
      <c r="AX49" s="22">
        <f t="shared" ca="1" si="32"/>
        <v>133.67919185400001</v>
      </c>
      <c r="AY49" s="22">
        <f t="shared" ca="1" si="32"/>
        <v>144.2679532368</v>
      </c>
      <c r="AZ49" s="22">
        <f t="shared" ca="1" si="32"/>
        <v>166.53027498194999</v>
      </c>
      <c r="BA49" s="22">
        <f t="shared" ca="1" si="32"/>
        <v>183.85965637200002</v>
      </c>
      <c r="BB49" s="22">
        <f t="shared" ca="1" si="32"/>
        <v>204.02879421735003</v>
      </c>
      <c r="BC49" s="22">
        <f t="shared" ca="1" si="32"/>
        <v>212.318054112</v>
      </c>
      <c r="BD49" s="22">
        <f t="shared" ca="1" si="32"/>
        <v>223.93714409850003</v>
      </c>
      <c r="BE49" s="22">
        <f t="shared" ca="1" si="32"/>
        <v>237.3754148424</v>
      </c>
      <c r="BF49" s="22">
        <f t="shared" ca="1" si="32"/>
        <v>255.98498340600003</v>
      </c>
      <c r="BG49" s="22">
        <f t="shared" ca="1" si="32"/>
        <v>287.68718766914998</v>
      </c>
      <c r="BH49" s="22">
        <f t="shared" ca="1" si="32"/>
        <v>310.19598174892496</v>
      </c>
      <c r="BI49" s="22">
        <f t="shared" ca="1" si="32"/>
        <v>345.30485414054999</v>
      </c>
      <c r="BJ49" s="22">
        <f t="shared" ca="1" si="32"/>
        <v>380.19880005120001</v>
      </c>
      <c r="BK49" s="22">
        <f t="shared" ca="1" si="32"/>
        <v>412.46743782930002</v>
      </c>
      <c r="BL49" s="22">
        <f t="shared" ca="1" si="32"/>
        <v>447.07068214290001</v>
      </c>
      <c r="BM49" s="22">
        <f t="shared" ca="1" si="32"/>
        <v>484.29887145412499</v>
      </c>
      <c r="BN49" s="22">
        <f t="shared" ref="BN49:CG49" ca="1" si="33">BN13-BN31</f>
        <v>531.00686339145</v>
      </c>
      <c r="BO49" s="22">
        <f t="shared" ca="1" si="33"/>
        <v>565.98604631910007</v>
      </c>
      <c r="BP49" s="22">
        <f t="shared" ca="1" si="33"/>
        <v>585.36761069760007</v>
      </c>
      <c r="BQ49" s="22">
        <f t="shared" ca="1" si="33"/>
        <v>627.5290647203999</v>
      </c>
      <c r="BR49" s="22">
        <f t="shared" ca="1" si="33"/>
        <v>692.42278104690001</v>
      </c>
      <c r="BS49" s="22">
        <f t="shared" ca="1" si="33"/>
        <v>754.10875731809995</v>
      </c>
      <c r="BT49" s="22">
        <f t="shared" ca="1" si="33"/>
        <v>817.54760232509989</v>
      </c>
      <c r="BU49" s="22">
        <f t="shared" ca="1" si="33"/>
        <v>874.51265622435005</v>
      </c>
      <c r="BV49" s="22">
        <f t="shared" ca="1" si="33"/>
        <v>936.06349500674992</v>
      </c>
      <c r="BW49" s="22">
        <f t="shared" ca="1" si="33"/>
        <v>977.44771013437492</v>
      </c>
      <c r="BX49" s="22">
        <f t="shared" ca="1" si="33"/>
        <v>1016.8325753222999</v>
      </c>
      <c r="BY49" s="22">
        <f t="shared" ca="1" si="33"/>
        <v>1040.8495243094999</v>
      </c>
      <c r="BZ49" s="22">
        <f t="shared" ca="1" si="33"/>
        <v>1060.0042531734</v>
      </c>
      <c r="CA49" s="22">
        <f t="shared" ca="1" si="33"/>
        <v>1079.4505254677999</v>
      </c>
      <c r="CB49" s="22">
        <f t="shared" ca="1" si="33"/>
        <v>1096.7562009442499</v>
      </c>
      <c r="CC49" s="22">
        <f t="shared" ca="1" si="33"/>
        <v>1116.1019501383498</v>
      </c>
      <c r="CD49" s="22">
        <f t="shared" ca="1" si="33"/>
        <v>1141.4076717225</v>
      </c>
      <c r="CE49" s="22">
        <f t="shared" ca="1" si="33"/>
        <v>1159.6278982662</v>
      </c>
      <c r="CF49" s="22">
        <f t="shared" ca="1" si="33"/>
        <v>1183.0781007954001</v>
      </c>
      <c r="CG49" s="22">
        <f t="shared" ca="1" si="33"/>
        <v>1228.0912804125001</v>
      </c>
      <c r="CH49" s="19"/>
    </row>
    <row r="50" spans="1:86" ht="12.75" x14ac:dyDescent="0.2">
      <c r="A50" s="29" t="str">
        <f ca="1">IFERROR(__xludf.DUMMYFUNCTION("""COMPUTED_VALUE"""),"subprime_q2")</f>
        <v>subprime_q2</v>
      </c>
      <c r="B50" s="23">
        <f t="shared" ref="B50:AG50" ca="1" si="34">B14-B32</f>
        <v>0</v>
      </c>
      <c r="C50" s="23">
        <f t="shared" ca="1" si="34"/>
        <v>0</v>
      </c>
      <c r="D50" s="23">
        <f t="shared" ca="1" si="34"/>
        <v>0</v>
      </c>
      <c r="E50" s="23">
        <f t="shared" ca="1" si="34"/>
        <v>0</v>
      </c>
      <c r="F50" s="23">
        <f t="shared" ca="1" si="34"/>
        <v>0</v>
      </c>
      <c r="G50" s="23">
        <f t="shared" ca="1" si="34"/>
        <v>0</v>
      </c>
      <c r="H50" s="23">
        <f t="shared" ca="1" si="34"/>
        <v>0</v>
      </c>
      <c r="I50" s="23">
        <f t="shared" ca="1" si="34"/>
        <v>0</v>
      </c>
      <c r="J50" s="23">
        <f t="shared" ca="1" si="34"/>
        <v>0</v>
      </c>
      <c r="K50" s="23">
        <f t="shared" ca="1" si="34"/>
        <v>0</v>
      </c>
      <c r="L50" s="23">
        <f t="shared" ca="1" si="34"/>
        <v>9.298309702800001</v>
      </c>
      <c r="M50" s="23">
        <f t="shared" ca="1" si="34"/>
        <v>61.432886018849999</v>
      </c>
      <c r="N50" s="23">
        <f t="shared" ca="1" si="34"/>
        <v>93.559379271074988</v>
      </c>
      <c r="O50" s="23">
        <f t="shared" ca="1" si="34"/>
        <v>110.66252012639998</v>
      </c>
      <c r="P50" s="23">
        <f t="shared" ca="1" si="34"/>
        <v>147.24483444277499</v>
      </c>
      <c r="Q50" s="23">
        <f t="shared" ca="1" si="34"/>
        <v>186.36824918249999</v>
      </c>
      <c r="R50" s="23">
        <f t="shared" ca="1" si="34"/>
        <v>187.55572256160002</v>
      </c>
      <c r="S50" s="23">
        <f t="shared" ca="1" si="34"/>
        <v>198.80788504102503</v>
      </c>
      <c r="T50" s="23">
        <f t="shared" ca="1" si="34"/>
        <v>231.44961813787501</v>
      </c>
      <c r="U50" s="23">
        <f t="shared" ca="1" si="34"/>
        <v>260.72009928720001</v>
      </c>
      <c r="V50" s="23">
        <f t="shared" ca="1" si="34"/>
        <v>276.83513727000002</v>
      </c>
      <c r="W50" s="23">
        <f t="shared" ca="1" si="34"/>
        <v>295.70189646375002</v>
      </c>
      <c r="X50" s="23">
        <f t="shared" ca="1" si="34"/>
        <v>324.92912003775001</v>
      </c>
      <c r="Y50" s="23">
        <f t="shared" ca="1" si="34"/>
        <v>352.67985050024998</v>
      </c>
      <c r="Z50" s="23">
        <f t="shared" ca="1" si="34"/>
        <v>352.47459849000001</v>
      </c>
      <c r="AA50" s="23">
        <f t="shared" ca="1" si="34"/>
        <v>365.33305128720002</v>
      </c>
      <c r="AB50" s="23">
        <f t="shared" ca="1" si="34"/>
        <v>371.70743925164999</v>
      </c>
      <c r="AC50" s="23">
        <f t="shared" ca="1" si="34"/>
        <v>380.7271332903</v>
      </c>
      <c r="AD50" s="23">
        <f t="shared" ca="1" si="34"/>
        <v>373.18704173842502</v>
      </c>
      <c r="AE50" s="23">
        <f t="shared" ca="1" si="34"/>
        <v>370.10752615125</v>
      </c>
      <c r="AF50" s="23">
        <f t="shared" ca="1" si="34"/>
        <v>370.72365630659999</v>
      </c>
      <c r="AG50" s="23">
        <f t="shared" ca="1" si="34"/>
        <v>371.20327923734999</v>
      </c>
      <c r="AH50" s="23">
        <f t="shared" ref="AH50:BM50" ca="1" si="35">AH14-AH32</f>
        <v>373.40488501619996</v>
      </c>
      <c r="AI50" s="23">
        <f t="shared" ca="1" si="35"/>
        <v>366.01051428540001</v>
      </c>
      <c r="AJ50" s="23">
        <f t="shared" ca="1" si="35"/>
        <v>364.52100012599999</v>
      </c>
      <c r="AK50" s="23">
        <f t="shared" ca="1" si="35"/>
        <v>360.88165722472502</v>
      </c>
      <c r="AL50" s="23">
        <f t="shared" ca="1" si="35"/>
        <v>359.16987707685001</v>
      </c>
      <c r="AM50" s="23">
        <f t="shared" ca="1" si="35"/>
        <v>361.50709441687502</v>
      </c>
      <c r="AN50" s="23">
        <f t="shared" ca="1" si="35"/>
        <v>358.19382098205</v>
      </c>
      <c r="AO50" s="23">
        <f t="shared" ca="1" si="35"/>
        <v>351.10269212129998</v>
      </c>
      <c r="AP50" s="23">
        <f t="shared" ca="1" si="35"/>
        <v>345.43803645374999</v>
      </c>
      <c r="AQ50" s="23">
        <f t="shared" ca="1" si="35"/>
        <v>339.43206089069997</v>
      </c>
      <c r="AR50" s="23">
        <f t="shared" ca="1" si="35"/>
        <v>334.74539540174999</v>
      </c>
      <c r="AS50" s="23">
        <f t="shared" ca="1" si="35"/>
        <v>332.54014762154998</v>
      </c>
      <c r="AT50" s="23">
        <f t="shared" ca="1" si="35"/>
        <v>327.75927588420001</v>
      </c>
      <c r="AU50" s="23">
        <f t="shared" ca="1" si="35"/>
        <v>323.82427655880002</v>
      </c>
      <c r="AV50" s="23">
        <f t="shared" ca="1" si="35"/>
        <v>320.60066120609997</v>
      </c>
      <c r="AW50" s="23">
        <f t="shared" ca="1" si="35"/>
        <v>316.31888147295001</v>
      </c>
      <c r="AX50" s="23">
        <f t="shared" ca="1" si="35"/>
        <v>320.77919093219998</v>
      </c>
      <c r="AY50" s="23">
        <f t="shared" ca="1" si="35"/>
        <v>319.38497315400002</v>
      </c>
      <c r="AZ50" s="23">
        <f t="shared" ca="1" si="35"/>
        <v>322.53394893945</v>
      </c>
      <c r="BA50" s="23">
        <f t="shared" ca="1" si="35"/>
        <v>326.20577911005</v>
      </c>
      <c r="BB50" s="23">
        <f t="shared" ca="1" si="35"/>
        <v>336.20809447979997</v>
      </c>
      <c r="BC50" s="23">
        <f t="shared" ca="1" si="35"/>
        <v>345.70731946575</v>
      </c>
      <c r="BD50" s="23">
        <f t="shared" ca="1" si="35"/>
        <v>348.83734116899996</v>
      </c>
      <c r="BE50" s="23">
        <f t="shared" ca="1" si="35"/>
        <v>352.52791435439997</v>
      </c>
      <c r="BF50" s="23">
        <f t="shared" ca="1" si="35"/>
        <v>358.11410824079996</v>
      </c>
      <c r="BG50" s="23">
        <f t="shared" ca="1" si="35"/>
        <v>362.75929958519998</v>
      </c>
      <c r="BH50" s="23">
        <f t="shared" ca="1" si="35"/>
        <v>375.11305804245001</v>
      </c>
      <c r="BI50" s="23">
        <f t="shared" ca="1" si="35"/>
        <v>392.81121502125006</v>
      </c>
      <c r="BJ50" s="23">
        <f t="shared" ca="1" si="35"/>
        <v>420.5634841044</v>
      </c>
      <c r="BK50" s="23">
        <f t="shared" ca="1" si="35"/>
        <v>452.56572887999999</v>
      </c>
      <c r="BL50" s="23">
        <f t="shared" ca="1" si="35"/>
        <v>473.3819412867</v>
      </c>
      <c r="BM50" s="23">
        <f t="shared" ca="1" si="35"/>
        <v>503.42844923475002</v>
      </c>
      <c r="BN50" s="23">
        <f t="shared" ref="BN50:CG50" ca="1" si="36">BN14-BN32</f>
        <v>548.96246547989995</v>
      </c>
      <c r="BO50" s="23">
        <f t="shared" ca="1" si="36"/>
        <v>582.24691440135007</v>
      </c>
      <c r="BP50" s="23">
        <f t="shared" ca="1" si="36"/>
        <v>605.50691351174999</v>
      </c>
      <c r="BQ50" s="23">
        <f t="shared" ca="1" si="36"/>
        <v>635.11237444619996</v>
      </c>
      <c r="BR50" s="23">
        <f t="shared" ca="1" si="36"/>
        <v>675.69564464940004</v>
      </c>
      <c r="BS50" s="23">
        <f t="shared" ca="1" si="36"/>
        <v>715.66986401475003</v>
      </c>
      <c r="BT50" s="23">
        <f t="shared" ca="1" si="36"/>
        <v>763.59494345099995</v>
      </c>
      <c r="BU50" s="23">
        <f t="shared" ca="1" si="36"/>
        <v>831.88720739497489</v>
      </c>
      <c r="BV50" s="23">
        <f t="shared" ca="1" si="36"/>
        <v>892.57311225224998</v>
      </c>
      <c r="BW50" s="23">
        <f t="shared" ca="1" si="36"/>
        <v>939.73780772700002</v>
      </c>
      <c r="BX50" s="23">
        <f t="shared" ca="1" si="36"/>
        <v>970.7241018336</v>
      </c>
      <c r="BY50" s="23">
        <f t="shared" ca="1" si="36"/>
        <v>991.84012767337492</v>
      </c>
      <c r="BZ50" s="23">
        <f t="shared" ca="1" si="36"/>
        <v>1022.9787090990001</v>
      </c>
      <c r="CA50" s="23">
        <f t="shared" ca="1" si="36"/>
        <v>1061.7998095687499</v>
      </c>
      <c r="CB50" s="23">
        <f t="shared" ca="1" si="36"/>
        <v>1081.2169320067501</v>
      </c>
      <c r="CC50" s="23">
        <f t="shared" ca="1" si="36"/>
        <v>1089.152576946525</v>
      </c>
      <c r="CD50" s="23">
        <f t="shared" ca="1" si="36"/>
        <v>1125.0833068239749</v>
      </c>
      <c r="CE50" s="23">
        <f t="shared" ca="1" si="36"/>
        <v>1190.3030031582</v>
      </c>
      <c r="CF50" s="23">
        <f t="shared" ca="1" si="36"/>
        <v>1217.7516794364001</v>
      </c>
      <c r="CG50" s="23">
        <f t="shared" ca="1" si="36"/>
        <v>1279.3458889574999</v>
      </c>
      <c r="CH50" s="19"/>
    </row>
    <row r="51" spans="1:86" ht="12.75" x14ac:dyDescent="0.2">
      <c r="A51" s="28" t="str">
        <f ca="1">IFERROR(__xludf.DUMMYFUNCTION("""COMPUTED_VALUE"""),"subprime_q3")</f>
        <v>subprime_q3</v>
      </c>
      <c r="B51" s="22">
        <f t="shared" ref="B51:AG51" ca="1" si="37">B15-B33</f>
        <v>0</v>
      </c>
      <c r="C51" s="22">
        <f t="shared" ca="1" si="37"/>
        <v>0</v>
      </c>
      <c r="D51" s="22">
        <f t="shared" ca="1" si="37"/>
        <v>0</v>
      </c>
      <c r="E51" s="22">
        <f t="shared" ca="1" si="37"/>
        <v>0</v>
      </c>
      <c r="F51" s="22">
        <f t="shared" ca="1" si="37"/>
        <v>0</v>
      </c>
      <c r="G51" s="22">
        <f t="shared" ca="1" si="37"/>
        <v>0</v>
      </c>
      <c r="H51" s="22">
        <f t="shared" ca="1" si="37"/>
        <v>0</v>
      </c>
      <c r="I51" s="22">
        <f t="shared" ca="1" si="37"/>
        <v>0</v>
      </c>
      <c r="J51" s="22">
        <f t="shared" ca="1" si="37"/>
        <v>0</v>
      </c>
      <c r="K51" s="22">
        <f t="shared" ca="1" si="37"/>
        <v>0</v>
      </c>
      <c r="L51" s="22">
        <f t="shared" ca="1" si="37"/>
        <v>11.671152687599999</v>
      </c>
      <c r="M51" s="22">
        <f t="shared" ca="1" si="37"/>
        <v>30.152053510725004</v>
      </c>
      <c r="N51" s="22">
        <f t="shared" ca="1" si="37"/>
        <v>62.378825776200003</v>
      </c>
      <c r="O51" s="22">
        <f t="shared" ca="1" si="37"/>
        <v>83.899407767174992</v>
      </c>
      <c r="P51" s="22">
        <f t="shared" ca="1" si="37"/>
        <v>95.995790977575012</v>
      </c>
      <c r="Q51" s="22">
        <f t="shared" ca="1" si="37"/>
        <v>111.99659793299999</v>
      </c>
      <c r="R51" s="22">
        <f t="shared" ca="1" si="37"/>
        <v>136.09097206289999</v>
      </c>
      <c r="S51" s="22">
        <f t="shared" ca="1" si="37"/>
        <v>152.04223430759998</v>
      </c>
      <c r="T51" s="22">
        <f t="shared" ca="1" si="37"/>
        <v>169.93629568087499</v>
      </c>
      <c r="U51" s="22">
        <f t="shared" ca="1" si="37"/>
        <v>171.04839655680001</v>
      </c>
      <c r="V51" s="22">
        <f t="shared" ca="1" si="37"/>
        <v>189.08511640904999</v>
      </c>
      <c r="W51" s="22">
        <f t="shared" ca="1" si="37"/>
        <v>186.39854404050001</v>
      </c>
      <c r="X51" s="22">
        <f t="shared" ca="1" si="37"/>
        <v>193.67382218714999</v>
      </c>
      <c r="Y51" s="22">
        <f t="shared" ca="1" si="37"/>
        <v>202.239017285025</v>
      </c>
      <c r="Z51" s="22">
        <f t="shared" ca="1" si="37"/>
        <v>208.91220455609999</v>
      </c>
      <c r="AA51" s="22">
        <f t="shared" ca="1" si="37"/>
        <v>224.5754235384</v>
      </c>
      <c r="AB51" s="22">
        <f t="shared" ca="1" si="37"/>
        <v>243.01394172217502</v>
      </c>
      <c r="AC51" s="22">
        <f t="shared" ca="1" si="37"/>
        <v>253.78113157319999</v>
      </c>
      <c r="AD51" s="22">
        <f t="shared" ca="1" si="37"/>
        <v>248.7551357907</v>
      </c>
      <c r="AE51" s="22">
        <f t="shared" ca="1" si="37"/>
        <v>254.31583239562502</v>
      </c>
      <c r="AF51" s="22">
        <f t="shared" ca="1" si="37"/>
        <v>285.70891035374996</v>
      </c>
      <c r="AG51" s="22">
        <f t="shared" ca="1" si="37"/>
        <v>298.70352387119999</v>
      </c>
      <c r="AH51" s="22">
        <f t="shared" ref="AH51:BM51" ca="1" si="38">AH15-AH33</f>
        <v>303.35248030732498</v>
      </c>
      <c r="AI51" s="22">
        <f t="shared" ca="1" si="38"/>
        <v>323.07930151200003</v>
      </c>
      <c r="AJ51" s="22">
        <f t="shared" ca="1" si="38"/>
        <v>352.66897117004999</v>
      </c>
      <c r="AK51" s="22">
        <f t="shared" ca="1" si="38"/>
        <v>345.68604244882499</v>
      </c>
      <c r="AL51" s="22">
        <f t="shared" ca="1" si="38"/>
        <v>348.68543239979999</v>
      </c>
      <c r="AM51" s="22">
        <f t="shared" ca="1" si="38"/>
        <v>348.08550951105002</v>
      </c>
      <c r="AN51" s="22">
        <f t="shared" ca="1" si="38"/>
        <v>341.19141909029997</v>
      </c>
      <c r="AO51" s="22">
        <f t="shared" ca="1" si="38"/>
        <v>335.77065386129999</v>
      </c>
      <c r="AP51" s="22">
        <f t="shared" ca="1" si="38"/>
        <v>329.12182250632497</v>
      </c>
      <c r="AQ51" s="22">
        <f t="shared" ca="1" si="38"/>
        <v>323.12659436280001</v>
      </c>
      <c r="AR51" s="22">
        <f t="shared" ca="1" si="38"/>
        <v>319.33424877750002</v>
      </c>
      <c r="AS51" s="22">
        <f t="shared" ca="1" si="38"/>
        <v>313.01038736549998</v>
      </c>
      <c r="AT51" s="22">
        <f t="shared" ca="1" si="38"/>
        <v>310.2020871066</v>
      </c>
      <c r="AU51" s="22">
        <f t="shared" ca="1" si="38"/>
        <v>304.51085360640002</v>
      </c>
      <c r="AV51" s="22">
        <f t="shared" ca="1" si="38"/>
        <v>309.9809213652</v>
      </c>
      <c r="AW51" s="22">
        <f t="shared" ca="1" si="38"/>
        <v>315.82480081987501</v>
      </c>
      <c r="AX51" s="22">
        <f t="shared" ca="1" si="38"/>
        <v>314.97424489050002</v>
      </c>
      <c r="AY51" s="22">
        <f t="shared" ca="1" si="38"/>
        <v>314.91144566879996</v>
      </c>
      <c r="AZ51" s="22">
        <f t="shared" ca="1" si="38"/>
        <v>330.00962418195002</v>
      </c>
      <c r="BA51" s="22">
        <f t="shared" ca="1" si="38"/>
        <v>327.6217163055</v>
      </c>
      <c r="BB51" s="22">
        <f t="shared" ca="1" si="38"/>
        <v>330.23372052330001</v>
      </c>
      <c r="BC51" s="22">
        <f t="shared" ca="1" si="38"/>
        <v>329.8871064054</v>
      </c>
      <c r="BD51" s="22">
        <f t="shared" ca="1" si="38"/>
        <v>335.80819688820003</v>
      </c>
      <c r="BE51" s="22">
        <f t="shared" ca="1" si="38"/>
        <v>344.17656893519995</v>
      </c>
      <c r="BF51" s="22">
        <f t="shared" ca="1" si="38"/>
        <v>344.68760729820002</v>
      </c>
      <c r="BG51" s="22">
        <f t="shared" ca="1" si="38"/>
        <v>357.82368829515002</v>
      </c>
      <c r="BH51" s="22">
        <f t="shared" ca="1" si="38"/>
        <v>385.02959741459995</v>
      </c>
      <c r="BI51" s="22">
        <f t="shared" ca="1" si="38"/>
        <v>407.91196368465</v>
      </c>
      <c r="BJ51" s="22">
        <f t="shared" ca="1" si="38"/>
        <v>432.54934087949994</v>
      </c>
      <c r="BK51" s="22">
        <f t="shared" ca="1" si="38"/>
        <v>467.51876982914996</v>
      </c>
      <c r="BL51" s="22">
        <f t="shared" ca="1" si="38"/>
        <v>505.37905923239998</v>
      </c>
      <c r="BM51" s="22">
        <f t="shared" ca="1" si="38"/>
        <v>540.97555631925002</v>
      </c>
      <c r="BN51" s="22">
        <f t="shared" ref="BN51:CG51" ca="1" si="39">BN15-BN33</f>
        <v>585.55194036682497</v>
      </c>
      <c r="BO51" s="22">
        <f t="shared" ca="1" si="39"/>
        <v>636.25230708929996</v>
      </c>
      <c r="BP51" s="22">
        <f t="shared" ca="1" si="39"/>
        <v>668.77652609865004</v>
      </c>
      <c r="BQ51" s="22">
        <f t="shared" ca="1" si="39"/>
        <v>712.24020077399996</v>
      </c>
      <c r="BR51" s="22">
        <f t="shared" ca="1" si="39"/>
        <v>764.94148727647496</v>
      </c>
      <c r="BS51" s="22">
        <f t="shared" ca="1" si="39"/>
        <v>819.59580344587505</v>
      </c>
      <c r="BT51" s="22">
        <f t="shared" ca="1" si="39"/>
        <v>896.23399270634991</v>
      </c>
      <c r="BU51" s="22">
        <f t="shared" ca="1" si="39"/>
        <v>957.68882952037507</v>
      </c>
      <c r="BV51" s="22">
        <f t="shared" ca="1" si="39"/>
        <v>999.28007295187513</v>
      </c>
      <c r="BW51" s="22">
        <f t="shared" ca="1" si="39"/>
        <v>1062.855130749</v>
      </c>
      <c r="BX51" s="22">
        <f t="shared" ca="1" si="39"/>
        <v>1097.933277183</v>
      </c>
      <c r="BY51" s="22">
        <f t="shared" ca="1" si="39"/>
        <v>1148.5500528836251</v>
      </c>
      <c r="BZ51" s="22">
        <f t="shared" ca="1" si="39"/>
        <v>1178.0468826588001</v>
      </c>
      <c r="CA51" s="22">
        <f t="shared" ca="1" si="39"/>
        <v>1223.4134487046499</v>
      </c>
      <c r="CB51" s="22">
        <f t="shared" ca="1" si="39"/>
        <v>1256.767230873</v>
      </c>
      <c r="CC51" s="22">
        <f t="shared" ca="1" si="39"/>
        <v>1302.6379173328501</v>
      </c>
      <c r="CD51" s="22">
        <f t="shared" ca="1" si="39"/>
        <v>1331.2474029627001</v>
      </c>
      <c r="CE51" s="22">
        <f t="shared" ca="1" si="39"/>
        <v>1357.9995356334</v>
      </c>
      <c r="CF51" s="22">
        <f t="shared" ca="1" si="39"/>
        <v>1409.6261650373999</v>
      </c>
      <c r="CG51" s="22">
        <f t="shared" ca="1" si="39"/>
        <v>1471.9127323949999</v>
      </c>
      <c r="CH51" s="19"/>
    </row>
    <row r="52" spans="1:86" ht="12.75" x14ac:dyDescent="0.2">
      <c r="A52" s="29" t="str">
        <f ca="1">IFERROR(__xludf.DUMMYFUNCTION("""COMPUTED_VALUE"""),"subprime_q4")</f>
        <v>subprime_q4</v>
      </c>
      <c r="B52" s="23">
        <f t="shared" ref="B52:AG52" ca="1" si="40">B16-B34</f>
        <v>0</v>
      </c>
      <c r="C52" s="23">
        <f t="shared" ca="1" si="40"/>
        <v>0</v>
      </c>
      <c r="D52" s="23">
        <f t="shared" ca="1" si="40"/>
        <v>0</v>
      </c>
      <c r="E52" s="23">
        <f t="shared" ca="1" si="40"/>
        <v>0</v>
      </c>
      <c r="F52" s="23">
        <f t="shared" ca="1" si="40"/>
        <v>0</v>
      </c>
      <c r="G52" s="23">
        <f t="shared" ca="1" si="40"/>
        <v>0</v>
      </c>
      <c r="H52" s="23">
        <f t="shared" ca="1" si="40"/>
        <v>0</v>
      </c>
      <c r="I52" s="23">
        <f t="shared" ca="1" si="40"/>
        <v>0</v>
      </c>
      <c r="J52" s="23">
        <f t="shared" ca="1" si="40"/>
        <v>0</v>
      </c>
      <c r="K52" s="23">
        <f t="shared" ca="1" si="40"/>
        <v>0</v>
      </c>
      <c r="L52" s="23">
        <f t="shared" ca="1" si="40"/>
        <v>11.594712657600001</v>
      </c>
      <c r="M52" s="23">
        <f t="shared" ca="1" si="40"/>
        <v>43.510262797274997</v>
      </c>
      <c r="N52" s="23">
        <f t="shared" ca="1" si="40"/>
        <v>68.42306006055</v>
      </c>
      <c r="O52" s="23">
        <f t="shared" ca="1" si="40"/>
        <v>67.068003009150004</v>
      </c>
      <c r="P52" s="23">
        <f t="shared" ca="1" si="40"/>
        <v>102.75573584872501</v>
      </c>
      <c r="Q52" s="23">
        <f t="shared" ca="1" si="40"/>
        <v>100.72126750050001</v>
      </c>
      <c r="R52" s="23">
        <f t="shared" ca="1" si="40"/>
        <v>134.25761625000001</v>
      </c>
      <c r="S52" s="23">
        <f t="shared" ca="1" si="40"/>
        <v>131.59941843749999</v>
      </c>
      <c r="T52" s="23">
        <f t="shared" ca="1" si="40"/>
        <v>157.96333361025</v>
      </c>
      <c r="U52" s="23">
        <f t="shared" ca="1" si="40"/>
        <v>154.83519243359999</v>
      </c>
      <c r="V52" s="23">
        <f t="shared" ca="1" si="40"/>
        <v>195.47242627747499</v>
      </c>
      <c r="W52" s="23">
        <f t="shared" ca="1" si="40"/>
        <v>219.86698318800001</v>
      </c>
      <c r="X52" s="23">
        <f t="shared" ca="1" si="40"/>
        <v>277.00421061869997</v>
      </c>
      <c r="Y52" s="23">
        <f t="shared" ca="1" si="40"/>
        <v>271.5192611187</v>
      </c>
      <c r="Z52" s="23">
        <f t="shared" ca="1" si="40"/>
        <v>266.14291361879998</v>
      </c>
      <c r="AA52" s="23">
        <f t="shared" ca="1" si="40"/>
        <v>260.87297413919998</v>
      </c>
      <c r="AB52" s="23">
        <f t="shared" ca="1" si="40"/>
        <v>281.85674323567497</v>
      </c>
      <c r="AC52" s="23">
        <f t="shared" ca="1" si="40"/>
        <v>276.27641526330001</v>
      </c>
      <c r="AD52" s="23">
        <f t="shared" ca="1" si="40"/>
        <v>270.804912755175</v>
      </c>
      <c r="AE52" s="23">
        <f t="shared" ca="1" si="40"/>
        <v>265.44344488312504</v>
      </c>
      <c r="AF52" s="23">
        <f t="shared" ca="1" si="40"/>
        <v>260.18717495984998</v>
      </c>
      <c r="AG52" s="23">
        <f t="shared" ca="1" si="40"/>
        <v>255.034893813525</v>
      </c>
      <c r="AH52" s="23">
        <f t="shared" ref="AH52:BM52" ca="1" si="41">AH16-AH34</f>
        <v>249.98539227232499</v>
      </c>
      <c r="AI52" s="23">
        <f t="shared" ca="1" si="41"/>
        <v>245.035042820775</v>
      </c>
      <c r="AJ52" s="23">
        <f t="shared" ca="1" si="41"/>
        <v>240.18263628705</v>
      </c>
      <c r="AK52" s="23">
        <f t="shared" ca="1" si="41"/>
        <v>235.42696349932501</v>
      </c>
      <c r="AL52" s="23">
        <f t="shared" ca="1" si="41"/>
        <v>230.76560611394999</v>
      </c>
      <c r="AM52" s="23">
        <f t="shared" ca="1" si="41"/>
        <v>226.19614578727499</v>
      </c>
      <c r="AN52" s="23">
        <f t="shared" ca="1" si="41"/>
        <v>221.71616417565002</v>
      </c>
      <c r="AO52" s="23">
        <f t="shared" ca="1" si="41"/>
        <v>217.3268704509</v>
      </c>
      <c r="AP52" s="23">
        <f t="shared" ca="1" si="41"/>
        <v>213.023427925725</v>
      </c>
      <c r="AQ52" s="23">
        <f t="shared" ca="1" si="41"/>
        <v>208.80462742829997</v>
      </c>
      <c r="AR52" s="23">
        <f t="shared" ca="1" si="41"/>
        <v>204.67046895862501</v>
      </c>
      <c r="AS52" s="23">
        <f t="shared" ca="1" si="41"/>
        <v>205.16868774764998</v>
      </c>
      <c r="AT52" s="23">
        <f t="shared" ca="1" si="41"/>
        <v>201.1064434434</v>
      </c>
      <c r="AU52" s="23">
        <f t="shared" ca="1" si="41"/>
        <v>197.1245784024</v>
      </c>
      <c r="AV52" s="23">
        <f t="shared" ca="1" si="41"/>
        <v>193.22061941654999</v>
      </c>
      <c r="AW52" s="23">
        <f t="shared" ca="1" si="41"/>
        <v>189.39456648585002</v>
      </c>
      <c r="AX52" s="23">
        <f t="shared" ca="1" si="41"/>
        <v>185.64394640220002</v>
      </c>
      <c r="AY52" s="23">
        <f t="shared" ca="1" si="41"/>
        <v>181.96875916559998</v>
      </c>
      <c r="AZ52" s="23">
        <f t="shared" ca="1" si="41"/>
        <v>186.42845518634999</v>
      </c>
      <c r="BA52" s="23">
        <f t="shared" ca="1" si="41"/>
        <v>182.73705855014998</v>
      </c>
      <c r="BB52" s="23">
        <f t="shared" ca="1" si="41"/>
        <v>182.00523191175</v>
      </c>
      <c r="BC52" s="23">
        <f t="shared" ca="1" si="41"/>
        <v>182.2470051567</v>
      </c>
      <c r="BD52" s="23">
        <f t="shared" ca="1" si="41"/>
        <v>186.58373760449999</v>
      </c>
      <c r="BE52" s="23">
        <f t="shared" ca="1" si="41"/>
        <v>186.65295382439999</v>
      </c>
      <c r="BF52" s="23">
        <f t="shared" ca="1" si="41"/>
        <v>189.9238692966</v>
      </c>
      <c r="BG52" s="23">
        <f t="shared" ca="1" si="41"/>
        <v>191.29621170825001</v>
      </c>
      <c r="BH52" s="23">
        <f t="shared" ca="1" si="41"/>
        <v>208.86477022365</v>
      </c>
      <c r="BI52" s="23">
        <f t="shared" ca="1" si="41"/>
        <v>211.11467466614999</v>
      </c>
      <c r="BJ52" s="23">
        <f t="shared" ca="1" si="41"/>
        <v>230.74193388870003</v>
      </c>
      <c r="BK52" s="23">
        <f t="shared" ca="1" si="41"/>
        <v>248.14821626999998</v>
      </c>
      <c r="BL52" s="23">
        <f t="shared" ca="1" si="41"/>
        <v>263.10995344650001</v>
      </c>
      <c r="BM52" s="23">
        <f t="shared" ca="1" si="41"/>
        <v>265.62765485587499</v>
      </c>
      <c r="BN52" s="23">
        <f t="shared" ref="BN52:CG52" ca="1" si="42">BN16-BN34</f>
        <v>293.89969662735001</v>
      </c>
      <c r="BO52" s="23">
        <f t="shared" ca="1" si="42"/>
        <v>307.47560130540001</v>
      </c>
      <c r="BP52" s="23">
        <f t="shared" ca="1" si="42"/>
        <v>327.57464636189997</v>
      </c>
      <c r="BQ52" s="23">
        <f t="shared" ca="1" si="42"/>
        <v>355.81142310480004</v>
      </c>
      <c r="BR52" s="23">
        <f t="shared" ca="1" si="42"/>
        <v>372.82925104950004</v>
      </c>
      <c r="BS52" s="23">
        <f t="shared" ca="1" si="42"/>
        <v>409.79052229274998</v>
      </c>
      <c r="BT52" s="23">
        <f t="shared" ca="1" si="42"/>
        <v>429.34192271430004</v>
      </c>
      <c r="BU52" s="23">
        <f t="shared" ca="1" si="42"/>
        <v>465.42731823719998</v>
      </c>
      <c r="BV52" s="23">
        <f t="shared" ca="1" si="42"/>
        <v>535.23650984512506</v>
      </c>
      <c r="BW52" s="23">
        <f t="shared" ca="1" si="42"/>
        <v>579.17641128524997</v>
      </c>
      <c r="BX52" s="23">
        <f t="shared" ca="1" si="42"/>
        <v>608.34281682029996</v>
      </c>
      <c r="BY52" s="23">
        <f t="shared" ca="1" si="42"/>
        <v>628.11996289237504</v>
      </c>
      <c r="BZ52" s="23">
        <f t="shared" ca="1" si="42"/>
        <v>688.7629881432</v>
      </c>
      <c r="CA52" s="23">
        <f t="shared" ca="1" si="42"/>
        <v>699.47901799829992</v>
      </c>
      <c r="CB52" s="23">
        <f t="shared" ca="1" si="42"/>
        <v>748.18025938425001</v>
      </c>
      <c r="CC52" s="23">
        <f t="shared" ca="1" si="42"/>
        <v>824.64178637190003</v>
      </c>
      <c r="CD52" s="23">
        <f t="shared" ca="1" si="42"/>
        <v>886.82616519434987</v>
      </c>
      <c r="CE52" s="23">
        <f t="shared" ca="1" si="42"/>
        <v>933.02345343780007</v>
      </c>
      <c r="CF52" s="23">
        <f t="shared" ca="1" si="42"/>
        <v>997.37254207260003</v>
      </c>
      <c r="CG52" s="23">
        <f t="shared" ca="1" si="42"/>
        <v>1043.8497523125</v>
      </c>
      <c r="CH52" s="19"/>
    </row>
    <row r="53" spans="1:86" ht="12.75" x14ac:dyDescent="0.2">
      <c r="A53" s="28" t="str">
        <f ca="1">IFERROR(__xludf.DUMMYFUNCTION("""COMPUTED_VALUE"""),"super_prime_q1")</f>
        <v>super_prime_q1</v>
      </c>
      <c r="B53" s="22">
        <f t="shared" ref="B53:AG53" ca="1" si="43">B17-B35</f>
        <v>0</v>
      </c>
      <c r="C53" s="22">
        <f t="shared" ca="1" si="43"/>
        <v>0</v>
      </c>
      <c r="D53" s="22">
        <f t="shared" ca="1" si="43"/>
        <v>0</v>
      </c>
      <c r="E53" s="22">
        <f t="shared" ca="1" si="43"/>
        <v>0</v>
      </c>
      <c r="F53" s="22">
        <f t="shared" ca="1" si="43"/>
        <v>0</v>
      </c>
      <c r="G53" s="22">
        <f t="shared" ca="1" si="43"/>
        <v>0</v>
      </c>
      <c r="H53" s="22">
        <f t="shared" ca="1" si="43"/>
        <v>0</v>
      </c>
      <c r="I53" s="22">
        <f t="shared" ca="1" si="43"/>
        <v>0</v>
      </c>
      <c r="J53" s="22">
        <f t="shared" ca="1" si="43"/>
        <v>0</v>
      </c>
      <c r="K53" s="22">
        <f t="shared" ca="1" si="43"/>
        <v>4.5395549199000005</v>
      </c>
      <c r="L53" s="22">
        <f t="shared" ca="1" si="43"/>
        <v>16.3291454853</v>
      </c>
      <c r="M53" s="22">
        <f t="shared" ca="1" si="43"/>
        <v>39.227094017100001</v>
      </c>
      <c r="N53" s="22">
        <f t="shared" ca="1" si="43"/>
        <v>106.34501110155</v>
      </c>
      <c r="O53" s="22">
        <f t="shared" ca="1" si="43"/>
        <v>137.0578384545</v>
      </c>
      <c r="P53" s="22">
        <f t="shared" ca="1" si="43"/>
        <v>160.442171223825</v>
      </c>
      <c r="Q53" s="22">
        <f t="shared" ca="1" si="43"/>
        <v>172.56421360799999</v>
      </c>
      <c r="R53" s="22">
        <f t="shared" ca="1" si="43"/>
        <v>231.45723706995</v>
      </c>
      <c r="S53" s="22">
        <f t="shared" ca="1" si="43"/>
        <v>245.82684443175003</v>
      </c>
      <c r="T53" s="22">
        <f t="shared" ca="1" si="43"/>
        <v>263.62234336027495</v>
      </c>
      <c r="U53" s="22">
        <f t="shared" ca="1" si="43"/>
        <v>292.9099281444</v>
      </c>
      <c r="V53" s="22">
        <f t="shared" ca="1" si="43"/>
        <v>296.96970530039999</v>
      </c>
      <c r="W53" s="22">
        <f t="shared" ca="1" si="43"/>
        <v>322.94374317929999</v>
      </c>
      <c r="X53" s="22">
        <f t="shared" ca="1" si="43"/>
        <v>347.53620915300002</v>
      </c>
      <c r="Y53" s="22">
        <f t="shared" ca="1" si="43"/>
        <v>365.342822958</v>
      </c>
      <c r="Z53" s="22">
        <f t="shared" ca="1" si="43"/>
        <v>385.37139370364997</v>
      </c>
      <c r="AA53" s="22">
        <f t="shared" ca="1" si="43"/>
        <v>384.12777851280003</v>
      </c>
      <c r="AB53" s="22">
        <f t="shared" ca="1" si="43"/>
        <v>418.24002894389997</v>
      </c>
      <c r="AC53" s="22">
        <f t="shared" ca="1" si="43"/>
        <v>425.885173468125</v>
      </c>
      <c r="AD53" s="22">
        <f t="shared" ca="1" si="43"/>
        <v>434.04544137502501</v>
      </c>
      <c r="AE53" s="22">
        <f t="shared" ca="1" si="43"/>
        <v>434.94778934249996</v>
      </c>
      <c r="AF53" s="22">
        <f t="shared" ca="1" si="43"/>
        <v>440.8657023582</v>
      </c>
      <c r="AG53" s="22">
        <f t="shared" ca="1" si="43"/>
        <v>458.37111561562506</v>
      </c>
      <c r="AH53" s="22">
        <f t="shared" ref="AH53:BM53" ca="1" si="44">AH17-AH35</f>
        <v>465.38166276457503</v>
      </c>
      <c r="AI53" s="22">
        <f t="shared" ca="1" si="44"/>
        <v>471.05942128499998</v>
      </c>
      <c r="AJ53" s="22">
        <f t="shared" ca="1" si="44"/>
        <v>475.98438728947502</v>
      </c>
      <c r="AK53" s="22">
        <f t="shared" ca="1" si="44"/>
        <v>501.567124279425</v>
      </c>
      <c r="AL53" s="22">
        <f t="shared" ca="1" si="44"/>
        <v>493.72326349529999</v>
      </c>
      <c r="AM53" s="22">
        <f t="shared" ca="1" si="44"/>
        <v>490.09335041999998</v>
      </c>
      <c r="AN53" s="22">
        <f t="shared" ca="1" si="44"/>
        <v>493.33530414630002</v>
      </c>
      <c r="AO53" s="22">
        <f t="shared" ca="1" si="44"/>
        <v>501.28712509709999</v>
      </c>
      <c r="AP53" s="22">
        <f t="shared" ca="1" si="44"/>
        <v>497.85442285657496</v>
      </c>
      <c r="AQ53" s="22">
        <f t="shared" ca="1" si="44"/>
        <v>496.84570327124999</v>
      </c>
      <c r="AR53" s="22">
        <f t="shared" ca="1" si="44"/>
        <v>499.89565152292505</v>
      </c>
      <c r="AS53" s="22">
        <f t="shared" ca="1" si="44"/>
        <v>503.70904118024998</v>
      </c>
      <c r="AT53" s="22">
        <f t="shared" ca="1" si="44"/>
        <v>498.77200355264995</v>
      </c>
      <c r="AU53" s="22">
        <f t="shared" ca="1" si="44"/>
        <v>492.04146208942495</v>
      </c>
      <c r="AV53" s="22">
        <f t="shared" ca="1" si="44"/>
        <v>488.56728821257502</v>
      </c>
      <c r="AW53" s="22">
        <f t="shared" ca="1" si="44"/>
        <v>479.40839818559999</v>
      </c>
      <c r="AX53" s="22">
        <f t="shared" ca="1" si="44"/>
        <v>470.66941185997507</v>
      </c>
      <c r="AY53" s="22">
        <f t="shared" ca="1" si="44"/>
        <v>476.07382621620002</v>
      </c>
      <c r="AZ53" s="22">
        <f t="shared" ca="1" si="44"/>
        <v>469.95836468669995</v>
      </c>
      <c r="BA53" s="22">
        <f t="shared" ca="1" si="44"/>
        <v>464.40887022922493</v>
      </c>
      <c r="BB53" s="22">
        <f t="shared" ca="1" si="44"/>
        <v>463.93404311722503</v>
      </c>
      <c r="BC53" s="22">
        <f t="shared" ca="1" si="44"/>
        <v>457.88887876747503</v>
      </c>
      <c r="BD53" s="22">
        <f t="shared" ca="1" si="44"/>
        <v>449.80482629204994</v>
      </c>
      <c r="BE53" s="22">
        <f t="shared" ca="1" si="44"/>
        <v>441.79651216259998</v>
      </c>
      <c r="BF53" s="22">
        <f t="shared" ca="1" si="44"/>
        <v>438.90400420334998</v>
      </c>
      <c r="BG53" s="22">
        <f t="shared" ca="1" si="44"/>
        <v>431.87607093630004</v>
      </c>
      <c r="BH53" s="22">
        <f t="shared" ca="1" si="44"/>
        <v>423.32313745567501</v>
      </c>
      <c r="BI53" s="22">
        <f t="shared" ca="1" si="44"/>
        <v>418.13093625817498</v>
      </c>
      <c r="BJ53" s="22">
        <f t="shared" ca="1" si="44"/>
        <v>409.85008486694994</v>
      </c>
      <c r="BK53" s="22">
        <f t="shared" ca="1" si="44"/>
        <v>404.16969481402498</v>
      </c>
      <c r="BL53" s="22">
        <f t="shared" ca="1" si="44"/>
        <v>396.16455989880001</v>
      </c>
      <c r="BM53" s="22">
        <f t="shared" ca="1" si="44"/>
        <v>396.28839688079995</v>
      </c>
      <c r="BN53" s="22">
        <f t="shared" ref="BN53:CG53" ca="1" si="45">BN17-BN35</f>
        <v>393.70787674454994</v>
      </c>
      <c r="BO53" s="22">
        <f t="shared" ca="1" si="45"/>
        <v>388.50318451395003</v>
      </c>
      <c r="BP53" s="22">
        <f t="shared" ca="1" si="45"/>
        <v>380.80976416064999</v>
      </c>
      <c r="BQ53" s="22">
        <f t="shared" ca="1" si="45"/>
        <v>378.09300039749996</v>
      </c>
      <c r="BR53" s="22">
        <f t="shared" ca="1" si="45"/>
        <v>372.72603447067502</v>
      </c>
      <c r="BS53" s="22">
        <f t="shared" ca="1" si="45"/>
        <v>366.85633476869998</v>
      </c>
      <c r="BT53" s="22">
        <f t="shared" ca="1" si="45"/>
        <v>361.89765019200001</v>
      </c>
      <c r="BU53" s="22">
        <f t="shared" ca="1" si="45"/>
        <v>360.33620158694998</v>
      </c>
      <c r="BV53" s="22">
        <f t="shared" ca="1" si="45"/>
        <v>359.86253120160001</v>
      </c>
      <c r="BW53" s="22">
        <f t="shared" ca="1" si="45"/>
        <v>354.18747608017497</v>
      </c>
      <c r="BX53" s="22">
        <f t="shared" ca="1" si="45"/>
        <v>347.17286135655002</v>
      </c>
      <c r="BY53" s="22">
        <f t="shared" ca="1" si="45"/>
        <v>341.39238800024998</v>
      </c>
      <c r="BZ53" s="22">
        <f t="shared" ca="1" si="45"/>
        <v>334.63358513175001</v>
      </c>
      <c r="CA53" s="22">
        <f t="shared" ca="1" si="45"/>
        <v>329.82635129400001</v>
      </c>
      <c r="CB53" s="22">
        <f t="shared" ca="1" si="45"/>
        <v>323.294281695</v>
      </c>
      <c r="CC53" s="22">
        <f t="shared" ca="1" si="45"/>
        <v>316.89301044600001</v>
      </c>
      <c r="CD53" s="22">
        <f t="shared" ca="1" si="45"/>
        <v>310.61730561299998</v>
      </c>
      <c r="CE53" s="22">
        <f t="shared" ca="1" si="45"/>
        <v>309.01921826400002</v>
      </c>
      <c r="CF53" s="22">
        <f t="shared" ca="1" si="45"/>
        <v>302.89926347400001</v>
      </c>
      <c r="CG53" s="22">
        <f t="shared" ca="1" si="45"/>
        <v>300.4785047268</v>
      </c>
      <c r="CH53" s="19"/>
    </row>
    <row r="54" spans="1:86" ht="12.75" x14ac:dyDescent="0.2">
      <c r="A54" s="29" t="str">
        <f ca="1">IFERROR(__xludf.DUMMYFUNCTION("""COMPUTED_VALUE"""),"super_prime_q2")</f>
        <v>super_prime_q2</v>
      </c>
      <c r="B54" s="23">
        <f t="shared" ref="B54:AG54" ca="1" si="46">B18-B36</f>
        <v>0</v>
      </c>
      <c r="C54" s="23">
        <f t="shared" ca="1" si="46"/>
        <v>0</v>
      </c>
      <c r="D54" s="23">
        <f t="shared" ca="1" si="46"/>
        <v>0</v>
      </c>
      <c r="E54" s="23">
        <f t="shared" ca="1" si="46"/>
        <v>0</v>
      </c>
      <c r="F54" s="23">
        <f t="shared" ca="1" si="46"/>
        <v>0</v>
      </c>
      <c r="G54" s="23">
        <f t="shared" ca="1" si="46"/>
        <v>0</v>
      </c>
      <c r="H54" s="23">
        <f t="shared" ca="1" si="46"/>
        <v>0</v>
      </c>
      <c r="I54" s="23">
        <f t="shared" ca="1" si="46"/>
        <v>0</v>
      </c>
      <c r="J54" s="23">
        <f t="shared" ca="1" si="46"/>
        <v>0</v>
      </c>
      <c r="K54" s="23">
        <f t="shared" ca="1" si="46"/>
        <v>54.866851177049995</v>
      </c>
      <c r="L54" s="23">
        <f t="shared" ca="1" si="46"/>
        <v>227.90014339755001</v>
      </c>
      <c r="M54" s="23">
        <f t="shared" ca="1" si="46"/>
        <v>531.44350612649998</v>
      </c>
      <c r="N54" s="23">
        <f t="shared" ca="1" si="46"/>
        <v>650.54677361407494</v>
      </c>
      <c r="O54" s="23">
        <f t="shared" ca="1" si="46"/>
        <v>768.83666378700002</v>
      </c>
      <c r="P54" s="23">
        <f t="shared" ca="1" si="46"/>
        <v>968.14250230522498</v>
      </c>
      <c r="Q54" s="23">
        <f t="shared" ca="1" si="46"/>
        <v>1148.2311725064001</v>
      </c>
      <c r="R54" s="23">
        <f t="shared" ca="1" si="46"/>
        <v>1299.0041903839501</v>
      </c>
      <c r="S54" s="23">
        <f t="shared" ca="1" si="46"/>
        <v>1448.67676445505</v>
      </c>
      <c r="T54" s="23">
        <f t="shared" ca="1" si="46"/>
        <v>1550.8720875224999</v>
      </c>
      <c r="U54" s="23">
        <f t="shared" ca="1" si="46"/>
        <v>1684.388089566</v>
      </c>
      <c r="V54" s="23">
        <f t="shared" ca="1" si="46"/>
        <v>1815.0130080027002</v>
      </c>
      <c r="W54" s="23">
        <f t="shared" ca="1" si="46"/>
        <v>1930.2396209144999</v>
      </c>
      <c r="X54" s="23">
        <f t="shared" ca="1" si="46"/>
        <v>2065.5377861054999</v>
      </c>
      <c r="Y54" s="23">
        <f t="shared" ca="1" si="46"/>
        <v>2191.1050200314999</v>
      </c>
      <c r="Z54" s="23">
        <f t="shared" ca="1" si="46"/>
        <v>2346.49696453245</v>
      </c>
      <c r="AA54" s="23">
        <f t="shared" ca="1" si="46"/>
        <v>2426.9127699654</v>
      </c>
      <c r="AB54" s="23">
        <f t="shared" ca="1" si="46"/>
        <v>2499.427056719775</v>
      </c>
      <c r="AC54" s="23">
        <f t="shared" ca="1" si="46"/>
        <v>2556.4843170056251</v>
      </c>
      <c r="AD54" s="23">
        <f t="shared" ca="1" si="46"/>
        <v>2625.2094921257999</v>
      </c>
      <c r="AE54" s="23">
        <f t="shared" ca="1" si="46"/>
        <v>2654.1118824790501</v>
      </c>
      <c r="AF54" s="23">
        <f t="shared" ca="1" si="46"/>
        <v>2696.1067545034502</v>
      </c>
      <c r="AG54" s="23">
        <f t="shared" ca="1" si="46"/>
        <v>2710.3397155687499</v>
      </c>
      <c r="AH54" s="23">
        <f t="shared" ref="AH54:BM54" ca="1" si="47">AH18-AH36</f>
        <v>2715.0740587034998</v>
      </c>
      <c r="AI54" s="23">
        <f t="shared" ca="1" si="47"/>
        <v>2717.2115244614997</v>
      </c>
      <c r="AJ54" s="23">
        <f t="shared" ca="1" si="47"/>
        <v>2667.2916983015248</v>
      </c>
      <c r="AK54" s="23">
        <f t="shared" ca="1" si="47"/>
        <v>2653.4728614964502</v>
      </c>
      <c r="AL54" s="23">
        <f t="shared" ca="1" si="47"/>
        <v>2624.9485747959002</v>
      </c>
      <c r="AM54" s="23">
        <f t="shared" ca="1" si="47"/>
        <v>2581.5765759750002</v>
      </c>
      <c r="AN54" s="23">
        <f t="shared" ca="1" si="47"/>
        <v>2558.9818097151001</v>
      </c>
      <c r="AO54" s="23">
        <f t="shared" ca="1" si="47"/>
        <v>2513.3132404133248</v>
      </c>
      <c r="AP54" s="23">
        <f t="shared" ca="1" si="47"/>
        <v>2468.8268314802253</v>
      </c>
      <c r="AQ54" s="23">
        <f t="shared" ca="1" si="47"/>
        <v>2428.4879343382499</v>
      </c>
      <c r="AR54" s="23">
        <f t="shared" ca="1" si="47"/>
        <v>2389.0392703962752</v>
      </c>
      <c r="AS54" s="23">
        <f t="shared" ca="1" si="47"/>
        <v>2361.6508446329999</v>
      </c>
      <c r="AT54" s="23">
        <f t="shared" ca="1" si="47"/>
        <v>2320.8182232286499</v>
      </c>
      <c r="AU54" s="23">
        <f t="shared" ca="1" si="47"/>
        <v>2274.8569995098251</v>
      </c>
      <c r="AV54" s="23">
        <f t="shared" ca="1" si="47"/>
        <v>2240.4490597417503</v>
      </c>
      <c r="AW54" s="23">
        <f t="shared" ca="1" si="47"/>
        <v>2202.7486903734002</v>
      </c>
      <c r="AX54" s="23">
        <f t="shared" ca="1" si="47"/>
        <v>2177.0616963682496</v>
      </c>
      <c r="AY54" s="23">
        <f t="shared" ca="1" si="47"/>
        <v>2144.6146420614</v>
      </c>
      <c r="AZ54" s="23">
        <f t="shared" ca="1" si="47"/>
        <v>2107.8249536522248</v>
      </c>
      <c r="BA54" s="23">
        <f t="shared" ca="1" si="47"/>
        <v>2075.8391455209749</v>
      </c>
      <c r="BB54" s="23">
        <f t="shared" ca="1" si="47"/>
        <v>2034.7281865059749</v>
      </c>
      <c r="BC54" s="23">
        <f t="shared" ca="1" si="47"/>
        <v>2000.1653902277999</v>
      </c>
      <c r="BD54" s="23">
        <f t="shared" ca="1" si="47"/>
        <v>1960.5659301642002</v>
      </c>
      <c r="BE54" s="23">
        <f t="shared" ca="1" si="47"/>
        <v>1921.7419677072003</v>
      </c>
      <c r="BF54" s="23">
        <f t="shared" ca="1" si="47"/>
        <v>1888.849675190625</v>
      </c>
      <c r="BG54" s="23">
        <f t="shared" ca="1" si="47"/>
        <v>1854.6311241234002</v>
      </c>
      <c r="BH54" s="23">
        <f t="shared" ca="1" si="47"/>
        <v>1819.8010600110752</v>
      </c>
      <c r="BI54" s="23">
        <f t="shared" ca="1" si="47"/>
        <v>1791.4352554392749</v>
      </c>
      <c r="BJ54" s="23">
        <f t="shared" ca="1" si="47"/>
        <v>1766.32159855905</v>
      </c>
      <c r="BK54" s="23">
        <f t="shared" ca="1" si="47"/>
        <v>1744.3957135196251</v>
      </c>
      <c r="BL54" s="23">
        <f t="shared" ca="1" si="47"/>
        <v>1712.904361872</v>
      </c>
      <c r="BM54" s="23">
        <f t="shared" ca="1" si="47"/>
        <v>1689.3554382201</v>
      </c>
      <c r="BN54" s="23">
        <f t="shared" ref="BN54:CG54" ca="1" si="48">BN18-BN36</f>
        <v>1659.724738237875</v>
      </c>
      <c r="BO54" s="23">
        <f t="shared" ca="1" si="48"/>
        <v>1634.0952043127249</v>
      </c>
      <c r="BP54" s="23">
        <f t="shared" ca="1" si="48"/>
        <v>1603.7789075757</v>
      </c>
      <c r="BQ54" s="23">
        <f t="shared" ca="1" si="48"/>
        <v>1585.9023466112999</v>
      </c>
      <c r="BR54" s="23">
        <f t="shared" ca="1" si="48"/>
        <v>1559.7205393256249</v>
      </c>
      <c r="BS54" s="23">
        <f t="shared" ca="1" si="48"/>
        <v>1542.2719277972999</v>
      </c>
      <c r="BT54" s="23">
        <f t="shared" ca="1" si="48"/>
        <v>1514.1968380539001</v>
      </c>
      <c r="BU54" s="23">
        <f t="shared" ca="1" si="48"/>
        <v>1489.041248355375</v>
      </c>
      <c r="BV54" s="23">
        <f t="shared" ca="1" si="48"/>
        <v>1459.5551793322502</v>
      </c>
      <c r="BW54" s="23">
        <f t="shared" ca="1" si="48"/>
        <v>1430.655689302125</v>
      </c>
      <c r="BX54" s="23">
        <f t="shared" ca="1" si="48"/>
        <v>1405.2079307758499</v>
      </c>
      <c r="BY54" s="23">
        <f t="shared" ca="1" si="48"/>
        <v>1377.3825507695251</v>
      </c>
      <c r="BZ54" s="23">
        <f t="shared" ca="1" si="48"/>
        <v>1350.113468439675</v>
      </c>
      <c r="CA54" s="23">
        <f t="shared" ca="1" si="48"/>
        <v>1323.37969142115</v>
      </c>
      <c r="CB54" s="23">
        <f t="shared" ca="1" si="48"/>
        <v>1300.8782735313748</v>
      </c>
      <c r="CC54" s="23">
        <f t="shared" ca="1" si="48"/>
        <v>1277.84630977035</v>
      </c>
      <c r="CD54" s="23">
        <f t="shared" ca="1" si="48"/>
        <v>1252.5400202729252</v>
      </c>
      <c r="CE54" s="23">
        <f t="shared" ca="1" si="48"/>
        <v>1230.5293728822001</v>
      </c>
      <c r="CF54" s="23">
        <f t="shared" ca="1" si="48"/>
        <v>1208.0044832554499</v>
      </c>
      <c r="CG54" s="23">
        <f t="shared" ca="1" si="48"/>
        <v>1184.0843362776</v>
      </c>
      <c r="CH54" s="19"/>
    </row>
    <row r="55" spans="1:86" ht="12.75" x14ac:dyDescent="0.2">
      <c r="A55" s="28" t="str">
        <f ca="1">IFERROR(__xludf.DUMMYFUNCTION("""COMPUTED_VALUE"""),"super_prime_q3")</f>
        <v>super_prime_q3</v>
      </c>
      <c r="B55" s="22">
        <f t="shared" ref="B55:AG55" ca="1" si="49">B19-B37</f>
        <v>0</v>
      </c>
      <c r="C55" s="22">
        <f t="shared" ca="1" si="49"/>
        <v>0</v>
      </c>
      <c r="D55" s="22">
        <f t="shared" ca="1" si="49"/>
        <v>0</v>
      </c>
      <c r="E55" s="22">
        <f t="shared" ca="1" si="49"/>
        <v>0</v>
      </c>
      <c r="F55" s="22">
        <f t="shared" ca="1" si="49"/>
        <v>0</v>
      </c>
      <c r="G55" s="22">
        <f t="shared" ca="1" si="49"/>
        <v>0</v>
      </c>
      <c r="H55" s="22">
        <f t="shared" ca="1" si="49"/>
        <v>0</v>
      </c>
      <c r="I55" s="22">
        <f t="shared" ca="1" si="49"/>
        <v>0</v>
      </c>
      <c r="J55" s="22">
        <f t="shared" ca="1" si="49"/>
        <v>0</v>
      </c>
      <c r="K55" s="22">
        <f t="shared" ca="1" si="49"/>
        <v>25.267931815499999</v>
      </c>
      <c r="L55" s="22">
        <f t="shared" ca="1" si="49"/>
        <v>180.26052845729998</v>
      </c>
      <c r="M55" s="22">
        <f t="shared" ca="1" si="49"/>
        <v>389.71047674542501</v>
      </c>
      <c r="N55" s="22">
        <f t="shared" ca="1" si="49"/>
        <v>604.78915581044998</v>
      </c>
      <c r="O55" s="22">
        <f t="shared" ca="1" si="49"/>
        <v>905.18617076474993</v>
      </c>
      <c r="P55" s="22">
        <f t="shared" ca="1" si="49"/>
        <v>1062.3660378534751</v>
      </c>
      <c r="Q55" s="22">
        <f t="shared" ca="1" si="49"/>
        <v>1209.323124642975</v>
      </c>
      <c r="R55" s="22">
        <f t="shared" ca="1" si="49"/>
        <v>1357.0708709875501</v>
      </c>
      <c r="S55" s="22">
        <f t="shared" ca="1" si="49"/>
        <v>1558.3710539598001</v>
      </c>
      <c r="T55" s="22">
        <f t="shared" ca="1" si="49"/>
        <v>1832.5238624420249</v>
      </c>
      <c r="U55" s="22">
        <f t="shared" ca="1" si="49"/>
        <v>1982.0140104996001</v>
      </c>
      <c r="V55" s="22">
        <f t="shared" ca="1" si="49"/>
        <v>2170.9378845126002</v>
      </c>
      <c r="W55" s="22">
        <f t="shared" ca="1" si="49"/>
        <v>2291.6864714948997</v>
      </c>
      <c r="X55" s="22">
        <f t="shared" ca="1" si="49"/>
        <v>2464.8230582692499</v>
      </c>
      <c r="Y55" s="22">
        <f t="shared" ca="1" si="49"/>
        <v>2684.10865193775</v>
      </c>
      <c r="Z55" s="22">
        <f t="shared" ca="1" si="49"/>
        <v>2915.7044472800999</v>
      </c>
      <c r="AA55" s="22">
        <f t="shared" ca="1" si="49"/>
        <v>3039.3093056400003</v>
      </c>
      <c r="AB55" s="22">
        <f t="shared" ca="1" si="49"/>
        <v>3204.7082329253249</v>
      </c>
      <c r="AC55" s="22">
        <f t="shared" ca="1" si="49"/>
        <v>3427.055152269375</v>
      </c>
      <c r="AD55" s="22">
        <f t="shared" ca="1" si="49"/>
        <v>3583.4483457546003</v>
      </c>
      <c r="AE55" s="22">
        <f t="shared" ca="1" si="49"/>
        <v>3721.204693824975</v>
      </c>
      <c r="AF55" s="22">
        <f t="shared" ca="1" si="49"/>
        <v>3806.2066728294003</v>
      </c>
      <c r="AG55" s="22">
        <f t="shared" ca="1" si="49"/>
        <v>3865.1436385593747</v>
      </c>
      <c r="AH55" s="22">
        <f t="shared" ref="AH55:BM55" ca="1" si="50">AH19-AH37</f>
        <v>3875.5689775210503</v>
      </c>
      <c r="AI55" s="22">
        <f t="shared" ca="1" si="50"/>
        <v>3963.8843921917501</v>
      </c>
      <c r="AJ55" s="22">
        <f t="shared" ca="1" si="50"/>
        <v>4036.9637004396754</v>
      </c>
      <c r="AK55" s="22">
        <f t="shared" ca="1" si="50"/>
        <v>4174.0144672676252</v>
      </c>
      <c r="AL55" s="22">
        <f t="shared" ca="1" si="50"/>
        <v>4249.0418581080003</v>
      </c>
      <c r="AM55" s="22">
        <f t="shared" ca="1" si="50"/>
        <v>4294.3193762999999</v>
      </c>
      <c r="AN55" s="22">
        <f t="shared" ca="1" si="50"/>
        <v>4319.3376440906995</v>
      </c>
      <c r="AO55" s="22">
        <f t="shared" ca="1" si="50"/>
        <v>4307.8280175948748</v>
      </c>
      <c r="AP55" s="22">
        <f t="shared" ca="1" si="50"/>
        <v>4268.2855234698</v>
      </c>
      <c r="AQ55" s="22">
        <f t="shared" ca="1" si="50"/>
        <v>4239.9183357697502</v>
      </c>
      <c r="AR55" s="22">
        <f t="shared" ca="1" si="50"/>
        <v>4217.6637591474755</v>
      </c>
      <c r="AS55" s="22">
        <f t="shared" ca="1" si="50"/>
        <v>4163.7979041630006</v>
      </c>
      <c r="AT55" s="22">
        <f t="shared" ca="1" si="50"/>
        <v>4102.4578961232</v>
      </c>
      <c r="AU55" s="22">
        <f t="shared" ca="1" si="50"/>
        <v>4073.5038072403504</v>
      </c>
      <c r="AV55" s="22">
        <f t="shared" ca="1" si="50"/>
        <v>4013.7478851219753</v>
      </c>
      <c r="AW55" s="22">
        <f t="shared" ca="1" si="50"/>
        <v>3954.3073980071999</v>
      </c>
      <c r="AX55" s="22">
        <f t="shared" ca="1" si="50"/>
        <v>3914.7950627922</v>
      </c>
      <c r="AY55" s="22">
        <f t="shared" ca="1" si="50"/>
        <v>3882.6354286440001</v>
      </c>
      <c r="AZ55" s="22">
        <f t="shared" ca="1" si="50"/>
        <v>3839.152492915875</v>
      </c>
      <c r="BA55" s="22">
        <f t="shared" ca="1" si="50"/>
        <v>3825.1982326191751</v>
      </c>
      <c r="BB55" s="22">
        <f t="shared" ca="1" si="50"/>
        <v>3816.7117149494252</v>
      </c>
      <c r="BC55" s="22">
        <f t="shared" ca="1" si="50"/>
        <v>3793.0859649141748</v>
      </c>
      <c r="BD55" s="22">
        <f t="shared" ca="1" si="50"/>
        <v>3772.2002866384501</v>
      </c>
      <c r="BE55" s="22">
        <f t="shared" ca="1" si="50"/>
        <v>3712.920911748</v>
      </c>
      <c r="BF55" s="22">
        <f t="shared" ca="1" si="50"/>
        <v>3645.5146257773249</v>
      </c>
      <c r="BG55" s="22">
        <f t="shared" ca="1" si="50"/>
        <v>3608.2896145755003</v>
      </c>
      <c r="BH55" s="22">
        <f t="shared" ca="1" si="50"/>
        <v>3582.1551143086499</v>
      </c>
      <c r="BI55" s="22">
        <f t="shared" ca="1" si="50"/>
        <v>3548.7417665841749</v>
      </c>
      <c r="BJ55" s="22">
        <f t="shared" ca="1" si="50"/>
        <v>3489.54832492695</v>
      </c>
      <c r="BK55" s="22">
        <f t="shared" ca="1" si="50"/>
        <v>3443.829414801975</v>
      </c>
      <c r="BL55" s="22">
        <f t="shared" ca="1" si="50"/>
        <v>3474.1082049564002</v>
      </c>
      <c r="BM55" s="22">
        <f t="shared" ca="1" si="50"/>
        <v>3467.9586529173002</v>
      </c>
      <c r="BN55" s="22">
        <f t="shared" ref="BN55:CG55" ca="1" si="51">BN19-BN37</f>
        <v>3472.1140770798002</v>
      </c>
      <c r="BO55" s="22">
        <f t="shared" ca="1" si="51"/>
        <v>3465.3934031953504</v>
      </c>
      <c r="BP55" s="22">
        <f t="shared" ca="1" si="51"/>
        <v>3439.9103133638246</v>
      </c>
      <c r="BQ55" s="22">
        <f t="shared" ca="1" si="51"/>
        <v>3417.4026651888003</v>
      </c>
      <c r="BR55" s="22">
        <f t="shared" ca="1" si="51"/>
        <v>3412.1678937522001</v>
      </c>
      <c r="BS55" s="22">
        <f t="shared" ca="1" si="51"/>
        <v>3415.4092441094999</v>
      </c>
      <c r="BT55" s="22">
        <f t="shared" ca="1" si="51"/>
        <v>3410.4832810580997</v>
      </c>
      <c r="BU55" s="22">
        <f t="shared" ca="1" si="51"/>
        <v>3365.3135375004003</v>
      </c>
      <c r="BV55" s="22">
        <f t="shared" ca="1" si="51"/>
        <v>3336.7384292644497</v>
      </c>
      <c r="BW55" s="22">
        <f t="shared" ca="1" si="51"/>
        <v>3282.4939327504503</v>
      </c>
      <c r="BX55" s="22">
        <f t="shared" ca="1" si="51"/>
        <v>3243.4904438086496</v>
      </c>
      <c r="BY55" s="22">
        <f t="shared" ca="1" si="51"/>
        <v>3207.9780108897003</v>
      </c>
      <c r="BZ55" s="22">
        <f t="shared" ca="1" si="51"/>
        <v>3155.1384803453248</v>
      </c>
      <c r="CA55" s="22">
        <f t="shared" ca="1" si="51"/>
        <v>3100.5708297217498</v>
      </c>
      <c r="CB55" s="22">
        <f t="shared" ca="1" si="51"/>
        <v>3041.8009850497501</v>
      </c>
      <c r="CC55" s="22">
        <f t="shared" ca="1" si="51"/>
        <v>2991.1246899079501</v>
      </c>
      <c r="CD55" s="22">
        <f t="shared" ca="1" si="51"/>
        <v>2948.4649256114999</v>
      </c>
      <c r="CE55" s="22">
        <f t="shared" ca="1" si="51"/>
        <v>2907.7654539483001</v>
      </c>
      <c r="CF55" s="22">
        <f t="shared" ca="1" si="51"/>
        <v>2858.8438951952248</v>
      </c>
      <c r="CG55" s="22">
        <f t="shared" ca="1" si="51"/>
        <v>2815.9664016828001</v>
      </c>
      <c r="CH55" s="19"/>
    </row>
    <row r="56" spans="1:86" ht="12.75" x14ac:dyDescent="0.2">
      <c r="A56" s="29" t="str">
        <f ca="1">IFERROR(__xludf.DUMMYFUNCTION("""COMPUTED_VALUE"""),"super_prime_q4")</f>
        <v>super_prime_q4</v>
      </c>
      <c r="B56" s="23">
        <f t="shared" ref="B56:AG56" ca="1" si="52">B20-B38</f>
        <v>0</v>
      </c>
      <c r="C56" s="23">
        <f t="shared" ca="1" si="52"/>
        <v>0</v>
      </c>
      <c r="D56" s="23">
        <f t="shared" ca="1" si="52"/>
        <v>0</v>
      </c>
      <c r="E56" s="23">
        <f t="shared" ca="1" si="52"/>
        <v>0</v>
      </c>
      <c r="F56" s="23">
        <f t="shared" ca="1" si="52"/>
        <v>0</v>
      </c>
      <c r="G56" s="23">
        <f t="shared" ca="1" si="52"/>
        <v>0</v>
      </c>
      <c r="H56" s="23">
        <f t="shared" ca="1" si="52"/>
        <v>0</v>
      </c>
      <c r="I56" s="23">
        <f t="shared" ca="1" si="52"/>
        <v>0</v>
      </c>
      <c r="J56" s="23">
        <f t="shared" ca="1" si="52"/>
        <v>0</v>
      </c>
      <c r="K56" s="23">
        <f t="shared" ca="1" si="52"/>
        <v>519.32583443069996</v>
      </c>
      <c r="L56" s="23">
        <f t="shared" ca="1" si="52"/>
        <v>2530.6768932267751</v>
      </c>
      <c r="M56" s="23">
        <f t="shared" ca="1" si="52"/>
        <v>5058.5094268252506</v>
      </c>
      <c r="N56" s="23">
        <f t="shared" ca="1" si="52"/>
        <v>6585.5437494580492</v>
      </c>
      <c r="O56" s="23">
        <f t="shared" ca="1" si="52"/>
        <v>7545.931676859751</v>
      </c>
      <c r="P56" s="23">
        <f t="shared" ca="1" si="52"/>
        <v>8837.7999292461009</v>
      </c>
      <c r="Q56" s="23">
        <f t="shared" ca="1" si="52"/>
        <v>9854.6728517871743</v>
      </c>
      <c r="R56" s="23">
        <f t="shared" ca="1" si="52"/>
        <v>11061.85758240285</v>
      </c>
      <c r="S56" s="23">
        <f t="shared" ca="1" si="52"/>
        <v>12008.03875407255</v>
      </c>
      <c r="T56" s="23">
        <f t="shared" ca="1" si="52"/>
        <v>12964.076318526601</v>
      </c>
      <c r="U56" s="23">
        <f t="shared" ca="1" si="52"/>
        <v>13635.1720146348</v>
      </c>
      <c r="V56" s="23">
        <f t="shared" ca="1" si="52"/>
        <v>14413.871898223799</v>
      </c>
      <c r="W56" s="23">
        <f t="shared" ca="1" si="52"/>
        <v>15261.830239894651</v>
      </c>
      <c r="X56" s="23">
        <f t="shared" ca="1" si="52"/>
        <v>16090.189370850001</v>
      </c>
      <c r="Y56" s="23">
        <f t="shared" ca="1" si="52"/>
        <v>16455.134476481249</v>
      </c>
      <c r="Z56" s="23">
        <f t="shared" ca="1" si="52"/>
        <v>16922.923579129951</v>
      </c>
      <c r="AA56" s="23">
        <f t="shared" ca="1" si="52"/>
        <v>17311.177481065199</v>
      </c>
      <c r="AB56" s="23">
        <f t="shared" ca="1" si="52"/>
        <v>17666.045550059698</v>
      </c>
      <c r="AC56" s="23">
        <f t="shared" ca="1" si="52"/>
        <v>17909.367872598748</v>
      </c>
      <c r="AD56" s="23">
        <f t="shared" ca="1" si="52"/>
        <v>17952.853421181077</v>
      </c>
      <c r="AE56" s="23">
        <f t="shared" ca="1" si="52"/>
        <v>17931.456114785324</v>
      </c>
      <c r="AF56" s="23">
        <f t="shared" ca="1" si="52"/>
        <v>17973.628313618476</v>
      </c>
      <c r="AG56" s="23">
        <f t="shared" ca="1" si="52"/>
        <v>17936.640678290627</v>
      </c>
      <c r="AH56" s="23">
        <f t="shared" ref="AH56:BM56" ca="1" si="53">AH20-AH38</f>
        <v>17819.220310960423</v>
      </c>
      <c r="AI56" s="23">
        <f t="shared" ca="1" si="53"/>
        <v>17665.63216058175</v>
      </c>
      <c r="AJ56" s="23">
        <f t="shared" ca="1" si="53"/>
        <v>17469.460015246128</v>
      </c>
      <c r="AK56" s="23">
        <f t="shared" ca="1" si="53"/>
        <v>17215.99023351735</v>
      </c>
      <c r="AL56" s="23">
        <f t="shared" ca="1" si="53"/>
        <v>16973.069168868598</v>
      </c>
      <c r="AM56" s="23">
        <f t="shared" ca="1" si="53"/>
        <v>16796.91661497</v>
      </c>
      <c r="AN56" s="23">
        <f t="shared" ca="1" si="53"/>
        <v>16570.429070141101</v>
      </c>
      <c r="AO56" s="23">
        <f t="shared" ca="1" si="53"/>
        <v>16306.1396041599</v>
      </c>
      <c r="AP56" s="23">
        <f t="shared" ca="1" si="53"/>
        <v>16019.041773536099</v>
      </c>
      <c r="AQ56" s="23">
        <f t="shared" ca="1" si="53"/>
        <v>15770.488286136149</v>
      </c>
      <c r="AR56" s="23">
        <f t="shared" ca="1" si="53"/>
        <v>15526.592121783751</v>
      </c>
      <c r="AS56" s="23">
        <f t="shared" ca="1" si="53"/>
        <v>15306.706258159502</v>
      </c>
      <c r="AT56" s="23">
        <f t="shared" ca="1" si="53"/>
        <v>15172.636992854401</v>
      </c>
      <c r="AU56" s="23">
        <f t="shared" ca="1" si="53"/>
        <v>15014.083247392275</v>
      </c>
      <c r="AV56" s="23">
        <f t="shared" ca="1" si="53"/>
        <v>14757.195161365802</v>
      </c>
      <c r="AW56" s="23">
        <f t="shared" ca="1" si="53"/>
        <v>14555.178092332799</v>
      </c>
      <c r="AX56" s="23">
        <f t="shared" ca="1" si="53"/>
        <v>14325.147276002848</v>
      </c>
      <c r="AY56" s="23">
        <f t="shared" ca="1" si="53"/>
        <v>14113.7792472744</v>
      </c>
      <c r="AZ56" s="23">
        <f t="shared" ca="1" si="53"/>
        <v>13966.178773014901</v>
      </c>
      <c r="BA56" s="23">
        <f t="shared" ca="1" si="53"/>
        <v>13908.224901886875</v>
      </c>
      <c r="BB56" s="23">
        <f t="shared" ca="1" si="53"/>
        <v>13747.479847005823</v>
      </c>
      <c r="BC56" s="23">
        <f t="shared" ca="1" si="53"/>
        <v>13693.167722675025</v>
      </c>
      <c r="BD56" s="23">
        <f t="shared" ca="1" si="53"/>
        <v>13551.36042520035</v>
      </c>
      <c r="BE56" s="23">
        <f t="shared" ca="1" si="53"/>
        <v>13437.654857874</v>
      </c>
      <c r="BF56" s="23">
        <f t="shared" ca="1" si="53"/>
        <v>13320.06622400475</v>
      </c>
      <c r="BG56" s="23">
        <f t="shared" ca="1" si="53"/>
        <v>13312.5279622866</v>
      </c>
      <c r="BH56" s="23">
        <f t="shared" ca="1" si="53"/>
        <v>13271.71350089445</v>
      </c>
      <c r="BI56" s="23">
        <f t="shared" ca="1" si="53"/>
        <v>13408.939333242452</v>
      </c>
      <c r="BJ56" s="23">
        <f t="shared" ca="1" si="53"/>
        <v>13603.654006213048</v>
      </c>
      <c r="BK56" s="23">
        <f t="shared" ca="1" si="53"/>
        <v>13849.57264926015</v>
      </c>
      <c r="BL56" s="23">
        <f t="shared" ca="1" si="53"/>
        <v>13850.863503364799</v>
      </c>
      <c r="BM56" s="23">
        <f t="shared" ca="1" si="53"/>
        <v>13973.692629948302</v>
      </c>
      <c r="BN56" s="23">
        <f t="shared" ref="BN56:CG56" ca="1" si="54">BN20-BN38</f>
        <v>14111.560393262775</v>
      </c>
      <c r="BO56" s="23">
        <f t="shared" ca="1" si="54"/>
        <v>14387.485943023876</v>
      </c>
      <c r="BP56" s="23">
        <f t="shared" ca="1" si="54"/>
        <v>14707.356741227701</v>
      </c>
      <c r="BQ56" s="23">
        <f t="shared" ca="1" si="54"/>
        <v>15116.8647261141</v>
      </c>
      <c r="BR56" s="23">
        <f t="shared" ca="1" si="54"/>
        <v>15567.265210526924</v>
      </c>
      <c r="BS56" s="23">
        <f t="shared" ca="1" si="54"/>
        <v>16061.786292436802</v>
      </c>
      <c r="BT56" s="23">
        <f t="shared" ca="1" si="54"/>
        <v>16320.8301209811</v>
      </c>
      <c r="BU56" s="23">
        <f t="shared" ca="1" si="54"/>
        <v>16497.880869046574</v>
      </c>
      <c r="BV56" s="23">
        <f t="shared" ca="1" si="54"/>
        <v>16624.998233881801</v>
      </c>
      <c r="BW56" s="23">
        <f t="shared" ca="1" si="54"/>
        <v>16659.611442829424</v>
      </c>
      <c r="BX56" s="23">
        <f t="shared" ca="1" si="54"/>
        <v>16681.870178088302</v>
      </c>
      <c r="BY56" s="23">
        <f t="shared" ca="1" si="54"/>
        <v>16669.349617008149</v>
      </c>
      <c r="BZ56" s="23">
        <f t="shared" ca="1" si="54"/>
        <v>16593.579329043299</v>
      </c>
      <c r="CA56" s="23">
        <f t="shared" ca="1" si="54"/>
        <v>16499.718247605451</v>
      </c>
      <c r="CB56" s="23">
        <f t="shared" ca="1" si="54"/>
        <v>16318.416149862751</v>
      </c>
      <c r="CC56" s="23">
        <f t="shared" ca="1" si="54"/>
        <v>16083.744790331701</v>
      </c>
      <c r="CD56" s="23">
        <f t="shared" ca="1" si="54"/>
        <v>15961.262493895651</v>
      </c>
      <c r="CE56" s="23">
        <f t="shared" ca="1" si="54"/>
        <v>15829.503580889099</v>
      </c>
      <c r="CF56" s="23">
        <f t="shared" ca="1" si="54"/>
        <v>15600.543694718624</v>
      </c>
      <c r="CG56" s="23">
        <f t="shared" ca="1" si="54"/>
        <v>15437.5061214216</v>
      </c>
      <c r="CH56" s="19"/>
    </row>
    <row r="57" spans="1:86" ht="12.75" x14ac:dyDescent="0.2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</row>
    <row r="58" spans="1:86" ht="15" x14ac:dyDescent="0.25">
      <c r="A58" s="21" t="s">
        <v>37</v>
      </c>
      <c r="B58" s="21">
        <f>B$1</f>
        <v>1</v>
      </c>
      <c r="C58" s="21">
        <f t="shared" ref="C58:BN58" si="55">C$1</f>
        <v>2</v>
      </c>
      <c r="D58" s="21">
        <f t="shared" si="55"/>
        <v>3</v>
      </c>
      <c r="E58" s="21">
        <f t="shared" si="55"/>
        <v>4</v>
      </c>
      <c r="F58" s="21">
        <f t="shared" si="55"/>
        <v>5</v>
      </c>
      <c r="G58" s="21">
        <f t="shared" si="55"/>
        <v>6</v>
      </c>
      <c r="H58" s="21">
        <f t="shared" si="55"/>
        <v>7</v>
      </c>
      <c r="I58" s="21">
        <f t="shared" si="55"/>
        <v>8</v>
      </c>
      <c r="J58" s="21">
        <f t="shared" si="55"/>
        <v>9</v>
      </c>
      <c r="K58" s="21">
        <f t="shared" si="55"/>
        <v>10</v>
      </c>
      <c r="L58" s="21">
        <f t="shared" si="55"/>
        <v>11</v>
      </c>
      <c r="M58" s="21">
        <f t="shared" si="55"/>
        <v>12</v>
      </c>
      <c r="N58" s="21">
        <f t="shared" si="55"/>
        <v>13</v>
      </c>
      <c r="O58" s="21">
        <f t="shared" si="55"/>
        <v>14</v>
      </c>
      <c r="P58" s="21">
        <f t="shared" si="55"/>
        <v>15</v>
      </c>
      <c r="Q58" s="21">
        <f t="shared" si="55"/>
        <v>16</v>
      </c>
      <c r="R58" s="21">
        <f t="shared" si="55"/>
        <v>17</v>
      </c>
      <c r="S58" s="21">
        <f t="shared" si="55"/>
        <v>18</v>
      </c>
      <c r="T58" s="21">
        <f t="shared" si="55"/>
        <v>19</v>
      </c>
      <c r="U58" s="21">
        <f t="shared" si="55"/>
        <v>20</v>
      </c>
      <c r="V58" s="21">
        <f t="shared" si="55"/>
        <v>21</v>
      </c>
      <c r="W58" s="21">
        <f t="shared" si="55"/>
        <v>22</v>
      </c>
      <c r="X58" s="21">
        <f t="shared" si="55"/>
        <v>23</v>
      </c>
      <c r="Y58" s="21">
        <f t="shared" si="55"/>
        <v>24</v>
      </c>
      <c r="Z58" s="21">
        <f t="shared" si="55"/>
        <v>25</v>
      </c>
      <c r="AA58" s="21">
        <f t="shared" si="55"/>
        <v>26</v>
      </c>
      <c r="AB58" s="21">
        <f t="shared" si="55"/>
        <v>27</v>
      </c>
      <c r="AC58" s="21">
        <f t="shared" si="55"/>
        <v>28</v>
      </c>
      <c r="AD58" s="21">
        <f t="shared" si="55"/>
        <v>29</v>
      </c>
      <c r="AE58" s="21">
        <f t="shared" si="55"/>
        <v>30</v>
      </c>
      <c r="AF58" s="21">
        <f t="shared" si="55"/>
        <v>31</v>
      </c>
      <c r="AG58" s="21">
        <f t="shared" si="55"/>
        <v>32</v>
      </c>
      <c r="AH58" s="21">
        <f t="shared" si="55"/>
        <v>33</v>
      </c>
      <c r="AI58" s="21">
        <f t="shared" si="55"/>
        <v>34</v>
      </c>
      <c r="AJ58" s="21">
        <f t="shared" si="55"/>
        <v>35</v>
      </c>
      <c r="AK58" s="21">
        <f t="shared" si="55"/>
        <v>36</v>
      </c>
      <c r="AL58" s="21">
        <f t="shared" si="55"/>
        <v>37</v>
      </c>
      <c r="AM58" s="21">
        <f t="shared" si="55"/>
        <v>38</v>
      </c>
      <c r="AN58" s="21">
        <f t="shared" si="55"/>
        <v>39</v>
      </c>
      <c r="AO58" s="21">
        <f t="shared" si="55"/>
        <v>40</v>
      </c>
      <c r="AP58" s="21">
        <f t="shared" si="55"/>
        <v>41</v>
      </c>
      <c r="AQ58" s="21">
        <f t="shared" si="55"/>
        <v>42</v>
      </c>
      <c r="AR58" s="21">
        <f t="shared" si="55"/>
        <v>43</v>
      </c>
      <c r="AS58" s="21">
        <f t="shared" si="55"/>
        <v>44</v>
      </c>
      <c r="AT58" s="21">
        <f t="shared" si="55"/>
        <v>45</v>
      </c>
      <c r="AU58" s="21">
        <f t="shared" si="55"/>
        <v>46</v>
      </c>
      <c r="AV58" s="21">
        <f t="shared" si="55"/>
        <v>47</v>
      </c>
      <c r="AW58" s="21">
        <f t="shared" si="55"/>
        <v>48</v>
      </c>
      <c r="AX58" s="21">
        <f t="shared" si="55"/>
        <v>49</v>
      </c>
      <c r="AY58" s="21">
        <f t="shared" si="55"/>
        <v>50</v>
      </c>
      <c r="AZ58" s="21">
        <f t="shared" si="55"/>
        <v>51</v>
      </c>
      <c r="BA58" s="21">
        <f t="shared" si="55"/>
        <v>52</v>
      </c>
      <c r="BB58" s="21">
        <f t="shared" si="55"/>
        <v>53</v>
      </c>
      <c r="BC58" s="21">
        <f t="shared" si="55"/>
        <v>54</v>
      </c>
      <c r="BD58" s="21">
        <f t="shared" si="55"/>
        <v>55</v>
      </c>
      <c r="BE58" s="21">
        <f t="shared" si="55"/>
        <v>56</v>
      </c>
      <c r="BF58" s="21">
        <f t="shared" si="55"/>
        <v>57</v>
      </c>
      <c r="BG58" s="21">
        <f t="shared" si="55"/>
        <v>58</v>
      </c>
      <c r="BH58" s="21">
        <f t="shared" si="55"/>
        <v>59</v>
      </c>
      <c r="BI58" s="21">
        <f t="shared" si="55"/>
        <v>60</v>
      </c>
      <c r="BJ58" s="21">
        <f t="shared" si="55"/>
        <v>61</v>
      </c>
      <c r="BK58" s="21">
        <f t="shared" si="55"/>
        <v>62</v>
      </c>
      <c r="BL58" s="21">
        <f t="shared" si="55"/>
        <v>63</v>
      </c>
      <c r="BM58" s="21">
        <f t="shared" si="55"/>
        <v>64</v>
      </c>
      <c r="BN58" s="21">
        <f t="shared" si="55"/>
        <v>65</v>
      </c>
      <c r="BO58" s="21">
        <f t="shared" ref="BO58:CG58" si="56">BO$1</f>
        <v>66</v>
      </c>
      <c r="BP58" s="21">
        <f t="shared" si="56"/>
        <v>67</v>
      </c>
      <c r="BQ58" s="21">
        <f t="shared" si="56"/>
        <v>68</v>
      </c>
      <c r="BR58" s="21">
        <f t="shared" si="56"/>
        <v>69</v>
      </c>
      <c r="BS58" s="21">
        <f t="shared" si="56"/>
        <v>70</v>
      </c>
      <c r="BT58" s="21">
        <f t="shared" si="56"/>
        <v>71</v>
      </c>
      <c r="BU58" s="21">
        <f t="shared" si="56"/>
        <v>72</v>
      </c>
      <c r="BV58" s="21">
        <f t="shared" si="56"/>
        <v>73</v>
      </c>
      <c r="BW58" s="21">
        <f t="shared" si="56"/>
        <v>74</v>
      </c>
      <c r="BX58" s="21">
        <f t="shared" si="56"/>
        <v>75</v>
      </c>
      <c r="BY58" s="21">
        <f t="shared" si="56"/>
        <v>76</v>
      </c>
      <c r="BZ58" s="21">
        <f t="shared" si="56"/>
        <v>77</v>
      </c>
      <c r="CA58" s="21">
        <f t="shared" si="56"/>
        <v>78</v>
      </c>
      <c r="CB58" s="21">
        <f t="shared" si="56"/>
        <v>79</v>
      </c>
      <c r="CC58" s="21">
        <f t="shared" si="56"/>
        <v>80</v>
      </c>
      <c r="CD58" s="21">
        <f t="shared" si="56"/>
        <v>81</v>
      </c>
      <c r="CE58" s="21">
        <f t="shared" si="56"/>
        <v>82</v>
      </c>
      <c r="CF58" s="21">
        <f t="shared" si="56"/>
        <v>83</v>
      </c>
      <c r="CG58" s="21">
        <f t="shared" si="56"/>
        <v>84</v>
      </c>
      <c r="CH58" s="19"/>
    </row>
    <row r="59" spans="1:86" ht="12.75" x14ac:dyDescent="0.2">
      <c r="A59" s="28" t="str">
        <f ca="1">IFERROR(__xludf.DUMMYFUNCTION("UNIQUE(Segment_Monthly_gross_Recoverie!$A$2:$A$1196)"),"near_prime_q1")</f>
        <v>near_prime_q1</v>
      </c>
      <c r="B59" s="22">
        <f ca="1">B41*B$2</f>
        <v>0</v>
      </c>
      <c r="C59" s="22">
        <f t="shared" ref="C59:AG59" ca="1" si="57">C41*C$2</f>
        <v>0</v>
      </c>
      <c r="D59" s="22">
        <f t="shared" ca="1" si="57"/>
        <v>0</v>
      </c>
      <c r="E59" s="22">
        <f t="shared" ca="1" si="57"/>
        <v>0</v>
      </c>
      <c r="F59" s="22">
        <f t="shared" ca="1" si="57"/>
        <v>0</v>
      </c>
      <c r="G59" s="22">
        <f t="shared" ca="1" si="57"/>
        <v>0</v>
      </c>
      <c r="H59" s="22">
        <f t="shared" ca="1" si="57"/>
        <v>0</v>
      </c>
      <c r="I59" s="22">
        <f t="shared" ca="1" si="57"/>
        <v>0</v>
      </c>
      <c r="J59" s="22">
        <f t="shared" ca="1" si="57"/>
        <v>0</v>
      </c>
      <c r="K59" s="22">
        <f t="shared" ca="1" si="57"/>
        <v>9.2415493741193302</v>
      </c>
      <c r="L59" s="22">
        <f t="shared" ca="1" si="57"/>
        <v>44.39214873133259</v>
      </c>
      <c r="M59" s="22">
        <f t="shared" ca="1" si="57"/>
        <v>99.017864297000045</v>
      </c>
      <c r="N59" s="22">
        <f t="shared" ca="1" si="57"/>
        <v>125.52781060846885</v>
      </c>
      <c r="O59" s="22">
        <f t="shared" ca="1" si="57"/>
        <v>148.70225724087132</v>
      </c>
      <c r="P59" s="22">
        <f t="shared" ca="1" si="57"/>
        <v>183.10196313259343</v>
      </c>
      <c r="Q59" s="22">
        <f t="shared" ca="1" si="57"/>
        <v>219.06579205250947</v>
      </c>
      <c r="R59" s="22">
        <f t="shared" ca="1" si="57"/>
        <v>237.84725758581328</v>
      </c>
      <c r="S59" s="22">
        <f t="shared" ca="1" si="57"/>
        <v>258.1932588355487</v>
      </c>
      <c r="T59" s="22">
        <f t="shared" ca="1" si="57"/>
        <v>307.3092035709459</v>
      </c>
      <c r="U59" s="22">
        <f t="shared" ca="1" si="57"/>
        <v>342.98915477270072</v>
      </c>
      <c r="V59" s="22">
        <f t="shared" ca="1" si="57"/>
        <v>371.61501961827668</v>
      </c>
      <c r="W59" s="22">
        <f t="shared" ca="1" si="57"/>
        <v>392.1654268540787</v>
      </c>
      <c r="X59" s="22">
        <f t="shared" ca="1" si="57"/>
        <v>411.06511429132246</v>
      </c>
      <c r="Y59" s="22">
        <f t="shared" ca="1" si="57"/>
        <v>437.01553758375036</v>
      </c>
      <c r="Z59" s="22">
        <f t="shared" ca="1" si="57"/>
        <v>458.62988408770201</v>
      </c>
      <c r="AA59" s="22">
        <f t="shared" ca="1" si="57"/>
        <v>469.93346880789255</v>
      </c>
      <c r="AB59" s="22">
        <f t="shared" ca="1" si="57"/>
        <v>471.85175145773485</v>
      </c>
      <c r="AC59" s="22">
        <f t="shared" ca="1" si="57"/>
        <v>488.92248036083555</v>
      </c>
      <c r="AD59" s="22">
        <f t="shared" ca="1" si="57"/>
        <v>504.52677336767141</v>
      </c>
      <c r="AE59" s="22">
        <f t="shared" ca="1" si="57"/>
        <v>503.84663381855711</v>
      </c>
      <c r="AF59" s="22">
        <f t="shared" ca="1" si="57"/>
        <v>502.70724896694747</v>
      </c>
      <c r="AG59" s="22">
        <f t="shared" ca="1" si="57"/>
        <v>516.50560566080435</v>
      </c>
      <c r="AH59" s="22">
        <f t="shared" ref="AH59:BM59" ca="1" si="58">AH41*AH$2</f>
        <v>510.38136289718443</v>
      </c>
      <c r="AI59" s="22">
        <f t="shared" ca="1" si="58"/>
        <v>517.63977453444897</v>
      </c>
      <c r="AJ59" s="22">
        <f t="shared" ca="1" si="58"/>
        <v>539.81449752255219</v>
      </c>
      <c r="AK59" s="22">
        <f t="shared" ca="1" si="58"/>
        <v>539.89972452643292</v>
      </c>
      <c r="AL59" s="22">
        <f t="shared" ca="1" si="58"/>
        <v>538.87143302537265</v>
      </c>
      <c r="AM59" s="22">
        <f t="shared" ca="1" si="58"/>
        <v>537.91381577163543</v>
      </c>
      <c r="AN59" s="22">
        <f t="shared" ca="1" si="58"/>
        <v>535.44502957696784</v>
      </c>
      <c r="AO59" s="22">
        <f t="shared" ca="1" si="58"/>
        <v>525.99950620809739</v>
      </c>
      <c r="AP59" s="22">
        <f t="shared" ca="1" si="58"/>
        <v>520.11767865688716</v>
      </c>
      <c r="AQ59" s="22">
        <f t="shared" ca="1" si="58"/>
        <v>514.29690103443647</v>
      </c>
      <c r="AR59" s="22">
        <f t="shared" ca="1" si="58"/>
        <v>515.02356760352541</v>
      </c>
      <c r="AS59" s="22">
        <f t="shared" ca="1" si="58"/>
        <v>509.2773176238772</v>
      </c>
      <c r="AT59" s="22">
        <f t="shared" ca="1" si="58"/>
        <v>501.5551749697006</v>
      </c>
      <c r="AU59" s="22">
        <f t="shared" ca="1" si="58"/>
        <v>496.39654140287871</v>
      </c>
      <c r="AV59" s="22">
        <f t="shared" ca="1" si="58"/>
        <v>485.74112913158598</v>
      </c>
      <c r="AW59" s="22">
        <f t="shared" ca="1" si="58"/>
        <v>485.72241513491105</v>
      </c>
      <c r="AX59" s="22">
        <f t="shared" ca="1" si="58"/>
        <v>483.2332119892975</v>
      </c>
      <c r="AY59" s="22">
        <f t="shared" ca="1" si="58"/>
        <v>478.74201111513912</v>
      </c>
      <c r="AZ59" s="22">
        <f t="shared" ca="1" si="58"/>
        <v>470.13421278590818</v>
      </c>
      <c r="BA59" s="22">
        <f t="shared" ca="1" si="58"/>
        <v>457.67454542091298</v>
      </c>
      <c r="BB59" s="22">
        <f t="shared" ca="1" si="58"/>
        <v>446.1990740198782</v>
      </c>
      <c r="BC59" s="22">
        <f t="shared" ca="1" si="58"/>
        <v>440.57895016054181</v>
      </c>
      <c r="BD59" s="22">
        <f t="shared" ca="1" si="58"/>
        <v>431.60980857661559</v>
      </c>
      <c r="BE59" s="22">
        <f t="shared" ca="1" si="58"/>
        <v>423.91097031932287</v>
      </c>
      <c r="BF59" s="22">
        <f t="shared" ca="1" si="58"/>
        <v>420.04004321755178</v>
      </c>
      <c r="BG59" s="22">
        <f t="shared" ca="1" si="58"/>
        <v>411.35685155285319</v>
      </c>
      <c r="BH59" s="22">
        <f t="shared" ca="1" si="58"/>
        <v>404.09227254807587</v>
      </c>
      <c r="BI59" s="22">
        <f t="shared" ca="1" si="58"/>
        <v>395.55161796938376</v>
      </c>
      <c r="BJ59" s="22">
        <f t="shared" ca="1" si="58"/>
        <v>395.10214303849455</v>
      </c>
      <c r="BK59" s="22">
        <f t="shared" ca="1" si="58"/>
        <v>387.56527158475558</v>
      </c>
      <c r="BL59" s="22">
        <f t="shared" ca="1" si="58"/>
        <v>380.60448120752608</v>
      </c>
      <c r="BM59" s="22">
        <f t="shared" ca="1" si="58"/>
        <v>377.84139074985939</v>
      </c>
      <c r="BN59" s="22">
        <f t="shared" ref="BN59:CG59" ca="1" si="59">BN41*BN$2</f>
        <v>374.71452856193565</v>
      </c>
      <c r="BO59" s="22">
        <f t="shared" ca="1" si="59"/>
        <v>371.13943715941713</v>
      </c>
      <c r="BP59" s="22">
        <f t="shared" ca="1" si="59"/>
        <v>366.20032433211423</v>
      </c>
      <c r="BQ59" s="22">
        <f t="shared" ca="1" si="59"/>
        <v>362.80425481718231</v>
      </c>
      <c r="BR59" s="22">
        <f t="shared" ca="1" si="59"/>
        <v>359.56417161322827</v>
      </c>
      <c r="BS59" s="22">
        <f t="shared" ca="1" si="59"/>
        <v>358.23009563524352</v>
      </c>
      <c r="BT59" s="22">
        <f t="shared" ca="1" si="59"/>
        <v>355.17819279510792</v>
      </c>
      <c r="BU59" s="22">
        <f t="shared" ca="1" si="59"/>
        <v>350.48285591666848</v>
      </c>
      <c r="BV59" s="22">
        <f t="shared" ca="1" si="59"/>
        <v>346.51964962014449</v>
      </c>
      <c r="BW59" s="22">
        <f t="shared" ca="1" si="59"/>
        <v>338.8969446882441</v>
      </c>
      <c r="BX59" s="22">
        <f t="shared" ca="1" si="59"/>
        <v>330.8558913519293</v>
      </c>
      <c r="BY59" s="22">
        <f t="shared" ca="1" si="59"/>
        <v>322.1661823887315</v>
      </c>
      <c r="BZ59" s="22">
        <f t="shared" ca="1" si="59"/>
        <v>315.19485848779783</v>
      </c>
      <c r="CA59" s="22">
        <f t="shared" ca="1" si="59"/>
        <v>309.94162832496801</v>
      </c>
      <c r="CB59" s="22">
        <f t="shared" ca="1" si="59"/>
        <v>299.9040116491401</v>
      </c>
      <c r="CC59" s="22">
        <f t="shared" ca="1" si="59"/>
        <v>291.07762018735036</v>
      </c>
      <c r="CD59" s="22">
        <f t="shared" ca="1" si="59"/>
        <v>282.10731521743793</v>
      </c>
      <c r="CE59" s="22">
        <f t="shared" ca="1" si="59"/>
        <v>275.32292516173942</v>
      </c>
      <c r="CF59" s="22">
        <f t="shared" ca="1" si="59"/>
        <v>267.18998525387394</v>
      </c>
      <c r="CG59" s="22">
        <f t="shared" ca="1" si="59"/>
        <v>259.41347491078386</v>
      </c>
      <c r="CH59" s="19"/>
    </row>
    <row r="60" spans="1:86" ht="12.75" x14ac:dyDescent="0.2">
      <c r="A60" s="29" t="str">
        <f ca="1">IFERROR(__xludf.DUMMYFUNCTION("""COMPUTED_VALUE"""),"near_prime_q2")</f>
        <v>near_prime_q2</v>
      </c>
      <c r="B60" s="23">
        <f t="shared" ref="B60:AG60" ca="1" si="60">B42*B$2</f>
        <v>0</v>
      </c>
      <c r="C60" s="23">
        <f t="shared" ca="1" si="60"/>
        <v>0</v>
      </c>
      <c r="D60" s="23">
        <f t="shared" ca="1" si="60"/>
        <v>0</v>
      </c>
      <c r="E60" s="23">
        <f t="shared" ca="1" si="60"/>
        <v>0</v>
      </c>
      <c r="F60" s="23">
        <f t="shared" ca="1" si="60"/>
        <v>0</v>
      </c>
      <c r="G60" s="23">
        <f t="shared" ca="1" si="60"/>
        <v>0</v>
      </c>
      <c r="H60" s="23">
        <f t="shared" ca="1" si="60"/>
        <v>0</v>
      </c>
      <c r="I60" s="23">
        <f t="shared" ca="1" si="60"/>
        <v>0</v>
      </c>
      <c r="J60" s="23">
        <f t="shared" ca="1" si="60"/>
        <v>0</v>
      </c>
      <c r="K60" s="23">
        <f t="shared" ca="1" si="60"/>
        <v>34.798704436804279</v>
      </c>
      <c r="L60" s="23">
        <f t="shared" ca="1" si="60"/>
        <v>285.38010671516565</v>
      </c>
      <c r="M60" s="23">
        <f t="shared" ca="1" si="60"/>
        <v>554.99679573800029</v>
      </c>
      <c r="N60" s="23">
        <f t="shared" ca="1" si="60"/>
        <v>853.25200331392932</v>
      </c>
      <c r="O60" s="23">
        <f t="shared" ca="1" si="60"/>
        <v>1031.9212283459949</v>
      </c>
      <c r="P60" s="23">
        <f t="shared" ca="1" si="60"/>
        <v>1207.722620434537</v>
      </c>
      <c r="Q60" s="23">
        <f t="shared" ca="1" si="60"/>
        <v>1409.1014434744875</v>
      </c>
      <c r="R60" s="23">
        <f t="shared" ca="1" si="60"/>
        <v>1616.7160407560291</v>
      </c>
      <c r="S60" s="23">
        <f t="shared" ca="1" si="60"/>
        <v>1763.0437332634276</v>
      </c>
      <c r="T60" s="23">
        <f t="shared" ca="1" si="60"/>
        <v>1916.0367385259597</v>
      </c>
      <c r="U60" s="23">
        <f t="shared" ca="1" si="60"/>
        <v>2019.0752543053284</v>
      </c>
      <c r="V60" s="23">
        <f t="shared" ca="1" si="60"/>
        <v>2189.4521421063009</v>
      </c>
      <c r="W60" s="23">
        <f t="shared" ca="1" si="60"/>
        <v>2363.2634287664346</v>
      </c>
      <c r="X60" s="23">
        <f t="shared" ca="1" si="60"/>
        <v>2460.0360068439873</v>
      </c>
      <c r="Y60" s="23">
        <f t="shared" ca="1" si="60"/>
        <v>2630.7721145165647</v>
      </c>
      <c r="Z60" s="23">
        <f t="shared" ca="1" si="60"/>
        <v>2689.6351452687818</v>
      </c>
      <c r="AA60" s="23">
        <f t="shared" ca="1" si="60"/>
        <v>2739.9897453225199</v>
      </c>
      <c r="AB60" s="23">
        <f t="shared" ca="1" si="60"/>
        <v>2776.7037121922758</v>
      </c>
      <c r="AC60" s="23">
        <f t="shared" ca="1" si="60"/>
        <v>2771.5024260218393</v>
      </c>
      <c r="AD60" s="23">
        <f t="shared" ca="1" si="60"/>
        <v>2749.534677294062</v>
      </c>
      <c r="AE60" s="23">
        <f t="shared" ca="1" si="60"/>
        <v>2726.7338734130658</v>
      </c>
      <c r="AF60" s="23">
        <f t="shared" ca="1" si="60"/>
        <v>2672.4299938271834</v>
      </c>
      <c r="AG60" s="23">
        <f t="shared" ca="1" si="60"/>
        <v>2655.1925272283011</v>
      </c>
      <c r="AH60" s="23">
        <f t="shared" ref="AH60:BM60" ca="1" si="61">AH42*AH$2</f>
        <v>2608.2273012046903</v>
      </c>
      <c r="AI60" s="23">
        <f t="shared" ca="1" si="61"/>
        <v>2562.3009345101</v>
      </c>
      <c r="AJ60" s="23">
        <f t="shared" ca="1" si="61"/>
        <v>2540.267002503314</v>
      </c>
      <c r="AK60" s="23">
        <f t="shared" ca="1" si="61"/>
        <v>2490.7375474110709</v>
      </c>
      <c r="AL60" s="23">
        <f t="shared" ca="1" si="61"/>
        <v>2443.344637964718</v>
      </c>
      <c r="AM60" s="23">
        <f t="shared" ca="1" si="61"/>
        <v>2390.212695426284</v>
      </c>
      <c r="AN60" s="23">
        <f t="shared" ca="1" si="61"/>
        <v>2338.8830005692848</v>
      </c>
      <c r="AO60" s="23">
        <f t="shared" ca="1" si="61"/>
        <v>2276.6961266597464</v>
      </c>
      <c r="AP60" s="23">
        <f t="shared" ca="1" si="61"/>
        <v>2222.7479230581484</v>
      </c>
      <c r="AQ60" s="23">
        <f t="shared" ca="1" si="61"/>
        <v>2160.2854404018481</v>
      </c>
      <c r="AR60" s="23">
        <f t="shared" ca="1" si="61"/>
        <v>2101.7077903031022</v>
      </c>
      <c r="AS60" s="23">
        <f t="shared" ca="1" si="61"/>
        <v>2038.3765443296354</v>
      </c>
      <c r="AT60" s="23">
        <f t="shared" ca="1" si="61"/>
        <v>1972.3557630641146</v>
      </c>
      <c r="AU60" s="23">
        <f t="shared" ca="1" si="61"/>
        <v>1913.7652262624417</v>
      </c>
      <c r="AV60" s="23">
        <f t="shared" ca="1" si="61"/>
        <v>1857.0280749945414</v>
      </c>
      <c r="AW60" s="23">
        <f t="shared" ca="1" si="61"/>
        <v>1812.7701477736573</v>
      </c>
      <c r="AX60" s="23">
        <f t="shared" ca="1" si="61"/>
        <v>1760.0222505858287</v>
      </c>
      <c r="AY60" s="23">
        <f t="shared" ca="1" si="61"/>
        <v>1702.8593834796841</v>
      </c>
      <c r="AZ60" s="23">
        <f t="shared" ca="1" si="61"/>
        <v>1662.6973622131748</v>
      </c>
      <c r="BA60" s="23">
        <f t="shared" ca="1" si="61"/>
        <v>1609.4023192330746</v>
      </c>
      <c r="BB60" s="23">
        <f t="shared" ca="1" si="61"/>
        <v>1565.4881764274073</v>
      </c>
      <c r="BC60" s="23">
        <f t="shared" ca="1" si="61"/>
        <v>1519.6567161276037</v>
      </c>
      <c r="BD60" s="23">
        <f t="shared" ca="1" si="61"/>
        <v>1477.113547544415</v>
      </c>
      <c r="BE60" s="23">
        <f t="shared" ca="1" si="61"/>
        <v>1438.0934570722488</v>
      </c>
      <c r="BF60" s="23">
        <f t="shared" ca="1" si="61"/>
        <v>1398.8188970146603</v>
      </c>
      <c r="BG60" s="23">
        <f t="shared" ca="1" si="61"/>
        <v>1362.0138292954969</v>
      </c>
      <c r="BH60" s="23">
        <f t="shared" ca="1" si="61"/>
        <v>1328.7049786615589</v>
      </c>
      <c r="BI60" s="23">
        <f t="shared" ca="1" si="61"/>
        <v>1290.9479267788836</v>
      </c>
      <c r="BJ60" s="23">
        <f t="shared" ca="1" si="61"/>
        <v>1259.6900567260202</v>
      </c>
      <c r="BK60" s="23">
        <f t="shared" ca="1" si="61"/>
        <v>1230.7769184126421</v>
      </c>
      <c r="BL60" s="23">
        <f t="shared" ca="1" si="61"/>
        <v>1202.8128154421413</v>
      </c>
      <c r="BM60" s="23">
        <f t="shared" ca="1" si="61"/>
        <v>1174.177801731207</v>
      </c>
      <c r="BN60" s="23">
        <f t="shared" ref="BN60:CG60" ca="1" si="62">BN42*BN$2</f>
        <v>1150.662342300755</v>
      </c>
      <c r="BO60" s="23">
        <f t="shared" ca="1" si="62"/>
        <v>1127.8495426941167</v>
      </c>
      <c r="BP60" s="23">
        <f t="shared" ca="1" si="62"/>
        <v>1102.3651647037705</v>
      </c>
      <c r="BQ60" s="23">
        <f t="shared" ca="1" si="62"/>
        <v>1081.7745303921081</v>
      </c>
      <c r="BR60" s="23">
        <f t="shared" ca="1" si="62"/>
        <v>1070.1525964509667</v>
      </c>
      <c r="BS60" s="23">
        <f t="shared" ca="1" si="62"/>
        <v>1048.0276359392549</v>
      </c>
      <c r="BT60" s="23">
        <f t="shared" ca="1" si="62"/>
        <v>1034.8014901267113</v>
      </c>
      <c r="BU60" s="23">
        <f t="shared" ca="1" si="62"/>
        <v>1020.9028620465588</v>
      </c>
      <c r="BV60" s="23">
        <f t="shared" ca="1" si="62"/>
        <v>998.121730302316</v>
      </c>
      <c r="BW60" s="23">
        <f t="shared" ca="1" si="62"/>
        <v>974.42195554555985</v>
      </c>
      <c r="BX60" s="23">
        <f t="shared" ca="1" si="62"/>
        <v>951.78753156711525</v>
      </c>
      <c r="BY60" s="23">
        <f t="shared" ca="1" si="62"/>
        <v>926.51202448932293</v>
      </c>
      <c r="BZ60" s="23">
        <f t="shared" ca="1" si="62"/>
        <v>899.48507925454874</v>
      </c>
      <c r="CA60" s="23">
        <f t="shared" ca="1" si="62"/>
        <v>877.05771697903765</v>
      </c>
      <c r="CB60" s="23">
        <f t="shared" ca="1" si="62"/>
        <v>854.3651185146681</v>
      </c>
      <c r="CC60" s="23">
        <f t="shared" ca="1" si="62"/>
        <v>828.26547625467356</v>
      </c>
      <c r="CD60" s="23">
        <f t="shared" ca="1" si="62"/>
        <v>804.46210289815679</v>
      </c>
      <c r="CE60" s="23">
        <f t="shared" ca="1" si="62"/>
        <v>778.54143359334228</v>
      </c>
      <c r="CF60" s="23">
        <f t="shared" ca="1" si="62"/>
        <v>756.50821483979894</v>
      </c>
      <c r="CG60" s="23">
        <f t="shared" ca="1" si="62"/>
        <v>735.26942297681626</v>
      </c>
      <c r="CH60" s="19"/>
    </row>
    <row r="61" spans="1:86" ht="12.75" x14ac:dyDescent="0.2">
      <c r="A61" s="28" t="str">
        <f ca="1">IFERROR(__xludf.DUMMYFUNCTION("""COMPUTED_VALUE"""),"near_prime_q3")</f>
        <v>near_prime_q3</v>
      </c>
      <c r="B61" s="22">
        <f t="shared" ref="B61:AG61" ca="1" si="63">B43*B$2</f>
        <v>0</v>
      </c>
      <c r="C61" s="22">
        <f t="shared" ca="1" si="63"/>
        <v>0</v>
      </c>
      <c r="D61" s="22">
        <f t="shared" ca="1" si="63"/>
        <v>0</v>
      </c>
      <c r="E61" s="22">
        <f t="shared" ca="1" si="63"/>
        <v>0</v>
      </c>
      <c r="F61" s="22">
        <f t="shared" ca="1" si="63"/>
        <v>0</v>
      </c>
      <c r="G61" s="22">
        <f t="shared" ca="1" si="63"/>
        <v>0</v>
      </c>
      <c r="H61" s="22">
        <f t="shared" ca="1" si="63"/>
        <v>0</v>
      </c>
      <c r="I61" s="22">
        <f t="shared" ca="1" si="63"/>
        <v>0</v>
      </c>
      <c r="J61" s="22">
        <f t="shared" ca="1" si="63"/>
        <v>0</v>
      </c>
      <c r="K61" s="22">
        <f t="shared" ca="1" si="63"/>
        <v>37.375311623570724</v>
      </c>
      <c r="L61" s="22">
        <f t="shared" ca="1" si="63"/>
        <v>172.99329721407261</v>
      </c>
      <c r="M61" s="22">
        <f t="shared" ca="1" si="63"/>
        <v>341.5918506660002</v>
      </c>
      <c r="N61" s="22">
        <f t="shared" ca="1" si="63"/>
        <v>508.25736188076542</v>
      </c>
      <c r="O61" s="22">
        <f t="shared" ca="1" si="63"/>
        <v>681.63674104086374</v>
      </c>
      <c r="P61" s="22">
        <f t="shared" ca="1" si="63"/>
        <v>839.00567294106418</v>
      </c>
      <c r="Q61" s="22">
        <f t="shared" ca="1" si="63"/>
        <v>931.92446136744115</v>
      </c>
      <c r="R61" s="22">
        <f t="shared" ca="1" si="63"/>
        <v>999.34715210922423</v>
      </c>
      <c r="S61" s="22">
        <f t="shared" ca="1" si="63"/>
        <v>1100.478353843524</v>
      </c>
      <c r="T61" s="22">
        <f t="shared" ca="1" si="63"/>
        <v>1234.8729925630248</v>
      </c>
      <c r="U61" s="22">
        <f t="shared" ca="1" si="63"/>
        <v>1324.8919643667411</v>
      </c>
      <c r="V61" s="22">
        <f t="shared" ca="1" si="63"/>
        <v>1410.942784942092</v>
      </c>
      <c r="W61" s="22">
        <f t="shared" ca="1" si="63"/>
        <v>1499.0783727267428</v>
      </c>
      <c r="X61" s="22">
        <f t="shared" ca="1" si="63"/>
        <v>1524.6257784717775</v>
      </c>
      <c r="Y61" s="22">
        <f t="shared" ca="1" si="63"/>
        <v>1621.8814357350013</v>
      </c>
      <c r="Z61" s="22">
        <f t="shared" ca="1" si="63"/>
        <v>1706.1094729591091</v>
      </c>
      <c r="AA61" s="22">
        <f t="shared" ca="1" si="63"/>
        <v>1770.0036941772644</v>
      </c>
      <c r="AB61" s="22">
        <f t="shared" ca="1" si="63"/>
        <v>1851.9474321083401</v>
      </c>
      <c r="AC61" s="22">
        <f t="shared" ca="1" si="63"/>
        <v>1896.8866401001335</v>
      </c>
      <c r="AD61" s="22">
        <f t="shared" ca="1" si="63"/>
        <v>1984.5911837796182</v>
      </c>
      <c r="AE61" s="22">
        <f t="shared" ca="1" si="63"/>
        <v>2022.7377961541752</v>
      </c>
      <c r="AF61" s="22">
        <f t="shared" ca="1" si="63"/>
        <v>2074.3389027281432</v>
      </c>
      <c r="AG61" s="22">
        <f t="shared" ca="1" si="63"/>
        <v>2088.1657280291379</v>
      </c>
      <c r="AH61" s="22">
        <f t="shared" ref="AH61:BM61" ca="1" si="64">AH43*AH$2</f>
        <v>2143.3578886005653</v>
      </c>
      <c r="AI61" s="22">
        <f t="shared" ca="1" si="64"/>
        <v>2162.1278932103328</v>
      </c>
      <c r="AJ61" s="22">
        <f t="shared" ca="1" si="64"/>
        <v>2182.4240766029075</v>
      </c>
      <c r="AK61" s="22">
        <f t="shared" ca="1" si="64"/>
        <v>2203.9036685350288</v>
      </c>
      <c r="AL61" s="22">
        <f t="shared" ca="1" si="64"/>
        <v>2199.1307492009187</v>
      </c>
      <c r="AM61" s="22">
        <f t="shared" ca="1" si="64"/>
        <v>2169.4279901123678</v>
      </c>
      <c r="AN61" s="22">
        <f t="shared" ca="1" si="64"/>
        <v>2135.1360533102438</v>
      </c>
      <c r="AO61" s="22">
        <f t="shared" ca="1" si="64"/>
        <v>2091.7919943346947</v>
      </c>
      <c r="AP61" s="22">
        <f t="shared" ca="1" si="64"/>
        <v>2028.3452908611955</v>
      </c>
      <c r="AQ61" s="22">
        <f t="shared" ca="1" si="64"/>
        <v>1976.2692556147983</v>
      </c>
      <c r="AR61" s="22">
        <f t="shared" ca="1" si="64"/>
        <v>1936.3827063191638</v>
      </c>
      <c r="AS61" s="22">
        <f t="shared" ca="1" si="64"/>
        <v>1889.3062940221064</v>
      </c>
      <c r="AT61" s="22">
        <f t="shared" ca="1" si="64"/>
        <v>1855.2537340986871</v>
      </c>
      <c r="AU61" s="22">
        <f t="shared" ca="1" si="64"/>
        <v>1806.3401522487911</v>
      </c>
      <c r="AV61" s="22">
        <f t="shared" ca="1" si="64"/>
        <v>1763.7062168100731</v>
      </c>
      <c r="AW61" s="22">
        <f t="shared" ca="1" si="64"/>
        <v>1720.7071445789234</v>
      </c>
      <c r="AX61" s="22">
        <f t="shared" ca="1" si="64"/>
        <v>1696.7524829624965</v>
      </c>
      <c r="AY61" s="22">
        <f t="shared" ca="1" si="64"/>
        <v>1665.6647522006135</v>
      </c>
      <c r="AZ61" s="22">
        <f t="shared" ca="1" si="64"/>
        <v>1627.571067776069</v>
      </c>
      <c r="BA61" s="22">
        <f t="shared" ca="1" si="64"/>
        <v>1585.1838333901953</v>
      </c>
      <c r="BB61" s="22">
        <f t="shared" ca="1" si="64"/>
        <v>1564.1968988413371</v>
      </c>
      <c r="BC61" s="22">
        <f t="shared" ca="1" si="64"/>
        <v>1527.6035202346468</v>
      </c>
      <c r="BD61" s="22">
        <f t="shared" ca="1" si="64"/>
        <v>1500.3661020782536</v>
      </c>
      <c r="BE61" s="22">
        <f t="shared" ca="1" si="64"/>
        <v>1475.8515610485745</v>
      </c>
      <c r="BF61" s="22">
        <f t="shared" ca="1" si="64"/>
        <v>1446.1651980016065</v>
      </c>
      <c r="BG61" s="22">
        <f t="shared" ca="1" si="64"/>
        <v>1429.4187192379923</v>
      </c>
      <c r="BH61" s="22">
        <f t="shared" ca="1" si="64"/>
        <v>1410.4616846957761</v>
      </c>
      <c r="BI61" s="22">
        <f t="shared" ca="1" si="64"/>
        <v>1394.7637517406351</v>
      </c>
      <c r="BJ61" s="22">
        <f t="shared" ca="1" si="64"/>
        <v>1399.4954870338213</v>
      </c>
      <c r="BK61" s="22">
        <f t="shared" ca="1" si="64"/>
        <v>1393.5307588030553</v>
      </c>
      <c r="BL61" s="22">
        <f t="shared" ca="1" si="64"/>
        <v>1392.3876451798881</v>
      </c>
      <c r="BM61" s="22">
        <f t="shared" ca="1" si="64"/>
        <v>1386.8552028741001</v>
      </c>
      <c r="BN61" s="22">
        <f t="shared" ref="BN61:CG61" ca="1" si="65">BN43*BN$2</f>
        <v>1393.5547634147915</v>
      </c>
      <c r="BO61" s="22">
        <f t="shared" ca="1" si="65"/>
        <v>1406.073377122239</v>
      </c>
      <c r="BP61" s="22">
        <f t="shared" ca="1" si="65"/>
        <v>1405.2606272623073</v>
      </c>
      <c r="BQ61" s="22">
        <f t="shared" ca="1" si="65"/>
        <v>1403.5382613888817</v>
      </c>
      <c r="BR61" s="22">
        <f t="shared" ca="1" si="65"/>
        <v>1409.5367927051291</v>
      </c>
      <c r="BS61" s="22">
        <f t="shared" ca="1" si="65"/>
        <v>1427.7308921495066</v>
      </c>
      <c r="BT61" s="22">
        <f t="shared" ca="1" si="65"/>
        <v>1429.1901256343033</v>
      </c>
      <c r="BU61" s="22">
        <f t="shared" ca="1" si="65"/>
        <v>1445.0371284371113</v>
      </c>
      <c r="BV61" s="22">
        <f t="shared" ca="1" si="65"/>
        <v>1447.0938304602571</v>
      </c>
      <c r="BW61" s="22">
        <f t="shared" ca="1" si="65"/>
        <v>1438.7221647663262</v>
      </c>
      <c r="BX61" s="22">
        <f t="shared" ca="1" si="65"/>
        <v>1436.0219246557358</v>
      </c>
      <c r="BY61" s="22">
        <f t="shared" ca="1" si="65"/>
        <v>1413.805416461277</v>
      </c>
      <c r="BZ61" s="22">
        <f t="shared" ca="1" si="65"/>
        <v>1394.7863735287988</v>
      </c>
      <c r="CA61" s="22">
        <f t="shared" ca="1" si="65"/>
        <v>1373.5325130016442</v>
      </c>
      <c r="CB61" s="22">
        <f t="shared" ca="1" si="65"/>
        <v>1338.7385236376037</v>
      </c>
      <c r="CC61" s="22">
        <f t="shared" ca="1" si="65"/>
        <v>1318.8756475990378</v>
      </c>
      <c r="CD61" s="22">
        <f t="shared" ca="1" si="65"/>
        <v>1297.7924453057713</v>
      </c>
      <c r="CE61" s="22">
        <f t="shared" ca="1" si="65"/>
        <v>1271.3167813031059</v>
      </c>
      <c r="CF61" s="22">
        <f t="shared" ca="1" si="65"/>
        <v>1242.4106959796707</v>
      </c>
      <c r="CG61" s="22">
        <f t="shared" ca="1" si="65"/>
        <v>1215.5519541183105</v>
      </c>
      <c r="CH61" s="19"/>
    </row>
    <row r="62" spans="1:86" ht="12.75" x14ac:dyDescent="0.2">
      <c r="A62" s="29" t="str">
        <f ca="1">IFERROR(__xludf.DUMMYFUNCTION("""COMPUTED_VALUE"""),"near_prime_q4")</f>
        <v>near_prime_q4</v>
      </c>
      <c r="B62" s="23">
        <f t="shared" ref="B62:AG62" ca="1" si="66">B44*B$2</f>
        <v>0</v>
      </c>
      <c r="C62" s="23">
        <f t="shared" ca="1" si="66"/>
        <v>0</v>
      </c>
      <c r="D62" s="23">
        <f t="shared" ca="1" si="66"/>
        <v>0</v>
      </c>
      <c r="E62" s="23">
        <f t="shared" ca="1" si="66"/>
        <v>0</v>
      </c>
      <c r="F62" s="23">
        <f t="shared" ca="1" si="66"/>
        <v>0</v>
      </c>
      <c r="G62" s="23">
        <f t="shared" ca="1" si="66"/>
        <v>0</v>
      </c>
      <c r="H62" s="23">
        <f t="shared" ca="1" si="66"/>
        <v>0</v>
      </c>
      <c r="I62" s="23">
        <f t="shared" ca="1" si="66"/>
        <v>0</v>
      </c>
      <c r="J62" s="23">
        <f t="shared" ca="1" si="66"/>
        <v>0</v>
      </c>
      <c r="K62" s="23">
        <f t="shared" ca="1" si="66"/>
        <v>97.485121347946205</v>
      </c>
      <c r="L62" s="23">
        <f t="shared" ca="1" si="66"/>
        <v>500.39798171575057</v>
      </c>
      <c r="M62" s="23">
        <f t="shared" ca="1" si="66"/>
        <v>960.70764738300045</v>
      </c>
      <c r="N62" s="23">
        <f t="shared" ca="1" si="66"/>
        <v>1476.6691247837598</v>
      </c>
      <c r="O62" s="23">
        <f t="shared" ca="1" si="66"/>
        <v>1858.9381177132143</v>
      </c>
      <c r="P62" s="23">
        <f t="shared" ca="1" si="66"/>
        <v>2143.7946917881545</v>
      </c>
      <c r="Q62" s="23">
        <f t="shared" ca="1" si="66"/>
        <v>2333.4008192223114</v>
      </c>
      <c r="R62" s="23">
        <f t="shared" ca="1" si="66"/>
        <v>2588.7540422511074</v>
      </c>
      <c r="S62" s="23">
        <f t="shared" ca="1" si="66"/>
        <v>2833.8441905284058</v>
      </c>
      <c r="T62" s="23">
        <f t="shared" ca="1" si="66"/>
        <v>2870.4837040525804</v>
      </c>
      <c r="U62" s="23">
        <f t="shared" ca="1" si="66"/>
        <v>2922.2205366344433</v>
      </c>
      <c r="V62" s="23">
        <f t="shared" ca="1" si="66"/>
        <v>3150.6865400186084</v>
      </c>
      <c r="W62" s="23">
        <f t="shared" ca="1" si="66"/>
        <v>3239.6295530256407</v>
      </c>
      <c r="X62" s="23">
        <f t="shared" ca="1" si="66"/>
        <v>3385.556994708164</v>
      </c>
      <c r="Y62" s="23">
        <f t="shared" ca="1" si="66"/>
        <v>3485.7096950868781</v>
      </c>
      <c r="Z62" s="23">
        <f t="shared" ca="1" si="66"/>
        <v>3515.6416062120711</v>
      </c>
      <c r="AA62" s="23">
        <f t="shared" ca="1" si="66"/>
        <v>3496.8766630014634</v>
      </c>
      <c r="AB62" s="23">
        <f t="shared" ca="1" si="66"/>
        <v>3553.9716253002071</v>
      </c>
      <c r="AC62" s="23">
        <f t="shared" ca="1" si="66"/>
        <v>3572.0974415048599</v>
      </c>
      <c r="AD62" s="23">
        <f t="shared" ca="1" si="66"/>
        <v>3524.9568730716469</v>
      </c>
      <c r="AE62" s="23">
        <f t="shared" ca="1" si="66"/>
        <v>3464.7967052957365</v>
      </c>
      <c r="AF62" s="23">
        <f t="shared" ca="1" si="66"/>
        <v>3464.1325351181358</v>
      </c>
      <c r="AG62" s="23">
        <f t="shared" ca="1" si="66"/>
        <v>3364.8051439009455</v>
      </c>
      <c r="AH62" s="23">
        <f t="shared" ref="AH62:BM62" ca="1" si="67">AH44*AH$2</f>
        <v>3263.8482998312302</v>
      </c>
      <c r="AI62" s="23">
        <f t="shared" ca="1" si="67"/>
        <v>3207.4627949845758</v>
      </c>
      <c r="AJ62" s="23">
        <f t="shared" ca="1" si="67"/>
        <v>3096.5449874141964</v>
      </c>
      <c r="AK62" s="23">
        <f t="shared" ca="1" si="67"/>
        <v>3004.5016587485716</v>
      </c>
      <c r="AL62" s="23">
        <f t="shared" ca="1" si="67"/>
        <v>2900.6044893656253</v>
      </c>
      <c r="AM62" s="23">
        <f t="shared" ca="1" si="67"/>
        <v>2800.3045933965946</v>
      </c>
      <c r="AN62" s="23">
        <f t="shared" ca="1" si="67"/>
        <v>2703.462564741154</v>
      </c>
      <c r="AO62" s="23">
        <f t="shared" ca="1" si="67"/>
        <v>2611.7400218865287</v>
      </c>
      <c r="AP62" s="23">
        <f t="shared" ca="1" si="67"/>
        <v>2521.425076541866</v>
      </c>
      <c r="AQ62" s="23">
        <f t="shared" ca="1" si="67"/>
        <v>2435.5070940518294</v>
      </c>
      <c r="AR62" s="23">
        <f t="shared" ca="1" si="67"/>
        <v>2351.2897556288349</v>
      </c>
      <c r="AS62" s="23">
        <f t="shared" ca="1" si="67"/>
        <v>2269.9801480223105</v>
      </c>
      <c r="AT62" s="23">
        <f t="shared" ca="1" si="67"/>
        <v>2200.7145587005411</v>
      </c>
      <c r="AU62" s="23">
        <f t="shared" ca="1" si="67"/>
        <v>2127.0049398828464</v>
      </c>
      <c r="AV62" s="23">
        <f t="shared" ca="1" si="67"/>
        <v>2053.4427895747817</v>
      </c>
      <c r="AW62" s="23">
        <f t="shared" ca="1" si="67"/>
        <v>1984.5924517389353</v>
      </c>
      <c r="AX62" s="23">
        <f t="shared" ca="1" si="67"/>
        <v>1920.087277770027</v>
      </c>
      <c r="AY62" s="23">
        <f t="shared" ca="1" si="67"/>
        <v>1858.180159840233</v>
      </c>
      <c r="AZ62" s="23">
        <f t="shared" ca="1" si="67"/>
        <v>1797.2207983852859</v>
      </c>
      <c r="BA62" s="23">
        <f t="shared" ca="1" si="67"/>
        <v>1753.9896609699463</v>
      </c>
      <c r="BB62" s="23">
        <f t="shared" ca="1" si="67"/>
        <v>1702.0158217945664</v>
      </c>
      <c r="BC62" s="23">
        <f t="shared" ca="1" si="67"/>
        <v>1651.4822295825727</v>
      </c>
      <c r="BD62" s="23">
        <f t="shared" ca="1" si="67"/>
        <v>1599.8621140711455</v>
      </c>
      <c r="BE62" s="23">
        <f t="shared" ca="1" si="67"/>
        <v>1566.3303096355667</v>
      </c>
      <c r="BF62" s="23">
        <f t="shared" ca="1" si="67"/>
        <v>1525.5447409027281</v>
      </c>
      <c r="BG62" s="23">
        <f t="shared" ca="1" si="67"/>
        <v>1494.9895557087902</v>
      </c>
      <c r="BH62" s="23">
        <f t="shared" ca="1" si="67"/>
        <v>1484.2364313583553</v>
      </c>
      <c r="BI62" s="23">
        <f t="shared" ca="1" si="67"/>
        <v>1475.4216754921724</v>
      </c>
      <c r="BJ62" s="23">
        <f t="shared" ca="1" si="67"/>
        <v>1465.8164550360004</v>
      </c>
      <c r="BK62" s="23">
        <f t="shared" ca="1" si="67"/>
        <v>1461.2632542734191</v>
      </c>
      <c r="BL62" s="23">
        <f t="shared" ca="1" si="67"/>
        <v>1447.1312377664842</v>
      </c>
      <c r="BM62" s="23">
        <f t="shared" ca="1" si="67"/>
        <v>1441.766636951528</v>
      </c>
      <c r="BN62" s="23">
        <f t="shared" ref="BN62:CG62" ca="1" si="68">BN44*BN$2</f>
        <v>1437.5196824339928</v>
      </c>
      <c r="BO62" s="23">
        <f t="shared" ca="1" si="68"/>
        <v>1422.2472537187009</v>
      </c>
      <c r="BP62" s="23">
        <f t="shared" ca="1" si="68"/>
        <v>1438.7118852387023</v>
      </c>
      <c r="BQ62" s="23">
        <f t="shared" ca="1" si="68"/>
        <v>1446.2230319013579</v>
      </c>
      <c r="BR62" s="23">
        <f t="shared" ca="1" si="68"/>
        <v>1469.2398672792312</v>
      </c>
      <c r="BS62" s="23">
        <f t="shared" ca="1" si="68"/>
        <v>1495.0689278661453</v>
      </c>
      <c r="BT62" s="23">
        <f t="shared" ca="1" si="68"/>
        <v>1540.428429621835</v>
      </c>
      <c r="BU62" s="23">
        <f t="shared" ca="1" si="68"/>
        <v>1539.1335358641104</v>
      </c>
      <c r="BV62" s="23">
        <f t="shared" ca="1" si="68"/>
        <v>1550.6922092549148</v>
      </c>
      <c r="BW62" s="23">
        <f t="shared" ca="1" si="68"/>
        <v>1552.2012715353812</v>
      </c>
      <c r="BX62" s="23">
        <f t="shared" ca="1" si="68"/>
        <v>1563.4159787283622</v>
      </c>
      <c r="BY62" s="23">
        <f t="shared" ca="1" si="68"/>
        <v>1568.3377070850977</v>
      </c>
      <c r="BZ62" s="23">
        <f t="shared" ca="1" si="68"/>
        <v>1579.6169629926401</v>
      </c>
      <c r="CA62" s="23">
        <f t="shared" ca="1" si="68"/>
        <v>1598.8084151366497</v>
      </c>
      <c r="CB62" s="23">
        <f t="shared" ca="1" si="68"/>
        <v>1630.8230064256222</v>
      </c>
      <c r="CC62" s="23">
        <f t="shared" ca="1" si="68"/>
        <v>1653.52911724621</v>
      </c>
      <c r="CD62" s="23">
        <f t="shared" ca="1" si="68"/>
        <v>1672.0705359181197</v>
      </c>
      <c r="CE62" s="23">
        <f t="shared" ca="1" si="68"/>
        <v>1695.4758779689764</v>
      </c>
      <c r="CF62" s="23">
        <f t="shared" ca="1" si="68"/>
        <v>1686.8649877781313</v>
      </c>
      <c r="CG62" s="23">
        <f t="shared" ca="1" si="68"/>
        <v>1678.5126225458721</v>
      </c>
      <c r="CH62" s="19"/>
    </row>
    <row r="63" spans="1:86" ht="15.75" customHeight="1" x14ac:dyDescent="0.2">
      <c r="A63" s="28" t="str">
        <f ca="1">IFERROR(__xludf.DUMMYFUNCTION("""COMPUTED_VALUE"""),"prime_q1")</f>
        <v>prime_q1</v>
      </c>
      <c r="B63" s="22">
        <f t="shared" ref="B63:AG63" ca="1" si="69">B45*B$2</f>
        <v>0</v>
      </c>
      <c r="C63" s="22">
        <f t="shared" ca="1" si="69"/>
        <v>0</v>
      </c>
      <c r="D63" s="22">
        <f t="shared" ca="1" si="69"/>
        <v>0</v>
      </c>
      <c r="E63" s="22">
        <f t="shared" ca="1" si="69"/>
        <v>0</v>
      </c>
      <c r="F63" s="22">
        <f t="shared" ca="1" si="69"/>
        <v>0</v>
      </c>
      <c r="G63" s="22">
        <f t="shared" ca="1" si="69"/>
        <v>0</v>
      </c>
      <c r="H63" s="22">
        <f t="shared" ca="1" si="69"/>
        <v>0</v>
      </c>
      <c r="I63" s="22">
        <f t="shared" ca="1" si="69"/>
        <v>0</v>
      </c>
      <c r="J63" s="22">
        <f t="shared" ca="1" si="69"/>
        <v>0</v>
      </c>
      <c r="K63" s="22">
        <f t="shared" ca="1" si="69"/>
        <v>0</v>
      </c>
      <c r="L63" s="22">
        <f t="shared" ca="1" si="69"/>
        <v>43.851117087325626</v>
      </c>
      <c r="M63" s="22">
        <f t="shared" ca="1" si="69"/>
        <v>57.328076812500015</v>
      </c>
      <c r="N63" s="22">
        <f t="shared" ca="1" si="69"/>
        <v>81.362255193941778</v>
      </c>
      <c r="O63" s="22">
        <f t="shared" ca="1" si="69"/>
        <v>117.16958819151952</v>
      </c>
      <c r="P63" s="22">
        <f t="shared" ca="1" si="69"/>
        <v>155.68991594663365</v>
      </c>
      <c r="Q63" s="22">
        <f t="shared" ca="1" si="69"/>
        <v>169.91534230570127</v>
      </c>
      <c r="R63" s="22">
        <f t="shared" ca="1" si="69"/>
        <v>188.39225397770559</v>
      </c>
      <c r="S63" s="22">
        <f t="shared" ca="1" si="69"/>
        <v>208.6398045810304</v>
      </c>
      <c r="T63" s="22">
        <f t="shared" ca="1" si="69"/>
        <v>238.2162518678671</v>
      </c>
      <c r="U63" s="22">
        <f t="shared" ca="1" si="69"/>
        <v>287.02894642280847</v>
      </c>
      <c r="V63" s="22">
        <f t="shared" ca="1" si="69"/>
        <v>296.59021976034779</v>
      </c>
      <c r="W63" s="22">
        <f t="shared" ca="1" si="69"/>
        <v>333.38578113427747</v>
      </c>
      <c r="X63" s="22">
        <f t="shared" ca="1" si="69"/>
        <v>348.4290032194354</v>
      </c>
      <c r="Y63" s="22">
        <f t="shared" ca="1" si="69"/>
        <v>372.29916592187527</v>
      </c>
      <c r="Z63" s="22">
        <f t="shared" ca="1" si="69"/>
        <v>400.53698373225006</v>
      </c>
      <c r="AA63" s="22">
        <f t="shared" ca="1" si="69"/>
        <v>403.3182237281826</v>
      </c>
      <c r="AB63" s="22">
        <f t="shared" ca="1" si="69"/>
        <v>409.20108607448458</v>
      </c>
      <c r="AC63" s="22">
        <f t="shared" ca="1" si="69"/>
        <v>409.16838596847805</v>
      </c>
      <c r="AD63" s="22">
        <f t="shared" ca="1" si="69"/>
        <v>415.38846955532296</v>
      </c>
      <c r="AE63" s="22">
        <f t="shared" ca="1" si="69"/>
        <v>420.91508471395571</v>
      </c>
      <c r="AF63" s="22">
        <f t="shared" ca="1" si="69"/>
        <v>420.45763068065196</v>
      </c>
      <c r="AG63" s="22">
        <f t="shared" ca="1" si="69"/>
        <v>412.26983089172359</v>
      </c>
      <c r="AH63" s="22">
        <f t="shared" ref="AH63:BM63" ca="1" si="70">AH45*AH$2</f>
        <v>413.65350951082883</v>
      </c>
      <c r="AI63" s="22">
        <f t="shared" ca="1" si="70"/>
        <v>410.32402882424287</v>
      </c>
      <c r="AJ63" s="22">
        <f t="shared" ca="1" si="70"/>
        <v>403.25575286209437</v>
      </c>
      <c r="AK63" s="22">
        <f t="shared" ca="1" si="70"/>
        <v>394.81328721072089</v>
      </c>
      <c r="AL63" s="22">
        <f t="shared" ca="1" si="70"/>
        <v>390.23413243519354</v>
      </c>
      <c r="AM63" s="22">
        <f t="shared" ca="1" si="70"/>
        <v>386.71659244140619</v>
      </c>
      <c r="AN63" s="22">
        <f t="shared" ca="1" si="70"/>
        <v>382.17687497905865</v>
      </c>
      <c r="AO63" s="22">
        <f t="shared" ca="1" si="70"/>
        <v>377.12482621805447</v>
      </c>
      <c r="AP63" s="22">
        <f t="shared" ca="1" si="70"/>
        <v>374.6387225176864</v>
      </c>
      <c r="AQ63" s="22">
        <f t="shared" ca="1" si="70"/>
        <v>366.60728707624372</v>
      </c>
      <c r="AR63" s="22">
        <f t="shared" ca="1" si="70"/>
        <v>357.46200881743817</v>
      </c>
      <c r="AS63" s="22">
        <f t="shared" ca="1" si="70"/>
        <v>350.96502335815637</v>
      </c>
      <c r="AT63" s="22">
        <f t="shared" ca="1" si="70"/>
        <v>344.28552211993258</v>
      </c>
      <c r="AU63" s="22">
        <f t="shared" ca="1" si="70"/>
        <v>332.37897774568444</v>
      </c>
      <c r="AV63" s="22">
        <f t="shared" ca="1" si="70"/>
        <v>323.89864427017972</v>
      </c>
      <c r="AW63" s="22">
        <f t="shared" ca="1" si="70"/>
        <v>314.37774237648341</v>
      </c>
      <c r="AX63" s="22">
        <f t="shared" ca="1" si="70"/>
        <v>307.72878063623563</v>
      </c>
      <c r="AY63" s="22">
        <f t="shared" ca="1" si="70"/>
        <v>298.34938276698364</v>
      </c>
      <c r="AZ63" s="22">
        <f t="shared" ca="1" si="70"/>
        <v>290.570182587403</v>
      </c>
      <c r="BA63" s="22">
        <f t="shared" ca="1" si="70"/>
        <v>285.00780462591081</v>
      </c>
      <c r="BB63" s="22">
        <f t="shared" ca="1" si="70"/>
        <v>279.79998072837816</v>
      </c>
      <c r="BC63" s="22">
        <f t="shared" ca="1" si="70"/>
        <v>273.27023332077982</v>
      </c>
      <c r="BD63" s="22">
        <f t="shared" ca="1" si="70"/>
        <v>264.82437661246905</v>
      </c>
      <c r="BE63" s="22">
        <f t="shared" ca="1" si="70"/>
        <v>255.6670131616595</v>
      </c>
      <c r="BF63" s="22">
        <f t="shared" ca="1" si="70"/>
        <v>250.84061848064309</v>
      </c>
      <c r="BG63" s="22">
        <f t="shared" ca="1" si="70"/>
        <v>244.02775258626434</v>
      </c>
      <c r="BH63" s="22">
        <f t="shared" ca="1" si="70"/>
        <v>237.19233231856666</v>
      </c>
      <c r="BI63" s="22">
        <f t="shared" ca="1" si="70"/>
        <v>229.75801245081067</v>
      </c>
      <c r="BJ63" s="22">
        <f t="shared" ca="1" si="70"/>
        <v>222.29567151271198</v>
      </c>
      <c r="BK63" s="22">
        <f t="shared" ca="1" si="70"/>
        <v>216.87423832096741</v>
      </c>
      <c r="BL63" s="22">
        <f t="shared" ca="1" si="70"/>
        <v>211.59266299016852</v>
      </c>
      <c r="BM63" s="22">
        <f t="shared" ca="1" si="70"/>
        <v>207.6935202603355</v>
      </c>
      <c r="BN63" s="22">
        <f t="shared" ref="BN63:CG63" ca="1" si="71">BN45*BN$2</f>
        <v>202.58199054492687</v>
      </c>
      <c r="BO63" s="22">
        <f t="shared" ca="1" si="71"/>
        <v>196.37127752678947</v>
      </c>
      <c r="BP63" s="22">
        <f t="shared" ca="1" si="71"/>
        <v>189.58056722573374</v>
      </c>
      <c r="BQ63" s="22">
        <f t="shared" ca="1" si="71"/>
        <v>184.96495137234487</v>
      </c>
      <c r="BR63" s="22">
        <f t="shared" ca="1" si="71"/>
        <v>179.9618370745072</v>
      </c>
      <c r="BS63" s="22">
        <f t="shared" ca="1" si="71"/>
        <v>174.589417059498</v>
      </c>
      <c r="BT63" s="22">
        <f t="shared" ca="1" si="71"/>
        <v>169.36148947074628</v>
      </c>
      <c r="BU63" s="22">
        <f t="shared" ca="1" si="71"/>
        <v>166.89606741925815</v>
      </c>
      <c r="BV63" s="22">
        <f t="shared" ca="1" si="71"/>
        <v>161.67113138837294</v>
      </c>
      <c r="BW63" s="22">
        <f t="shared" ca="1" si="71"/>
        <v>158.41045265931129</v>
      </c>
      <c r="BX63" s="22">
        <f t="shared" ca="1" si="71"/>
        <v>153.41840971450563</v>
      </c>
      <c r="BY63" s="22">
        <f t="shared" ca="1" si="71"/>
        <v>148.79225162927912</v>
      </c>
      <c r="BZ63" s="22">
        <f t="shared" ca="1" si="71"/>
        <v>143.64638670947227</v>
      </c>
      <c r="CA63" s="22">
        <f t="shared" ca="1" si="71"/>
        <v>139.20456258604943</v>
      </c>
      <c r="CB63" s="22">
        <f t="shared" ca="1" si="71"/>
        <v>134.80959972102758</v>
      </c>
      <c r="CC63" s="22">
        <f t="shared" ca="1" si="71"/>
        <v>130.53051956615079</v>
      </c>
      <c r="CD63" s="22">
        <f t="shared" ca="1" si="71"/>
        <v>126.01642668646559</v>
      </c>
      <c r="CE63" s="22">
        <f t="shared" ca="1" si="71"/>
        <v>121.92989175116867</v>
      </c>
      <c r="CF63" s="22">
        <f t="shared" ca="1" si="71"/>
        <v>117.71287801224302</v>
      </c>
      <c r="CG63" s="22">
        <f t="shared" ca="1" si="71"/>
        <v>114.14218133285407</v>
      </c>
      <c r="CH63" s="19"/>
    </row>
    <row r="64" spans="1:86" ht="12.75" x14ac:dyDescent="0.2">
      <c r="A64" s="29" t="str">
        <f ca="1">IFERROR(__xludf.DUMMYFUNCTION("""COMPUTED_VALUE"""),"prime_q2")</f>
        <v>prime_q2</v>
      </c>
      <c r="B64" s="23">
        <f t="shared" ref="B64:AG64" ca="1" si="72">B46*B$2</f>
        <v>0</v>
      </c>
      <c r="C64" s="23">
        <f t="shared" ca="1" si="72"/>
        <v>0</v>
      </c>
      <c r="D64" s="23">
        <f t="shared" ca="1" si="72"/>
        <v>0</v>
      </c>
      <c r="E64" s="23">
        <f t="shared" ca="1" si="72"/>
        <v>0</v>
      </c>
      <c r="F64" s="23">
        <f t="shared" ca="1" si="72"/>
        <v>0</v>
      </c>
      <c r="G64" s="23">
        <f t="shared" ca="1" si="72"/>
        <v>0</v>
      </c>
      <c r="H64" s="23">
        <f t="shared" ca="1" si="72"/>
        <v>0</v>
      </c>
      <c r="I64" s="23">
        <f t="shared" ca="1" si="72"/>
        <v>0</v>
      </c>
      <c r="J64" s="23">
        <f t="shared" ca="1" si="72"/>
        <v>0</v>
      </c>
      <c r="K64" s="23">
        <f t="shared" ca="1" si="72"/>
        <v>28.760877999579858</v>
      </c>
      <c r="L64" s="23">
        <f t="shared" ca="1" si="72"/>
        <v>359.71764067693101</v>
      </c>
      <c r="M64" s="23">
        <f t="shared" ca="1" si="72"/>
        <v>652.3503319050003</v>
      </c>
      <c r="N64" s="23">
        <f t="shared" ca="1" si="72"/>
        <v>842.55545317830433</v>
      </c>
      <c r="O64" s="23">
        <f t="shared" ca="1" si="72"/>
        <v>1091.2956624129631</v>
      </c>
      <c r="P64" s="23">
        <f t="shared" ca="1" si="72"/>
        <v>1232.6968621474198</v>
      </c>
      <c r="Q64" s="23">
        <f t="shared" ca="1" si="72"/>
        <v>1356.2659703342886</v>
      </c>
      <c r="R64" s="23">
        <f t="shared" ca="1" si="72"/>
        <v>1517.5089071583452</v>
      </c>
      <c r="S64" s="23">
        <f t="shared" ca="1" si="72"/>
        <v>1658.4188801853991</v>
      </c>
      <c r="T64" s="23">
        <f t="shared" ca="1" si="72"/>
        <v>1813.6650029829457</v>
      </c>
      <c r="U64" s="23">
        <f t="shared" ca="1" si="72"/>
        <v>1986.2317157572468</v>
      </c>
      <c r="V64" s="23">
        <f t="shared" ca="1" si="72"/>
        <v>2084.8823932003702</v>
      </c>
      <c r="W64" s="23">
        <f t="shared" ca="1" si="72"/>
        <v>2233.8553747753581</v>
      </c>
      <c r="X64" s="23">
        <f t="shared" ca="1" si="72"/>
        <v>2370.6597329455431</v>
      </c>
      <c r="Y64" s="23">
        <f t="shared" ca="1" si="72"/>
        <v>2505.4598545026583</v>
      </c>
      <c r="Z64" s="23">
        <f t="shared" ca="1" si="72"/>
        <v>2569.8767104909202</v>
      </c>
      <c r="AA64" s="23">
        <f t="shared" ca="1" si="72"/>
        <v>2621.5078270299159</v>
      </c>
      <c r="AB64" s="23">
        <f t="shared" ca="1" si="72"/>
        <v>2655.0886493707026</v>
      </c>
      <c r="AC64" s="23">
        <f t="shared" ca="1" si="72"/>
        <v>2675.3926359999869</v>
      </c>
      <c r="AD64" s="23">
        <f t="shared" ca="1" si="72"/>
        <v>2688.0537532068233</v>
      </c>
      <c r="AE64" s="23">
        <f t="shared" ca="1" si="72"/>
        <v>2661.4432966285622</v>
      </c>
      <c r="AF64" s="23">
        <f t="shared" ca="1" si="72"/>
        <v>2611.3270973670128</v>
      </c>
      <c r="AG64" s="23">
        <f t="shared" ca="1" si="72"/>
        <v>2550.7144391841766</v>
      </c>
      <c r="AH64" s="23">
        <f t="shared" ref="AH64:BM64" ca="1" si="73">AH46*AH$2</f>
        <v>2492.7961252720715</v>
      </c>
      <c r="AI64" s="23">
        <f t="shared" ca="1" si="73"/>
        <v>2422.5988528405633</v>
      </c>
      <c r="AJ64" s="23">
        <f t="shared" ca="1" si="73"/>
        <v>2376.2796693320433</v>
      </c>
      <c r="AK64" s="23">
        <f t="shared" ca="1" si="73"/>
        <v>2345.8445597868949</v>
      </c>
      <c r="AL64" s="23">
        <f t="shared" ca="1" si="73"/>
        <v>2298.9331719197376</v>
      </c>
      <c r="AM64" s="23">
        <f t="shared" ca="1" si="73"/>
        <v>2242.3860268166895</v>
      </c>
      <c r="AN64" s="23">
        <f t="shared" ca="1" si="73"/>
        <v>2178.8122126416097</v>
      </c>
      <c r="AO64" s="23">
        <f t="shared" ca="1" si="73"/>
        <v>2112.4237097848568</v>
      </c>
      <c r="AP64" s="23">
        <f t="shared" ca="1" si="73"/>
        <v>2047.4760132469512</v>
      </c>
      <c r="AQ64" s="23">
        <f t="shared" ca="1" si="73"/>
        <v>1979.3103994367036</v>
      </c>
      <c r="AR64" s="23">
        <f t="shared" ca="1" si="73"/>
        <v>1913.8706426325521</v>
      </c>
      <c r="AS64" s="23">
        <f t="shared" ca="1" si="73"/>
        <v>1851.9085260023378</v>
      </c>
      <c r="AT64" s="23">
        <f t="shared" ca="1" si="73"/>
        <v>1794.670165234465</v>
      </c>
      <c r="AU64" s="23">
        <f t="shared" ca="1" si="73"/>
        <v>1740.2493100913091</v>
      </c>
      <c r="AV64" s="23">
        <f t="shared" ca="1" si="73"/>
        <v>1691.4145066950593</v>
      </c>
      <c r="AW64" s="23">
        <f t="shared" ca="1" si="73"/>
        <v>1639.9194801513697</v>
      </c>
      <c r="AX64" s="23">
        <f t="shared" ca="1" si="73"/>
        <v>1594.1881308296279</v>
      </c>
      <c r="AY64" s="23">
        <f t="shared" ca="1" si="73"/>
        <v>1544.284590201434</v>
      </c>
      <c r="AZ64" s="23">
        <f t="shared" ca="1" si="73"/>
        <v>1494.5009592758704</v>
      </c>
      <c r="BA64" s="23">
        <f t="shared" ca="1" si="73"/>
        <v>1448.6255097338023</v>
      </c>
      <c r="BB64" s="23">
        <f t="shared" ca="1" si="73"/>
        <v>1400.7052352193066</v>
      </c>
      <c r="BC64" s="23">
        <f t="shared" ca="1" si="73"/>
        <v>1354.7674580515832</v>
      </c>
      <c r="BD64" s="23">
        <f t="shared" ca="1" si="73"/>
        <v>1314.7133140103319</v>
      </c>
      <c r="BE64" s="23">
        <f t="shared" ca="1" si="73"/>
        <v>1271.6637241227263</v>
      </c>
      <c r="BF64" s="23">
        <f t="shared" ca="1" si="73"/>
        <v>1231.6502242301021</v>
      </c>
      <c r="BG64" s="23">
        <f t="shared" ca="1" si="73"/>
        <v>1189.0562006370931</v>
      </c>
      <c r="BH64" s="23">
        <f t="shared" ca="1" si="73"/>
        <v>1151.9665179063884</v>
      </c>
      <c r="BI64" s="23">
        <f t="shared" ca="1" si="73"/>
        <v>1113.9789781835962</v>
      </c>
      <c r="BJ64" s="23">
        <f t="shared" ca="1" si="73"/>
        <v>1080.2634148993934</v>
      </c>
      <c r="BK64" s="23">
        <f t="shared" ca="1" si="73"/>
        <v>1052.3778128631611</v>
      </c>
      <c r="BL64" s="23">
        <f t="shared" ca="1" si="73"/>
        <v>1018.9060520739421</v>
      </c>
      <c r="BM64" s="23">
        <f t="shared" ca="1" si="73"/>
        <v>989.47182730924419</v>
      </c>
      <c r="BN64" s="23">
        <f t="shared" ref="BN64:CG64" ca="1" si="74">BN46*BN$2</f>
        <v>958.99196664556041</v>
      </c>
      <c r="BO64" s="23">
        <f t="shared" ca="1" si="74"/>
        <v>929.25467943771798</v>
      </c>
      <c r="BP64" s="23">
        <f t="shared" ca="1" si="74"/>
        <v>901.37278842977037</v>
      </c>
      <c r="BQ64" s="23">
        <f t="shared" ca="1" si="74"/>
        <v>874.49742584459307</v>
      </c>
      <c r="BR64" s="23">
        <f t="shared" ca="1" si="74"/>
        <v>852.7524209306016</v>
      </c>
      <c r="BS64" s="23">
        <f t="shared" ca="1" si="74"/>
        <v>825.37000880017717</v>
      </c>
      <c r="BT64" s="23">
        <f t="shared" ca="1" si="74"/>
        <v>800.24321515843144</v>
      </c>
      <c r="BU64" s="23">
        <f t="shared" ca="1" si="74"/>
        <v>776.65539984500253</v>
      </c>
      <c r="BV64" s="23">
        <f t="shared" ca="1" si="74"/>
        <v>750.51488228273183</v>
      </c>
      <c r="BW64" s="23">
        <f t="shared" ca="1" si="74"/>
        <v>727.27892343688688</v>
      </c>
      <c r="BX64" s="23">
        <f t="shared" ca="1" si="74"/>
        <v>705.35660548125168</v>
      </c>
      <c r="BY64" s="23">
        <f t="shared" ca="1" si="74"/>
        <v>683.74891428701267</v>
      </c>
      <c r="BZ64" s="23">
        <f t="shared" ca="1" si="74"/>
        <v>660.79278583285623</v>
      </c>
      <c r="CA64" s="23">
        <f t="shared" ca="1" si="74"/>
        <v>639.21654919172522</v>
      </c>
      <c r="CB64" s="23">
        <f t="shared" ca="1" si="74"/>
        <v>620.05216633807174</v>
      </c>
      <c r="CC64" s="23">
        <f t="shared" ca="1" si="74"/>
        <v>598.61135618898447</v>
      </c>
      <c r="CD64" s="23">
        <f t="shared" ca="1" si="74"/>
        <v>577.90978180122636</v>
      </c>
      <c r="CE64" s="23">
        <f t="shared" ca="1" si="74"/>
        <v>557.92650210731983</v>
      </c>
      <c r="CF64" s="23">
        <f t="shared" ca="1" si="74"/>
        <v>539.32195212548481</v>
      </c>
      <c r="CG64" s="23">
        <f t="shared" ca="1" si="74"/>
        <v>521.3898890565905</v>
      </c>
      <c r="CH64" s="19"/>
    </row>
    <row r="65" spans="1:86" ht="12.75" x14ac:dyDescent="0.2">
      <c r="A65" s="28" t="str">
        <f ca="1">IFERROR(__xludf.DUMMYFUNCTION("""COMPUTED_VALUE"""),"prime_q3")</f>
        <v>prime_q3</v>
      </c>
      <c r="B65" s="22">
        <f t="shared" ref="B65:AG65" ca="1" si="75">B47*B$2</f>
        <v>0</v>
      </c>
      <c r="C65" s="22">
        <f t="shared" ca="1" si="75"/>
        <v>0</v>
      </c>
      <c r="D65" s="22">
        <f t="shared" ca="1" si="75"/>
        <v>0</v>
      </c>
      <c r="E65" s="22">
        <f t="shared" ca="1" si="75"/>
        <v>0</v>
      </c>
      <c r="F65" s="22">
        <f t="shared" ca="1" si="75"/>
        <v>0</v>
      </c>
      <c r="G65" s="22">
        <f t="shared" ca="1" si="75"/>
        <v>0</v>
      </c>
      <c r="H65" s="22">
        <f t="shared" ca="1" si="75"/>
        <v>0</v>
      </c>
      <c r="I65" s="22">
        <f t="shared" ca="1" si="75"/>
        <v>0</v>
      </c>
      <c r="J65" s="22">
        <f t="shared" ca="1" si="75"/>
        <v>0</v>
      </c>
      <c r="K65" s="22">
        <f t="shared" ca="1" si="75"/>
        <v>8.807415342419505</v>
      </c>
      <c r="L65" s="22">
        <f t="shared" ca="1" si="75"/>
        <v>91.087890855487046</v>
      </c>
      <c r="M65" s="22">
        <f t="shared" ca="1" si="75"/>
        <v>295.38807480000008</v>
      </c>
      <c r="N65" s="22">
        <f t="shared" ca="1" si="75"/>
        <v>420.15129220260053</v>
      </c>
      <c r="O65" s="22">
        <f t="shared" ca="1" si="75"/>
        <v>593.31519962964683</v>
      </c>
      <c r="P65" s="22">
        <f t="shared" ca="1" si="75"/>
        <v>722.1891683210066</v>
      </c>
      <c r="Q65" s="22">
        <f t="shared" ca="1" si="75"/>
        <v>828.70066472326209</v>
      </c>
      <c r="R65" s="22">
        <f t="shared" ca="1" si="75"/>
        <v>965.15627678143574</v>
      </c>
      <c r="S65" s="22">
        <f t="shared" ca="1" si="75"/>
        <v>1079.55482394145</v>
      </c>
      <c r="T65" s="22">
        <f t="shared" ca="1" si="75"/>
        <v>1214.6258506453544</v>
      </c>
      <c r="U65" s="22">
        <f t="shared" ca="1" si="75"/>
        <v>1246.7503362465079</v>
      </c>
      <c r="V65" s="22">
        <f t="shared" ca="1" si="75"/>
        <v>1425.1452348853695</v>
      </c>
      <c r="W65" s="22">
        <f t="shared" ca="1" si="75"/>
        <v>1476.0862713283666</v>
      </c>
      <c r="X65" s="22">
        <f t="shared" ca="1" si="75"/>
        <v>1550.9351872482005</v>
      </c>
      <c r="Y65" s="22">
        <f t="shared" ca="1" si="75"/>
        <v>1647.8931233703138</v>
      </c>
      <c r="Z65" s="22">
        <f t="shared" ca="1" si="75"/>
        <v>1759.1432438321885</v>
      </c>
      <c r="AA65" s="22">
        <f t="shared" ca="1" si="75"/>
        <v>1844.2924705585001</v>
      </c>
      <c r="AB65" s="22">
        <f t="shared" ca="1" si="75"/>
        <v>1902.4991799508764</v>
      </c>
      <c r="AC65" s="22">
        <f t="shared" ca="1" si="75"/>
        <v>2011.3439714000363</v>
      </c>
      <c r="AD65" s="22">
        <f t="shared" ca="1" si="75"/>
        <v>2072.3182820729257</v>
      </c>
      <c r="AE65" s="22">
        <f t="shared" ca="1" si="75"/>
        <v>2123.6673713691125</v>
      </c>
      <c r="AF65" s="22">
        <f t="shared" ca="1" si="75"/>
        <v>2117.5379835691397</v>
      </c>
      <c r="AG65" s="22">
        <f t="shared" ca="1" si="75"/>
        <v>2113.9382207247945</v>
      </c>
      <c r="AH65" s="22">
        <f t="shared" ref="AH65:BM65" ca="1" si="76">AH47*AH$2</f>
        <v>2160.0840231557272</v>
      </c>
      <c r="AI65" s="22">
        <f t="shared" ca="1" si="76"/>
        <v>2182.7909297382298</v>
      </c>
      <c r="AJ65" s="22">
        <f t="shared" ca="1" si="76"/>
        <v>2198.1263375264093</v>
      </c>
      <c r="AK65" s="22">
        <f t="shared" ca="1" si="76"/>
        <v>2192.0373148669732</v>
      </c>
      <c r="AL65" s="22">
        <f t="shared" ca="1" si="76"/>
        <v>2177.3577244560702</v>
      </c>
      <c r="AM65" s="22">
        <f t="shared" ca="1" si="76"/>
        <v>2161.8700696280948</v>
      </c>
      <c r="AN65" s="22">
        <f t="shared" ca="1" si="76"/>
        <v>2103.6516618249998</v>
      </c>
      <c r="AO65" s="22">
        <f t="shared" ca="1" si="76"/>
        <v>2067.3000634389537</v>
      </c>
      <c r="AP65" s="22">
        <f t="shared" ca="1" si="76"/>
        <v>2017.5567647953155</v>
      </c>
      <c r="AQ65" s="22">
        <f t="shared" ca="1" si="76"/>
        <v>1961.543584456673</v>
      </c>
      <c r="AR65" s="22">
        <f t="shared" ca="1" si="76"/>
        <v>1915.7508763390081</v>
      </c>
      <c r="AS65" s="22">
        <f t="shared" ca="1" si="76"/>
        <v>1861.7711096985909</v>
      </c>
      <c r="AT65" s="22">
        <f t="shared" ca="1" si="76"/>
        <v>1809.8394202849313</v>
      </c>
      <c r="AU65" s="22">
        <f t="shared" ca="1" si="76"/>
        <v>1752.7653506292245</v>
      </c>
      <c r="AV65" s="22">
        <f t="shared" ca="1" si="76"/>
        <v>1704.6037630235958</v>
      </c>
      <c r="AW65" s="22">
        <f t="shared" ca="1" si="76"/>
        <v>1656.7366084168862</v>
      </c>
      <c r="AX65" s="22">
        <f t="shared" ca="1" si="76"/>
        <v>1607.2983955410218</v>
      </c>
      <c r="AY65" s="22">
        <f t="shared" ca="1" si="76"/>
        <v>1572.2322092371919</v>
      </c>
      <c r="AZ65" s="22">
        <f t="shared" ca="1" si="76"/>
        <v>1528.9882181642481</v>
      </c>
      <c r="BA65" s="22">
        <f t="shared" ca="1" si="76"/>
        <v>1485.978884035417</v>
      </c>
      <c r="BB65" s="22">
        <f t="shared" ca="1" si="76"/>
        <v>1447.329338834154</v>
      </c>
      <c r="BC65" s="22">
        <f t="shared" ca="1" si="76"/>
        <v>1409.5834333404766</v>
      </c>
      <c r="BD65" s="22">
        <f t="shared" ca="1" si="76"/>
        <v>1376.8318699931256</v>
      </c>
      <c r="BE65" s="22">
        <f t="shared" ca="1" si="76"/>
        <v>1343.9030796831823</v>
      </c>
      <c r="BF65" s="22">
        <f t="shared" ca="1" si="76"/>
        <v>1308.5006390714286</v>
      </c>
      <c r="BG65" s="22">
        <f t="shared" ca="1" si="76"/>
        <v>1283.0735905124391</v>
      </c>
      <c r="BH65" s="22">
        <f t="shared" ca="1" si="76"/>
        <v>1258.7401434594362</v>
      </c>
      <c r="BI65" s="22">
        <f t="shared" ca="1" si="76"/>
        <v>1235.2776901039883</v>
      </c>
      <c r="BJ65" s="22">
        <f t="shared" ca="1" si="76"/>
        <v>1231.1663910863851</v>
      </c>
      <c r="BK65" s="22">
        <f t="shared" ca="1" si="76"/>
        <v>1210.0626546958263</v>
      </c>
      <c r="BL65" s="22">
        <f t="shared" ca="1" si="76"/>
        <v>1195.943788081463</v>
      </c>
      <c r="BM65" s="22">
        <f t="shared" ca="1" si="76"/>
        <v>1182.0515846481517</v>
      </c>
      <c r="BN65" s="22">
        <f t="shared" ref="BN65:CG65" ca="1" si="77">BN47*BN$2</f>
        <v>1168.6642865294032</v>
      </c>
      <c r="BO65" s="22">
        <f t="shared" ca="1" si="77"/>
        <v>1155.3338298358215</v>
      </c>
      <c r="BP65" s="22">
        <f t="shared" ca="1" si="77"/>
        <v>1138.9450157827152</v>
      </c>
      <c r="BQ65" s="22">
        <f t="shared" ca="1" si="77"/>
        <v>1134.9957249696545</v>
      </c>
      <c r="BR65" s="22">
        <f t="shared" ca="1" si="77"/>
        <v>1121.048272268652</v>
      </c>
      <c r="BS65" s="22">
        <f t="shared" ca="1" si="77"/>
        <v>1121.1090292334532</v>
      </c>
      <c r="BT65" s="22">
        <f t="shared" ca="1" si="77"/>
        <v>1118.3673056687667</v>
      </c>
      <c r="BU65" s="22">
        <f t="shared" ca="1" si="77"/>
        <v>1089.9027526875084</v>
      </c>
      <c r="BV65" s="22">
        <f t="shared" ca="1" si="77"/>
        <v>1071.8722993835356</v>
      </c>
      <c r="BW65" s="22">
        <f t="shared" ca="1" si="77"/>
        <v>1043.4372944457277</v>
      </c>
      <c r="BX65" s="22">
        <f t="shared" ca="1" si="77"/>
        <v>1021.081560458093</v>
      </c>
      <c r="BY65" s="22">
        <f t="shared" ca="1" si="77"/>
        <v>994.33044495763306</v>
      </c>
      <c r="BZ65" s="22">
        <f t="shared" ca="1" si="77"/>
        <v>967.95096145862681</v>
      </c>
      <c r="CA65" s="22">
        <f t="shared" ca="1" si="77"/>
        <v>943.53247011008398</v>
      </c>
      <c r="CB65" s="22">
        <f t="shared" ca="1" si="77"/>
        <v>918.17529751592349</v>
      </c>
      <c r="CC65" s="22">
        <f t="shared" ca="1" si="77"/>
        <v>892.14555330840017</v>
      </c>
      <c r="CD65" s="22">
        <f t="shared" ca="1" si="77"/>
        <v>867.31075025458324</v>
      </c>
      <c r="CE65" s="22">
        <f t="shared" ca="1" si="77"/>
        <v>845.5421356067385</v>
      </c>
      <c r="CF65" s="22">
        <f t="shared" ca="1" si="77"/>
        <v>820.44751144998736</v>
      </c>
      <c r="CG65" s="22">
        <f t="shared" ca="1" si="77"/>
        <v>794.17905598004086</v>
      </c>
      <c r="CH65" s="19"/>
    </row>
    <row r="66" spans="1:86" ht="12.75" x14ac:dyDescent="0.2">
      <c r="A66" s="29" t="str">
        <f ca="1">IFERROR(__xludf.DUMMYFUNCTION("""COMPUTED_VALUE"""),"prime_q4")</f>
        <v>prime_q4</v>
      </c>
      <c r="B66" s="23">
        <f t="shared" ref="B66:AG66" ca="1" si="78">B48*B$2</f>
        <v>0</v>
      </c>
      <c r="C66" s="23">
        <f t="shared" ca="1" si="78"/>
        <v>0</v>
      </c>
      <c r="D66" s="23">
        <f t="shared" ca="1" si="78"/>
        <v>0</v>
      </c>
      <c r="E66" s="23">
        <f t="shared" ca="1" si="78"/>
        <v>0</v>
      </c>
      <c r="F66" s="23">
        <f t="shared" ca="1" si="78"/>
        <v>0</v>
      </c>
      <c r="G66" s="23">
        <f t="shared" ca="1" si="78"/>
        <v>0</v>
      </c>
      <c r="H66" s="23">
        <f t="shared" ca="1" si="78"/>
        <v>0</v>
      </c>
      <c r="I66" s="23">
        <f t="shared" ca="1" si="78"/>
        <v>0</v>
      </c>
      <c r="J66" s="23">
        <f t="shared" ca="1" si="78"/>
        <v>0</v>
      </c>
      <c r="K66" s="23">
        <f t="shared" ca="1" si="78"/>
        <v>366.1364619661037</v>
      </c>
      <c r="L66" s="23">
        <f t="shared" ca="1" si="78"/>
        <v>1287.6245570340056</v>
      </c>
      <c r="M66" s="23">
        <f t="shared" ca="1" si="78"/>
        <v>2302.4425598587509</v>
      </c>
      <c r="N66" s="23">
        <f t="shared" ca="1" si="78"/>
        <v>3043.5973550573167</v>
      </c>
      <c r="O66" s="23">
        <f t="shared" ca="1" si="78"/>
        <v>3590.5421535634287</v>
      </c>
      <c r="P66" s="23">
        <f t="shared" ca="1" si="78"/>
        <v>3993.4236926663934</v>
      </c>
      <c r="Q66" s="23">
        <f t="shared" ca="1" si="78"/>
        <v>4442.829711889749</v>
      </c>
      <c r="R66" s="23">
        <f t="shared" ca="1" si="78"/>
        <v>4830.7512554821406</v>
      </c>
      <c r="S66" s="23">
        <f t="shared" ca="1" si="78"/>
        <v>5000.2566284467284</v>
      </c>
      <c r="T66" s="23">
        <f t="shared" ca="1" si="78"/>
        <v>5108.3008505116741</v>
      </c>
      <c r="U66" s="23">
        <f t="shared" ca="1" si="78"/>
        <v>5492.8887017081879</v>
      </c>
      <c r="V66" s="23">
        <f t="shared" ca="1" si="78"/>
        <v>5604.6116627932215</v>
      </c>
      <c r="W66" s="23">
        <f t="shared" ca="1" si="78"/>
        <v>5826.4170664769335</v>
      </c>
      <c r="X66" s="23">
        <f t="shared" ca="1" si="78"/>
        <v>6014.0441968842515</v>
      </c>
      <c r="Y66" s="23">
        <f t="shared" ca="1" si="78"/>
        <v>5997.7153168653176</v>
      </c>
      <c r="Z66" s="23">
        <f t="shared" ca="1" si="78"/>
        <v>6073.0924806589674</v>
      </c>
      <c r="AA66" s="23">
        <f t="shared" ca="1" si="78"/>
        <v>6026.5657608379242</v>
      </c>
      <c r="AB66" s="23">
        <f t="shared" ca="1" si="78"/>
        <v>5990.5166000083627</v>
      </c>
      <c r="AC66" s="23">
        <f t="shared" ca="1" si="78"/>
        <v>5920.5519474896109</v>
      </c>
      <c r="AD66" s="23">
        <f t="shared" ca="1" si="78"/>
        <v>5817.7602060115505</v>
      </c>
      <c r="AE66" s="23">
        <f t="shared" ca="1" si="78"/>
        <v>5731.5799704689325</v>
      </c>
      <c r="AF66" s="23">
        <f t="shared" ca="1" si="78"/>
        <v>5561.9105138393243</v>
      </c>
      <c r="AG66" s="23">
        <f t="shared" ca="1" si="78"/>
        <v>5470.6367411992196</v>
      </c>
      <c r="AH66" s="23">
        <f t="shared" ref="AH66:BM66" ca="1" si="79">AH48*AH$2</f>
        <v>5341.405060732819</v>
      </c>
      <c r="AI66" s="23">
        <f t="shared" ca="1" si="79"/>
        <v>5162.9401790630927</v>
      </c>
      <c r="AJ66" s="23">
        <f t="shared" ca="1" si="79"/>
        <v>4992.8109458379849</v>
      </c>
      <c r="AK66" s="23">
        <f t="shared" ca="1" si="79"/>
        <v>4827.0817629561698</v>
      </c>
      <c r="AL66" s="23">
        <f t="shared" ca="1" si="79"/>
        <v>4660.1570591519812</v>
      </c>
      <c r="AM66" s="23">
        <f t="shared" ca="1" si="79"/>
        <v>4519.0632207448434</v>
      </c>
      <c r="AN66" s="23">
        <f t="shared" ca="1" si="79"/>
        <v>4381.7363802838227</v>
      </c>
      <c r="AO66" s="23">
        <f t="shared" ca="1" si="79"/>
        <v>4231.4223841522726</v>
      </c>
      <c r="AP66" s="23">
        <f t="shared" ca="1" si="79"/>
        <v>4093.9073860321464</v>
      </c>
      <c r="AQ66" s="23">
        <f t="shared" ca="1" si="79"/>
        <v>3965.1597575617784</v>
      </c>
      <c r="AR66" s="23">
        <f t="shared" ca="1" si="79"/>
        <v>3838.281124002769</v>
      </c>
      <c r="AS66" s="23">
        <f t="shared" ca="1" si="79"/>
        <v>3717.0598915569039</v>
      </c>
      <c r="AT66" s="23">
        <f t="shared" ca="1" si="79"/>
        <v>3612.9054678180219</v>
      </c>
      <c r="AU66" s="23">
        <f t="shared" ca="1" si="79"/>
        <v>3490.561636876595</v>
      </c>
      <c r="AV66" s="23">
        <f t="shared" ca="1" si="79"/>
        <v>3382.1290283967887</v>
      </c>
      <c r="AW66" s="23">
        <f t="shared" ca="1" si="79"/>
        <v>3289.4889919832221</v>
      </c>
      <c r="AX66" s="23">
        <f t="shared" ca="1" si="79"/>
        <v>3191.4359464965437</v>
      </c>
      <c r="AY66" s="23">
        <f t="shared" ca="1" si="79"/>
        <v>3095.9357550289783</v>
      </c>
      <c r="AZ66" s="23">
        <f t="shared" ca="1" si="79"/>
        <v>3028.4011453672579</v>
      </c>
      <c r="BA66" s="23">
        <f t="shared" ca="1" si="79"/>
        <v>2961.3527725390081</v>
      </c>
      <c r="BB66" s="23">
        <f t="shared" ca="1" si="79"/>
        <v>2890.7310090126898</v>
      </c>
      <c r="BC66" s="23">
        <f t="shared" ca="1" si="79"/>
        <v>2826.3120456870274</v>
      </c>
      <c r="BD66" s="23">
        <f t="shared" ca="1" si="79"/>
        <v>2743.4277239224912</v>
      </c>
      <c r="BE66" s="23">
        <f t="shared" ca="1" si="79"/>
        <v>2690.2175375280294</v>
      </c>
      <c r="BF66" s="23">
        <f t="shared" ca="1" si="79"/>
        <v>2623.6009592873684</v>
      </c>
      <c r="BG66" s="23">
        <f t="shared" ca="1" si="79"/>
        <v>2573.0223898821464</v>
      </c>
      <c r="BH66" s="23">
        <f t="shared" ca="1" si="79"/>
        <v>2537.2472258606572</v>
      </c>
      <c r="BI66" s="23">
        <f t="shared" ca="1" si="79"/>
        <v>2513.9475573473724</v>
      </c>
      <c r="BJ66" s="23">
        <f t="shared" ca="1" si="79"/>
        <v>2512.7903230165798</v>
      </c>
      <c r="BK66" s="23">
        <f t="shared" ca="1" si="79"/>
        <v>2492.7326478016885</v>
      </c>
      <c r="BL66" s="23">
        <f t="shared" ca="1" si="79"/>
        <v>2518.1338836232226</v>
      </c>
      <c r="BM66" s="23">
        <f t="shared" ca="1" si="79"/>
        <v>2539.8737751334206</v>
      </c>
      <c r="BN66" s="23">
        <f t="shared" ref="BN66:CG66" ca="1" si="80">BN48*BN$2</f>
        <v>2513.7047752121571</v>
      </c>
      <c r="BO66" s="23">
        <f t="shared" ca="1" si="80"/>
        <v>2520.7152553002825</v>
      </c>
      <c r="BP66" s="23">
        <f t="shared" ca="1" si="80"/>
        <v>2555.0863211690175</v>
      </c>
      <c r="BQ66" s="23">
        <f t="shared" ca="1" si="80"/>
        <v>2577.510264050667</v>
      </c>
      <c r="BR66" s="23">
        <f t="shared" ca="1" si="80"/>
        <v>2608.5329268595265</v>
      </c>
      <c r="BS66" s="23">
        <f t="shared" ca="1" si="80"/>
        <v>2652.7801693235124</v>
      </c>
      <c r="BT66" s="23">
        <f t="shared" ca="1" si="80"/>
        <v>2680.7970233597257</v>
      </c>
      <c r="BU66" s="23">
        <f t="shared" ca="1" si="80"/>
        <v>2666.5600061824157</v>
      </c>
      <c r="BV66" s="23">
        <f t="shared" ca="1" si="80"/>
        <v>2676.9462412706935</v>
      </c>
      <c r="BW66" s="23">
        <f t="shared" ca="1" si="80"/>
        <v>2697.9895224848265</v>
      </c>
      <c r="BX66" s="23">
        <f t="shared" ca="1" si="80"/>
        <v>2674.0297745406942</v>
      </c>
      <c r="BY66" s="23">
        <f t="shared" ca="1" si="80"/>
        <v>2644.1743966801773</v>
      </c>
      <c r="BZ66" s="23">
        <f t="shared" ca="1" si="80"/>
        <v>2626.5248198824538</v>
      </c>
      <c r="CA66" s="23">
        <f t="shared" ca="1" si="80"/>
        <v>2580.632855932854</v>
      </c>
      <c r="CB66" s="23">
        <f t="shared" ca="1" si="80"/>
        <v>2575.6318354616037</v>
      </c>
      <c r="CC66" s="23">
        <f t="shared" ca="1" si="80"/>
        <v>2512.1036629871783</v>
      </c>
      <c r="CD66" s="23">
        <f t="shared" ca="1" si="80"/>
        <v>2485.1947338188265</v>
      </c>
      <c r="CE66" s="23">
        <f t="shared" ca="1" si="80"/>
        <v>2471.1099286816634</v>
      </c>
      <c r="CF66" s="23">
        <f t="shared" ca="1" si="80"/>
        <v>2416.9881178078736</v>
      </c>
      <c r="CG66" s="23">
        <f t="shared" ca="1" si="80"/>
        <v>2359.1733283378339</v>
      </c>
      <c r="CH66" s="19"/>
    </row>
    <row r="67" spans="1:86" ht="12.75" x14ac:dyDescent="0.2">
      <c r="A67" s="28" t="str">
        <f ca="1">IFERROR(__xludf.DUMMYFUNCTION("""COMPUTED_VALUE"""),"subprime_q1")</f>
        <v>subprime_q1</v>
      </c>
      <c r="B67" s="22">
        <f t="shared" ref="B67:AG67" ca="1" si="81">B49*B$2</f>
        <v>0</v>
      </c>
      <c r="C67" s="22">
        <f t="shared" ca="1" si="81"/>
        <v>0</v>
      </c>
      <c r="D67" s="22">
        <f t="shared" ca="1" si="81"/>
        <v>0</v>
      </c>
      <c r="E67" s="22">
        <f t="shared" ca="1" si="81"/>
        <v>0</v>
      </c>
      <c r="F67" s="22">
        <f t="shared" ca="1" si="81"/>
        <v>0</v>
      </c>
      <c r="G67" s="22">
        <f t="shared" ca="1" si="81"/>
        <v>0</v>
      </c>
      <c r="H67" s="22">
        <f t="shared" ca="1" si="81"/>
        <v>0</v>
      </c>
      <c r="I67" s="22">
        <f t="shared" ca="1" si="81"/>
        <v>0</v>
      </c>
      <c r="J67" s="22">
        <f t="shared" ca="1" si="81"/>
        <v>0</v>
      </c>
      <c r="K67" s="22">
        <f t="shared" ca="1" si="81"/>
        <v>0</v>
      </c>
      <c r="L67" s="22">
        <f t="shared" ca="1" si="81"/>
        <v>0.74277729205157927</v>
      </c>
      <c r="M67" s="22">
        <f t="shared" ca="1" si="81"/>
        <v>0.85813193975000035</v>
      </c>
      <c r="N67" s="22">
        <f t="shared" ca="1" si="81"/>
        <v>0.82845792016102648</v>
      </c>
      <c r="O67" s="22">
        <f t="shared" ca="1" si="81"/>
        <v>2.9691961946564547</v>
      </c>
      <c r="P67" s="22">
        <f t="shared" ca="1" si="81"/>
        <v>6.4055629321493157</v>
      </c>
      <c r="Q67" s="22">
        <f t="shared" ca="1" si="81"/>
        <v>8.1889639154687028</v>
      </c>
      <c r="R67" s="22">
        <f t="shared" ca="1" si="81"/>
        <v>8.0530425849097398</v>
      </c>
      <c r="S67" s="22">
        <f t="shared" ca="1" si="81"/>
        <v>7.7745739093187467</v>
      </c>
      <c r="T67" s="22">
        <f t="shared" ca="1" si="81"/>
        <v>9.6547629908592132</v>
      </c>
      <c r="U67" s="22">
        <f t="shared" ca="1" si="81"/>
        <v>11.643796760926449</v>
      </c>
      <c r="V67" s="22">
        <f t="shared" ca="1" si="81"/>
        <v>13.340751155172965</v>
      </c>
      <c r="W67" s="22">
        <f t="shared" ca="1" si="81"/>
        <v>13.059088039864189</v>
      </c>
      <c r="X67" s="22">
        <f t="shared" ca="1" si="81"/>
        <v>15.594737026115684</v>
      </c>
      <c r="Y67" s="22">
        <f t="shared" ca="1" si="81"/>
        <v>21.827359317968764</v>
      </c>
      <c r="Z67" s="22">
        <f t="shared" ca="1" si="81"/>
        <v>28.262540400450199</v>
      </c>
      <c r="AA67" s="22">
        <f t="shared" ca="1" si="81"/>
        <v>29.168558552355808</v>
      </c>
      <c r="AB67" s="22">
        <f t="shared" ca="1" si="81"/>
        <v>29.731932989741285</v>
      </c>
      <c r="AC67" s="22">
        <f t="shared" ca="1" si="81"/>
        <v>32.580685672168556</v>
      </c>
      <c r="AD67" s="22">
        <f t="shared" ca="1" si="81"/>
        <v>31.45390054275963</v>
      </c>
      <c r="AE67" s="22">
        <f t="shared" ca="1" si="81"/>
        <v>36.556925027712204</v>
      </c>
      <c r="AF67" s="22">
        <f t="shared" ca="1" si="81"/>
        <v>37.562276910746689</v>
      </c>
      <c r="AG67" s="22">
        <f t="shared" ca="1" si="81"/>
        <v>40.160494651207962</v>
      </c>
      <c r="AH67" s="22">
        <f t="shared" ref="AH67:BM67" ca="1" si="82">AH49*AH$2</f>
        <v>38.771771384923348</v>
      </c>
      <c r="AI67" s="22">
        <f t="shared" ca="1" si="82"/>
        <v>37.430943331279828</v>
      </c>
      <c r="AJ67" s="22">
        <f t="shared" ca="1" si="82"/>
        <v>39.422933423989655</v>
      </c>
      <c r="AK67" s="22">
        <f t="shared" ca="1" si="82"/>
        <v>41.305301665581652</v>
      </c>
      <c r="AL67" s="22">
        <f t="shared" ca="1" si="82"/>
        <v>41.20916276899861</v>
      </c>
      <c r="AM67" s="22">
        <f t="shared" ca="1" si="82"/>
        <v>41.771807859029956</v>
      </c>
      <c r="AN67" s="22">
        <f t="shared" ca="1" si="82"/>
        <v>42.80780650603473</v>
      </c>
      <c r="AO67" s="22">
        <f t="shared" ca="1" si="82"/>
        <v>44.785379252540821</v>
      </c>
      <c r="AP67" s="22">
        <f t="shared" ca="1" si="82"/>
        <v>45.920866141636751</v>
      </c>
      <c r="AQ67" s="22">
        <f t="shared" ca="1" si="82"/>
        <v>47.894885598333993</v>
      </c>
      <c r="AR67" s="22">
        <f t="shared" ca="1" si="82"/>
        <v>49.512966957913733</v>
      </c>
      <c r="AS67" s="22">
        <f t="shared" ca="1" si="82"/>
        <v>50.378869775317369</v>
      </c>
      <c r="AT67" s="22">
        <f t="shared" ca="1" si="82"/>
        <v>51.984663762015984</v>
      </c>
      <c r="AU67" s="22">
        <f t="shared" ca="1" si="82"/>
        <v>53.265716092727168</v>
      </c>
      <c r="AV67" s="22">
        <f t="shared" ca="1" si="82"/>
        <v>56.365467920477158</v>
      </c>
      <c r="AW67" s="22">
        <f t="shared" ca="1" si="82"/>
        <v>57.869093925853683</v>
      </c>
      <c r="AX67" s="22">
        <f t="shared" ca="1" si="82"/>
        <v>63.495126101758338</v>
      </c>
      <c r="AY67" s="22">
        <f t="shared" ca="1" si="82"/>
        <v>67.491333936898201</v>
      </c>
      <c r="AZ67" s="22">
        <f t="shared" ca="1" si="82"/>
        <v>76.731361359623648</v>
      </c>
      <c r="BA67" s="22">
        <f t="shared" ca="1" si="82"/>
        <v>83.438735003731509</v>
      </c>
      <c r="BB67" s="22">
        <f t="shared" ca="1" si="82"/>
        <v>91.195685650856262</v>
      </c>
      <c r="BC67" s="22">
        <f t="shared" ca="1" si="82"/>
        <v>93.46980099243271</v>
      </c>
      <c r="BD67" s="22">
        <f t="shared" ca="1" si="82"/>
        <v>97.098403867613001</v>
      </c>
      <c r="BE67" s="22">
        <f t="shared" ca="1" si="82"/>
        <v>101.37322317690409</v>
      </c>
      <c r="BF67" s="22">
        <f t="shared" ca="1" si="82"/>
        <v>107.67219601555473</v>
      </c>
      <c r="BG67" s="22">
        <f t="shared" ca="1" si="82"/>
        <v>119.18213605373329</v>
      </c>
      <c r="BH67" s="22">
        <f t="shared" ca="1" si="82"/>
        <v>126.56929895698541</v>
      </c>
      <c r="BI67" s="22">
        <f t="shared" ca="1" si="82"/>
        <v>138.77027638750269</v>
      </c>
      <c r="BJ67" s="22">
        <f t="shared" ca="1" si="82"/>
        <v>150.48945674952108</v>
      </c>
      <c r="BK67" s="22">
        <f t="shared" ca="1" si="82"/>
        <v>160.80019251249973</v>
      </c>
      <c r="BL67" s="22">
        <f t="shared" ca="1" si="82"/>
        <v>171.66219009585757</v>
      </c>
      <c r="BM67" s="22">
        <f t="shared" ca="1" si="82"/>
        <v>183.15276442931551</v>
      </c>
      <c r="BN67" s="22">
        <f t="shared" ref="BN67:CG67" ca="1" si="83">BN49*BN$2</f>
        <v>197.78881039011009</v>
      </c>
      <c r="BO67" s="22">
        <f t="shared" ca="1" si="83"/>
        <v>207.63897248085425</v>
      </c>
      <c r="BP67" s="22">
        <f t="shared" ca="1" si="83"/>
        <v>211.51121409293989</v>
      </c>
      <c r="BQ67" s="22">
        <f t="shared" ca="1" si="83"/>
        <v>223.3264270794096</v>
      </c>
      <c r="BR67" s="22">
        <f t="shared" ca="1" si="83"/>
        <v>242.70525694688689</v>
      </c>
      <c r="BS67" s="22">
        <f t="shared" ca="1" si="83"/>
        <v>260.34148769414531</v>
      </c>
      <c r="BT67" s="22">
        <f t="shared" ca="1" si="83"/>
        <v>277.98669491364456</v>
      </c>
      <c r="BU67" s="22">
        <f t="shared" ca="1" si="83"/>
        <v>292.87251915092378</v>
      </c>
      <c r="BV67" s="22">
        <f t="shared" ca="1" si="83"/>
        <v>308.7588362273757</v>
      </c>
      <c r="BW67" s="22">
        <f t="shared" ca="1" si="83"/>
        <v>317.54785458069722</v>
      </c>
      <c r="BX67" s="22">
        <f t="shared" ca="1" si="83"/>
        <v>325.36187567324464</v>
      </c>
      <c r="BY67" s="22">
        <f t="shared" ca="1" si="83"/>
        <v>328.02483302620567</v>
      </c>
      <c r="BZ67" s="22">
        <f t="shared" ca="1" si="83"/>
        <v>329.02427868286026</v>
      </c>
      <c r="CA67" s="22">
        <f t="shared" ca="1" si="83"/>
        <v>330.00813272359591</v>
      </c>
      <c r="CB67" s="22">
        <f t="shared" ca="1" si="83"/>
        <v>330.24295529041677</v>
      </c>
      <c r="CC67" s="22">
        <f t="shared" ca="1" si="83"/>
        <v>331.00068559084258</v>
      </c>
      <c r="CD67" s="22">
        <f t="shared" ca="1" si="83"/>
        <v>333.40136718652337</v>
      </c>
      <c r="CE67" s="22">
        <f t="shared" ca="1" si="83"/>
        <v>333.61595092278992</v>
      </c>
      <c r="CF67" s="22">
        <f t="shared" ca="1" si="83"/>
        <v>335.23019549513344</v>
      </c>
      <c r="CG67" s="22">
        <f t="shared" ca="1" si="83"/>
        <v>342.73773749080794</v>
      </c>
      <c r="CH67" s="19"/>
    </row>
    <row r="68" spans="1:86" ht="12.75" x14ac:dyDescent="0.2">
      <c r="A68" s="29" t="str">
        <f ca="1">IFERROR(__xludf.DUMMYFUNCTION("""COMPUTED_VALUE"""),"subprime_q2")</f>
        <v>subprime_q2</v>
      </c>
      <c r="B68" s="23">
        <f t="shared" ref="B68:AG68" ca="1" si="84">B50*B$2</f>
        <v>0</v>
      </c>
      <c r="C68" s="23">
        <f t="shared" ca="1" si="84"/>
        <v>0</v>
      </c>
      <c r="D68" s="23">
        <f t="shared" ca="1" si="84"/>
        <v>0</v>
      </c>
      <c r="E68" s="23">
        <f t="shared" ca="1" si="84"/>
        <v>0</v>
      </c>
      <c r="F68" s="23">
        <f t="shared" ca="1" si="84"/>
        <v>0</v>
      </c>
      <c r="G68" s="23">
        <f t="shared" ca="1" si="84"/>
        <v>0</v>
      </c>
      <c r="H68" s="23">
        <f t="shared" ca="1" si="84"/>
        <v>0</v>
      </c>
      <c r="I68" s="23">
        <f t="shared" ca="1" si="84"/>
        <v>0</v>
      </c>
      <c r="J68" s="23">
        <f t="shared" ca="1" si="84"/>
        <v>0</v>
      </c>
      <c r="K68" s="23">
        <f t="shared" ca="1" si="84"/>
        <v>0</v>
      </c>
      <c r="L68" s="23">
        <f t="shared" ca="1" si="84"/>
        <v>7.8672182507436546</v>
      </c>
      <c r="M68" s="23">
        <f t="shared" ca="1" si="84"/>
        <v>51.194071682375025</v>
      </c>
      <c r="N68" s="23">
        <f t="shared" ca="1" si="84"/>
        <v>76.790527083518583</v>
      </c>
      <c r="O68" s="23">
        <f t="shared" ca="1" si="84"/>
        <v>89.458669728783391</v>
      </c>
      <c r="P68" s="23">
        <f t="shared" ca="1" si="84"/>
        <v>117.23667979806228</v>
      </c>
      <c r="Q68" s="23">
        <f t="shared" ca="1" si="84"/>
        <v>146.14936426684156</v>
      </c>
      <c r="R68" s="23">
        <f t="shared" ca="1" si="84"/>
        <v>144.86280413465883</v>
      </c>
      <c r="S68" s="23">
        <f t="shared" ca="1" si="84"/>
        <v>151.23828228731017</v>
      </c>
      <c r="T68" s="23">
        <f t="shared" ca="1" si="84"/>
        <v>173.41480118929664</v>
      </c>
      <c r="U68" s="23">
        <f t="shared" ca="1" si="84"/>
        <v>192.40031087894755</v>
      </c>
      <c r="V68" s="23">
        <f t="shared" ca="1" si="84"/>
        <v>201.21207117029118</v>
      </c>
      <c r="W68" s="23">
        <f t="shared" ca="1" si="84"/>
        <v>211.68422358477534</v>
      </c>
      <c r="X68" s="23">
        <f t="shared" ca="1" si="84"/>
        <v>229.09973112185546</v>
      </c>
      <c r="Y68" s="23">
        <f t="shared" ca="1" si="84"/>
        <v>244.91656284739602</v>
      </c>
      <c r="Z68" s="23">
        <f t="shared" ca="1" si="84"/>
        <v>241.08317103423656</v>
      </c>
      <c r="AA68" s="23">
        <f t="shared" ca="1" si="84"/>
        <v>246.11019113773673</v>
      </c>
      <c r="AB68" s="23">
        <f t="shared" ca="1" si="84"/>
        <v>246.62860669564711</v>
      </c>
      <c r="AC68" s="23">
        <f t="shared" ca="1" si="84"/>
        <v>248.80413166580712</v>
      </c>
      <c r="AD68" s="23">
        <f t="shared" ca="1" si="84"/>
        <v>240.19937734855796</v>
      </c>
      <c r="AE68" s="23">
        <f t="shared" ca="1" si="84"/>
        <v>234.62527867531597</v>
      </c>
      <c r="AF68" s="23">
        <f t="shared" ca="1" si="84"/>
        <v>231.47215101575273</v>
      </c>
      <c r="AG68" s="23">
        <f t="shared" ca="1" si="84"/>
        <v>228.27682036473146</v>
      </c>
      <c r="AH68" s="23">
        <f t="shared" ref="AH68:BM68" ca="1" si="85">AH50*AH$2</f>
        <v>226.16821405012965</v>
      </c>
      <c r="AI68" s="23">
        <f t="shared" ca="1" si="85"/>
        <v>218.34673271438686</v>
      </c>
      <c r="AJ68" s="23">
        <f t="shared" ca="1" si="85"/>
        <v>214.17918033794092</v>
      </c>
      <c r="AK68" s="23">
        <f t="shared" ca="1" si="85"/>
        <v>208.84355163467907</v>
      </c>
      <c r="AL68" s="23">
        <f t="shared" ca="1" si="85"/>
        <v>204.71880166829621</v>
      </c>
      <c r="AM68" s="23">
        <f t="shared" ca="1" si="85"/>
        <v>202.94399815709156</v>
      </c>
      <c r="AN68" s="23">
        <f t="shared" ca="1" si="85"/>
        <v>198.05191230870452</v>
      </c>
      <c r="AO68" s="23">
        <f t="shared" ca="1" si="85"/>
        <v>191.20386754818691</v>
      </c>
      <c r="AP68" s="23">
        <f t="shared" ca="1" si="85"/>
        <v>185.28242764043935</v>
      </c>
      <c r="AQ68" s="23">
        <f t="shared" ca="1" si="85"/>
        <v>179.31577593586391</v>
      </c>
      <c r="AR68" s="23">
        <f t="shared" ca="1" si="85"/>
        <v>174.17339348355452</v>
      </c>
      <c r="AS68" s="23">
        <f t="shared" ca="1" si="85"/>
        <v>170.4169740872353</v>
      </c>
      <c r="AT68" s="23">
        <f t="shared" ca="1" si="85"/>
        <v>165.43420881660674</v>
      </c>
      <c r="AU68" s="23">
        <f t="shared" ca="1" si="85"/>
        <v>160.9834736083574</v>
      </c>
      <c r="AV68" s="23">
        <f t="shared" ca="1" si="85"/>
        <v>156.97766568818943</v>
      </c>
      <c r="AW68" s="23">
        <f t="shared" ca="1" si="85"/>
        <v>152.54575688317442</v>
      </c>
      <c r="AX68" s="23">
        <f t="shared" ca="1" si="85"/>
        <v>152.36414057099637</v>
      </c>
      <c r="AY68" s="23">
        <f t="shared" ca="1" si="85"/>
        <v>149.41445687652157</v>
      </c>
      <c r="AZ68" s="23">
        <f t="shared" ca="1" si="85"/>
        <v>148.61243091985403</v>
      </c>
      <c r="BA68" s="23">
        <f t="shared" ca="1" si="85"/>
        <v>148.03790073869789</v>
      </c>
      <c r="BB68" s="23">
        <f t="shared" ca="1" si="85"/>
        <v>150.27647354907478</v>
      </c>
      <c r="BC68" s="23">
        <f t="shared" ca="1" si="85"/>
        <v>152.19240062856576</v>
      </c>
      <c r="BD68" s="23">
        <f t="shared" ca="1" si="85"/>
        <v>151.2547155733721</v>
      </c>
      <c r="BE68" s="23">
        <f t="shared" ca="1" si="85"/>
        <v>150.55009366350689</v>
      </c>
      <c r="BF68" s="23">
        <f t="shared" ca="1" si="85"/>
        <v>150.62966563661021</v>
      </c>
      <c r="BG68" s="23">
        <f t="shared" ca="1" si="85"/>
        <v>150.28277257741959</v>
      </c>
      <c r="BH68" s="23">
        <f t="shared" ca="1" si="85"/>
        <v>153.05742040357174</v>
      </c>
      <c r="BI68" s="23">
        <f t="shared" ca="1" si="85"/>
        <v>157.86201735357625</v>
      </c>
      <c r="BJ68" s="23">
        <f t="shared" ca="1" si="85"/>
        <v>166.46651762981347</v>
      </c>
      <c r="BK68" s="23">
        <f t="shared" ca="1" si="85"/>
        <v>176.43248812911332</v>
      </c>
      <c r="BL68" s="23">
        <f t="shared" ca="1" si="85"/>
        <v>181.76495135757833</v>
      </c>
      <c r="BM68" s="23">
        <f t="shared" ca="1" si="85"/>
        <v>190.38721253440255</v>
      </c>
      <c r="BN68" s="23">
        <f t="shared" ref="BN68:CG68" ca="1" si="86">BN50*BN$2</f>
        <v>204.47689188538567</v>
      </c>
      <c r="BO68" s="23">
        <f t="shared" ca="1" si="86"/>
        <v>213.60447280052381</v>
      </c>
      <c r="BP68" s="23">
        <f t="shared" ca="1" si="86"/>
        <v>218.78815991529211</v>
      </c>
      <c r="BQ68" s="23">
        <f t="shared" ca="1" si="86"/>
        <v>226.02519206371201</v>
      </c>
      <c r="BR68" s="23">
        <f t="shared" ca="1" si="86"/>
        <v>236.84212816420481</v>
      </c>
      <c r="BS68" s="23">
        <f t="shared" ca="1" si="86"/>
        <v>247.07120198164384</v>
      </c>
      <c r="BT68" s="23">
        <f t="shared" ca="1" si="86"/>
        <v>259.6414373658763</v>
      </c>
      <c r="BU68" s="23">
        <f t="shared" ca="1" si="86"/>
        <v>278.59734258287278</v>
      </c>
      <c r="BV68" s="23">
        <f t="shared" ca="1" si="86"/>
        <v>294.41361281251994</v>
      </c>
      <c r="BW68" s="23">
        <f t="shared" ca="1" si="86"/>
        <v>305.29686817830122</v>
      </c>
      <c r="BX68" s="23">
        <f t="shared" ca="1" si="86"/>
        <v>310.6082773102512</v>
      </c>
      <c r="BY68" s="23">
        <f t="shared" ca="1" si="86"/>
        <v>312.57946962562676</v>
      </c>
      <c r="BZ68" s="23">
        <f t="shared" ca="1" si="86"/>
        <v>317.53158618143965</v>
      </c>
      <c r="CA68" s="23">
        <f t="shared" ca="1" si="86"/>
        <v>324.61198009070347</v>
      </c>
      <c r="CB68" s="23">
        <f t="shared" ca="1" si="86"/>
        <v>325.56394450155199</v>
      </c>
      <c r="CC68" s="23">
        <f t="shared" ca="1" si="86"/>
        <v>323.00835030137216</v>
      </c>
      <c r="CD68" s="23">
        <f t="shared" ca="1" si="86"/>
        <v>328.63307474338023</v>
      </c>
      <c r="CE68" s="23">
        <f t="shared" ca="1" si="86"/>
        <v>342.44094064880608</v>
      </c>
      <c r="CF68" s="23">
        <f t="shared" ca="1" si="86"/>
        <v>345.05510100096905</v>
      </c>
      <c r="CG68" s="23">
        <f t="shared" ca="1" si="86"/>
        <v>357.04195807186267</v>
      </c>
      <c r="CH68" s="19"/>
    </row>
    <row r="69" spans="1:86" ht="12.75" x14ac:dyDescent="0.2">
      <c r="A69" s="28" t="str">
        <f ca="1">IFERROR(__xludf.DUMMYFUNCTION("""COMPUTED_VALUE"""),"subprime_q3")</f>
        <v>subprime_q3</v>
      </c>
      <c r="B69" s="22">
        <f t="shared" ref="B69:AG69" ca="1" si="87">B51*B$2</f>
        <v>0</v>
      </c>
      <c r="C69" s="22">
        <f t="shared" ca="1" si="87"/>
        <v>0</v>
      </c>
      <c r="D69" s="22">
        <f t="shared" ca="1" si="87"/>
        <v>0</v>
      </c>
      <c r="E69" s="22">
        <f t="shared" ca="1" si="87"/>
        <v>0</v>
      </c>
      <c r="F69" s="22">
        <f t="shared" ca="1" si="87"/>
        <v>0</v>
      </c>
      <c r="G69" s="22">
        <f t="shared" ca="1" si="87"/>
        <v>0</v>
      </c>
      <c r="H69" s="22">
        <f t="shared" ca="1" si="87"/>
        <v>0</v>
      </c>
      <c r="I69" s="22">
        <f t="shared" ca="1" si="87"/>
        <v>0</v>
      </c>
      <c r="J69" s="22">
        <f t="shared" ca="1" si="87"/>
        <v>0</v>
      </c>
      <c r="K69" s="22">
        <f t="shared" ca="1" si="87"/>
        <v>0</v>
      </c>
      <c r="L69" s="22">
        <f t="shared" ca="1" si="87"/>
        <v>9.8748598794738953</v>
      </c>
      <c r="M69" s="22">
        <f t="shared" ca="1" si="87"/>
        <v>25.126711258937515</v>
      </c>
      <c r="N69" s="22">
        <f t="shared" ca="1" si="87"/>
        <v>51.198532392211924</v>
      </c>
      <c r="O69" s="22">
        <f t="shared" ca="1" si="87"/>
        <v>67.823590148781463</v>
      </c>
      <c r="P69" s="22">
        <f t="shared" ca="1" si="87"/>
        <v>76.432072142900907</v>
      </c>
      <c r="Q69" s="22">
        <f t="shared" ca="1" si="87"/>
        <v>87.827361472546315</v>
      </c>
      <c r="R69" s="22">
        <f t="shared" ca="1" si="87"/>
        <v>105.1128675850893</v>
      </c>
      <c r="S69" s="22">
        <f t="shared" ca="1" si="87"/>
        <v>115.66244642188667</v>
      </c>
      <c r="T69" s="22">
        <f t="shared" ca="1" si="87"/>
        <v>127.32563210706809</v>
      </c>
      <c r="U69" s="22">
        <f t="shared" ca="1" si="87"/>
        <v>126.22641968474242</v>
      </c>
      <c r="V69" s="22">
        <f t="shared" ca="1" si="87"/>
        <v>137.43272720122127</v>
      </c>
      <c r="W69" s="22">
        <f t="shared" ca="1" si="87"/>
        <v>133.43719314760261</v>
      </c>
      <c r="X69" s="22">
        <f t="shared" ca="1" si="87"/>
        <v>136.55476795451008</v>
      </c>
      <c r="Y69" s="22">
        <f t="shared" ca="1" si="87"/>
        <v>140.4437620034897</v>
      </c>
      <c r="Z69" s="22">
        <f t="shared" ca="1" si="87"/>
        <v>142.89034431956824</v>
      </c>
      <c r="AA69" s="22">
        <f t="shared" ca="1" si="87"/>
        <v>151.28743544318428</v>
      </c>
      <c r="AB69" s="22">
        <f t="shared" ca="1" si="87"/>
        <v>161.24022154418361</v>
      </c>
      <c r="AC69" s="22">
        <f t="shared" ca="1" si="87"/>
        <v>165.84526962540147</v>
      </c>
      <c r="AD69" s="22">
        <f t="shared" ca="1" si="87"/>
        <v>160.10960201309129</v>
      </c>
      <c r="AE69" s="22">
        <f t="shared" ca="1" si="87"/>
        <v>161.22050709929056</v>
      </c>
      <c r="AF69" s="22">
        <f t="shared" ca="1" si="87"/>
        <v>178.39070941093323</v>
      </c>
      <c r="AG69" s="22">
        <f t="shared" ca="1" si="87"/>
        <v>183.69204819836435</v>
      </c>
      <c r="AH69" s="22">
        <f t="shared" ref="AH69:BM69" ca="1" si="88">AH51*AH$2</f>
        <v>183.73805874502222</v>
      </c>
      <c r="AI69" s="22">
        <f t="shared" ca="1" si="88"/>
        <v>192.73574703317044</v>
      </c>
      <c r="AJ69" s="22">
        <f t="shared" ca="1" si="88"/>
        <v>207.21536248862779</v>
      </c>
      <c r="AK69" s="22">
        <f t="shared" ca="1" si="88"/>
        <v>200.04979308381098</v>
      </c>
      <c r="AL69" s="22">
        <f t="shared" ca="1" si="88"/>
        <v>198.74290255361635</v>
      </c>
      <c r="AM69" s="22">
        <f t="shared" ca="1" si="88"/>
        <v>195.40934629421002</v>
      </c>
      <c r="AN69" s="22">
        <f t="shared" ca="1" si="88"/>
        <v>188.65097345590681</v>
      </c>
      <c r="AO69" s="22">
        <f t="shared" ca="1" si="88"/>
        <v>182.8543302803383</v>
      </c>
      <c r="AP69" s="22">
        <f t="shared" ca="1" si="88"/>
        <v>176.53090808829398</v>
      </c>
      <c r="AQ69" s="22">
        <f t="shared" ca="1" si="88"/>
        <v>170.70189492894238</v>
      </c>
      <c r="AR69" s="22">
        <f t="shared" ca="1" si="88"/>
        <v>166.1547269331252</v>
      </c>
      <c r="AS69" s="22">
        <f t="shared" ca="1" si="88"/>
        <v>160.40855052908833</v>
      </c>
      <c r="AT69" s="22">
        <f t="shared" ca="1" si="88"/>
        <v>156.57234021920274</v>
      </c>
      <c r="AU69" s="22">
        <f t="shared" ca="1" si="88"/>
        <v>151.38214925063843</v>
      </c>
      <c r="AV69" s="22">
        <f t="shared" ca="1" si="88"/>
        <v>151.77785741527805</v>
      </c>
      <c r="AW69" s="22">
        <f t="shared" ca="1" si="88"/>
        <v>152.30748496328872</v>
      </c>
      <c r="AX69" s="22">
        <f t="shared" ca="1" si="88"/>
        <v>149.60689932933627</v>
      </c>
      <c r="AY69" s="22">
        <f t="shared" ca="1" si="88"/>
        <v>147.32165434757772</v>
      </c>
      <c r="AZ69" s="22">
        <f t="shared" ca="1" si="88"/>
        <v>152.05696218302307</v>
      </c>
      <c r="BA69" s="22">
        <f t="shared" ca="1" si="88"/>
        <v>148.68047785846602</v>
      </c>
      <c r="BB69" s="22">
        <f t="shared" ca="1" si="88"/>
        <v>147.60608022842797</v>
      </c>
      <c r="BC69" s="22">
        <f t="shared" ca="1" si="88"/>
        <v>145.22779193057551</v>
      </c>
      <c r="BD69" s="22">
        <f t="shared" ca="1" si="88"/>
        <v>145.60532177352061</v>
      </c>
      <c r="BE69" s="22">
        <f t="shared" ca="1" si="88"/>
        <v>146.98357939929775</v>
      </c>
      <c r="BF69" s="22">
        <f t="shared" ca="1" si="88"/>
        <v>144.982221704316</v>
      </c>
      <c r="BG69" s="22">
        <f t="shared" ca="1" si="88"/>
        <v>148.23806317953159</v>
      </c>
      <c r="BH69" s="22">
        <f t="shared" ca="1" si="88"/>
        <v>157.10366700333677</v>
      </c>
      <c r="BI69" s="22">
        <f t="shared" ca="1" si="88"/>
        <v>163.93066956205425</v>
      </c>
      <c r="BJ69" s="22">
        <f t="shared" ca="1" si="88"/>
        <v>171.21073322049773</v>
      </c>
      <c r="BK69" s="22">
        <f t="shared" ca="1" si="88"/>
        <v>182.26192251046609</v>
      </c>
      <c r="BL69" s="22">
        <f t="shared" ca="1" si="88"/>
        <v>194.05091767723661</v>
      </c>
      <c r="BM69" s="22">
        <f t="shared" ca="1" si="88"/>
        <v>204.58682534415721</v>
      </c>
      <c r="BN69" s="22">
        <f t="shared" ref="BN69:CG69" ca="1" si="89">BN51*BN$2</f>
        <v>218.10569635028901</v>
      </c>
      <c r="BO69" s="22">
        <f t="shared" ca="1" si="89"/>
        <v>233.41701821410592</v>
      </c>
      <c r="BP69" s="22">
        <f t="shared" ca="1" si="89"/>
        <v>241.64940527442153</v>
      </c>
      <c r="BQ69" s="22">
        <f t="shared" ca="1" si="89"/>
        <v>253.47361294261327</v>
      </c>
      <c r="BR69" s="22">
        <f t="shared" ca="1" si="89"/>
        <v>268.12422309108808</v>
      </c>
      <c r="BS69" s="22">
        <f t="shared" ca="1" si="89"/>
        <v>282.94962590783331</v>
      </c>
      <c r="BT69" s="22">
        <f t="shared" ca="1" si="89"/>
        <v>304.74204167823615</v>
      </c>
      <c r="BU69" s="22">
        <f t="shared" ca="1" si="89"/>
        <v>320.72805129577961</v>
      </c>
      <c r="BV69" s="22">
        <f t="shared" ca="1" si="89"/>
        <v>329.6107091406264</v>
      </c>
      <c r="BW69" s="22">
        <f t="shared" ca="1" si="89"/>
        <v>345.29454926344084</v>
      </c>
      <c r="BX69" s="22">
        <f t="shared" ca="1" si="89"/>
        <v>351.31214233090969</v>
      </c>
      <c r="BY69" s="22">
        <f t="shared" ca="1" si="89"/>
        <v>361.9667689902908</v>
      </c>
      <c r="BZ69" s="22">
        <f t="shared" ca="1" si="89"/>
        <v>365.66459489290139</v>
      </c>
      <c r="CA69" s="22">
        <f t="shared" ca="1" si="89"/>
        <v>374.02027997623111</v>
      </c>
      <c r="CB69" s="22">
        <f t="shared" ca="1" si="89"/>
        <v>378.42368621059677</v>
      </c>
      <c r="CC69" s="22">
        <f t="shared" ca="1" si="89"/>
        <v>386.32137831167955</v>
      </c>
      <c r="CD69" s="22">
        <f t="shared" ca="1" si="89"/>
        <v>388.85291838057617</v>
      </c>
      <c r="CE69" s="22">
        <f t="shared" ca="1" si="89"/>
        <v>390.68593219464208</v>
      </c>
      <c r="CF69" s="22">
        <f t="shared" ca="1" si="89"/>
        <v>399.42354994386358</v>
      </c>
      <c r="CG69" s="22">
        <f t="shared" ca="1" si="89"/>
        <v>410.78382994098536</v>
      </c>
      <c r="CH69" s="19"/>
    </row>
    <row r="70" spans="1:86" ht="12.75" x14ac:dyDescent="0.2">
      <c r="A70" s="29" t="str">
        <f ca="1">IFERROR(__xludf.DUMMYFUNCTION("""COMPUTED_VALUE"""),"subprime_q4")</f>
        <v>subprime_q4</v>
      </c>
      <c r="B70" s="23">
        <f t="shared" ref="B70:AG70" ca="1" si="90">B52*B$2</f>
        <v>0</v>
      </c>
      <c r="C70" s="23">
        <f t="shared" ca="1" si="90"/>
        <v>0</v>
      </c>
      <c r="D70" s="23">
        <f t="shared" ca="1" si="90"/>
        <v>0</v>
      </c>
      <c r="E70" s="23">
        <f t="shared" ca="1" si="90"/>
        <v>0</v>
      </c>
      <c r="F70" s="23">
        <f t="shared" ca="1" si="90"/>
        <v>0</v>
      </c>
      <c r="G70" s="23">
        <f t="shared" ca="1" si="90"/>
        <v>0</v>
      </c>
      <c r="H70" s="23">
        <f t="shared" ca="1" si="90"/>
        <v>0</v>
      </c>
      <c r="I70" s="23">
        <f t="shared" ca="1" si="90"/>
        <v>0</v>
      </c>
      <c r="J70" s="23">
        <f t="shared" ca="1" si="90"/>
        <v>0</v>
      </c>
      <c r="K70" s="23">
        <f t="shared" ca="1" si="90"/>
        <v>0</v>
      </c>
      <c r="L70" s="23">
        <f t="shared" ca="1" si="90"/>
        <v>9.8101846408203262</v>
      </c>
      <c r="M70" s="23">
        <f t="shared" ca="1" si="90"/>
        <v>36.258552331062511</v>
      </c>
      <c r="N70" s="23">
        <f t="shared" ca="1" si="90"/>
        <v>56.159445345329438</v>
      </c>
      <c r="O70" s="23">
        <f t="shared" ca="1" si="90"/>
        <v>54.217221184837882</v>
      </c>
      <c r="P70" s="23">
        <f t="shared" ca="1" si="90"/>
        <v>81.81435597860019</v>
      </c>
      <c r="Q70" s="23">
        <f t="shared" ca="1" si="90"/>
        <v>78.985284660445316</v>
      </c>
      <c r="R70" s="23">
        <f t="shared" ca="1" si="90"/>
        <v>103.6968347367925</v>
      </c>
      <c r="S70" s="23">
        <f t="shared" ca="1" si="90"/>
        <v>100.11106948997228</v>
      </c>
      <c r="T70" s="23">
        <f t="shared" ca="1" si="90"/>
        <v>118.35482950290232</v>
      </c>
      <c r="U70" s="23">
        <f t="shared" ca="1" si="90"/>
        <v>114.26176670180814</v>
      </c>
      <c r="V70" s="23">
        <f t="shared" ca="1" si="90"/>
        <v>142.07521536405432</v>
      </c>
      <c r="W70" s="23">
        <f t="shared" ca="1" si="90"/>
        <v>157.39625678655139</v>
      </c>
      <c r="X70" s="23">
        <f t="shared" ca="1" si="90"/>
        <v>195.30902667324204</v>
      </c>
      <c r="Y70" s="23">
        <f t="shared" ca="1" si="90"/>
        <v>188.55504244354182</v>
      </c>
      <c r="Z70" s="23">
        <f t="shared" ca="1" si="90"/>
        <v>182.03461423428374</v>
      </c>
      <c r="AA70" s="23">
        <f t="shared" ca="1" si="90"/>
        <v>175.73963620826612</v>
      </c>
      <c r="AB70" s="23">
        <f t="shared" ca="1" si="90"/>
        <v>187.01249566577974</v>
      </c>
      <c r="AC70" s="23">
        <f t="shared" ca="1" si="90"/>
        <v>180.54587548115418</v>
      </c>
      <c r="AD70" s="23">
        <f t="shared" ca="1" si="90"/>
        <v>174.30179548494769</v>
      </c>
      <c r="AE70" s="23">
        <f t="shared" ca="1" si="90"/>
        <v>168.27472512079513</v>
      </c>
      <c r="AF70" s="23">
        <f t="shared" ca="1" si="90"/>
        <v>162.45546792098864</v>
      </c>
      <c r="AG70" s="23">
        <f t="shared" ca="1" si="90"/>
        <v>156.83739314324069</v>
      </c>
      <c r="AH70" s="23">
        <f t="shared" ref="AH70:BM70" ca="1" si="91">AH52*AH$2</f>
        <v>151.41406011975425</v>
      </c>
      <c r="AI70" s="23">
        <f t="shared" ca="1" si="91"/>
        <v>146.17777061652103</v>
      </c>
      <c r="AJ70" s="23">
        <f t="shared" ca="1" si="91"/>
        <v>141.12251462490426</v>
      </c>
      <c r="AK70" s="23">
        <f t="shared" ca="1" si="91"/>
        <v>136.24245572877621</v>
      </c>
      <c r="AL70" s="23">
        <f t="shared" ca="1" si="91"/>
        <v>131.53123734760672</v>
      </c>
      <c r="AM70" s="23">
        <f t="shared" ca="1" si="91"/>
        <v>126.98270906091273</v>
      </c>
      <c r="AN70" s="23">
        <f t="shared" ca="1" si="91"/>
        <v>122.59092070418122</v>
      </c>
      <c r="AO70" s="23">
        <f t="shared" ca="1" si="91"/>
        <v>118.3520920938987</v>
      </c>
      <c r="AP70" s="23">
        <f t="shared" ca="1" si="91"/>
        <v>114.25926998531612</v>
      </c>
      <c r="AQ70" s="23">
        <f t="shared" ca="1" si="91"/>
        <v>110.30768186144094</v>
      </c>
      <c r="AR70" s="23">
        <f t="shared" ca="1" si="91"/>
        <v>106.49332481963054</v>
      </c>
      <c r="AS70" s="23">
        <f t="shared" ca="1" si="91"/>
        <v>105.14287430699845</v>
      </c>
      <c r="AT70" s="23">
        <f t="shared" ca="1" si="91"/>
        <v>101.50707487752405</v>
      </c>
      <c r="AU70" s="23">
        <f t="shared" ca="1" si="91"/>
        <v>97.996974476492397</v>
      </c>
      <c r="AV70" s="23">
        <f t="shared" ca="1" si="91"/>
        <v>94.607795519602519</v>
      </c>
      <c r="AW70" s="23">
        <f t="shared" ca="1" si="91"/>
        <v>91.336114238932439</v>
      </c>
      <c r="AX70" s="23">
        <f t="shared" ca="1" si="91"/>
        <v>88.177416569885139</v>
      </c>
      <c r="AY70" s="23">
        <f t="shared" ca="1" si="91"/>
        <v>85.128498848043449</v>
      </c>
      <c r="AZ70" s="23">
        <f t="shared" ca="1" si="91"/>
        <v>85.899751046293034</v>
      </c>
      <c r="BA70" s="23">
        <f t="shared" ca="1" si="91"/>
        <v>82.929280433754542</v>
      </c>
      <c r="BB70" s="23">
        <f t="shared" ca="1" si="91"/>
        <v>81.351713026119981</v>
      </c>
      <c r="BC70" s="23">
        <f t="shared" ca="1" si="91"/>
        <v>80.231478075235557</v>
      </c>
      <c r="BD70" s="23">
        <f t="shared" ca="1" si="91"/>
        <v>80.902090548594359</v>
      </c>
      <c r="BE70" s="23">
        <f t="shared" ca="1" si="91"/>
        <v>79.711757669731071</v>
      </c>
      <c r="BF70" s="23">
        <f t="shared" ca="1" si="91"/>
        <v>79.885623800449835</v>
      </c>
      <c r="BG70" s="23">
        <f t="shared" ca="1" si="91"/>
        <v>79.249588120678311</v>
      </c>
      <c r="BH70" s="23">
        <f t="shared" ca="1" si="91"/>
        <v>85.223114093775123</v>
      </c>
      <c r="BI70" s="23">
        <f t="shared" ca="1" si="91"/>
        <v>84.842252871877591</v>
      </c>
      <c r="BJ70" s="23">
        <f t="shared" ca="1" si="91"/>
        <v>91.331767158571225</v>
      </c>
      <c r="BK70" s="23">
        <f t="shared" ca="1" si="91"/>
        <v>96.740438852201009</v>
      </c>
      <c r="BL70" s="23">
        <f t="shared" ca="1" si="91"/>
        <v>101.02659970489547</v>
      </c>
      <c r="BM70" s="23">
        <f t="shared" ca="1" si="91"/>
        <v>100.45540504700101</v>
      </c>
      <c r="BN70" s="23">
        <f t="shared" ref="BN70:CG70" ca="1" si="92">BN52*BN$2</f>
        <v>109.47141247604783</v>
      </c>
      <c r="BO70" s="23">
        <f t="shared" ca="1" si="92"/>
        <v>112.80122245627092</v>
      </c>
      <c r="BP70" s="23">
        <f t="shared" ca="1" si="92"/>
        <v>118.36273461645929</v>
      </c>
      <c r="BQ70" s="23">
        <f t="shared" ca="1" si="92"/>
        <v>126.62695371956993</v>
      </c>
      <c r="BR70" s="23">
        <f t="shared" ca="1" si="92"/>
        <v>130.68261422085604</v>
      </c>
      <c r="BS70" s="23">
        <f t="shared" ca="1" si="92"/>
        <v>141.47226534813072</v>
      </c>
      <c r="BT70" s="23">
        <f t="shared" ca="1" si="92"/>
        <v>145.98702478459145</v>
      </c>
      <c r="BU70" s="23">
        <f t="shared" ca="1" si="92"/>
        <v>155.87066716941587</v>
      </c>
      <c r="BV70" s="23">
        <f t="shared" ca="1" si="92"/>
        <v>176.54678637477627</v>
      </c>
      <c r="BW70" s="23">
        <f t="shared" ca="1" si="92"/>
        <v>188.15965797504882</v>
      </c>
      <c r="BX70" s="23">
        <f t="shared" ca="1" si="92"/>
        <v>194.65501473559752</v>
      </c>
      <c r="BY70" s="23">
        <f t="shared" ca="1" si="92"/>
        <v>197.95267340385652</v>
      </c>
      <c r="BZ70" s="23">
        <f t="shared" ca="1" si="92"/>
        <v>213.79135477883446</v>
      </c>
      <c r="CA70" s="23">
        <f t="shared" ca="1" si="92"/>
        <v>213.84376510347002</v>
      </c>
      <c r="CB70" s="23">
        <f t="shared" ca="1" si="92"/>
        <v>225.2836680898464</v>
      </c>
      <c r="CC70" s="23">
        <f t="shared" ca="1" si="92"/>
        <v>244.56278086613938</v>
      </c>
      <c r="CD70" s="23">
        <f t="shared" ca="1" si="92"/>
        <v>259.03895974904674</v>
      </c>
      <c r="CE70" s="23">
        <f t="shared" ca="1" si="92"/>
        <v>268.42360995049359</v>
      </c>
      <c r="CF70" s="23">
        <f t="shared" ca="1" si="92"/>
        <v>282.60973813621268</v>
      </c>
      <c r="CG70" s="23">
        <f t="shared" ca="1" si="92"/>
        <v>291.31930833981437</v>
      </c>
      <c r="CH70" s="19"/>
    </row>
    <row r="71" spans="1:86" ht="12.75" x14ac:dyDescent="0.2">
      <c r="A71" s="28" t="str">
        <f ca="1">IFERROR(__xludf.DUMMYFUNCTION("""COMPUTED_VALUE"""),"super_prime_q1")</f>
        <v>super_prime_q1</v>
      </c>
      <c r="B71" s="22">
        <f t="shared" ref="B71:AG71" ca="1" si="93">B53*B$2</f>
        <v>0</v>
      </c>
      <c r="C71" s="22">
        <f t="shared" ca="1" si="93"/>
        <v>0</v>
      </c>
      <c r="D71" s="22">
        <f t="shared" ca="1" si="93"/>
        <v>0</v>
      </c>
      <c r="E71" s="22">
        <f t="shared" ca="1" si="93"/>
        <v>0</v>
      </c>
      <c r="F71" s="22">
        <f t="shared" ca="1" si="93"/>
        <v>0</v>
      </c>
      <c r="G71" s="22">
        <f t="shared" ca="1" si="93"/>
        <v>0</v>
      </c>
      <c r="H71" s="22">
        <f t="shared" ca="1" si="93"/>
        <v>0</v>
      </c>
      <c r="I71" s="22">
        <f t="shared" ca="1" si="93"/>
        <v>0</v>
      </c>
      <c r="J71" s="22">
        <f t="shared" ca="1" si="93"/>
        <v>0</v>
      </c>
      <c r="K71" s="22">
        <f t="shared" ca="1" si="93"/>
        <v>3.8996793871044293</v>
      </c>
      <c r="L71" s="22">
        <f t="shared" ca="1" si="93"/>
        <v>13.815946713660855</v>
      </c>
      <c r="M71" s="22">
        <f t="shared" ca="1" si="93"/>
        <v>32.689245014250012</v>
      </c>
      <c r="N71" s="22">
        <f t="shared" ca="1" si="93"/>
        <v>87.284562155227619</v>
      </c>
      <c r="O71" s="22">
        <f t="shared" ca="1" si="93"/>
        <v>110.7964276435906</v>
      </c>
      <c r="P71" s="22">
        <f t="shared" ca="1" si="93"/>
        <v>127.74443005118546</v>
      </c>
      <c r="Q71" s="22">
        <f t="shared" ca="1" si="93"/>
        <v>135.32428525054161</v>
      </c>
      <c r="R71" s="22">
        <f t="shared" ca="1" si="93"/>
        <v>178.77110834728683</v>
      </c>
      <c r="S71" s="22">
        <f t="shared" ca="1" si="93"/>
        <v>187.00681657719832</v>
      </c>
      <c r="T71" s="22">
        <f t="shared" ca="1" si="93"/>
        <v>197.5203788655441</v>
      </c>
      <c r="U71" s="22">
        <f t="shared" ca="1" si="93"/>
        <v>216.15503134813176</v>
      </c>
      <c r="V71" s="22">
        <f t="shared" ca="1" si="93"/>
        <v>215.84647840438666</v>
      </c>
      <c r="W71" s="22">
        <f t="shared" ca="1" si="93"/>
        <v>231.18585424713936</v>
      </c>
      <c r="X71" s="22">
        <f t="shared" ca="1" si="93"/>
        <v>245.03944756570596</v>
      </c>
      <c r="Y71" s="22">
        <f t="shared" ca="1" si="93"/>
        <v>253.71029372083353</v>
      </c>
      <c r="Z71" s="22">
        <f t="shared" ca="1" si="93"/>
        <v>263.58369657833651</v>
      </c>
      <c r="AA71" s="22">
        <f t="shared" ca="1" si="93"/>
        <v>258.77144336656323</v>
      </c>
      <c r="AB71" s="22">
        <f t="shared" ca="1" si="93"/>
        <v>277.50307018458011</v>
      </c>
      <c r="AC71" s="22">
        <f t="shared" ca="1" si="93"/>
        <v>278.31478638871715</v>
      </c>
      <c r="AD71" s="22">
        <f t="shared" ca="1" si="93"/>
        <v>279.37048476709259</v>
      </c>
      <c r="AE71" s="22">
        <f t="shared" ca="1" si="93"/>
        <v>275.72999486098672</v>
      </c>
      <c r="AF71" s="22">
        <f t="shared" ca="1" si="93"/>
        <v>275.26738771028459</v>
      </c>
      <c r="AG71" s="22">
        <f t="shared" ca="1" si="93"/>
        <v>281.88194089973251</v>
      </c>
      <c r="AH71" s="22">
        <f t="shared" ref="AH71:BM71" ca="1" si="94">AH53*AH$2</f>
        <v>281.87777863317791</v>
      </c>
      <c r="AI71" s="22">
        <f t="shared" ca="1" si="94"/>
        <v>281.01456525838512</v>
      </c>
      <c r="AJ71" s="22">
        <f t="shared" ca="1" si="94"/>
        <v>279.67098161169935</v>
      </c>
      <c r="AK71" s="22">
        <f t="shared" ca="1" si="94"/>
        <v>290.25875247651942</v>
      </c>
      <c r="AL71" s="22">
        <f t="shared" ca="1" si="94"/>
        <v>281.41122435190135</v>
      </c>
      <c r="AM71" s="22">
        <f t="shared" ca="1" si="94"/>
        <v>275.13015799835011</v>
      </c>
      <c r="AN71" s="22">
        <f t="shared" ca="1" si="94"/>
        <v>272.77410907785418</v>
      </c>
      <c r="AO71" s="22">
        <f t="shared" ca="1" si="94"/>
        <v>272.99146153389063</v>
      </c>
      <c r="AP71" s="22">
        <f t="shared" ca="1" si="94"/>
        <v>267.03392893661947</v>
      </c>
      <c r="AQ71" s="22">
        <f t="shared" ca="1" si="94"/>
        <v>262.47453634373289</v>
      </c>
      <c r="AR71" s="22">
        <f t="shared" ca="1" si="94"/>
        <v>260.10371825704607</v>
      </c>
      <c r="AS71" s="22">
        <f t="shared" ca="1" si="94"/>
        <v>258.13596112314343</v>
      </c>
      <c r="AT71" s="22">
        <f t="shared" ca="1" si="94"/>
        <v>251.75169052045155</v>
      </c>
      <c r="AU71" s="22">
        <f t="shared" ca="1" si="94"/>
        <v>244.60965239617383</v>
      </c>
      <c r="AV71" s="22">
        <f t="shared" ca="1" si="94"/>
        <v>239.22019420264272</v>
      </c>
      <c r="AW71" s="22">
        <f t="shared" ca="1" si="94"/>
        <v>231.1961796805559</v>
      </c>
      <c r="AX71" s="22">
        <f t="shared" ca="1" si="94"/>
        <v>223.55920352158614</v>
      </c>
      <c r="AY71" s="22">
        <f t="shared" ca="1" si="94"/>
        <v>222.71652756475393</v>
      </c>
      <c r="AZ71" s="22">
        <f t="shared" ca="1" si="94"/>
        <v>216.54047655095462</v>
      </c>
      <c r="BA71" s="22">
        <f t="shared" ca="1" si="94"/>
        <v>210.75688610032574</v>
      </c>
      <c r="BB71" s="22">
        <f t="shared" ca="1" si="94"/>
        <v>207.36672645223834</v>
      </c>
      <c r="BC71" s="22">
        <f t="shared" ca="1" si="94"/>
        <v>201.57862954257874</v>
      </c>
      <c r="BD71" s="22">
        <f t="shared" ca="1" si="94"/>
        <v>195.03388265814505</v>
      </c>
      <c r="BE71" s="22">
        <f t="shared" ca="1" si="94"/>
        <v>188.67302014394346</v>
      </c>
      <c r="BF71" s="22">
        <f t="shared" ca="1" si="94"/>
        <v>184.61144612394199</v>
      </c>
      <c r="BG71" s="22">
        <f t="shared" ca="1" si="94"/>
        <v>178.91624949205706</v>
      </c>
      <c r="BH71" s="22">
        <f t="shared" ca="1" si="94"/>
        <v>172.72858416136478</v>
      </c>
      <c r="BI71" s="22">
        <f t="shared" ca="1" si="94"/>
        <v>168.03744544840529</v>
      </c>
      <c r="BJ71" s="22">
        <f t="shared" ca="1" si="94"/>
        <v>162.22596339616655</v>
      </c>
      <c r="BK71" s="22">
        <f t="shared" ca="1" si="94"/>
        <v>157.56532218843876</v>
      </c>
      <c r="BL71" s="22">
        <f t="shared" ca="1" si="94"/>
        <v>152.11571392832292</v>
      </c>
      <c r="BM71" s="22">
        <f t="shared" ca="1" si="94"/>
        <v>149.86885098875453</v>
      </c>
      <c r="BN71" s="22">
        <f t="shared" ref="BN71:CG71" ca="1" si="95">BN53*BN$2</f>
        <v>146.64784572683632</v>
      </c>
      <c r="BO71" s="22">
        <f t="shared" ca="1" si="95"/>
        <v>142.52719225614243</v>
      </c>
      <c r="BP71" s="22">
        <f t="shared" ca="1" si="95"/>
        <v>137.59821022566771</v>
      </c>
      <c r="BQ71" s="22">
        <f t="shared" ca="1" si="95"/>
        <v>134.55657057116468</v>
      </c>
      <c r="BR71" s="22">
        <f t="shared" ca="1" si="95"/>
        <v>130.64643515949265</v>
      </c>
      <c r="BS71" s="22">
        <f t="shared" ca="1" si="95"/>
        <v>126.65006610368454</v>
      </c>
      <c r="BT71" s="22">
        <f t="shared" ca="1" si="95"/>
        <v>123.05428012726705</v>
      </c>
      <c r="BU71" s="22">
        <f t="shared" ca="1" si="95"/>
        <v>120.67586483616483</v>
      </c>
      <c r="BV71" s="22">
        <f t="shared" ca="1" si="95"/>
        <v>118.69999944271139</v>
      </c>
      <c r="BW71" s="22">
        <f t="shared" ca="1" si="95"/>
        <v>115.06648589227298</v>
      </c>
      <c r="BX71" s="22">
        <f t="shared" ca="1" si="95"/>
        <v>111.08693416712295</v>
      </c>
      <c r="BY71" s="22">
        <f t="shared" ca="1" si="95"/>
        <v>107.5901736559765</v>
      </c>
      <c r="BZ71" s="22">
        <f t="shared" ca="1" si="95"/>
        <v>103.8699360322496</v>
      </c>
      <c r="CA71" s="22">
        <f t="shared" ca="1" si="95"/>
        <v>100.83405931587235</v>
      </c>
      <c r="CB71" s="22">
        <f t="shared" ca="1" si="95"/>
        <v>97.346756666184902</v>
      </c>
      <c r="CC71" s="22">
        <f t="shared" ca="1" si="95"/>
        <v>93.980486015251444</v>
      </c>
      <c r="CD71" s="22">
        <f t="shared" ca="1" si="95"/>
        <v>90.730277120781437</v>
      </c>
      <c r="CE71" s="22">
        <f t="shared" ca="1" si="95"/>
        <v>88.90243198589873</v>
      </c>
      <c r="CF71" s="22">
        <f t="shared" ca="1" si="95"/>
        <v>85.82779044042276</v>
      </c>
      <c r="CG71" s="22">
        <f t="shared" ca="1" si="95"/>
        <v>83.85803605746068</v>
      </c>
      <c r="CH71" s="19"/>
    </row>
    <row r="72" spans="1:86" ht="12.75" x14ac:dyDescent="0.2">
      <c r="A72" s="29" t="str">
        <f ca="1">IFERROR(__xludf.DUMMYFUNCTION("""COMPUTED_VALUE"""),"super_prime_q2")</f>
        <v>super_prime_q2</v>
      </c>
      <c r="B72" s="23">
        <f t="shared" ref="B72:AG72" ca="1" si="96">B54*B$2</f>
        <v>0</v>
      </c>
      <c r="C72" s="23">
        <f t="shared" ca="1" si="96"/>
        <v>0</v>
      </c>
      <c r="D72" s="23">
        <f t="shared" ca="1" si="96"/>
        <v>0</v>
      </c>
      <c r="E72" s="23">
        <f t="shared" ca="1" si="96"/>
        <v>0</v>
      </c>
      <c r="F72" s="23">
        <f t="shared" ca="1" si="96"/>
        <v>0</v>
      </c>
      <c r="G72" s="23">
        <f t="shared" ca="1" si="96"/>
        <v>0</v>
      </c>
      <c r="H72" s="23">
        <f t="shared" ca="1" si="96"/>
        <v>0</v>
      </c>
      <c r="I72" s="23">
        <f t="shared" ca="1" si="96"/>
        <v>0</v>
      </c>
      <c r="J72" s="23">
        <f t="shared" ca="1" si="96"/>
        <v>0</v>
      </c>
      <c r="K72" s="23">
        <f t="shared" ca="1" si="96"/>
        <v>47.133063118703618</v>
      </c>
      <c r="L72" s="23">
        <f t="shared" ca="1" si="96"/>
        <v>192.82431159981616</v>
      </c>
      <c r="M72" s="23">
        <f t="shared" ca="1" si="96"/>
        <v>442.86958843875016</v>
      </c>
      <c r="N72" s="23">
        <f t="shared" ca="1" si="96"/>
        <v>533.94785244959087</v>
      </c>
      <c r="O72" s="23">
        <f t="shared" ca="1" si="96"/>
        <v>621.52122599901611</v>
      </c>
      <c r="P72" s="23">
        <f t="shared" ca="1" si="96"/>
        <v>770.83731304518938</v>
      </c>
      <c r="Q72" s="23">
        <f t="shared" ca="1" si="96"/>
        <v>900.43908567735878</v>
      </c>
      <c r="R72" s="23">
        <f t="shared" ca="1" si="96"/>
        <v>1003.3145724993118</v>
      </c>
      <c r="S72" s="23">
        <f t="shared" ca="1" si="96"/>
        <v>1102.0457533689298</v>
      </c>
      <c r="T72" s="23">
        <f t="shared" ca="1" si="96"/>
        <v>1161.9987835431778</v>
      </c>
      <c r="U72" s="23">
        <f t="shared" ca="1" si="96"/>
        <v>1243.0065536155823</v>
      </c>
      <c r="V72" s="23">
        <f t="shared" ca="1" si="96"/>
        <v>1319.2058282148555</v>
      </c>
      <c r="W72" s="23">
        <f t="shared" ca="1" si="96"/>
        <v>1381.8013356432675</v>
      </c>
      <c r="X72" s="23">
        <f t="shared" ca="1" si="96"/>
        <v>1456.3611638249749</v>
      </c>
      <c r="Y72" s="23">
        <f t="shared" ca="1" si="96"/>
        <v>1521.6007083552095</v>
      </c>
      <c r="Z72" s="23">
        <f t="shared" ca="1" si="96"/>
        <v>1604.94098427278</v>
      </c>
      <c r="AA72" s="23">
        <f t="shared" ca="1" si="96"/>
        <v>1634.9135770397393</v>
      </c>
      <c r="AB72" s="23">
        <f t="shared" ca="1" si="96"/>
        <v>1658.3746985996434</v>
      </c>
      <c r="AC72" s="23">
        <f t="shared" ca="1" si="96"/>
        <v>1670.6554510913918</v>
      </c>
      <c r="AD72" s="23">
        <f t="shared" ca="1" si="96"/>
        <v>1689.6987700342611</v>
      </c>
      <c r="AE72" s="23">
        <f t="shared" ca="1" si="96"/>
        <v>1682.542764092914</v>
      </c>
      <c r="AF72" s="23">
        <f t="shared" ca="1" si="96"/>
        <v>1683.393058998332</v>
      </c>
      <c r="AG72" s="23">
        <f t="shared" ca="1" si="96"/>
        <v>1666.7625718432266</v>
      </c>
      <c r="AH72" s="23">
        <f t="shared" ref="AH72:BM72" ca="1" si="97">AH54*AH$2</f>
        <v>1644.4976365110131</v>
      </c>
      <c r="AI72" s="23">
        <f t="shared" ca="1" si="97"/>
        <v>1620.9759974201729</v>
      </c>
      <c r="AJ72" s="23">
        <f t="shared" ca="1" si="97"/>
        <v>1567.2028483048919</v>
      </c>
      <c r="AK72" s="23">
        <f t="shared" ca="1" si="97"/>
        <v>1535.5745726252624</v>
      </c>
      <c r="AL72" s="23">
        <f t="shared" ca="1" si="97"/>
        <v>1496.1620140492423</v>
      </c>
      <c r="AM72" s="23">
        <f t="shared" ca="1" si="97"/>
        <v>1449.253638361253</v>
      </c>
      <c r="AN72" s="23">
        <f t="shared" ca="1" si="97"/>
        <v>1414.9078272421193</v>
      </c>
      <c r="AO72" s="23">
        <f t="shared" ca="1" si="97"/>
        <v>1368.7027263267755</v>
      </c>
      <c r="AP72" s="23">
        <f t="shared" ca="1" si="97"/>
        <v>1324.2034185246837</v>
      </c>
      <c r="AQ72" s="23">
        <f t="shared" ca="1" si="97"/>
        <v>1282.9259474017997</v>
      </c>
      <c r="AR72" s="23">
        <f t="shared" ca="1" si="97"/>
        <v>1243.0554164635989</v>
      </c>
      <c r="AS72" s="23">
        <f t="shared" ca="1" si="97"/>
        <v>1210.2760934927724</v>
      </c>
      <c r="AT72" s="23">
        <f t="shared" ca="1" si="97"/>
        <v>1171.4168135477721</v>
      </c>
      <c r="AU72" s="23">
        <f t="shared" ca="1" si="97"/>
        <v>1130.9046549413963</v>
      </c>
      <c r="AV72" s="23">
        <f t="shared" ca="1" si="97"/>
        <v>1097.0047977083434</v>
      </c>
      <c r="AW72" s="23">
        <f t="shared" ca="1" si="97"/>
        <v>1062.2823545396429</v>
      </c>
      <c r="AX72" s="23">
        <f t="shared" ca="1" si="97"/>
        <v>1034.0637538651731</v>
      </c>
      <c r="AY72" s="23">
        <f t="shared" ca="1" si="97"/>
        <v>1003.2921360972508</v>
      </c>
      <c r="AZ72" s="23">
        <f t="shared" ca="1" si="97"/>
        <v>971.21246103179271</v>
      </c>
      <c r="BA72" s="23">
        <f t="shared" ca="1" si="97"/>
        <v>942.05219236923654</v>
      </c>
      <c r="BB72" s="23">
        <f t="shared" ca="1" si="97"/>
        <v>909.47178702561962</v>
      </c>
      <c r="BC72" s="23">
        <f t="shared" ca="1" si="97"/>
        <v>880.54245673296907</v>
      </c>
      <c r="BD72" s="23">
        <f t="shared" ca="1" si="97"/>
        <v>850.09489275451097</v>
      </c>
      <c r="BE72" s="23">
        <f t="shared" ca="1" si="97"/>
        <v>820.69652204777231</v>
      </c>
      <c r="BF72" s="23">
        <f t="shared" ca="1" si="97"/>
        <v>794.4864177774067</v>
      </c>
      <c r="BG72" s="23">
        <f t="shared" ca="1" si="97"/>
        <v>768.33070237026197</v>
      </c>
      <c r="BH72" s="23">
        <f t="shared" ca="1" si="97"/>
        <v>742.53361732200756</v>
      </c>
      <c r="BI72" s="23">
        <f t="shared" ca="1" si="97"/>
        <v>719.93765088062571</v>
      </c>
      <c r="BJ72" s="23">
        <f t="shared" ca="1" si="97"/>
        <v>699.14154851698913</v>
      </c>
      <c r="BK72" s="23">
        <f t="shared" ca="1" si="97"/>
        <v>680.05166184298866</v>
      </c>
      <c r="BL72" s="23">
        <f t="shared" ca="1" si="97"/>
        <v>657.70565131736532</v>
      </c>
      <c r="BM72" s="23">
        <f t="shared" ca="1" si="97"/>
        <v>638.88259265336285</v>
      </c>
      <c r="BN72" s="23">
        <f t="shared" ref="BN72:CG72" ca="1" si="98">BN54*BN$2</f>
        <v>618.21231359321803</v>
      </c>
      <c r="BO72" s="23">
        <f t="shared" ca="1" si="98"/>
        <v>599.48801099610353</v>
      </c>
      <c r="BP72" s="23">
        <f t="shared" ca="1" si="98"/>
        <v>579.49435137644502</v>
      </c>
      <c r="BQ72" s="23">
        <f t="shared" ca="1" si="98"/>
        <v>564.39442358475901</v>
      </c>
      <c r="BR72" s="23">
        <f t="shared" ca="1" si="98"/>
        <v>546.70698975272774</v>
      </c>
      <c r="BS72" s="23">
        <f t="shared" ca="1" si="98"/>
        <v>532.43960398976981</v>
      </c>
      <c r="BT72" s="23">
        <f t="shared" ca="1" si="98"/>
        <v>514.86491216191257</v>
      </c>
      <c r="BU72" s="23">
        <f t="shared" ca="1" si="98"/>
        <v>498.67690126784953</v>
      </c>
      <c r="BV72" s="23">
        <f t="shared" ca="1" si="98"/>
        <v>481.43161332983567</v>
      </c>
      <c r="BW72" s="23">
        <f t="shared" ca="1" si="98"/>
        <v>464.78357877487184</v>
      </c>
      <c r="BX72" s="23">
        <f t="shared" ca="1" si="98"/>
        <v>449.63261323845063</v>
      </c>
      <c r="BY72" s="23">
        <f t="shared" ca="1" si="98"/>
        <v>434.08357373186823</v>
      </c>
      <c r="BZ72" s="23">
        <f t="shared" ca="1" si="98"/>
        <v>419.07389405607535</v>
      </c>
      <c r="CA72" s="23">
        <f t="shared" ca="1" si="98"/>
        <v>404.58182246097749</v>
      </c>
      <c r="CB72" s="23">
        <f t="shared" ca="1" si="98"/>
        <v>391.70590980404586</v>
      </c>
      <c r="CC72" s="23">
        <f t="shared" ca="1" si="98"/>
        <v>378.96896834673913</v>
      </c>
      <c r="CD72" s="23">
        <f t="shared" ca="1" si="98"/>
        <v>365.86275487760685</v>
      </c>
      <c r="CE72" s="23">
        <f t="shared" ca="1" si="98"/>
        <v>354.01375517638769</v>
      </c>
      <c r="CF72" s="23">
        <f t="shared" ca="1" si="98"/>
        <v>342.29319164006341</v>
      </c>
      <c r="CG72" s="23">
        <f t="shared" ca="1" si="98"/>
        <v>330.45620703192066</v>
      </c>
      <c r="CH72" s="19"/>
    </row>
    <row r="73" spans="1:86" ht="12.75" x14ac:dyDescent="0.2">
      <c r="A73" s="28" t="str">
        <f ca="1">IFERROR(__xludf.DUMMYFUNCTION("""COMPUTED_VALUE"""),"super_prime_q3")</f>
        <v>super_prime_q3</v>
      </c>
      <c r="B73" s="22">
        <f t="shared" ref="B73:AG73" ca="1" si="99">B55*B$2</f>
        <v>0</v>
      </c>
      <c r="C73" s="22">
        <f t="shared" ca="1" si="99"/>
        <v>0</v>
      </c>
      <c r="D73" s="22">
        <f t="shared" ca="1" si="99"/>
        <v>0</v>
      </c>
      <c r="E73" s="22">
        <f t="shared" ca="1" si="99"/>
        <v>0</v>
      </c>
      <c r="F73" s="22">
        <f t="shared" ca="1" si="99"/>
        <v>0</v>
      </c>
      <c r="G73" s="22">
        <f t="shared" ca="1" si="99"/>
        <v>0</v>
      </c>
      <c r="H73" s="22">
        <f t="shared" ca="1" si="99"/>
        <v>0</v>
      </c>
      <c r="I73" s="22">
        <f t="shared" ca="1" si="99"/>
        <v>0</v>
      </c>
      <c r="J73" s="22">
        <f t="shared" ca="1" si="99"/>
        <v>0</v>
      </c>
      <c r="K73" s="22">
        <f t="shared" ca="1" si="99"/>
        <v>21.706276186617025</v>
      </c>
      <c r="L73" s="22">
        <f t="shared" ca="1" si="99"/>
        <v>152.51685141665254</v>
      </c>
      <c r="M73" s="22">
        <f t="shared" ca="1" si="99"/>
        <v>324.75873062118768</v>
      </c>
      <c r="N73" s="22">
        <f t="shared" ca="1" si="99"/>
        <v>496.39147256975048</v>
      </c>
      <c r="O73" s="22">
        <f t="shared" ca="1" si="99"/>
        <v>731.74504431141941</v>
      </c>
      <c r="P73" s="22">
        <f t="shared" ca="1" si="99"/>
        <v>845.85831129151234</v>
      </c>
      <c r="Q73" s="22">
        <f t="shared" ca="1" si="99"/>
        <v>948.34719237335241</v>
      </c>
      <c r="R73" s="22">
        <f t="shared" ca="1" si="99"/>
        <v>1048.163655556569</v>
      </c>
      <c r="S73" s="22">
        <f t="shared" ca="1" si="99"/>
        <v>1185.4930266901156</v>
      </c>
      <c r="T73" s="22">
        <f t="shared" ca="1" si="99"/>
        <v>1373.0278055188646</v>
      </c>
      <c r="U73" s="22">
        <f t="shared" ca="1" si="99"/>
        <v>1462.6417864565244</v>
      </c>
      <c r="V73" s="22">
        <f t="shared" ca="1" si="99"/>
        <v>1577.9026912280897</v>
      </c>
      <c r="W73" s="22">
        <f t="shared" ca="1" si="99"/>
        <v>1640.5504233132342</v>
      </c>
      <c r="X73" s="22">
        <f t="shared" ca="1" si="99"/>
        <v>1737.8876348381127</v>
      </c>
      <c r="Y73" s="22">
        <f t="shared" ca="1" si="99"/>
        <v>1863.9643416234389</v>
      </c>
      <c r="Z73" s="22">
        <f t="shared" ca="1" si="99"/>
        <v>1994.263634770422</v>
      </c>
      <c r="AA73" s="22">
        <f t="shared" ca="1" si="99"/>
        <v>2047.4605062483977</v>
      </c>
      <c r="AB73" s="22">
        <f t="shared" ca="1" si="99"/>
        <v>2126.3301265739565</v>
      </c>
      <c r="AC73" s="22">
        <f t="shared" ca="1" si="99"/>
        <v>2239.5710911443362</v>
      </c>
      <c r="AD73" s="22">
        <f t="shared" ca="1" si="99"/>
        <v>2306.4628862818017</v>
      </c>
      <c r="AE73" s="22">
        <f t="shared" ca="1" si="99"/>
        <v>2359.0136017384789</v>
      </c>
      <c r="AF73" s="22">
        <f t="shared" ca="1" si="99"/>
        <v>2376.5163910708002</v>
      </c>
      <c r="AG73" s="22">
        <f t="shared" ca="1" si="99"/>
        <v>2376.9259309240629</v>
      </c>
      <c r="AH73" s="22">
        <f t="shared" ref="AH73:BM73" ca="1" si="100">AH55*AH$2</f>
        <v>2347.3996973446001</v>
      </c>
      <c r="AI73" s="22">
        <f t="shared" ca="1" si="100"/>
        <v>2364.6894614009352</v>
      </c>
      <c r="AJ73" s="22">
        <f t="shared" ca="1" si="100"/>
        <v>2371.9719196296569</v>
      </c>
      <c r="AK73" s="22">
        <f t="shared" ca="1" si="100"/>
        <v>2415.517631520619</v>
      </c>
      <c r="AL73" s="22">
        <f t="shared" ca="1" si="100"/>
        <v>2421.8588833500107</v>
      </c>
      <c r="AM73" s="22">
        <f t="shared" ca="1" si="100"/>
        <v>2410.7586187086131</v>
      </c>
      <c r="AN73" s="22">
        <f t="shared" ca="1" si="100"/>
        <v>2388.2407518191289</v>
      </c>
      <c r="AO73" s="22">
        <f t="shared" ca="1" si="100"/>
        <v>2345.9614414235648</v>
      </c>
      <c r="AP73" s="22">
        <f t="shared" ca="1" si="100"/>
        <v>2289.3781813078126</v>
      </c>
      <c r="AQ73" s="22">
        <f t="shared" ca="1" si="100"/>
        <v>2239.8716381952722</v>
      </c>
      <c r="AR73" s="22">
        <f t="shared" ca="1" si="100"/>
        <v>2194.5180414555766</v>
      </c>
      <c r="AS73" s="22">
        <f t="shared" ca="1" si="100"/>
        <v>2133.8230725325116</v>
      </c>
      <c r="AT73" s="22">
        <f t="shared" ca="1" si="100"/>
        <v>2070.6870138691916</v>
      </c>
      <c r="AU73" s="22">
        <f t="shared" ca="1" si="100"/>
        <v>2025.0698916557178</v>
      </c>
      <c r="AV73" s="22">
        <f t="shared" ca="1" si="100"/>
        <v>1965.2759644881442</v>
      </c>
      <c r="AW73" s="22">
        <f t="shared" ca="1" si="100"/>
        <v>1906.9769473414381</v>
      </c>
      <c r="AX73" s="22">
        <f t="shared" ca="1" si="100"/>
        <v>1859.4547343315185</v>
      </c>
      <c r="AY73" s="22">
        <f t="shared" ca="1" si="100"/>
        <v>1816.3718164055967</v>
      </c>
      <c r="AZ73" s="22">
        <f t="shared" ca="1" si="100"/>
        <v>1768.9480022810117</v>
      </c>
      <c r="BA73" s="22">
        <f t="shared" ca="1" si="100"/>
        <v>1735.9420112397199</v>
      </c>
      <c r="BB73" s="22">
        <f t="shared" ca="1" si="100"/>
        <v>1705.9731353687021</v>
      </c>
      <c r="BC73" s="22">
        <f t="shared" ca="1" si="100"/>
        <v>1669.8485287581548</v>
      </c>
      <c r="BD73" s="22">
        <f t="shared" ca="1" si="100"/>
        <v>1635.6135485073337</v>
      </c>
      <c r="BE73" s="22">
        <f t="shared" ca="1" si="100"/>
        <v>1585.6349760345665</v>
      </c>
      <c r="BF73" s="22">
        <f t="shared" ca="1" si="100"/>
        <v>1533.3734039458016</v>
      </c>
      <c r="BG73" s="22">
        <f t="shared" ca="1" si="100"/>
        <v>1494.8307821764204</v>
      </c>
      <c r="BH73" s="22">
        <f t="shared" ca="1" si="100"/>
        <v>1461.6271268794314</v>
      </c>
      <c r="BI73" s="22">
        <f t="shared" ca="1" si="100"/>
        <v>1426.1597248682574</v>
      </c>
      <c r="BJ73" s="22">
        <f t="shared" ca="1" si="100"/>
        <v>1381.2253790615312</v>
      </c>
      <c r="BK73" s="22">
        <f t="shared" ca="1" si="100"/>
        <v>1342.5749091726955</v>
      </c>
      <c r="BL73" s="22">
        <f t="shared" ca="1" si="100"/>
        <v>1333.956904161704</v>
      </c>
      <c r="BM73" s="22">
        <f t="shared" ca="1" si="100"/>
        <v>1311.5170231581565</v>
      </c>
      <c r="BN73" s="22">
        <f t="shared" ref="BN73:CG73" ca="1" si="101">BN55*BN$2</f>
        <v>1293.2889576195753</v>
      </c>
      <c r="BO73" s="22">
        <f t="shared" ca="1" si="101"/>
        <v>1271.3223765162122</v>
      </c>
      <c r="BP73" s="22">
        <f t="shared" ca="1" si="101"/>
        <v>1242.9447640318353</v>
      </c>
      <c r="BQ73" s="22">
        <f t="shared" ca="1" si="101"/>
        <v>1216.1927949079366</v>
      </c>
      <c r="BR73" s="22">
        <f t="shared" ca="1" si="101"/>
        <v>1196.0194090479415</v>
      </c>
      <c r="BS73" s="22">
        <f t="shared" ca="1" si="101"/>
        <v>1179.1040948231962</v>
      </c>
      <c r="BT73" s="22">
        <f t="shared" ca="1" si="101"/>
        <v>1159.6498756320509</v>
      </c>
      <c r="BU73" s="22">
        <f t="shared" ca="1" si="101"/>
        <v>1127.0366946039926</v>
      </c>
      <c r="BV73" s="22">
        <f t="shared" ca="1" si="101"/>
        <v>1100.6170838949595</v>
      </c>
      <c r="BW73" s="22">
        <f t="shared" ca="1" si="101"/>
        <v>1066.3986371974454</v>
      </c>
      <c r="BX73" s="22">
        <f t="shared" ca="1" si="101"/>
        <v>1037.8386374879183</v>
      </c>
      <c r="BY73" s="22">
        <f t="shared" ca="1" si="101"/>
        <v>1010.9976771829025</v>
      </c>
      <c r="BZ73" s="22">
        <f t="shared" ca="1" si="101"/>
        <v>979.35188423280476</v>
      </c>
      <c r="CA73" s="22">
        <f t="shared" ca="1" si="101"/>
        <v>947.90225744741429</v>
      </c>
      <c r="CB73" s="22">
        <f t="shared" ca="1" si="101"/>
        <v>915.9130769840001</v>
      </c>
      <c r="CC73" s="22">
        <f t="shared" ca="1" si="101"/>
        <v>887.07337436736987</v>
      </c>
      <c r="CD73" s="22">
        <f t="shared" ca="1" si="101"/>
        <v>861.23675322499332</v>
      </c>
      <c r="CE73" s="22">
        <f t="shared" ca="1" si="101"/>
        <v>836.54156512601662</v>
      </c>
      <c r="CF73" s="22">
        <f t="shared" ca="1" si="101"/>
        <v>810.06553771220831</v>
      </c>
      <c r="CG73" s="22">
        <f t="shared" ca="1" si="101"/>
        <v>785.8845419362616</v>
      </c>
      <c r="CH73" s="19"/>
    </row>
    <row r="74" spans="1:86" ht="12.75" x14ac:dyDescent="0.2">
      <c r="A74" s="29" t="str">
        <f ca="1">IFERROR(__xludf.DUMMYFUNCTION("""COMPUTED_VALUE"""),"super_prime_q4")</f>
        <v>super_prime_q4</v>
      </c>
      <c r="B74" s="23">
        <f t="shared" ref="B74:AG74" ca="1" si="102">B56*B$2</f>
        <v>0</v>
      </c>
      <c r="C74" s="23">
        <f t="shared" ca="1" si="102"/>
        <v>0</v>
      </c>
      <c r="D74" s="23">
        <f t="shared" ca="1" si="102"/>
        <v>0</v>
      </c>
      <c r="E74" s="23">
        <f t="shared" ca="1" si="102"/>
        <v>0</v>
      </c>
      <c r="F74" s="23">
        <f t="shared" ca="1" si="102"/>
        <v>0</v>
      </c>
      <c r="G74" s="23">
        <f t="shared" ca="1" si="102"/>
        <v>0</v>
      </c>
      <c r="H74" s="23">
        <f t="shared" ca="1" si="102"/>
        <v>0</v>
      </c>
      <c r="I74" s="23">
        <f t="shared" ca="1" si="102"/>
        <v>0</v>
      </c>
      <c r="J74" s="23">
        <f t="shared" ca="1" si="102"/>
        <v>0</v>
      </c>
      <c r="K74" s="23">
        <f t="shared" ca="1" si="102"/>
        <v>446.12396753750926</v>
      </c>
      <c r="L74" s="23">
        <f t="shared" ca="1" si="102"/>
        <v>2141.1835137233188</v>
      </c>
      <c r="M74" s="23">
        <f t="shared" ca="1" si="102"/>
        <v>4215.4245223543776</v>
      </c>
      <c r="N74" s="23">
        <f t="shared" ca="1" si="102"/>
        <v>5405.2023387974787</v>
      </c>
      <c r="O74" s="23">
        <f t="shared" ca="1" si="102"/>
        <v>6100.0690107645523</v>
      </c>
      <c r="P74" s="23">
        <f t="shared" ca="1" si="102"/>
        <v>7036.6768677853788</v>
      </c>
      <c r="Q74" s="23">
        <f t="shared" ca="1" si="102"/>
        <v>7728.0018386395732</v>
      </c>
      <c r="R74" s="23">
        <f t="shared" ca="1" si="102"/>
        <v>8543.8699840193476</v>
      </c>
      <c r="S74" s="23">
        <f t="shared" ca="1" si="102"/>
        <v>9134.8245791691224</v>
      </c>
      <c r="T74" s="23">
        <f t="shared" ca="1" si="102"/>
        <v>9713.3999851359622</v>
      </c>
      <c r="U74" s="23">
        <f t="shared" ca="1" si="102"/>
        <v>10062.175266410144</v>
      </c>
      <c r="V74" s="23">
        <f t="shared" ca="1" si="102"/>
        <v>10476.433905123213</v>
      </c>
      <c r="W74" s="23">
        <f t="shared" ca="1" si="102"/>
        <v>10925.491934444843</v>
      </c>
      <c r="X74" s="23">
        <f t="shared" ca="1" si="102"/>
        <v>11344.806701637592</v>
      </c>
      <c r="Y74" s="23">
        <f t="shared" ca="1" si="102"/>
        <v>11427.176719778654</v>
      </c>
      <c r="Z74" s="23">
        <f t="shared" ca="1" si="102"/>
        <v>11574.825809021948</v>
      </c>
      <c r="AA74" s="23">
        <f t="shared" ca="1" si="102"/>
        <v>11661.844401083104</v>
      </c>
      <c r="AB74" s="23">
        <f t="shared" ca="1" si="102"/>
        <v>11721.455477471238</v>
      </c>
      <c r="AC74" s="23">
        <f t="shared" ca="1" si="102"/>
        <v>11703.722515694315</v>
      </c>
      <c r="AD74" s="23">
        <f t="shared" ca="1" si="102"/>
        <v>11555.235662282677</v>
      </c>
      <c r="AE74" s="23">
        <f t="shared" ca="1" si="102"/>
        <v>11367.434031229024</v>
      </c>
      <c r="AF74" s="23">
        <f t="shared" ca="1" si="102"/>
        <v>11222.360204254484</v>
      </c>
      <c r="AG74" s="23">
        <f t="shared" ca="1" si="102"/>
        <v>11030.396365240136</v>
      </c>
      <c r="AH74" s="23">
        <f t="shared" ref="AH74:BM74" ca="1" si="103">AH56*AH$2</f>
        <v>10792.952623854584</v>
      </c>
      <c r="AI74" s="23">
        <f t="shared" ca="1" si="103"/>
        <v>10538.585404105379</v>
      </c>
      <c r="AJ74" s="23">
        <f t="shared" ca="1" si="103"/>
        <v>10264.41446643275</v>
      </c>
      <c r="AK74" s="23">
        <f t="shared" ca="1" si="103"/>
        <v>9962.9573110632937</v>
      </c>
      <c r="AL74" s="23">
        <f t="shared" ca="1" si="103"/>
        <v>9674.2700394677486</v>
      </c>
      <c r="AM74" s="23">
        <f t="shared" ca="1" si="103"/>
        <v>9429.5062730425052</v>
      </c>
      <c r="AN74" s="23">
        <f t="shared" ca="1" si="103"/>
        <v>9162.0931821759514</v>
      </c>
      <c r="AO74" s="23">
        <f t="shared" ca="1" si="103"/>
        <v>8880.0143862721761</v>
      </c>
      <c r="AP74" s="23">
        <f t="shared" ca="1" si="103"/>
        <v>8592.1254611802524</v>
      </c>
      <c r="AQ74" s="23">
        <f t="shared" ca="1" si="103"/>
        <v>8331.2617449727695</v>
      </c>
      <c r="AR74" s="23">
        <f t="shared" ca="1" si="103"/>
        <v>8078.7346927967965</v>
      </c>
      <c r="AS74" s="23">
        <f t="shared" ca="1" si="103"/>
        <v>7844.2334930528168</v>
      </c>
      <c r="AT74" s="23">
        <f t="shared" ca="1" si="103"/>
        <v>7658.2827131375416</v>
      </c>
      <c r="AU74" s="23">
        <f t="shared" ca="1" si="103"/>
        <v>7463.9841703510237</v>
      </c>
      <c r="AV74" s="23">
        <f t="shared" ca="1" si="103"/>
        <v>7225.6558667763957</v>
      </c>
      <c r="AW74" s="23">
        <f t="shared" ca="1" si="103"/>
        <v>7019.279558416677</v>
      </c>
      <c r="AX74" s="23">
        <f t="shared" ca="1" si="103"/>
        <v>6804.1781230206025</v>
      </c>
      <c r="AY74" s="23">
        <f t="shared" ca="1" si="103"/>
        <v>6602.6984296778746</v>
      </c>
      <c r="AZ74" s="23">
        <f t="shared" ca="1" si="103"/>
        <v>6435.1296505182963</v>
      </c>
      <c r="BA74" s="23">
        <f t="shared" ca="1" si="103"/>
        <v>6311.7962627584293</v>
      </c>
      <c r="BB74" s="23">
        <f t="shared" ca="1" si="103"/>
        <v>6144.7741012646375</v>
      </c>
      <c r="BC74" s="23">
        <f t="shared" ca="1" si="103"/>
        <v>6028.2092700382327</v>
      </c>
      <c r="BD74" s="23">
        <f t="shared" ca="1" si="103"/>
        <v>5875.8249901718964</v>
      </c>
      <c r="BE74" s="23">
        <f t="shared" ca="1" si="103"/>
        <v>5738.6666845253721</v>
      </c>
      <c r="BF74" s="23">
        <f t="shared" ca="1" si="103"/>
        <v>5602.6754473192004</v>
      </c>
      <c r="BG74" s="23">
        <f t="shared" ca="1" si="103"/>
        <v>5515.0718795479761</v>
      </c>
      <c r="BH74" s="23">
        <f t="shared" ca="1" si="103"/>
        <v>5415.2586513058222</v>
      </c>
      <c r="BI74" s="23">
        <f t="shared" ca="1" si="103"/>
        <v>5388.75198255951</v>
      </c>
      <c r="BJ74" s="23">
        <f t="shared" ca="1" si="103"/>
        <v>5384.568549210986</v>
      </c>
      <c r="BK74" s="23">
        <f t="shared" ca="1" si="103"/>
        <v>5399.2479016938414</v>
      </c>
      <c r="BL74" s="23">
        <f t="shared" ca="1" si="103"/>
        <v>5318.3303192903049</v>
      </c>
      <c r="BM74" s="23">
        <f t="shared" ca="1" si="103"/>
        <v>5284.5888878000706</v>
      </c>
      <c r="BN74" s="23">
        <f t="shared" ref="BN74:CG74" ca="1" si="104">BN56*BN$2</f>
        <v>5256.2573769862483</v>
      </c>
      <c r="BO74" s="23">
        <f t="shared" ca="1" si="104"/>
        <v>5278.2269407891536</v>
      </c>
      <c r="BP74" s="23">
        <f t="shared" ca="1" si="104"/>
        <v>5314.2176362095888</v>
      </c>
      <c r="BQ74" s="23">
        <f t="shared" ca="1" si="104"/>
        <v>5379.8231472035777</v>
      </c>
      <c r="BR74" s="23">
        <f t="shared" ca="1" si="104"/>
        <v>5456.5753847220067</v>
      </c>
      <c r="BS74" s="23">
        <f t="shared" ca="1" si="104"/>
        <v>5545.0215871641931</v>
      </c>
      <c r="BT74" s="23">
        <f t="shared" ca="1" si="104"/>
        <v>5549.4916879157508</v>
      </c>
      <c r="BU74" s="23">
        <f t="shared" ca="1" si="104"/>
        <v>5525.1069225577266</v>
      </c>
      <c r="BV74" s="23">
        <f t="shared" ca="1" si="104"/>
        <v>5483.7253395278558</v>
      </c>
      <c r="BW74" s="23">
        <f t="shared" ca="1" si="104"/>
        <v>5412.2832525652366</v>
      </c>
      <c r="BX74" s="23">
        <f t="shared" ca="1" si="104"/>
        <v>5337.795722329216</v>
      </c>
      <c r="BY74" s="23">
        <f t="shared" ca="1" si="104"/>
        <v>5253.3632355762393</v>
      </c>
      <c r="BZ74" s="23">
        <f t="shared" ca="1" si="104"/>
        <v>5150.6307197921897</v>
      </c>
      <c r="CA74" s="23">
        <f t="shared" ca="1" si="104"/>
        <v>5044.2712110386046</v>
      </c>
      <c r="CB74" s="23">
        <f t="shared" ca="1" si="104"/>
        <v>4913.6188793369529</v>
      </c>
      <c r="CC74" s="23">
        <f t="shared" ca="1" si="104"/>
        <v>4769.9321301320342</v>
      </c>
      <c r="CD74" s="23">
        <f t="shared" ca="1" si="104"/>
        <v>4662.2314439652346</v>
      </c>
      <c r="CE74" s="23">
        <f t="shared" ca="1" si="104"/>
        <v>4554.0253883765599</v>
      </c>
      <c r="CF74" s="23">
        <f t="shared" ca="1" si="104"/>
        <v>4420.4801940758143</v>
      </c>
      <c r="CG74" s="23">
        <f t="shared" ca="1" si="104"/>
        <v>4308.3246375459594</v>
      </c>
      <c r="CH74" s="19"/>
    </row>
    <row r="75" spans="1:86" ht="12.75" x14ac:dyDescent="0.2"/>
    <row r="76" spans="1:86" ht="15" x14ac:dyDescent="0.25">
      <c r="A76" s="21" t="s">
        <v>31</v>
      </c>
      <c r="B76" s="21"/>
      <c r="CG76" s="2" t="s">
        <v>34</v>
      </c>
    </row>
    <row r="77" spans="1:86" ht="12.75" x14ac:dyDescent="0.2">
      <c r="A77" s="28" t="str">
        <f ca="1">IFERROR(__xludf.DUMMYFUNCTION("UNIQUE(Segment_Monthly_gross_Recoverie!$A$2:$A$1196)"),"near_prime_q1")</f>
        <v>near_prime_q1</v>
      </c>
      <c r="B77" s="22">
        <f t="shared" ref="B77:B92" ca="1" si="105">SUM(B59:CG59)</f>
        <v>29119.410279027132</v>
      </c>
    </row>
    <row r="78" spans="1:86" ht="12.75" x14ac:dyDescent="0.2">
      <c r="A78" s="29" t="str">
        <f ca="1">IFERROR(__xludf.DUMMYFUNCTION("""COMPUTED_VALUE"""),"near_prime_q2")</f>
        <v>near_prime_q2</v>
      </c>
      <c r="B78" s="23">
        <f t="shared" ca="1" si="105"/>
        <v>121851.60702716332</v>
      </c>
    </row>
    <row r="79" spans="1:86" ht="12.75" x14ac:dyDescent="0.2">
      <c r="A79" s="28" t="str">
        <f ca="1">IFERROR(__xludf.DUMMYFUNCTION("""COMPUTED_VALUE"""),"near_prime_q3")</f>
        <v>near_prime_q3</v>
      </c>
      <c r="B79" s="22">
        <f t="shared" ca="1" si="105"/>
        <v>113292.13439501954</v>
      </c>
    </row>
    <row r="80" spans="1:86" ht="12.75" x14ac:dyDescent="0.2">
      <c r="A80" s="29" t="str">
        <f ca="1">IFERROR(__xludf.DUMMYFUNCTION("""COMPUTED_VALUE"""),"near_prime_q4")</f>
        <v>near_prime_q4</v>
      </c>
      <c r="B80" s="23">
        <f t="shared" ca="1" si="105"/>
        <v>160202.24324425435</v>
      </c>
    </row>
    <row r="81" spans="1:86" ht="15.75" customHeight="1" x14ac:dyDescent="0.2">
      <c r="A81" s="28" t="str">
        <f ca="1">IFERROR(__xludf.DUMMYFUNCTION("""COMPUTED_VALUE"""),"prime_q1")</f>
        <v>prime_q1</v>
      </c>
      <c r="B81" s="22">
        <f t="shared" ca="1" si="105"/>
        <v>19302.551203342413</v>
      </c>
    </row>
    <row r="82" spans="1:86" ht="12.75" x14ac:dyDescent="0.2">
      <c r="A82" s="29" t="str">
        <f ca="1">IFERROR(__xludf.DUMMYFUNCTION("""COMPUTED_VALUE"""),"prime_q2")</f>
        <v>prime_q2</v>
      </c>
      <c r="B82" s="23">
        <f t="shared" ca="1" si="105"/>
        <v>110649.0006040953</v>
      </c>
    </row>
    <row r="83" spans="1:86" ht="12.75" x14ac:dyDescent="0.2">
      <c r="A83" s="28" t="str">
        <f ca="1">IFERROR(__xludf.DUMMYFUNCTION("""COMPUTED_VALUE"""),"prime_q3")</f>
        <v>prime_q3</v>
      </c>
      <c r="B83" s="22">
        <f t="shared" ca="1" si="105"/>
        <v>103339.64659847201</v>
      </c>
    </row>
    <row r="84" spans="1:86" ht="12.75" x14ac:dyDescent="0.2">
      <c r="A84" s="29" t="str">
        <f ca="1">IFERROR(__xludf.DUMMYFUNCTION("""COMPUTED_VALUE"""),"prime_q4")</f>
        <v>prime_q4</v>
      </c>
      <c r="B84" s="23">
        <f t="shared" ca="1" si="105"/>
        <v>272235.65532574785</v>
      </c>
    </row>
    <row r="85" spans="1:86" ht="12.75" x14ac:dyDescent="0.2">
      <c r="A85" s="28" t="str">
        <f ca="1">IFERROR(__xludf.DUMMYFUNCTION("""COMPUTED_VALUE"""),"subprime_q1")</f>
        <v>subprime_q1</v>
      </c>
      <c r="B85" s="22">
        <f t="shared" ca="1" si="105"/>
        <v>8818.834420023366</v>
      </c>
    </row>
    <row r="86" spans="1:86" ht="12.75" x14ac:dyDescent="0.2">
      <c r="A86" s="29" t="str">
        <f ca="1">IFERROR(__xludf.DUMMYFUNCTION("""COMPUTED_VALUE"""),"subprime_q2")</f>
        <v>subprime_q2</v>
      </c>
      <c r="B86" s="23">
        <f t="shared" ca="1" si="105"/>
        <v>15265.728628894445</v>
      </c>
    </row>
    <row r="87" spans="1:86" ht="12.75" x14ac:dyDescent="0.2">
      <c r="A87" s="28" t="str">
        <f ca="1">IFERROR(__xludf.DUMMYFUNCTION("""COMPUTED_VALUE"""),"subprime_q3")</f>
        <v>subprime_q3</v>
      </c>
      <c r="B87" s="22">
        <f t="shared" ca="1" si="105"/>
        <v>14635.391308899973</v>
      </c>
    </row>
    <row r="88" spans="1:86" ht="12.75" x14ac:dyDescent="0.2">
      <c r="A88" s="29" t="str">
        <f ca="1">IFERROR(__xludf.DUMMYFUNCTION("""COMPUTED_VALUE"""),"subprime_q4")</f>
        <v>subprime_q4</v>
      </c>
      <c r="B88" s="23">
        <f t="shared" ca="1" si="105"/>
        <v>9900.8209476434949</v>
      </c>
    </row>
    <row r="89" spans="1:86" ht="12.75" x14ac:dyDescent="0.2">
      <c r="A89" s="28" t="str">
        <f ca="1">IFERROR(__xludf.DUMMYFUNCTION("""COMPUTED_VALUE"""),"super_prime_q1")</f>
        <v>super_prime_q1</v>
      </c>
      <c r="B89" s="22">
        <f t="shared" ca="1" si="105"/>
        <v>13929.312442510824</v>
      </c>
    </row>
    <row r="90" spans="1:86" ht="12.75" x14ac:dyDescent="0.2">
      <c r="A90" s="29" t="str">
        <f ca="1">IFERROR(__xludf.DUMMYFUNCTION("""COMPUTED_VALUE"""),"super_prime_q2")</f>
        <v>super_prime_q2</v>
      </c>
      <c r="B90" s="23">
        <f t="shared" ca="1" si="105"/>
        <v>70993.197206623779</v>
      </c>
    </row>
    <row r="91" spans="1:86" ht="12.75" x14ac:dyDescent="0.2">
      <c r="A91" s="28" t="str">
        <f ca="1">IFERROR(__xludf.DUMMYFUNCTION("""COMPUTED_VALUE"""),"super_prime_q3")</f>
        <v>super_prime_q3</v>
      </c>
      <c r="B91" s="22">
        <f t="shared" ca="1" si="105"/>
        <v>115117.93056911809</v>
      </c>
    </row>
    <row r="92" spans="1:86" ht="12.75" x14ac:dyDescent="0.2">
      <c r="A92" s="29" t="str">
        <f ca="1">IFERROR(__xludf.DUMMYFUNCTION("""COMPUTED_VALUE"""),"super_prime_q4")</f>
        <v>super_prime_q4</v>
      </c>
      <c r="B92" s="23">
        <f t="shared" ca="1" si="105"/>
        <v>543321.66095721</v>
      </c>
      <c r="CG92" s="2"/>
    </row>
    <row r="93" spans="1:86" ht="12.75" x14ac:dyDescent="0.2">
      <c r="A93" s="28"/>
      <c r="B93" s="22"/>
    </row>
    <row r="94" spans="1:86" ht="12.75" x14ac:dyDescent="0.2">
      <c r="A94" s="30" t="s">
        <v>38</v>
      </c>
      <c r="B94" s="31">
        <f ca="1">SUM(B77:B92)</f>
        <v>1721975.1251580459</v>
      </c>
      <c r="CG94" s="2" t="s">
        <v>34</v>
      </c>
      <c r="CH94" s="2" t="s">
        <v>34</v>
      </c>
    </row>
    <row r="95" spans="1:86" ht="12.75" x14ac:dyDescent="0.2"/>
    <row r="96" spans="1:86" ht="12.75" x14ac:dyDescent="0.2"/>
    <row r="97" ht="12.75" x14ac:dyDescent="0.2"/>
    <row r="98" ht="12.75" x14ac:dyDescent="0.2"/>
    <row r="100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014B-099E-463E-A63C-D6E7B482C5D0}">
  <dimension ref="A1:J137"/>
  <sheetViews>
    <sheetView showGridLines="0" tabSelected="1" topLeftCell="B44" workbookViewId="0">
      <selection activeCell="R8" sqref="R8:X93"/>
    </sheetView>
  </sheetViews>
  <sheetFormatPr defaultRowHeight="12.75" x14ac:dyDescent="0.2"/>
  <cols>
    <col min="1" max="1" width="30" customWidth="1"/>
    <col min="2" max="2" width="17.28515625" customWidth="1"/>
    <col min="3" max="3" width="12.5703125" customWidth="1"/>
    <col min="4" max="4" width="32.5703125" customWidth="1"/>
    <col min="5" max="8" width="29" customWidth="1"/>
    <col min="9" max="9" width="26.7109375" customWidth="1"/>
    <col min="10" max="10" width="32.5703125" customWidth="1"/>
    <col min="11" max="11" width="19.140625" customWidth="1"/>
    <col min="17" max="17" width="8.7109375" customWidth="1"/>
    <col min="18" max="18" width="15.5703125" customWidth="1"/>
    <col min="19" max="24" width="13.140625" customWidth="1"/>
  </cols>
  <sheetData>
    <row r="1" spans="1:10" ht="15" x14ac:dyDescent="0.25">
      <c r="A1" s="68" t="s">
        <v>25</v>
      </c>
      <c r="B1" s="69" t="str">
        <f>VLOOKUP("valuation_date",Model_Parameters!$A:$B,2,FALSE)</f>
        <v>1/1/2015</v>
      </c>
      <c r="E1" s="45" t="s">
        <v>62</v>
      </c>
      <c r="F1" s="58" t="s">
        <v>45</v>
      </c>
      <c r="G1" s="58" t="s">
        <v>46</v>
      </c>
      <c r="H1" s="58" t="s">
        <v>43</v>
      </c>
      <c r="I1" s="59" t="s">
        <v>54</v>
      </c>
    </row>
    <row r="2" spans="1:10" x14ac:dyDescent="0.2">
      <c r="A2" s="70" t="s">
        <v>26</v>
      </c>
      <c r="B2" s="71" t="str">
        <f>VLOOKUP("forecast_horizon",Model_Parameters!A:B,2,FALSE)</f>
        <v>84</v>
      </c>
      <c r="E2" s="60" t="s">
        <v>51</v>
      </c>
      <c r="F2" s="56">
        <v>0.3</v>
      </c>
      <c r="G2" s="56">
        <v>0.25</v>
      </c>
      <c r="H2" s="57">
        <v>0.75</v>
      </c>
      <c r="I2" s="61">
        <v>892815.93762816198</v>
      </c>
    </row>
    <row r="3" spans="1:10" x14ac:dyDescent="0.2">
      <c r="A3" s="72" t="s">
        <v>27</v>
      </c>
      <c r="B3" s="73">
        <v>0.2</v>
      </c>
      <c r="E3" s="62" t="s">
        <v>52</v>
      </c>
      <c r="F3" s="26">
        <v>0.25</v>
      </c>
      <c r="G3" s="26">
        <v>0.2</v>
      </c>
      <c r="H3" s="27">
        <v>1</v>
      </c>
      <c r="I3" s="63">
        <v>1721975.1251580459</v>
      </c>
    </row>
    <row r="4" spans="1:10" x14ac:dyDescent="0.2">
      <c r="A4" s="70" t="s">
        <v>28</v>
      </c>
      <c r="B4" s="74">
        <v>0.25</v>
      </c>
      <c r="E4" s="64" t="s">
        <v>53</v>
      </c>
      <c r="F4" s="65">
        <v>0.2</v>
      </c>
      <c r="G4" s="65">
        <v>0.15</v>
      </c>
      <c r="H4" s="66">
        <v>1.25</v>
      </c>
      <c r="I4" s="67">
        <v>2820496.7776489472</v>
      </c>
    </row>
    <row r="5" spans="1:10" x14ac:dyDescent="0.2">
      <c r="A5" s="72" t="s">
        <v>29</v>
      </c>
      <c r="B5" s="75">
        <f>(1+B3)^(1/12)-1</f>
        <v>1.5309470499731193E-2</v>
      </c>
    </row>
    <row r="6" spans="1:10" ht="15" x14ac:dyDescent="0.25">
      <c r="A6" s="70" t="s">
        <v>43</v>
      </c>
      <c r="B6" s="76">
        <v>1</v>
      </c>
      <c r="D6" s="45" t="s">
        <v>55</v>
      </c>
      <c r="E6" s="46" t="s">
        <v>59</v>
      </c>
      <c r="F6" s="46" t="s">
        <v>56</v>
      </c>
      <c r="G6" s="46" t="s">
        <v>57</v>
      </c>
      <c r="H6" s="46" t="s">
        <v>58</v>
      </c>
      <c r="I6" s="46" t="s">
        <v>60</v>
      </c>
      <c r="J6" s="47" t="s">
        <v>61</v>
      </c>
    </row>
    <row r="7" spans="1:10" x14ac:dyDescent="0.2">
      <c r="A7" s="77" t="s">
        <v>44</v>
      </c>
      <c r="B7" s="78">
        <f ca="1">SUM(DCF_Model!B77:B92)</f>
        <v>1721975.1251580459</v>
      </c>
      <c r="D7" s="48" t="s">
        <v>45</v>
      </c>
      <c r="E7" s="49">
        <f>B17</f>
        <v>1607176.7834808426</v>
      </c>
      <c r="F7" s="49">
        <f>B13</f>
        <v>1836773.4668352487</v>
      </c>
      <c r="G7" s="49">
        <f>I3</f>
        <v>1721975.1251580459</v>
      </c>
      <c r="H7" s="49">
        <f>E7-G7</f>
        <v>-114798.34167720331</v>
      </c>
      <c r="I7" s="49">
        <f>F7-G7</f>
        <v>114798.34167720284</v>
      </c>
      <c r="J7" s="50">
        <f>I7-H7</f>
        <v>229596.68335440615</v>
      </c>
    </row>
    <row r="8" spans="1:10" x14ac:dyDescent="0.2">
      <c r="D8" s="51" t="s">
        <v>46</v>
      </c>
      <c r="E8" s="8">
        <f>B43</f>
        <v>1488026.562713604</v>
      </c>
      <c r="F8" s="8">
        <f>B39</f>
        <v>2014640.5554635334</v>
      </c>
      <c r="G8" s="8">
        <f>I3</f>
        <v>1721975.1251580459</v>
      </c>
      <c r="H8" s="8">
        <f t="shared" ref="H8:H9" si="0">E8-G8</f>
        <v>-233948.56244444195</v>
      </c>
      <c r="I8" s="8">
        <f t="shared" ref="I8:I9" si="1">F8-G8</f>
        <v>292665.43030548748</v>
      </c>
      <c r="J8" s="52">
        <f t="shared" ref="J8:J9" si="2">I8-H8</f>
        <v>526613.99274992943</v>
      </c>
    </row>
    <row r="9" spans="1:10" x14ac:dyDescent="0.2">
      <c r="D9" s="53" t="s">
        <v>43</v>
      </c>
      <c r="E9" s="54">
        <f>B26</f>
        <v>1147983.4167720303</v>
      </c>
      <c r="F9" s="54">
        <f>B30</f>
        <v>2295966.8335440606</v>
      </c>
      <c r="G9" s="54">
        <f>I3</f>
        <v>1721975.1251580459</v>
      </c>
      <c r="H9" s="54">
        <f t="shared" si="0"/>
        <v>-573991.70838601561</v>
      </c>
      <c r="I9" s="54">
        <f t="shared" si="1"/>
        <v>573991.70838601468</v>
      </c>
      <c r="J9" s="55">
        <f t="shared" si="2"/>
        <v>1147983.4167720303</v>
      </c>
    </row>
    <row r="12" spans="1:10" ht="15" x14ac:dyDescent="0.25">
      <c r="A12" s="3" t="s">
        <v>45</v>
      </c>
      <c r="B12" s="4">
        <f ca="1">$B$7</f>
        <v>1721975.1251580459</v>
      </c>
      <c r="D12" s="79" t="s">
        <v>50</v>
      </c>
      <c r="E12" s="80"/>
      <c r="F12" s="80"/>
      <c r="G12" s="80"/>
      <c r="H12" s="80"/>
      <c r="I12" s="80"/>
      <c r="J12" s="81"/>
    </row>
    <row r="13" spans="1:10" x14ac:dyDescent="0.2">
      <c r="A13" s="17">
        <v>0.2</v>
      </c>
      <c r="B13" s="5">
        <f t="dataTable" ref="B13:B17" dt2D="0" dtr="0" r1="B4" ca="1"/>
        <v>1836773.4668352487</v>
      </c>
    </row>
    <row r="14" spans="1:10" ht="15" x14ac:dyDescent="0.25">
      <c r="A14" s="17">
        <v>0.22500000000000001</v>
      </c>
      <c r="B14" s="5">
        <v>1779374.2959966469</v>
      </c>
      <c r="H14" s="9" t="s">
        <v>47</v>
      </c>
    </row>
    <row r="15" spans="1:10" ht="15" x14ac:dyDescent="0.25">
      <c r="A15" s="17">
        <v>0.25</v>
      </c>
      <c r="B15" s="5">
        <v>1721975.1251580459</v>
      </c>
      <c r="E15" s="10">
        <f ca="1">$B$7</f>
        <v>1721975.1251580459</v>
      </c>
      <c r="F15" s="11">
        <f>A26</f>
        <v>0.75</v>
      </c>
      <c r="G15" s="11">
        <f>A27</f>
        <v>0.9</v>
      </c>
      <c r="H15" s="11">
        <f>A28</f>
        <v>1</v>
      </c>
      <c r="I15" s="11">
        <f>A29</f>
        <v>1.1000000000000001</v>
      </c>
      <c r="J15" s="11">
        <f>A30</f>
        <v>1.25</v>
      </c>
    </row>
    <row r="16" spans="1:10" ht="15" x14ac:dyDescent="0.25">
      <c r="A16" s="18">
        <v>0.27500000000000002</v>
      </c>
      <c r="B16" s="5">
        <v>1664575.954319444</v>
      </c>
      <c r="E16" s="12">
        <f>A43</f>
        <v>0.25</v>
      </c>
      <c r="F16" s="8">
        <f t="dataTable" ref="F16:J20" dt2D="1" dtr="1" r1="B6" r2="B3" ca="1"/>
        <v>992017.70847573609</v>
      </c>
      <c r="G16" s="8">
        <v>1289623.0210184569</v>
      </c>
      <c r="H16" s="8">
        <v>1488026.562713604</v>
      </c>
      <c r="I16" s="8">
        <v>1686430.1044087512</v>
      </c>
      <c r="J16" s="8">
        <v>1984035.4169514724</v>
      </c>
    </row>
    <row r="17" spans="1:10" ht="15" x14ac:dyDescent="0.25">
      <c r="A17" s="17">
        <v>0.3</v>
      </c>
      <c r="B17" s="5">
        <v>1607176.7834808426</v>
      </c>
      <c r="E17" s="12">
        <f>A42</f>
        <v>0.22500000000000001</v>
      </c>
      <c r="F17" s="8">
        <v>1065776.0569738836</v>
      </c>
      <c r="G17" s="13">
        <v>1385508.8740660485</v>
      </c>
      <c r="H17" s="13">
        <v>1598664.0854608254</v>
      </c>
      <c r="I17" s="13">
        <v>1811819.2968556019</v>
      </c>
      <c r="J17" s="8">
        <v>2131552.1139477673</v>
      </c>
    </row>
    <row r="18" spans="1:10" ht="15" x14ac:dyDescent="0.25">
      <c r="D18" s="9" t="s">
        <v>46</v>
      </c>
      <c r="E18" s="12">
        <f>A41</f>
        <v>0.2</v>
      </c>
      <c r="F18" s="8">
        <v>1147983.4167720303</v>
      </c>
      <c r="G18" s="13">
        <v>1492378.4418036398</v>
      </c>
      <c r="H18" s="14">
        <v>1721975.1251580459</v>
      </c>
      <c r="I18" s="13">
        <v>1951571.8085124521</v>
      </c>
      <c r="J18" s="8">
        <v>2295966.8335440606</v>
      </c>
    </row>
    <row r="19" spans="1:10" ht="15" x14ac:dyDescent="0.25">
      <c r="E19" s="12">
        <f>A40</f>
        <v>0.17499999999999999</v>
      </c>
      <c r="F19" s="8">
        <v>1239917.4761352406</v>
      </c>
      <c r="G19" s="13">
        <v>1611892.7189758138</v>
      </c>
      <c r="H19" s="13">
        <v>1859876.2142028618</v>
      </c>
      <c r="I19" s="13">
        <v>2107859.7094299095</v>
      </c>
      <c r="J19" s="8">
        <v>2479834.9522704813</v>
      </c>
    </row>
    <row r="20" spans="1:10" ht="15" x14ac:dyDescent="0.25">
      <c r="E20" s="12">
        <f>A39</f>
        <v>0.15</v>
      </c>
      <c r="F20" s="8">
        <v>1343093.7036423555</v>
      </c>
      <c r="G20" s="8">
        <v>1746021.8147350624</v>
      </c>
      <c r="H20" s="8">
        <v>2014640.5554635334</v>
      </c>
      <c r="I20" s="8">
        <v>2283259.2961920043</v>
      </c>
      <c r="J20" s="8">
        <v>2686187.407284711</v>
      </c>
    </row>
    <row r="25" spans="1:10" ht="15" x14ac:dyDescent="0.25">
      <c r="A25" s="3" t="s">
        <v>43</v>
      </c>
      <c r="B25" s="4">
        <f ca="1">$B$7</f>
        <v>1721975.1251580459</v>
      </c>
      <c r="D25" s="79" t="s">
        <v>49</v>
      </c>
      <c r="E25" s="80"/>
      <c r="F25" s="80"/>
      <c r="G25" s="80"/>
      <c r="H25" s="80"/>
      <c r="I25" s="80"/>
      <c r="J25" s="81"/>
    </row>
    <row r="26" spans="1:10" x14ac:dyDescent="0.2">
      <c r="A26" s="6">
        <v>0.75</v>
      </c>
      <c r="B26" s="5">
        <f t="dataTable" ref="B26:B30" dt2D="0" dtr="0" r1="B6" ca="1"/>
        <v>1147983.4167720303</v>
      </c>
    </row>
    <row r="27" spans="1:10" ht="15" x14ac:dyDescent="0.25">
      <c r="A27" s="6">
        <v>0.9</v>
      </c>
      <c r="B27" s="5">
        <v>1492378.4418036398</v>
      </c>
      <c r="H27" s="9" t="s">
        <v>45</v>
      </c>
    </row>
    <row r="28" spans="1:10" ht="15" x14ac:dyDescent="0.25">
      <c r="A28" s="6">
        <v>1</v>
      </c>
      <c r="B28" s="5">
        <v>1721975.1251580459</v>
      </c>
      <c r="E28" s="10">
        <f ca="1">B7</f>
        <v>1721975.1251580459</v>
      </c>
      <c r="F28" s="15">
        <f>A17</f>
        <v>0.3</v>
      </c>
      <c r="G28" s="15">
        <f>A16</f>
        <v>0.27500000000000002</v>
      </c>
      <c r="H28" s="15">
        <f>A15</f>
        <v>0.25</v>
      </c>
      <c r="I28" s="15">
        <f>A14</f>
        <v>0.22500000000000001</v>
      </c>
      <c r="J28" s="15">
        <f>A13</f>
        <v>0.2</v>
      </c>
    </row>
    <row r="29" spans="1:10" ht="15" x14ac:dyDescent="0.25">
      <c r="A29" s="7">
        <v>1.1000000000000001</v>
      </c>
      <c r="B29" s="5">
        <v>1951571.8085124521</v>
      </c>
      <c r="E29" s="12">
        <f>A43</f>
        <v>0.25</v>
      </c>
      <c r="F29" s="8">
        <f t="dataTable" ref="F29:J33" dt2D="1" dtr="1" r1="B4" r2="B3" ca="1"/>
        <v>1388824.7918660301</v>
      </c>
      <c r="G29" s="8">
        <v>1438425.677289817</v>
      </c>
      <c r="H29" s="8">
        <v>1488026.562713604</v>
      </c>
      <c r="I29" s="8">
        <v>1537627.4481373904</v>
      </c>
      <c r="J29" s="8">
        <v>1587228.3335611771</v>
      </c>
    </row>
    <row r="30" spans="1:10" ht="15" x14ac:dyDescent="0.25">
      <c r="A30" s="6">
        <v>1.25</v>
      </c>
      <c r="B30" s="5">
        <v>2295966.8335440606</v>
      </c>
      <c r="E30" s="12">
        <f>A42</f>
        <v>0.22500000000000001</v>
      </c>
      <c r="F30" s="8">
        <v>1492086.4797634371</v>
      </c>
      <c r="G30" s="13">
        <v>1545375.2826121307</v>
      </c>
      <c r="H30" s="13">
        <v>1598664.0854608254</v>
      </c>
      <c r="I30" s="13">
        <v>1651952.8883095197</v>
      </c>
      <c r="J30" s="8">
        <v>1705241.6911582137</v>
      </c>
    </row>
    <row r="31" spans="1:10" ht="15" x14ac:dyDescent="0.25">
      <c r="D31" s="9" t="s">
        <v>46</v>
      </c>
      <c r="E31" s="12">
        <f>A41</f>
        <v>0.2</v>
      </c>
      <c r="F31" s="8">
        <v>1607176.7834808426</v>
      </c>
      <c r="G31" s="13">
        <v>1664575.954319444</v>
      </c>
      <c r="H31" s="14">
        <v>1721975.1251580459</v>
      </c>
      <c r="I31" s="13">
        <v>1779374.2959966469</v>
      </c>
      <c r="J31" s="8">
        <v>1836773.4668352487</v>
      </c>
    </row>
    <row r="32" spans="1:10" ht="15" x14ac:dyDescent="0.25">
      <c r="E32" s="12">
        <f>A40</f>
        <v>0.17499999999999999</v>
      </c>
      <c r="F32" s="8">
        <v>1735884.4665893372</v>
      </c>
      <c r="G32" s="13">
        <v>1797880.3403960995</v>
      </c>
      <c r="H32" s="13">
        <v>1859876.2142028618</v>
      </c>
      <c r="I32" s="13">
        <v>1921872.0880096233</v>
      </c>
      <c r="J32" s="8">
        <v>1983867.9618163854</v>
      </c>
    </row>
    <row r="33" spans="1:10" ht="15" x14ac:dyDescent="0.25">
      <c r="E33" s="12">
        <f>A39</f>
        <v>0.15</v>
      </c>
      <c r="F33" s="8">
        <v>1880331.1850992974</v>
      </c>
      <c r="G33" s="8">
        <v>1947485.8702814155</v>
      </c>
      <c r="H33" s="8">
        <v>2014640.5554635334</v>
      </c>
      <c r="I33" s="8">
        <v>2081795.2406456508</v>
      </c>
      <c r="J33" s="8">
        <v>2148949.9258277691</v>
      </c>
    </row>
    <row r="36" spans="1:10" x14ac:dyDescent="0.2">
      <c r="E36" s="1"/>
    </row>
    <row r="37" spans="1:10" x14ac:dyDescent="0.2">
      <c r="E37" s="1"/>
    </row>
    <row r="38" spans="1:10" ht="15" x14ac:dyDescent="0.25">
      <c r="A38" s="3" t="s">
        <v>46</v>
      </c>
      <c r="B38" s="4">
        <f ca="1">$B$7</f>
        <v>1721975.1251580459</v>
      </c>
      <c r="D38" s="79" t="s">
        <v>48</v>
      </c>
      <c r="E38" s="80"/>
      <c r="F38" s="80"/>
      <c r="G38" s="80"/>
      <c r="H38" s="80"/>
      <c r="I38" s="80"/>
      <c r="J38" s="81"/>
    </row>
    <row r="39" spans="1:10" x14ac:dyDescent="0.2">
      <c r="A39" s="17">
        <v>0.15</v>
      </c>
      <c r="B39" s="5">
        <f t="dataTable" ref="B39:B43" dt2D="0" dtr="0" r1="B3" ca="1"/>
        <v>2014640.5554635334</v>
      </c>
    </row>
    <row r="40" spans="1:10" ht="15" x14ac:dyDescent="0.25">
      <c r="A40" s="17">
        <v>0.17499999999999999</v>
      </c>
      <c r="B40" s="5">
        <v>1859876.2142028618</v>
      </c>
      <c r="F40" s="82" t="s">
        <v>45</v>
      </c>
      <c r="G40" s="82"/>
      <c r="H40" s="82"/>
      <c r="I40" s="82"/>
      <c r="J40" s="82"/>
    </row>
    <row r="41" spans="1:10" ht="15" x14ac:dyDescent="0.25">
      <c r="A41" s="17">
        <v>0.2</v>
      </c>
      <c r="B41" s="5">
        <v>1721975.1251580459</v>
      </c>
      <c r="E41" s="10">
        <f ca="1">$B$7</f>
        <v>1721975.1251580459</v>
      </c>
      <c r="F41" s="15">
        <f>A17</f>
        <v>0.3</v>
      </c>
      <c r="G41" s="15">
        <f>A16</f>
        <v>0.27500000000000002</v>
      </c>
      <c r="H41" s="15">
        <f>A15</f>
        <v>0.25</v>
      </c>
      <c r="I41" s="15">
        <f>A14</f>
        <v>0.22500000000000001</v>
      </c>
      <c r="J41" s="15">
        <f>A13</f>
        <v>0.2</v>
      </c>
    </row>
    <row r="42" spans="1:10" ht="15" x14ac:dyDescent="0.25">
      <c r="A42" s="18">
        <v>0.22500000000000001</v>
      </c>
      <c r="B42" s="5">
        <v>1598664.0854608254</v>
      </c>
      <c r="E42" s="16">
        <f>A26</f>
        <v>0.75</v>
      </c>
      <c r="F42" s="8">
        <f t="dataTable" ref="F42:J46" dt2D="1" dtr="1" r1="B4" r2="B6" ca="1"/>
        <v>1033185.0750948275</v>
      </c>
      <c r="G42" s="8">
        <v>1090584.2459334289</v>
      </c>
      <c r="H42" s="8">
        <v>1147983.4167720303</v>
      </c>
      <c r="I42" s="8">
        <v>1205382.5876106317</v>
      </c>
      <c r="J42" s="8">
        <v>1262781.7584492329</v>
      </c>
    </row>
    <row r="43" spans="1:10" ht="15" x14ac:dyDescent="0.25">
      <c r="A43" s="17">
        <v>0.25</v>
      </c>
      <c r="B43" s="5">
        <v>1488026.562713604</v>
      </c>
      <c r="E43" s="16">
        <f>A27</f>
        <v>0.9</v>
      </c>
      <c r="F43" s="8">
        <v>1377580.1001264362</v>
      </c>
      <c r="G43" s="13">
        <v>1434979.2709650376</v>
      </c>
      <c r="H43" s="13">
        <v>1492378.4418036398</v>
      </c>
      <c r="I43" s="13">
        <v>1549777.6126422409</v>
      </c>
      <c r="J43" s="8">
        <v>1607176.7834808426</v>
      </c>
    </row>
    <row r="44" spans="1:10" ht="15" x14ac:dyDescent="0.25">
      <c r="D44" s="9" t="s">
        <v>43</v>
      </c>
      <c r="E44" s="16">
        <f>A28</f>
        <v>1</v>
      </c>
      <c r="F44" s="8">
        <v>1607176.7834808426</v>
      </c>
      <c r="G44" s="13">
        <v>1664575.954319444</v>
      </c>
      <c r="H44" s="14">
        <v>1721975.1251580459</v>
      </c>
      <c r="I44" s="13">
        <v>1779374.2959966469</v>
      </c>
      <c r="J44" s="8">
        <v>1836773.4668352487</v>
      </c>
    </row>
    <row r="45" spans="1:10" ht="15" x14ac:dyDescent="0.25">
      <c r="E45" s="16">
        <f>A29</f>
        <v>1.1000000000000001</v>
      </c>
      <c r="F45" s="8">
        <v>1836773.4668352492</v>
      </c>
      <c r="G45" s="13">
        <v>1894172.6376738502</v>
      </c>
      <c r="H45" s="13">
        <v>1951571.8085124521</v>
      </c>
      <c r="I45" s="13">
        <v>2008970.9793510532</v>
      </c>
      <c r="J45" s="8">
        <v>2066370.1501896547</v>
      </c>
    </row>
    <row r="46" spans="1:10" ht="15" x14ac:dyDescent="0.25">
      <c r="E46" s="16">
        <f>A30</f>
        <v>1.25</v>
      </c>
      <c r="F46" s="8">
        <v>2181168.4918668577</v>
      </c>
      <c r="G46" s="8">
        <v>2238567.6627054587</v>
      </c>
      <c r="H46" s="8">
        <v>2295966.8335440606</v>
      </c>
      <c r="I46" s="8">
        <v>2353366.0043826629</v>
      </c>
      <c r="J46" s="8">
        <v>2410765.1752212634</v>
      </c>
    </row>
    <row r="133" spans="1:8" x14ac:dyDescent="0.2">
      <c r="A133" s="32"/>
      <c r="B133" s="32"/>
      <c r="C133" s="32"/>
      <c r="D133" s="32"/>
      <c r="E133" s="32"/>
      <c r="F133" s="32"/>
      <c r="G133" s="32"/>
    </row>
    <row r="134" spans="1:8" x14ac:dyDescent="0.2">
      <c r="A134" s="34" t="s">
        <v>55</v>
      </c>
      <c r="B134" s="35" t="s">
        <v>59</v>
      </c>
      <c r="C134" s="35" t="s">
        <v>56</v>
      </c>
      <c r="D134" s="35" t="s">
        <v>57</v>
      </c>
      <c r="E134" s="35" t="s">
        <v>58</v>
      </c>
      <c r="F134" s="35" t="s">
        <v>60</v>
      </c>
      <c r="G134" s="36" t="s">
        <v>61</v>
      </c>
      <c r="H134" s="32"/>
    </row>
    <row r="135" spans="1:8" x14ac:dyDescent="0.2">
      <c r="A135" s="33" t="s">
        <v>43</v>
      </c>
      <c r="B135" s="39">
        <v>1147983.4167720303</v>
      </c>
      <c r="C135" s="40">
        <v>2295966.8335440606</v>
      </c>
      <c r="D135" s="40">
        <v>1721975.1251580459</v>
      </c>
      <c r="E135" s="40">
        <v>-573991.70838601561</v>
      </c>
      <c r="F135" s="40">
        <v>573991.70838601468</v>
      </c>
      <c r="G135" s="41">
        <v>1147983.4167720303</v>
      </c>
      <c r="H135" s="42"/>
    </row>
    <row r="136" spans="1:8" x14ac:dyDescent="0.2">
      <c r="A136" s="35" t="s">
        <v>46</v>
      </c>
      <c r="B136" s="37">
        <v>1488026.562713604</v>
      </c>
      <c r="C136" s="37">
        <v>2014640.5554635334</v>
      </c>
      <c r="D136" s="37">
        <v>1721975.1251580459</v>
      </c>
      <c r="E136" s="37">
        <v>-233948.56244444195</v>
      </c>
      <c r="F136" s="37">
        <v>292665.43030548748</v>
      </c>
      <c r="G136" s="38">
        <v>526613.99274992943</v>
      </c>
      <c r="H136" s="32"/>
    </row>
    <row r="137" spans="1:8" x14ac:dyDescent="0.2">
      <c r="A137" s="43" t="s">
        <v>45</v>
      </c>
      <c r="B137" s="40">
        <v>1607176.7834808426</v>
      </c>
      <c r="C137" s="40">
        <v>1836773.4668352487</v>
      </c>
      <c r="D137" s="40">
        <v>1721975.1251580459</v>
      </c>
      <c r="E137" s="40">
        <v>-114798.34167720331</v>
      </c>
      <c r="F137" s="40">
        <v>114798.34167720284</v>
      </c>
      <c r="G137" s="41">
        <v>229596.68335440615</v>
      </c>
      <c r="H137" s="44"/>
    </row>
  </sheetData>
  <mergeCells count="1">
    <mergeCell ref="F40:J4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B920-66D2-471A-A90E-D9BECB23DF07}">
  <dimension ref="A1:B5"/>
  <sheetViews>
    <sheetView workbookViewId="0">
      <selection activeCell="C23" sqref="C23"/>
    </sheetView>
  </sheetViews>
  <sheetFormatPr defaultRowHeight="12.75" x14ac:dyDescent="0.2"/>
  <cols>
    <col min="1" max="1" width="34.42578125" bestFit="1" customWidth="1"/>
    <col min="2" max="2" width="18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40</v>
      </c>
    </row>
    <row r="3" spans="1:2" x14ac:dyDescent="0.2">
      <c r="A3" t="s">
        <v>3</v>
      </c>
      <c r="B3" t="s">
        <v>39</v>
      </c>
    </row>
    <row r="4" spans="1:2" x14ac:dyDescent="0.2">
      <c r="A4" s="2" t="s">
        <v>4</v>
      </c>
      <c r="B4" t="s">
        <v>41</v>
      </c>
    </row>
    <row r="5" spans="1:2" x14ac:dyDescent="0.2">
      <c r="A5" t="s">
        <v>5</v>
      </c>
      <c r="B5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A96A-0159-4BCC-9002-B18E140EB416}">
  <dimension ref="A1:C1196"/>
  <sheetViews>
    <sheetView workbookViewId="0">
      <selection activeCell="C2" sqref="C2"/>
    </sheetView>
  </sheetViews>
  <sheetFormatPr defaultRowHeight="12.75" x14ac:dyDescent="0.2"/>
  <cols>
    <col min="1" max="1" width="14.28515625" bestFit="1" customWidth="1"/>
    <col min="2" max="2" width="17.28515625" bestFit="1" customWidth="1"/>
    <col min="3" max="3" width="27.42578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>
        <v>10</v>
      </c>
      <c r="C2">
        <v>14.3439213892</v>
      </c>
    </row>
    <row r="3" spans="1:3" x14ac:dyDescent="0.2">
      <c r="A3" t="s">
        <v>9</v>
      </c>
      <c r="B3">
        <v>11</v>
      </c>
      <c r="C3">
        <v>69.956441886799993</v>
      </c>
    </row>
    <row r="4" spans="1:3" x14ac:dyDescent="0.2">
      <c r="A4" t="s">
        <v>9</v>
      </c>
      <c r="B4">
        <v>12</v>
      </c>
      <c r="C4">
        <v>158.42858287519999</v>
      </c>
    </row>
    <row r="5" spans="1:3" x14ac:dyDescent="0.2">
      <c r="A5" t="s">
        <v>9</v>
      </c>
      <c r="B5">
        <v>13</v>
      </c>
      <c r="C5">
        <v>203.91931987500001</v>
      </c>
    </row>
    <row r="6" spans="1:3" x14ac:dyDescent="0.2">
      <c r="A6" t="s">
        <v>9</v>
      </c>
      <c r="B6">
        <v>14</v>
      </c>
      <c r="C6">
        <v>245.26434512009999</v>
      </c>
    </row>
    <row r="7" spans="1:3" x14ac:dyDescent="0.2">
      <c r="A7" t="s">
        <v>9</v>
      </c>
      <c r="B7">
        <v>15</v>
      </c>
      <c r="C7">
        <v>306.62551793</v>
      </c>
    </row>
    <row r="8" spans="1:3" x14ac:dyDescent="0.2">
      <c r="A8" t="s">
        <v>9</v>
      </c>
      <c r="B8">
        <v>16</v>
      </c>
      <c r="C8">
        <v>372.46742582299999</v>
      </c>
    </row>
    <row r="9" spans="1:3" x14ac:dyDescent="0.2">
      <c r="A9" t="s">
        <v>9</v>
      </c>
      <c r="B9">
        <v>17</v>
      </c>
      <c r="C9">
        <v>410.59184260379999</v>
      </c>
    </row>
    <row r="10" spans="1:3" x14ac:dyDescent="0.2">
      <c r="A10" t="s">
        <v>9</v>
      </c>
      <c r="B10">
        <v>18</v>
      </c>
      <c r="C10">
        <v>452.53847059200001</v>
      </c>
    </row>
    <row r="11" spans="1:3" x14ac:dyDescent="0.2">
      <c r="A11" t="s">
        <v>9</v>
      </c>
      <c r="B11">
        <v>19</v>
      </c>
      <c r="C11">
        <v>546.87064255919995</v>
      </c>
    </row>
    <row r="12" spans="1:3" x14ac:dyDescent="0.2">
      <c r="A12" t="s">
        <v>9</v>
      </c>
      <c r="B12">
        <v>20</v>
      </c>
      <c r="C12">
        <v>619.70909214059998</v>
      </c>
    </row>
    <row r="13" spans="1:3" x14ac:dyDescent="0.2">
      <c r="A13" t="s">
        <v>9</v>
      </c>
      <c r="B13">
        <v>21</v>
      </c>
      <c r="C13">
        <v>681.70923258079995</v>
      </c>
    </row>
    <row r="14" spans="1:3" x14ac:dyDescent="0.2">
      <c r="A14" t="s">
        <v>9</v>
      </c>
      <c r="B14">
        <v>22</v>
      </c>
      <c r="C14">
        <v>730.42168493220004</v>
      </c>
    </row>
    <row r="15" spans="1:3" x14ac:dyDescent="0.2">
      <c r="A15" t="s">
        <v>9</v>
      </c>
      <c r="B15">
        <v>23</v>
      </c>
      <c r="C15">
        <v>777.34428996400004</v>
      </c>
    </row>
    <row r="16" spans="1:3" x14ac:dyDescent="0.2">
      <c r="A16" t="s">
        <v>9</v>
      </c>
      <c r="B16">
        <v>24</v>
      </c>
      <c r="C16">
        <v>839.06983216080005</v>
      </c>
    </row>
    <row r="17" spans="1:3" x14ac:dyDescent="0.2">
      <c r="A17" t="s">
        <v>9</v>
      </c>
      <c r="B17">
        <v>25</v>
      </c>
      <c r="C17">
        <v>894.05042835539996</v>
      </c>
    </row>
    <row r="18" spans="1:3" x14ac:dyDescent="0.2">
      <c r="A18" t="s">
        <v>9</v>
      </c>
      <c r="B18">
        <v>26</v>
      </c>
      <c r="C18">
        <v>930.11035567930003</v>
      </c>
    </row>
    <row r="19" spans="1:3" x14ac:dyDescent="0.2">
      <c r="A19" t="s">
        <v>9</v>
      </c>
      <c r="B19">
        <v>27</v>
      </c>
      <c r="C19">
        <v>948.204717426</v>
      </c>
    </row>
    <row r="20" spans="1:3" x14ac:dyDescent="0.2">
      <c r="A20" t="s">
        <v>9</v>
      </c>
      <c r="B20">
        <v>28</v>
      </c>
      <c r="C20">
        <v>997.5507137692</v>
      </c>
    </row>
    <row r="21" spans="1:3" x14ac:dyDescent="0.2">
      <c r="A21" t="s">
        <v>9</v>
      </c>
      <c r="B21">
        <v>29</v>
      </c>
      <c r="C21">
        <v>1045.1476108960001</v>
      </c>
    </row>
    <row r="22" spans="1:3" x14ac:dyDescent="0.2">
      <c r="A22" t="s">
        <v>9</v>
      </c>
      <c r="B22">
        <v>30</v>
      </c>
      <c r="C22">
        <v>1059.7177607634001</v>
      </c>
    </row>
    <row r="23" spans="1:3" x14ac:dyDescent="0.2">
      <c r="A23" t="s">
        <v>9</v>
      </c>
      <c r="B23">
        <v>31</v>
      </c>
      <c r="C23">
        <v>1073.5083742387999</v>
      </c>
    </row>
    <row r="24" spans="1:3" x14ac:dyDescent="0.2">
      <c r="A24" t="s">
        <v>9</v>
      </c>
      <c r="B24">
        <v>32</v>
      </c>
      <c r="C24">
        <v>1119.8600848415999</v>
      </c>
    </row>
    <row r="25" spans="1:3" x14ac:dyDescent="0.2">
      <c r="A25" t="s">
        <v>9</v>
      </c>
      <c r="B25">
        <v>33</v>
      </c>
      <c r="C25">
        <v>1123.5230080255999</v>
      </c>
    </row>
    <row r="26" spans="1:3" x14ac:dyDescent="0.2">
      <c r="A26" t="s">
        <v>9</v>
      </c>
      <c r="B26">
        <v>34</v>
      </c>
      <c r="C26">
        <v>1156.9464019398999</v>
      </c>
    </row>
    <row r="27" spans="1:3" x14ac:dyDescent="0.2">
      <c r="A27" t="s">
        <v>9</v>
      </c>
      <c r="B27">
        <v>35</v>
      </c>
      <c r="C27">
        <v>1224.9788251062</v>
      </c>
    </row>
    <row r="28" spans="1:3" x14ac:dyDescent="0.2">
      <c r="A28" t="s">
        <v>9</v>
      </c>
      <c r="B28">
        <v>36</v>
      </c>
      <c r="C28">
        <v>1243.9289653088999</v>
      </c>
    </row>
    <row r="29" spans="1:3" x14ac:dyDescent="0.2">
      <c r="A29" t="s">
        <v>9</v>
      </c>
      <c r="B29">
        <v>37</v>
      </c>
      <c r="C29">
        <v>1260.5674045419</v>
      </c>
    </row>
    <row r="30" spans="1:3" x14ac:dyDescent="0.2">
      <c r="A30" t="s">
        <v>9</v>
      </c>
      <c r="B30">
        <v>38</v>
      </c>
      <c r="C30">
        <v>1277.5916006528</v>
      </c>
    </row>
    <row r="31" spans="1:3" x14ac:dyDescent="0.2">
      <c r="A31" t="s">
        <v>9</v>
      </c>
      <c r="B31">
        <v>39</v>
      </c>
      <c r="C31">
        <v>1291.1975036193001</v>
      </c>
    </row>
    <row r="32" spans="1:3" x14ac:dyDescent="0.2">
      <c r="A32" t="s">
        <v>9</v>
      </c>
      <c r="B32">
        <v>40</v>
      </c>
      <c r="C32">
        <v>1287.8389616437</v>
      </c>
    </row>
    <row r="33" spans="1:3" x14ac:dyDescent="0.2">
      <c r="A33" t="s">
        <v>9</v>
      </c>
      <c r="B33">
        <v>41</v>
      </c>
      <c r="C33">
        <v>1292.9337619200001</v>
      </c>
    </row>
    <row r="34" spans="1:3" x14ac:dyDescent="0.2">
      <c r="A34" t="s">
        <v>9</v>
      </c>
      <c r="B34">
        <v>42</v>
      </c>
      <c r="C34">
        <v>1298.0368002887999</v>
      </c>
    </row>
    <row r="35" spans="1:3" x14ac:dyDescent="0.2">
      <c r="A35" t="s">
        <v>9</v>
      </c>
      <c r="B35">
        <v>43</v>
      </c>
      <c r="C35">
        <v>1319.7711723207999</v>
      </c>
    </row>
    <row r="36" spans="1:3" x14ac:dyDescent="0.2">
      <c r="A36" t="s">
        <v>9</v>
      </c>
      <c r="B36">
        <v>44</v>
      </c>
      <c r="C36">
        <v>1325.0257124916</v>
      </c>
    </row>
    <row r="37" spans="1:3" x14ac:dyDescent="0.2">
      <c r="A37" t="s">
        <v>9</v>
      </c>
      <c r="B37">
        <v>45</v>
      </c>
      <c r="C37">
        <v>1324.9122789452999</v>
      </c>
    </row>
    <row r="38" spans="1:3" x14ac:dyDescent="0.2">
      <c r="A38" t="s">
        <v>9</v>
      </c>
      <c r="B38">
        <v>46</v>
      </c>
      <c r="C38">
        <v>1331.3602719836999</v>
      </c>
    </row>
    <row r="39" spans="1:3" x14ac:dyDescent="0.2">
      <c r="A39" t="s">
        <v>9</v>
      </c>
      <c r="B39">
        <v>47</v>
      </c>
      <c r="C39">
        <v>1322.7268264935999</v>
      </c>
    </row>
    <row r="40" spans="1:3" x14ac:dyDescent="0.2">
      <c r="A40" t="s">
        <v>9</v>
      </c>
      <c r="B40">
        <v>48</v>
      </c>
      <c r="C40">
        <v>1342.9253333649999</v>
      </c>
    </row>
    <row r="41" spans="1:3" x14ac:dyDescent="0.2">
      <c r="A41" t="s">
        <v>9</v>
      </c>
      <c r="B41">
        <v>49</v>
      </c>
      <c r="C41">
        <v>1356.4972982275999</v>
      </c>
    </row>
    <row r="42" spans="1:3" x14ac:dyDescent="0.2">
      <c r="A42" t="s">
        <v>9</v>
      </c>
      <c r="B42">
        <v>50</v>
      </c>
      <c r="C42">
        <v>1364.4641673379001</v>
      </c>
    </row>
    <row r="43" spans="1:3" x14ac:dyDescent="0.2">
      <c r="A43" t="s">
        <v>9</v>
      </c>
      <c r="B43">
        <v>51</v>
      </c>
      <c r="C43">
        <v>1360.444688176</v>
      </c>
    </row>
    <row r="44" spans="1:3" x14ac:dyDescent="0.2">
      <c r="A44" t="s">
        <v>9</v>
      </c>
      <c r="B44">
        <v>52</v>
      </c>
      <c r="C44">
        <v>1344.6653946761</v>
      </c>
    </row>
    <row r="45" spans="1:3" x14ac:dyDescent="0.2">
      <c r="A45" t="s">
        <v>9</v>
      </c>
      <c r="B45">
        <v>53</v>
      </c>
      <c r="C45">
        <v>1331.0199695442</v>
      </c>
    </row>
    <row r="46" spans="1:3" x14ac:dyDescent="0.2">
      <c r="A46" t="s">
        <v>9</v>
      </c>
      <c r="B46">
        <v>54</v>
      </c>
      <c r="C46">
        <v>1334.375586376</v>
      </c>
    </row>
    <row r="47" spans="1:3" x14ac:dyDescent="0.2">
      <c r="A47" t="s">
        <v>9</v>
      </c>
      <c r="B47">
        <v>55</v>
      </c>
      <c r="C47">
        <v>1327.2235731677999</v>
      </c>
    </row>
    <row r="48" spans="1:3" x14ac:dyDescent="0.2">
      <c r="A48" t="s">
        <v>9</v>
      </c>
      <c r="B48">
        <v>56</v>
      </c>
      <c r="C48">
        <v>1323.5058763686</v>
      </c>
    </row>
    <row r="49" spans="1:3" x14ac:dyDescent="0.2">
      <c r="A49" t="s">
        <v>9</v>
      </c>
      <c r="B49">
        <v>57</v>
      </c>
      <c r="C49">
        <v>1331.4974830625999</v>
      </c>
    </row>
    <row r="50" spans="1:3" x14ac:dyDescent="0.2">
      <c r="A50" t="s">
        <v>9</v>
      </c>
      <c r="B50">
        <v>58</v>
      </c>
      <c r="C50">
        <v>1323.9355009638</v>
      </c>
    </row>
    <row r="51" spans="1:3" x14ac:dyDescent="0.2">
      <c r="A51" t="s">
        <v>9</v>
      </c>
      <c r="B51">
        <v>59</v>
      </c>
      <c r="C51">
        <v>1320.4655497886999</v>
      </c>
    </row>
    <row r="52" spans="1:3" x14ac:dyDescent="0.2">
      <c r="A52" t="s">
        <v>9</v>
      </c>
      <c r="B52">
        <v>60</v>
      </c>
      <c r="C52">
        <v>1312.3453360341</v>
      </c>
    </row>
    <row r="53" spans="1:3" x14ac:dyDescent="0.2">
      <c r="A53" t="s">
        <v>9</v>
      </c>
      <c r="B53">
        <v>61</v>
      </c>
      <c r="C53">
        <v>1330.9225680478</v>
      </c>
    </row>
    <row r="54" spans="1:3" x14ac:dyDescent="0.2">
      <c r="A54" t="s">
        <v>9</v>
      </c>
      <c r="B54">
        <v>62</v>
      </c>
      <c r="C54">
        <v>1325.5212535457999</v>
      </c>
    </row>
    <row r="55" spans="1:3" x14ac:dyDescent="0.2">
      <c r="A55" t="s">
        <v>9</v>
      </c>
      <c r="B55">
        <v>63</v>
      </c>
      <c r="C55">
        <v>1321.6430474688</v>
      </c>
    </row>
    <row r="56" spans="1:3" x14ac:dyDescent="0.2">
      <c r="A56" t="s">
        <v>9</v>
      </c>
      <c r="B56">
        <v>64</v>
      </c>
      <c r="C56">
        <v>1332.1350236344001</v>
      </c>
    </row>
    <row r="57" spans="1:3" x14ac:dyDescent="0.2">
      <c r="A57" t="s">
        <v>9</v>
      </c>
      <c r="B57">
        <v>65</v>
      </c>
      <c r="C57">
        <v>1341.3363212100001</v>
      </c>
    </row>
    <row r="58" spans="1:3" x14ac:dyDescent="0.2">
      <c r="A58" t="s">
        <v>9</v>
      </c>
      <c r="B58">
        <v>66</v>
      </c>
      <c r="C58">
        <v>1348.8780721087001</v>
      </c>
    </row>
    <row r="59" spans="1:3" x14ac:dyDescent="0.2">
      <c r="A59" t="s">
        <v>9</v>
      </c>
      <c r="B59">
        <v>67</v>
      </c>
      <c r="C59">
        <v>1351.3030333341001</v>
      </c>
    </row>
    <row r="60" spans="1:3" x14ac:dyDescent="0.2">
      <c r="A60" t="s">
        <v>9</v>
      </c>
      <c r="B60">
        <v>68</v>
      </c>
      <c r="C60">
        <v>1359.2671957332</v>
      </c>
    </row>
    <row r="61" spans="1:3" x14ac:dyDescent="0.2">
      <c r="A61" t="s">
        <v>9</v>
      </c>
      <c r="B61">
        <v>69</v>
      </c>
      <c r="C61">
        <v>1367.7518528999999</v>
      </c>
    </row>
    <row r="62" spans="1:3" x14ac:dyDescent="0.2">
      <c r="A62" t="s">
        <v>9</v>
      </c>
      <c r="B62">
        <v>70</v>
      </c>
      <c r="C62">
        <v>1383.5390056146</v>
      </c>
    </row>
    <row r="63" spans="1:3" x14ac:dyDescent="0.2">
      <c r="A63" t="s">
        <v>9</v>
      </c>
      <c r="B63">
        <v>71</v>
      </c>
      <c r="C63">
        <v>1392.752891803</v>
      </c>
    </row>
    <row r="64" spans="1:3" x14ac:dyDescent="0.2">
      <c r="A64" t="s">
        <v>9</v>
      </c>
      <c r="B64">
        <v>72</v>
      </c>
      <c r="C64">
        <v>1395.3816000552999</v>
      </c>
    </row>
    <row r="65" spans="1:3" x14ac:dyDescent="0.2">
      <c r="A65" t="s">
        <v>9</v>
      </c>
      <c r="B65">
        <v>73</v>
      </c>
      <c r="C65">
        <v>1400.7238282375999</v>
      </c>
    </row>
    <row r="66" spans="1:3" x14ac:dyDescent="0.2">
      <c r="A66" t="s">
        <v>9</v>
      </c>
      <c r="B66">
        <v>74</v>
      </c>
      <c r="C66">
        <v>1390.8834538527999</v>
      </c>
    </row>
    <row r="67" spans="1:3" x14ac:dyDescent="0.2">
      <c r="A67" t="s">
        <v>9</v>
      </c>
      <c r="B67">
        <v>75</v>
      </c>
      <c r="C67">
        <v>1378.6702262634001</v>
      </c>
    </row>
    <row r="68" spans="1:3" x14ac:dyDescent="0.2">
      <c r="A68" t="s">
        <v>9</v>
      </c>
      <c r="B68">
        <v>76</v>
      </c>
      <c r="C68">
        <v>1363.0127312592001</v>
      </c>
    </row>
    <row r="69" spans="1:3" x14ac:dyDescent="0.2">
      <c r="A69" t="s">
        <v>9</v>
      </c>
      <c r="B69">
        <v>77</v>
      </c>
      <c r="C69">
        <v>1353.9340902660999</v>
      </c>
    </row>
    <row r="70" spans="1:3" x14ac:dyDescent="0.2">
      <c r="A70" t="s">
        <v>9</v>
      </c>
      <c r="B70">
        <v>78</v>
      </c>
      <c r="C70">
        <v>1351.7511454380001</v>
      </c>
    </row>
    <row r="71" spans="1:3" x14ac:dyDescent="0.2">
      <c r="A71" t="s">
        <v>9</v>
      </c>
      <c r="B71">
        <v>79</v>
      </c>
      <c r="C71">
        <v>1327.9983890445999</v>
      </c>
    </row>
    <row r="72" spans="1:3" x14ac:dyDescent="0.2">
      <c r="A72" t="s">
        <v>9</v>
      </c>
      <c r="B72">
        <v>80</v>
      </c>
      <c r="C72">
        <v>1308.6470357922001</v>
      </c>
    </row>
    <row r="73" spans="1:3" x14ac:dyDescent="0.2">
      <c r="A73" t="s">
        <v>9</v>
      </c>
      <c r="B73">
        <v>81</v>
      </c>
      <c r="C73">
        <v>1287.7349866338</v>
      </c>
    </row>
    <row r="74" spans="1:3" x14ac:dyDescent="0.2">
      <c r="A74" t="s">
        <v>9</v>
      </c>
      <c r="B74">
        <v>82</v>
      </c>
      <c r="C74">
        <v>1276.006714374</v>
      </c>
    </row>
    <row r="75" spans="1:3" x14ac:dyDescent="0.2">
      <c r="A75" t="s">
        <v>9</v>
      </c>
      <c r="B75">
        <v>83</v>
      </c>
      <c r="C75">
        <v>1257.2718669284</v>
      </c>
    </row>
    <row r="76" spans="1:3" x14ac:dyDescent="0.2">
      <c r="A76" t="s">
        <v>9</v>
      </c>
      <c r="B76">
        <v>84</v>
      </c>
      <c r="C76">
        <v>1239.3671767487999</v>
      </c>
    </row>
    <row r="77" spans="1:3" x14ac:dyDescent="0.2">
      <c r="A77" t="s">
        <v>10</v>
      </c>
      <c r="B77">
        <v>10</v>
      </c>
      <c r="C77">
        <v>54.011493168599998</v>
      </c>
    </row>
    <row r="78" spans="1:3" x14ac:dyDescent="0.2">
      <c r="A78" t="s">
        <v>10</v>
      </c>
      <c r="B78">
        <v>11</v>
      </c>
      <c r="C78">
        <v>449.72314748479999</v>
      </c>
    </row>
    <row r="79" spans="1:3" x14ac:dyDescent="0.2">
      <c r="A79" t="s">
        <v>10</v>
      </c>
      <c r="B79">
        <v>12</v>
      </c>
      <c r="C79">
        <v>887.99487318080003</v>
      </c>
    </row>
    <row r="80" spans="1:3" x14ac:dyDescent="0.2">
      <c r="A80" t="s">
        <v>10</v>
      </c>
      <c r="B80">
        <v>13</v>
      </c>
      <c r="C80">
        <v>1386.1037435000001</v>
      </c>
    </row>
    <row r="81" spans="1:3" x14ac:dyDescent="0.2">
      <c r="A81" t="s">
        <v>10</v>
      </c>
      <c r="B81">
        <v>14</v>
      </c>
      <c r="C81">
        <v>1702.0150802139001</v>
      </c>
    </row>
    <row r="82" spans="1:3" x14ac:dyDescent="0.2">
      <c r="A82" t="s">
        <v>10</v>
      </c>
      <c r="B82">
        <v>15</v>
      </c>
      <c r="C82">
        <v>2022.4718930967999</v>
      </c>
    </row>
    <row r="83" spans="1:3" x14ac:dyDescent="0.2">
      <c r="A83" t="s">
        <v>10</v>
      </c>
      <c r="B83">
        <v>16</v>
      </c>
      <c r="C83">
        <v>2395.8299580091998</v>
      </c>
    </row>
    <row r="84" spans="1:3" x14ac:dyDescent="0.2">
      <c r="A84" t="s">
        <v>10</v>
      </c>
      <c r="B84">
        <v>17</v>
      </c>
      <c r="C84">
        <v>2790.9105401462998</v>
      </c>
    </row>
    <row r="85" spans="1:3" x14ac:dyDescent="0.2">
      <c r="A85" t="s">
        <v>10</v>
      </c>
      <c r="B85">
        <v>18</v>
      </c>
      <c r="C85">
        <v>3090.1082322448001</v>
      </c>
    </row>
    <row r="86" spans="1:3" x14ac:dyDescent="0.2">
      <c r="A86" t="s">
        <v>10</v>
      </c>
      <c r="B86">
        <v>19</v>
      </c>
      <c r="C86">
        <v>3409.6741333775999</v>
      </c>
    </row>
    <row r="87" spans="1:3" x14ac:dyDescent="0.2">
      <c r="A87" t="s">
        <v>10</v>
      </c>
      <c r="B87">
        <v>20</v>
      </c>
      <c r="C87">
        <v>3648.0433139010001</v>
      </c>
    </row>
    <row r="88" spans="1:3" x14ac:dyDescent="0.2">
      <c r="A88" t="s">
        <v>10</v>
      </c>
      <c r="B88">
        <v>21</v>
      </c>
      <c r="C88">
        <v>4016.4408346596001</v>
      </c>
    </row>
    <row r="89" spans="1:3" x14ac:dyDescent="0.2">
      <c r="A89" t="s">
        <v>10</v>
      </c>
      <c r="B89">
        <v>22</v>
      </c>
      <c r="C89">
        <v>4401.6599561707999</v>
      </c>
    </row>
    <row r="90" spans="1:3" x14ac:dyDescent="0.2">
      <c r="A90" t="s">
        <v>10</v>
      </c>
      <c r="B90">
        <v>23</v>
      </c>
      <c r="C90">
        <v>4652.0487303399996</v>
      </c>
    </row>
    <row r="91" spans="1:3" x14ac:dyDescent="0.2">
      <c r="A91" t="s">
        <v>10</v>
      </c>
      <c r="B91">
        <v>24</v>
      </c>
      <c r="C91">
        <v>5051.0824598718</v>
      </c>
    </row>
    <row r="92" spans="1:3" x14ac:dyDescent="0.2">
      <c r="A92" t="s">
        <v>10</v>
      </c>
      <c r="B92">
        <v>25</v>
      </c>
      <c r="C92">
        <v>5243.1591075462002</v>
      </c>
    </row>
    <row r="93" spans="1:3" x14ac:dyDescent="0.2">
      <c r="A93" t="s">
        <v>10</v>
      </c>
      <c r="B93">
        <v>26</v>
      </c>
      <c r="C93">
        <v>5423.0928540681998</v>
      </c>
    </row>
    <row r="94" spans="1:3" x14ac:dyDescent="0.2">
      <c r="A94" t="s">
        <v>10</v>
      </c>
      <c r="B94">
        <v>27</v>
      </c>
      <c r="C94">
        <v>5579.8956995729995</v>
      </c>
    </row>
    <row r="95" spans="1:3" x14ac:dyDescent="0.2">
      <c r="A95" t="s">
        <v>10</v>
      </c>
      <c r="B95">
        <v>28</v>
      </c>
      <c r="C95">
        <v>5654.7087408431998</v>
      </c>
    </row>
    <row r="96" spans="1:3" x14ac:dyDescent="0.2">
      <c r="A96" t="s">
        <v>10</v>
      </c>
      <c r="B96">
        <v>29</v>
      </c>
      <c r="C96">
        <v>5695.7722577696004</v>
      </c>
    </row>
    <row r="97" spans="1:3" x14ac:dyDescent="0.2">
      <c r="A97" t="s">
        <v>10</v>
      </c>
      <c r="B97">
        <v>30</v>
      </c>
      <c r="C97">
        <v>5735.0156190019998</v>
      </c>
    </row>
    <row r="98" spans="1:3" x14ac:dyDescent="0.2">
      <c r="A98" t="s">
        <v>10</v>
      </c>
      <c r="B98">
        <v>31</v>
      </c>
      <c r="C98">
        <v>5706.8522163464004</v>
      </c>
    </row>
    <row r="99" spans="1:3" x14ac:dyDescent="0.2">
      <c r="A99" t="s">
        <v>10</v>
      </c>
      <c r="B99">
        <v>32</v>
      </c>
      <c r="C99">
        <v>5756.8477403232</v>
      </c>
    </row>
    <row r="100" spans="1:3" x14ac:dyDescent="0.2">
      <c r="A100" t="s">
        <v>10</v>
      </c>
      <c r="B100">
        <v>33</v>
      </c>
      <c r="C100">
        <v>5741.5955912447998</v>
      </c>
    </row>
    <row r="101" spans="1:3" x14ac:dyDescent="0.2">
      <c r="A101" t="s">
        <v>10</v>
      </c>
      <c r="B101">
        <v>34</v>
      </c>
      <c r="C101">
        <v>5726.8490419517002</v>
      </c>
    </row>
    <row r="102" spans="1:3" x14ac:dyDescent="0.2">
      <c r="A102" t="s">
        <v>10</v>
      </c>
      <c r="B102">
        <v>35</v>
      </c>
      <c r="C102">
        <v>5764.5233732400002</v>
      </c>
    </row>
    <row r="103" spans="1:3" x14ac:dyDescent="0.2">
      <c r="A103" t="s">
        <v>10</v>
      </c>
      <c r="B103">
        <v>36</v>
      </c>
      <c r="C103">
        <v>5738.6593092351004</v>
      </c>
    </row>
    <row r="104" spans="1:3" x14ac:dyDescent="0.2">
      <c r="A104" t="s">
        <v>10</v>
      </c>
      <c r="B104">
        <v>37</v>
      </c>
      <c r="C104">
        <v>5715.6501902292002</v>
      </c>
    </row>
    <row r="105" spans="1:3" x14ac:dyDescent="0.2">
      <c r="A105" t="s">
        <v>10</v>
      </c>
      <c r="B105">
        <v>38</v>
      </c>
      <c r="C105">
        <v>5676.9608326006</v>
      </c>
    </row>
    <row r="106" spans="1:3" x14ac:dyDescent="0.2">
      <c r="A106" t="s">
        <v>10</v>
      </c>
      <c r="B106">
        <v>39</v>
      </c>
      <c r="C106">
        <v>5640.0932397834003</v>
      </c>
    </row>
    <row r="107" spans="1:3" x14ac:dyDescent="0.2">
      <c r="A107" t="s">
        <v>10</v>
      </c>
      <c r="B107">
        <v>40</v>
      </c>
      <c r="C107">
        <v>5574.1838939592999</v>
      </c>
    </row>
    <row r="108" spans="1:3" x14ac:dyDescent="0.2">
      <c r="A108" t="s">
        <v>10</v>
      </c>
      <c r="B108">
        <v>41</v>
      </c>
      <c r="C108">
        <v>5525.414635743</v>
      </c>
    </row>
    <row r="109" spans="1:3" x14ac:dyDescent="0.2">
      <c r="A109" t="s">
        <v>10</v>
      </c>
      <c r="B109">
        <v>42</v>
      </c>
      <c r="C109">
        <v>5452.356401778</v>
      </c>
    </row>
    <row r="110" spans="1:3" x14ac:dyDescent="0.2">
      <c r="A110" t="s">
        <v>10</v>
      </c>
      <c r="B110">
        <v>43</v>
      </c>
      <c r="C110">
        <v>5385.7212150326004</v>
      </c>
    </row>
    <row r="111" spans="1:3" x14ac:dyDescent="0.2">
      <c r="A111" t="s">
        <v>10</v>
      </c>
      <c r="B111">
        <v>44</v>
      </c>
      <c r="C111">
        <v>5303.4000131364</v>
      </c>
    </row>
    <row r="112" spans="1:3" x14ac:dyDescent="0.2">
      <c r="A112" t="s">
        <v>10</v>
      </c>
      <c r="B112">
        <v>45</v>
      </c>
      <c r="C112">
        <v>5210.1912199192002</v>
      </c>
    </row>
    <row r="113" spans="1:3" x14ac:dyDescent="0.2">
      <c r="A113" t="s">
        <v>10</v>
      </c>
      <c r="B113">
        <v>46</v>
      </c>
      <c r="C113">
        <v>5132.8137479544002</v>
      </c>
    </row>
    <row r="114" spans="1:3" x14ac:dyDescent="0.2">
      <c r="A114" t="s">
        <v>10</v>
      </c>
      <c r="B114">
        <v>47</v>
      </c>
      <c r="C114">
        <v>5056.8928695384002</v>
      </c>
    </row>
    <row r="115" spans="1:3" x14ac:dyDescent="0.2">
      <c r="A115" t="s">
        <v>10</v>
      </c>
      <c r="B115">
        <v>48</v>
      </c>
      <c r="C115">
        <v>5011.9469045646001</v>
      </c>
    </row>
    <row r="116" spans="1:3" x14ac:dyDescent="0.2">
      <c r="A116" t="s">
        <v>10</v>
      </c>
      <c r="B116">
        <v>49</v>
      </c>
      <c r="C116">
        <v>4940.6070785403999</v>
      </c>
    </row>
    <row r="117" spans="1:3" x14ac:dyDescent="0.2">
      <c r="A117" t="s">
        <v>10</v>
      </c>
      <c r="B117">
        <v>50</v>
      </c>
      <c r="C117">
        <v>4853.3250828791997</v>
      </c>
    </row>
    <row r="118" spans="1:3" x14ac:dyDescent="0.2">
      <c r="A118" t="s">
        <v>10</v>
      </c>
      <c r="B118">
        <v>51</v>
      </c>
      <c r="C118">
        <v>4811.4085998188002</v>
      </c>
    </row>
    <row r="119" spans="1:3" x14ac:dyDescent="0.2">
      <c r="A119" t="s">
        <v>10</v>
      </c>
      <c r="B119">
        <v>52</v>
      </c>
      <c r="C119">
        <v>4728.4858343911001</v>
      </c>
    </row>
    <row r="120" spans="1:3" x14ac:dyDescent="0.2">
      <c r="A120" t="s">
        <v>10</v>
      </c>
      <c r="B120">
        <v>53</v>
      </c>
      <c r="C120">
        <v>4669.8797604797001</v>
      </c>
    </row>
    <row r="121" spans="1:3" x14ac:dyDescent="0.2">
      <c r="A121" t="s">
        <v>10</v>
      </c>
      <c r="B121">
        <v>54</v>
      </c>
      <c r="C121">
        <v>4602.5640147676004</v>
      </c>
    </row>
    <row r="122" spans="1:3" x14ac:dyDescent="0.2">
      <c r="A122" t="s">
        <v>10</v>
      </c>
      <c r="B122">
        <v>55</v>
      </c>
      <c r="C122">
        <v>4542.204281714</v>
      </c>
    </row>
    <row r="123" spans="1:3" x14ac:dyDescent="0.2">
      <c r="A123" t="s">
        <v>10</v>
      </c>
      <c r="B123">
        <v>56</v>
      </c>
      <c r="C123">
        <v>4489.9171629566999</v>
      </c>
    </row>
    <row r="124" spans="1:3" x14ac:dyDescent="0.2">
      <c r="A124" t="s">
        <v>10</v>
      </c>
      <c r="B124">
        <v>57</v>
      </c>
      <c r="C124">
        <v>4434.1578159270002</v>
      </c>
    </row>
    <row r="125" spans="1:3" x14ac:dyDescent="0.2">
      <c r="A125" t="s">
        <v>10</v>
      </c>
      <c r="B125">
        <v>58</v>
      </c>
      <c r="C125">
        <v>4383.5867923455999</v>
      </c>
    </row>
    <row r="126" spans="1:3" x14ac:dyDescent="0.2">
      <c r="A126" t="s">
        <v>10</v>
      </c>
      <c r="B126">
        <v>59</v>
      </c>
      <c r="C126">
        <v>4341.8527632116002</v>
      </c>
    </row>
    <row r="127" spans="1:3" x14ac:dyDescent="0.2">
      <c r="A127" t="s">
        <v>10</v>
      </c>
      <c r="B127">
        <v>60</v>
      </c>
      <c r="C127">
        <v>4283.0553935499001</v>
      </c>
    </row>
    <row r="128" spans="1:3" x14ac:dyDescent="0.2">
      <c r="A128" t="s">
        <v>10</v>
      </c>
      <c r="B128">
        <v>61</v>
      </c>
      <c r="C128">
        <v>4243.3329071533999</v>
      </c>
    </row>
    <row r="129" spans="1:3" x14ac:dyDescent="0.2">
      <c r="A129" t="s">
        <v>10</v>
      </c>
      <c r="B129">
        <v>62</v>
      </c>
      <c r="C129">
        <v>4209.4095713444003</v>
      </c>
    </row>
    <row r="130" spans="1:3" x14ac:dyDescent="0.2">
      <c r="A130" t="s">
        <v>10</v>
      </c>
      <c r="B130">
        <v>63</v>
      </c>
      <c r="C130">
        <v>4176.7484972640004</v>
      </c>
    </row>
    <row r="131" spans="1:3" x14ac:dyDescent="0.2">
      <c r="A131" t="s">
        <v>10</v>
      </c>
      <c r="B131">
        <v>64</v>
      </c>
      <c r="C131">
        <v>4139.7353809120004</v>
      </c>
    </row>
    <row r="132" spans="1:3" x14ac:dyDescent="0.2">
      <c r="A132" t="s">
        <v>10</v>
      </c>
      <c r="B132">
        <v>65</v>
      </c>
      <c r="C132">
        <v>4118.9360847572998</v>
      </c>
    </row>
    <row r="133" spans="1:3" x14ac:dyDescent="0.2">
      <c r="A133" t="s">
        <v>10</v>
      </c>
      <c r="B133">
        <v>66</v>
      </c>
      <c r="C133">
        <v>4099.0834291868996</v>
      </c>
    </row>
    <row r="134" spans="1:3" x14ac:dyDescent="0.2">
      <c r="A134" t="s">
        <v>10</v>
      </c>
      <c r="B134">
        <v>67</v>
      </c>
      <c r="C134">
        <v>4067.7992124197999</v>
      </c>
    </row>
    <row r="135" spans="1:3" x14ac:dyDescent="0.2">
      <c r="A135" t="s">
        <v>10</v>
      </c>
      <c r="B135">
        <v>68</v>
      </c>
      <c r="C135">
        <v>4052.9310580512001</v>
      </c>
    </row>
    <row r="136" spans="1:3" x14ac:dyDescent="0.2">
      <c r="A136" t="s">
        <v>10</v>
      </c>
      <c r="B136">
        <v>69</v>
      </c>
      <c r="C136">
        <v>4070.7704277500002</v>
      </c>
    </row>
    <row r="137" spans="1:3" x14ac:dyDescent="0.2">
      <c r="A137" t="s">
        <v>10</v>
      </c>
      <c r="B137">
        <v>70</v>
      </c>
      <c r="C137">
        <v>4047.6418116484001</v>
      </c>
    </row>
    <row r="138" spans="1:3" x14ac:dyDescent="0.2">
      <c r="A138" t="s">
        <v>10</v>
      </c>
      <c r="B138">
        <v>71</v>
      </c>
      <c r="C138">
        <v>4057.7456528910002</v>
      </c>
    </row>
    <row r="139" spans="1:3" x14ac:dyDescent="0.2">
      <c r="A139" t="s">
        <v>10</v>
      </c>
      <c r="B139">
        <v>72</v>
      </c>
      <c r="C139">
        <v>4064.5328155002999</v>
      </c>
    </row>
    <row r="140" spans="1:3" x14ac:dyDescent="0.2">
      <c r="A140" t="s">
        <v>10</v>
      </c>
      <c r="B140">
        <v>73</v>
      </c>
      <c r="C140">
        <v>4034.6713170488001</v>
      </c>
    </row>
    <row r="141" spans="1:3" x14ac:dyDescent="0.2">
      <c r="A141" t="s">
        <v>10</v>
      </c>
      <c r="B141">
        <v>74</v>
      </c>
      <c r="C141">
        <v>3999.1725988735998</v>
      </c>
    </row>
    <row r="142" spans="1:3" x14ac:dyDescent="0.2">
      <c r="A142" t="s">
        <v>10</v>
      </c>
      <c r="B142">
        <v>75</v>
      </c>
      <c r="C142">
        <v>3966.0805982279999</v>
      </c>
    </row>
    <row r="143" spans="1:3" x14ac:dyDescent="0.2">
      <c r="A143" t="s">
        <v>10</v>
      </c>
      <c r="B143">
        <v>76</v>
      </c>
      <c r="C143">
        <v>3919.864200768</v>
      </c>
    </row>
    <row r="144" spans="1:3" x14ac:dyDescent="0.2">
      <c r="A144" t="s">
        <v>10</v>
      </c>
      <c r="B144">
        <v>77</v>
      </c>
      <c r="C144">
        <v>3863.7797530430998</v>
      </c>
    </row>
    <row r="145" spans="1:3" x14ac:dyDescent="0.2">
      <c r="A145" t="s">
        <v>10</v>
      </c>
      <c r="B145">
        <v>78</v>
      </c>
      <c r="C145">
        <v>3825.1195231464999</v>
      </c>
    </row>
    <row r="146" spans="1:3" x14ac:dyDescent="0.2">
      <c r="A146" t="s">
        <v>10</v>
      </c>
      <c r="B146">
        <v>79</v>
      </c>
      <c r="C146">
        <v>3783.195479128</v>
      </c>
    </row>
    <row r="147" spans="1:3" x14ac:dyDescent="0.2">
      <c r="A147" t="s">
        <v>10</v>
      </c>
      <c r="B147">
        <v>80</v>
      </c>
      <c r="C147">
        <v>3723.7736094311999</v>
      </c>
    </row>
    <row r="148" spans="1:3" x14ac:dyDescent="0.2">
      <c r="A148" t="s">
        <v>10</v>
      </c>
      <c r="B148">
        <v>81</v>
      </c>
      <c r="C148">
        <v>3672.1273765074002</v>
      </c>
    </row>
    <row r="149" spans="1:3" x14ac:dyDescent="0.2">
      <c r="A149" t="s">
        <v>10</v>
      </c>
      <c r="B149">
        <v>82</v>
      </c>
      <c r="C149">
        <v>3608.2142309793999</v>
      </c>
    </row>
    <row r="150" spans="1:3" x14ac:dyDescent="0.2">
      <c r="A150" t="s">
        <v>10</v>
      </c>
      <c r="B150">
        <v>83</v>
      </c>
      <c r="C150">
        <v>3559.7759950268</v>
      </c>
    </row>
    <row r="151" spans="1:3" x14ac:dyDescent="0.2">
      <c r="A151" t="s">
        <v>10</v>
      </c>
      <c r="B151">
        <v>84</v>
      </c>
      <c r="C151">
        <v>3512.8043723167998</v>
      </c>
    </row>
    <row r="152" spans="1:3" x14ac:dyDescent="0.2">
      <c r="A152" t="s">
        <v>11</v>
      </c>
      <c r="B152">
        <v>10</v>
      </c>
      <c r="C152">
        <v>58.010676578400002</v>
      </c>
    </row>
    <row r="153" spans="1:3" x14ac:dyDescent="0.2">
      <c r="A153" t="s">
        <v>11</v>
      </c>
      <c r="B153">
        <v>11</v>
      </c>
      <c r="C153">
        <v>272.61567392479998</v>
      </c>
    </row>
    <row r="154" spans="1:3" x14ac:dyDescent="0.2">
      <c r="A154" t="s">
        <v>11</v>
      </c>
      <c r="B154">
        <v>12</v>
      </c>
      <c r="C154">
        <v>546.54696106560004</v>
      </c>
    </row>
    <row r="155" spans="1:3" x14ac:dyDescent="0.2">
      <c r="A155" t="s">
        <v>11</v>
      </c>
      <c r="B155">
        <v>13</v>
      </c>
      <c r="C155">
        <v>825.66162075</v>
      </c>
    </row>
    <row r="156" spans="1:3" x14ac:dyDescent="0.2">
      <c r="A156" t="s">
        <v>11</v>
      </c>
      <c r="B156">
        <v>14</v>
      </c>
      <c r="C156">
        <v>1124.2679970243</v>
      </c>
    </row>
    <row r="157" spans="1:3" x14ac:dyDescent="0.2">
      <c r="A157" t="s">
        <v>11</v>
      </c>
      <c r="B157">
        <v>15</v>
      </c>
      <c r="C157">
        <v>1405.0125111191001</v>
      </c>
    </row>
    <row r="158" spans="1:3" x14ac:dyDescent="0.2">
      <c r="A158" t="s">
        <v>11</v>
      </c>
      <c r="B158">
        <v>16</v>
      </c>
      <c r="C158">
        <v>1584.5080235247999</v>
      </c>
    </row>
    <row r="159" spans="1:3" x14ac:dyDescent="0.2">
      <c r="A159" t="s">
        <v>11</v>
      </c>
      <c r="B159">
        <v>17</v>
      </c>
      <c r="C159">
        <v>1725.1566940491</v>
      </c>
    </row>
    <row r="160" spans="1:3" x14ac:dyDescent="0.2">
      <c r="A160" t="s">
        <v>11</v>
      </c>
      <c r="B160">
        <v>18</v>
      </c>
      <c r="C160">
        <v>1928.8218190279999</v>
      </c>
    </row>
    <row r="161" spans="1:3" x14ac:dyDescent="0.2">
      <c r="A161" t="s">
        <v>11</v>
      </c>
      <c r="B161">
        <v>19</v>
      </c>
      <c r="C161">
        <v>2197.5124046880001</v>
      </c>
    </row>
    <row r="162" spans="1:3" x14ac:dyDescent="0.2">
      <c r="A162" t="s">
        <v>11</v>
      </c>
      <c r="B162">
        <v>20</v>
      </c>
      <c r="C162">
        <v>2393.8004598605999</v>
      </c>
    </row>
    <row r="163" spans="1:3" x14ac:dyDescent="0.2">
      <c r="A163" t="s">
        <v>11</v>
      </c>
      <c r="B163">
        <v>21</v>
      </c>
      <c r="C163">
        <v>2588.3042190444999</v>
      </c>
    </row>
    <row r="164" spans="1:3" x14ac:dyDescent="0.2">
      <c r="A164" t="s">
        <v>11</v>
      </c>
      <c r="B164">
        <v>22</v>
      </c>
      <c r="C164">
        <v>2792.0853697791999</v>
      </c>
    </row>
    <row r="165" spans="1:3" x14ac:dyDescent="0.2">
      <c r="A165" t="s">
        <v>11</v>
      </c>
      <c r="B165">
        <v>23</v>
      </c>
      <c r="C165">
        <v>2883.1421155019998</v>
      </c>
    </row>
    <row r="166" spans="1:3" x14ac:dyDescent="0.2">
      <c r="A166" t="s">
        <v>11</v>
      </c>
      <c r="B166">
        <v>24</v>
      </c>
      <c r="C166">
        <v>3114.0123566112002</v>
      </c>
    </row>
    <row r="167" spans="1:3" x14ac:dyDescent="0.2">
      <c r="A167" t="s">
        <v>11</v>
      </c>
      <c r="B167">
        <v>25</v>
      </c>
      <c r="C167">
        <v>3325.8798827609999</v>
      </c>
    </row>
    <row r="168" spans="1:3" x14ac:dyDescent="0.2">
      <c r="A168" t="s">
        <v>11</v>
      </c>
      <c r="B168">
        <v>26</v>
      </c>
      <c r="C168">
        <v>3503.2592373579</v>
      </c>
    </row>
    <row r="169" spans="1:3" x14ac:dyDescent="0.2">
      <c r="A169" t="s">
        <v>11</v>
      </c>
      <c r="B169">
        <v>27</v>
      </c>
      <c r="C169">
        <v>3721.5614568030001</v>
      </c>
    </row>
    <row r="170" spans="1:3" x14ac:dyDescent="0.2">
      <c r="A170" t="s">
        <v>11</v>
      </c>
      <c r="B170">
        <v>28</v>
      </c>
      <c r="C170">
        <v>3870.2262583112001</v>
      </c>
    </row>
    <row r="171" spans="1:3" x14ac:dyDescent="0.2">
      <c r="A171" t="s">
        <v>11</v>
      </c>
      <c r="B171">
        <v>29</v>
      </c>
      <c r="C171">
        <v>4111.1608814880001</v>
      </c>
    </row>
    <row r="172" spans="1:3" x14ac:dyDescent="0.2">
      <c r="A172" t="s">
        <v>11</v>
      </c>
      <c r="B172">
        <v>30</v>
      </c>
      <c r="C172">
        <v>4254.3326164682003</v>
      </c>
    </row>
    <row r="173" spans="1:3" x14ac:dyDescent="0.2">
      <c r="A173" t="s">
        <v>11</v>
      </c>
      <c r="B173">
        <v>31</v>
      </c>
      <c r="C173">
        <v>4429.6560029004004</v>
      </c>
    </row>
    <row r="174" spans="1:3" x14ac:dyDescent="0.2">
      <c r="A174" t="s">
        <v>11</v>
      </c>
      <c r="B174">
        <v>32</v>
      </c>
      <c r="C174">
        <v>4527.4502807423996</v>
      </c>
    </row>
    <row r="175" spans="1:3" x14ac:dyDescent="0.2">
      <c r="A175" t="s">
        <v>11</v>
      </c>
      <c r="B175">
        <v>33</v>
      </c>
      <c r="C175">
        <v>4718.2598686720003</v>
      </c>
    </row>
    <row r="176" spans="1:3" x14ac:dyDescent="0.2">
      <c r="A176" t="s">
        <v>11</v>
      </c>
      <c r="B176">
        <v>34</v>
      </c>
      <c r="C176">
        <v>4832.4456690627003</v>
      </c>
    </row>
    <row r="177" spans="1:3" x14ac:dyDescent="0.2">
      <c r="A177" t="s">
        <v>11</v>
      </c>
      <c r="B177">
        <v>35</v>
      </c>
      <c r="C177">
        <v>4952.4851472312002</v>
      </c>
    </row>
    <row r="178" spans="1:3" x14ac:dyDescent="0.2">
      <c r="A178" t="s">
        <v>11</v>
      </c>
      <c r="B178">
        <v>36</v>
      </c>
      <c r="C178">
        <v>5077.7940523047</v>
      </c>
    </row>
    <row r="179" spans="1:3" x14ac:dyDescent="0.2">
      <c r="A179" t="s">
        <v>11</v>
      </c>
      <c r="B179">
        <v>37</v>
      </c>
      <c r="C179">
        <v>5144.3672291270996</v>
      </c>
    </row>
    <row r="180" spans="1:3" x14ac:dyDescent="0.2">
      <c r="A180" t="s">
        <v>11</v>
      </c>
      <c r="B180">
        <v>38</v>
      </c>
      <c r="C180">
        <v>5152.5781586641997</v>
      </c>
    </row>
    <row r="181" spans="1:3" x14ac:dyDescent="0.2">
      <c r="A181" t="s">
        <v>11</v>
      </c>
      <c r="B181">
        <v>39</v>
      </c>
      <c r="C181">
        <v>5148.7682014713</v>
      </c>
    </row>
    <row r="182" spans="1:3" x14ac:dyDescent="0.2">
      <c r="A182" t="s">
        <v>11</v>
      </c>
      <c r="B182">
        <v>40</v>
      </c>
      <c r="C182">
        <v>5121.4710245238002</v>
      </c>
    </row>
    <row r="183" spans="1:3" x14ac:dyDescent="0.2">
      <c r="A183" t="s">
        <v>11</v>
      </c>
      <c r="B183">
        <v>41</v>
      </c>
      <c r="C183">
        <v>5042.1591401354999</v>
      </c>
    </row>
    <row r="184" spans="1:3" x14ac:dyDescent="0.2">
      <c r="A184" t="s">
        <v>11</v>
      </c>
      <c r="B184">
        <v>42</v>
      </c>
      <c r="C184">
        <v>4987.9169326272004</v>
      </c>
    </row>
    <row r="185" spans="1:3" x14ac:dyDescent="0.2">
      <c r="A185" t="s">
        <v>11</v>
      </c>
      <c r="B185">
        <v>43</v>
      </c>
      <c r="C185">
        <v>4962.0682142218002</v>
      </c>
    </row>
    <row r="186" spans="1:3" x14ac:dyDescent="0.2">
      <c r="A186" t="s">
        <v>11</v>
      </c>
      <c r="B186">
        <v>44</v>
      </c>
      <c r="C186">
        <v>4915.5525520583997</v>
      </c>
    </row>
    <row r="187" spans="1:3" x14ac:dyDescent="0.2">
      <c r="A187" t="s">
        <v>11</v>
      </c>
      <c r="B187">
        <v>45</v>
      </c>
      <c r="C187">
        <v>4900.8535362334997</v>
      </c>
    </row>
    <row r="188" spans="1:3" x14ac:dyDescent="0.2">
      <c r="A188" t="s">
        <v>11</v>
      </c>
      <c r="B188">
        <v>46</v>
      </c>
      <c r="C188">
        <v>4844.6943437528998</v>
      </c>
    </row>
    <row r="189" spans="1:3" x14ac:dyDescent="0.2">
      <c r="A189" t="s">
        <v>11</v>
      </c>
      <c r="B189">
        <v>47</v>
      </c>
      <c r="C189">
        <v>4802.7671265948002</v>
      </c>
    </row>
    <row r="190" spans="1:3" x14ac:dyDescent="0.2">
      <c r="A190" t="s">
        <v>11</v>
      </c>
      <c r="B190">
        <v>48</v>
      </c>
      <c r="C190">
        <v>4757.4111133318002</v>
      </c>
    </row>
    <row r="191" spans="1:3" x14ac:dyDescent="0.2">
      <c r="A191" t="s">
        <v>11</v>
      </c>
      <c r="B191">
        <v>49</v>
      </c>
      <c r="C191">
        <v>4763.0007660785004</v>
      </c>
    </row>
    <row r="192" spans="1:3" x14ac:dyDescent="0.2">
      <c r="A192" t="s">
        <v>11</v>
      </c>
      <c r="B192">
        <v>50</v>
      </c>
      <c r="C192">
        <v>4747.3165429572</v>
      </c>
    </row>
    <row r="193" spans="1:3" x14ac:dyDescent="0.2">
      <c r="A193" t="s">
        <v>11</v>
      </c>
      <c r="B193">
        <v>51</v>
      </c>
      <c r="C193">
        <v>4709.7623477855996</v>
      </c>
    </row>
    <row r="194" spans="1:3" x14ac:dyDescent="0.2">
      <c r="A194" t="s">
        <v>11</v>
      </c>
      <c r="B194">
        <v>52</v>
      </c>
      <c r="C194">
        <v>4657.3309927024002</v>
      </c>
    </row>
    <row r="195" spans="1:3" x14ac:dyDescent="0.2">
      <c r="A195" t="s">
        <v>11</v>
      </c>
      <c r="B195">
        <v>53</v>
      </c>
      <c r="C195">
        <v>4666.0278559075996</v>
      </c>
    </row>
    <row r="196" spans="1:3" x14ac:dyDescent="0.2">
      <c r="A196" t="s">
        <v>11</v>
      </c>
      <c r="B196">
        <v>54</v>
      </c>
      <c r="C196">
        <v>4626.6323943083999</v>
      </c>
    </row>
    <row r="197" spans="1:3" x14ac:dyDescent="0.2">
      <c r="A197" t="s">
        <v>11</v>
      </c>
      <c r="B197">
        <v>55</v>
      </c>
      <c r="C197">
        <v>4613.7071481929997</v>
      </c>
    </row>
    <row r="198" spans="1:3" x14ac:dyDescent="0.2">
      <c r="A198" t="s">
        <v>11</v>
      </c>
      <c r="B198">
        <v>56</v>
      </c>
      <c r="C198">
        <v>4607.8029361311001</v>
      </c>
    </row>
    <row r="199" spans="1:3" x14ac:dyDescent="0.2">
      <c r="A199" t="s">
        <v>11</v>
      </c>
      <c r="B199">
        <v>57</v>
      </c>
      <c r="C199">
        <v>4584.2422700507996</v>
      </c>
    </row>
    <row r="200" spans="1:3" x14ac:dyDescent="0.2">
      <c r="A200" t="s">
        <v>11</v>
      </c>
      <c r="B200">
        <v>58</v>
      </c>
      <c r="C200">
        <v>4600.5267227164004</v>
      </c>
    </row>
    <row r="201" spans="1:3" x14ac:dyDescent="0.2">
      <c r="A201" t="s">
        <v>11</v>
      </c>
      <c r="B201">
        <v>59</v>
      </c>
      <c r="C201">
        <v>4609.0118283965003</v>
      </c>
    </row>
    <row r="202" spans="1:3" x14ac:dyDescent="0.2">
      <c r="A202" t="s">
        <v>11</v>
      </c>
      <c r="B202">
        <v>60</v>
      </c>
      <c r="C202">
        <v>4627.4913849750001</v>
      </c>
    </row>
    <row r="203" spans="1:3" x14ac:dyDescent="0.2">
      <c r="A203" t="s">
        <v>11</v>
      </c>
      <c r="B203">
        <v>61</v>
      </c>
      <c r="C203">
        <v>4714.2749296423999</v>
      </c>
    </row>
    <row r="204" spans="1:3" x14ac:dyDescent="0.2">
      <c r="A204" t="s">
        <v>11</v>
      </c>
      <c r="B204">
        <v>62</v>
      </c>
      <c r="C204">
        <v>4766.0478729433999</v>
      </c>
    </row>
    <row r="205" spans="1:3" x14ac:dyDescent="0.2">
      <c r="A205" t="s">
        <v>11</v>
      </c>
      <c r="B205">
        <v>63</v>
      </c>
      <c r="C205">
        <v>4835.0440982591999</v>
      </c>
    </row>
    <row r="206" spans="1:3" x14ac:dyDescent="0.2">
      <c r="A206" t="s">
        <v>11</v>
      </c>
      <c r="B206">
        <v>64</v>
      </c>
      <c r="C206">
        <v>4889.5606296380001</v>
      </c>
    </row>
    <row r="207" spans="1:3" x14ac:dyDescent="0.2">
      <c r="A207" t="s">
        <v>11</v>
      </c>
      <c r="B207">
        <v>65</v>
      </c>
      <c r="C207">
        <v>4988.3991072807003</v>
      </c>
    </row>
    <row r="208" spans="1:3" x14ac:dyDescent="0.2">
      <c r="A208" t="s">
        <v>11</v>
      </c>
      <c r="B208">
        <v>66</v>
      </c>
      <c r="C208">
        <v>5110.2668061690001</v>
      </c>
    </row>
    <row r="209" spans="1:3" x14ac:dyDescent="0.2">
      <c r="A209" t="s">
        <v>11</v>
      </c>
      <c r="B209">
        <v>67</v>
      </c>
      <c r="C209">
        <v>5185.5031851975</v>
      </c>
    </row>
    <row r="210" spans="1:3" x14ac:dyDescent="0.2">
      <c r="A210" t="s">
        <v>11</v>
      </c>
      <c r="B210">
        <v>68</v>
      </c>
      <c r="C210">
        <v>5258.4375495366003</v>
      </c>
    </row>
    <row r="211" spans="1:3" x14ac:dyDescent="0.2">
      <c r="A211" t="s">
        <v>11</v>
      </c>
      <c r="B211">
        <v>69</v>
      </c>
      <c r="C211">
        <v>5361.7593524499998</v>
      </c>
    </row>
    <row r="212" spans="1:3" x14ac:dyDescent="0.2">
      <c r="A212" t="s">
        <v>11</v>
      </c>
      <c r="B212">
        <v>70</v>
      </c>
      <c r="C212">
        <v>5514.1134228461997</v>
      </c>
    </row>
    <row r="213" spans="1:3" x14ac:dyDescent="0.2">
      <c r="A213" t="s">
        <v>11</v>
      </c>
      <c r="B213">
        <v>71</v>
      </c>
      <c r="C213">
        <v>5604.2536416692001</v>
      </c>
    </row>
    <row r="214" spans="1:3" x14ac:dyDescent="0.2">
      <c r="A214" t="s">
        <v>11</v>
      </c>
      <c r="B214">
        <v>72</v>
      </c>
      <c r="C214">
        <v>5753.1436598922</v>
      </c>
    </row>
    <row r="215" spans="1:3" x14ac:dyDescent="0.2">
      <c r="A215" t="s">
        <v>11</v>
      </c>
      <c r="B215">
        <v>73</v>
      </c>
      <c r="C215">
        <v>5849.5349751255999</v>
      </c>
    </row>
    <row r="216" spans="1:3" x14ac:dyDescent="0.2">
      <c r="A216" t="s">
        <v>11</v>
      </c>
      <c r="B216">
        <v>74</v>
      </c>
      <c r="C216">
        <v>5904.7296974175997</v>
      </c>
    </row>
    <row r="217" spans="1:3" x14ac:dyDescent="0.2">
      <c r="A217" t="s">
        <v>11</v>
      </c>
      <c r="B217">
        <v>75</v>
      </c>
      <c r="C217">
        <v>5983.8761331845999</v>
      </c>
    </row>
    <row r="218" spans="1:3" x14ac:dyDescent="0.2">
      <c r="A218" t="s">
        <v>11</v>
      </c>
      <c r="B218">
        <v>76</v>
      </c>
      <c r="C218">
        <v>5981.4930539008001</v>
      </c>
    </row>
    <row r="219" spans="1:3" x14ac:dyDescent="0.2">
      <c r="A219" t="s">
        <v>11</v>
      </c>
      <c r="B219">
        <v>77</v>
      </c>
      <c r="C219">
        <v>5991.3693669351997</v>
      </c>
    </row>
    <row r="220" spans="1:3" x14ac:dyDescent="0.2">
      <c r="A220" t="s">
        <v>11</v>
      </c>
      <c r="B220">
        <v>78</v>
      </c>
      <c r="C220">
        <v>5990.3994109485002</v>
      </c>
    </row>
    <row r="221" spans="1:3" x14ac:dyDescent="0.2">
      <c r="A221" t="s">
        <v>11</v>
      </c>
      <c r="B221">
        <v>79</v>
      </c>
      <c r="C221">
        <v>5928.0387513542</v>
      </c>
    </row>
    <row r="222" spans="1:3" x14ac:dyDescent="0.2">
      <c r="A222" t="s">
        <v>11</v>
      </c>
      <c r="B222">
        <v>80</v>
      </c>
      <c r="C222">
        <v>5929.4929843733998</v>
      </c>
    </row>
    <row r="223" spans="1:3" x14ac:dyDescent="0.2">
      <c r="A223" t="s">
        <v>11</v>
      </c>
      <c r="B223">
        <v>81</v>
      </c>
      <c r="C223">
        <v>5924.0319093504004</v>
      </c>
    </row>
    <row r="224" spans="1:3" x14ac:dyDescent="0.2">
      <c r="A224" t="s">
        <v>11</v>
      </c>
      <c r="B224">
        <v>82</v>
      </c>
      <c r="C224">
        <v>5892.0220613163001</v>
      </c>
    </row>
    <row r="225" spans="1:3" x14ac:dyDescent="0.2">
      <c r="A225" t="s">
        <v>11</v>
      </c>
      <c r="B225">
        <v>83</v>
      </c>
      <c r="C225">
        <v>5846.2071987540003</v>
      </c>
    </row>
    <row r="226" spans="1:3" x14ac:dyDescent="0.2">
      <c r="A226" t="s">
        <v>11</v>
      </c>
      <c r="B226">
        <v>84</v>
      </c>
      <c r="C226">
        <v>5807.3898978655998</v>
      </c>
    </row>
    <row r="227" spans="1:3" x14ac:dyDescent="0.2">
      <c r="A227" t="s">
        <v>12</v>
      </c>
      <c r="B227">
        <v>10</v>
      </c>
      <c r="C227">
        <v>151.30784467239999</v>
      </c>
    </row>
    <row r="228" spans="1:3" x14ac:dyDescent="0.2">
      <c r="A228" t="s">
        <v>12</v>
      </c>
      <c r="B228">
        <v>11</v>
      </c>
      <c r="C228">
        <v>788.56426932679994</v>
      </c>
    </row>
    <row r="229" spans="1:3" x14ac:dyDescent="0.2">
      <c r="A229" t="s">
        <v>12</v>
      </c>
      <c r="B229">
        <v>12</v>
      </c>
      <c r="C229">
        <v>1537.1322358128</v>
      </c>
    </row>
    <row r="230" spans="1:3" x14ac:dyDescent="0.2">
      <c r="A230" t="s">
        <v>12</v>
      </c>
      <c r="B230">
        <v>13</v>
      </c>
      <c r="C230">
        <v>2398.8418354999999</v>
      </c>
    </row>
    <row r="231" spans="1:3" x14ac:dyDescent="0.2">
      <c r="A231" t="s">
        <v>12</v>
      </c>
      <c r="B231">
        <v>14</v>
      </c>
      <c r="C231">
        <v>3066.0680511473001</v>
      </c>
    </row>
    <row r="232" spans="1:3" x14ac:dyDescent="0.2">
      <c r="A232" t="s">
        <v>12</v>
      </c>
      <c r="B232">
        <v>15</v>
      </c>
      <c r="C232">
        <v>3590.0333697084002</v>
      </c>
    </row>
    <row r="233" spans="1:3" x14ac:dyDescent="0.2">
      <c r="A233" t="s">
        <v>12</v>
      </c>
      <c r="B233">
        <v>16</v>
      </c>
      <c r="C233">
        <v>3967.3734014148999</v>
      </c>
    </row>
    <row r="234" spans="1:3" x14ac:dyDescent="0.2">
      <c r="A234" t="s">
        <v>12</v>
      </c>
      <c r="B234">
        <v>17</v>
      </c>
      <c r="C234">
        <v>4468.9238927735996</v>
      </c>
    </row>
    <row r="235" spans="1:3" x14ac:dyDescent="0.2">
      <c r="A235" t="s">
        <v>12</v>
      </c>
      <c r="B235">
        <v>18</v>
      </c>
      <c r="C235">
        <v>4966.9132403435997</v>
      </c>
    </row>
    <row r="236" spans="1:3" x14ac:dyDescent="0.2">
      <c r="A236" t="s">
        <v>12</v>
      </c>
      <c r="B236">
        <v>19</v>
      </c>
      <c r="C236">
        <v>5108.1557254062</v>
      </c>
    </row>
    <row r="237" spans="1:3" x14ac:dyDescent="0.2">
      <c r="A237" t="s">
        <v>12</v>
      </c>
      <c r="B237">
        <v>20</v>
      </c>
      <c r="C237">
        <v>5279.8364338734</v>
      </c>
    </row>
    <row r="238" spans="1:3" x14ac:dyDescent="0.2">
      <c r="A238" t="s">
        <v>12</v>
      </c>
      <c r="B238">
        <v>21</v>
      </c>
      <c r="C238">
        <v>5779.7774306996998</v>
      </c>
    </row>
    <row r="239" spans="1:3" x14ac:dyDescent="0.2">
      <c r="A239" t="s">
        <v>12</v>
      </c>
      <c r="B239">
        <v>22</v>
      </c>
      <c r="C239">
        <v>6033.9222038500002</v>
      </c>
    </row>
    <row r="240" spans="1:3" x14ac:dyDescent="0.2">
      <c r="A240" t="s">
        <v>12</v>
      </c>
      <c r="B240">
        <v>23</v>
      </c>
      <c r="C240">
        <v>6402.2543064040001</v>
      </c>
    </row>
    <row r="241" spans="1:3" x14ac:dyDescent="0.2">
      <c r="A241" t="s">
        <v>12</v>
      </c>
      <c r="B241">
        <v>24</v>
      </c>
      <c r="C241">
        <v>6692.5626145668002</v>
      </c>
    </row>
    <row r="242" spans="1:3" x14ac:dyDescent="0.2">
      <c r="A242" t="s">
        <v>12</v>
      </c>
      <c r="B242">
        <v>25</v>
      </c>
      <c r="C242">
        <v>6853.3712979264001</v>
      </c>
    </row>
    <row r="243" spans="1:3" x14ac:dyDescent="0.2">
      <c r="A243" t="s">
        <v>12</v>
      </c>
      <c r="B243">
        <v>26</v>
      </c>
      <c r="C243">
        <v>6921.1524879078997</v>
      </c>
    </row>
    <row r="244" spans="1:3" x14ac:dyDescent="0.2">
      <c r="A244" t="s">
        <v>12</v>
      </c>
      <c r="B244">
        <v>27</v>
      </c>
      <c r="C244">
        <v>7141.8462478880001</v>
      </c>
    </row>
    <row r="245" spans="1:3" x14ac:dyDescent="0.2">
      <c r="A245" t="s">
        <v>12</v>
      </c>
      <c r="B245">
        <v>28</v>
      </c>
      <c r="C245">
        <v>7288.1663158472002</v>
      </c>
    </row>
    <row r="246" spans="1:3" x14ac:dyDescent="0.2">
      <c r="A246" t="s">
        <v>12</v>
      </c>
      <c r="B246">
        <v>29</v>
      </c>
      <c r="C246">
        <v>7302.0906894815998</v>
      </c>
    </row>
    <row r="247" spans="1:3" x14ac:dyDescent="0.2">
      <c r="A247" t="s">
        <v>12</v>
      </c>
      <c r="B247">
        <v>30</v>
      </c>
      <c r="C247">
        <v>7287.3496806146004</v>
      </c>
    </row>
    <row r="248" spans="1:3" x14ac:dyDescent="0.2">
      <c r="A248" t="s">
        <v>12</v>
      </c>
      <c r="B248">
        <v>31</v>
      </c>
      <c r="C248">
        <v>7397.4968404860001</v>
      </c>
    </row>
    <row r="249" spans="1:3" x14ac:dyDescent="0.2">
      <c r="A249" t="s">
        <v>12</v>
      </c>
      <c r="B249">
        <v>32</v>
      </c>
      <c r="C249">
        <v>7295.3922138048001</v>
      </c>
    </row>
    <row r="250" spans="1:3" x14ac:dyDescent="0.2">
      <c r="A250" t="s">
        <v>12</v>
      </c>
      <c r="B250">
        <v>33</v>
      </c>
      <c r="C250">
        <v>7184.8404470528003</v>
      </c>
    </row>
    <row r="251" spans="1:3" x14ac:dyDescent="0.2">
      <c r="A251" t="s">
        <v>12</v>
      </c>
      <c r="B251">
        <v>34</v>
      </c>
      <c r="C251">
        <v>7168.8126039985</v>
      </c>
    </row>
    <row r="252" spans="1:3" x14ac:dyDescent="0.2">
      <c r="A252" t="s">
        <v>12</v>
      </c>
      <c r="B252">
        <v>35</v>
      </c>
      <c r="C252">
        <v>7026.8621127810002</v>
      </c>
    </row>
    <row r="253" spans="1:3" x14ac:dyDescent="0.2">
      <c r="A253" t="s">
        <v>12</v>
      </c>
      <c r="B253">
        <v>36</v>
      </c>
      <c r="C253">
        <v>6922.3718217567002</v>
      </c>
    </row>
    <row r="254" spans="1:3" x14ac:dyDescent="0.2">
      <c r="A254" t="s">
        <v>12</v>
      </c>
      <c r="B254">
        <v>37</v>
      </c>
      <c r="C254">
        <v>6785.3058237549003</v>
      </c>
    </row>
    <row r="255" spans="1:3" x14ac:dyDescent="0.2">
      <c r="A255" t="s">
        <v>12</v>
      </c>
      <c r="B255">
        <v>38</v>
      </c>
      <c r="C255">
        <v>6650.9643792302004</v>
      </c>
    </row>
    <row r="256" spans="1:3" x14ac:dyDescent="0.2">
      <c r="A256" t="s">
        <v>12</v>
      </c>
      <c r="B256">
        <v>39</v>
      </c>
      <c r="C256">
        <v>6519.2576677383004</v>
      </c>
    </row>
    <row r="257" spans="1:3" x14ac:dyDescent="0.2">
      <c r="A257" t="s">
        <v>12</v>
      </c>
      <c r="B257">
        <v>40</v>
      </c>
      <c r="C257">
        <v>6394.4937555491997</v>
      </c>
    </row>
    <row r="258" spans="1:3" x14ac:dyDescent="0.2">
      <c r="A258" t="s">
        <v>12</v>
      </c>
      <c r="B258">
        <v>41</v>
      </c>
      <c r="C258">
        <v>6267.8807958059997</v>
      </c>
    </row>
    <row r="259" spans="1:3" x14ac:dyDescent="0.2">
      <c r="A259" t="s">
        <v>12</v>
      </c>
      <c r="B259">
        <v>42</v>
      </c>
      <c r="C259">
        <v>6146.9898595247996</v>
      </c>
    </row>
    <row r="260" spans="1:3" x14ac:dyDescent="0.2">
      <c r="A260" t="s">
        <v>12</v>
      </c>
      <c r="B260">
        <v>43</v>
      </c>
      <c r="C260">
        <v>6025.2862829008</v>
      </c>
    </row>
    <row r="261" spans="1:3" x14ac:dyDescent="0.2">
      <c r="A261" t="s">
        <v>12</v>
      </c>
      <c r="B261">
        <v>44</v>
      </c>
      <c r="C261">
        <v>5905.9808063088003</v>
      </c>
    </row>
    <row r="262" spans="1:3" x14ac:dyDescent="0.2">
      <c r="A262" t="s">
        <v>12</v>
      </c>
      <c r="B262">
        <v>45</v>
      </c>
      <c r="C262">
        <v>5813.4256942961001</v>
      </c>
    </row>
    <row r="263" spans="1:3" x14ac:dyDescent="0.2">
      <c r="A263" t="s">
        <v>12</v>
      </c>
      <c r="B263">
        <v>46</v>
      </c>
      <c r="C263">
        <v>5704.7332909896004</v>
      </c>
    </row>
    <row r="264" spans="1:3" x14ac:dyDescent="0.2">
      <c r="A264" t="s">
        <v>12</v>
      </c>
      <c r="B264">
        <v>47</v>
      </c>
      <c r="C264">
        <v>5591.7518644064003</v>
      </c>
    </row>
    <row r="265" spans="1:3" x14ac:dyDescent="0.2">
      <c r="A265" t="s">
        <v>12</v>
      </c>
      <c r="B265">
        <v>48</v>
      </c>
      <c r="C265">
        <v>5487.0012105677997</v>
      </c>
    </row>
    <row r="266" spans="1:3" x14ac:dyDescent="0.2">
      <c r="A266" t="s">
        <v>12</v>
      </c>
      <c r="B266">
        <v>49</v>
      </c>
      <c r="C266">
        <v>5389.9300379915003</v>
      </c>
    </row>
    <row r="267" spans="1:3" x14ac:dyDescent="0.2">
      <c r="A267" t="s">
        <v>12</v>
      </c>
      <c r="B267">
        <v>50</v>
      </c>
      <c r="C267">
        <v>5296.0053341765997</v>
      </c>
    </row>
    <row r="268" spans="1:3" x14ac:dyDescent="0.2">
      <c r="A268" t="s">
        <v>12</v>
      </c>
      <c r="B268">
        <v>51</v>
      </c>
      <c r="C268">
        <v>5200.6840220244003</v>
      </c>
    </row>
    <row r="269" spans="1:3" x14ac:dyDescent="0.2">
      <c r="A269" t="s">
        <v>12</v>
      </c>
      <c r="B269">
        <v>52</v>
      </c>
      <c r="C269">
        <v>5153.2889983140003</v>
      </c>
    </row>
    <row r="270" spans="1:3" x14ac:dyDescent="0.2">
      <c r="A270" t="s">
        <v>12</v>
      </c>
      <c r="B270">
        <v>53</v>
      </c>
      <c r="C270">
        <v>5077.1442147543003</v>
      </c>
    </row>
    <row r="271" spans="1:3" x14ac:dyDescent="0.2">
      <c r="A271" t="s">
        <v>12</v>
      </c>
      <c r="B271">
        <v>54</v>
      </c>
      <c r="C271">
        <v>5001.8221880228002</v>
      </c>
    </row>
    <row r="272" spans="1:3" x14ac:dyDescent="0.2">
      <c r="A272" t="s">
        <v>12</v>
      </c>
      <c r="B272">
        <v>55</v>
      </c>
      <c r="C272">
        <v>4919.6627820295998</v>
      </c>
    </row>
    <row r="273" spans="1:3" x14ac:dyDescent="0.2">
      <c r="A273" t="s">
        <v>12</v>
      </c>
      <c r="B273">
        <v>56</v>
      </c>
      <c r="C273">
        <v>4890.2895048348</v>
      </c>
    </row>
    <row r="274" spans="1:3" x14ac:dyDescent="0.2">
      <c r="A274" t="s">
        <v>12</v>
      </c>
      <c r="B274">
        <v>57</v>
      </c>
      <c r="C274">
        <v>4835.869854816</v>
      </c>
    </row>
    <row r="275" spans="1:3" x14ac:dyDescent="0.2">
      <c r="A275" t="s">
        <v>12</v>
      </c>
      <c r="B275">
        <v>58</v>
      </c>
      <c r="C275">
        <v>4811.5638256694001</v>
      </c>
    </row>
    <row r="276" spans="1:3" x14ac:dyDescent="0.2">
      <c r="A276" t="s">
        <v>12</v>
      </c>
      <c r="B276">
        <v>59</v>
      </c>
      <c r="C276">
        <v>4850.0879835975002</v>
      </c>
    </row>
    <row r="277" spans="1:3" x14ac:dyDescent="0.2">
      <c r="A277" t="s">
        <v>12</v>
      </c>
      <c r="B277">
        <v>60</v>
      </c>
      <c r="C277">
        <v>4895.0950180809004</v>
      </c>
    </row>
    <row r="278" spans="1:3" x14ac:dyDescent="0.2">
      <c r="A278" t="s">
        <v>12</v>
      </c>
      <c r="B278">
        <v>61</v>
      </c>
      <c r="C278">
        <v>4937.6806352406002</v>
      </c>
    </row>
    <row r="279" spans="1:3" x14ac:dyDescent="0.2">
      <c r="A279" t="s">
        <v>12</v>
      </c>
      <c r="B279">
        <v>62</v>
      </c>
      <c r="C279">
        <v>4997.7014004499997</v>
      </c>
    </row>
    <row r="280" spans="1:3" x14ac:dyDescent="0.2">
      <c r="A280" t="s">
        <v>12</v>
      </c>
      <c r="B280">
        <v>63</v>
      </c>
      <c r="C280">
        <v>5025.1403585711996</v>
      </c>
    </row>
    <row r="281" spans="1:3" x14ac:dyDescent="0.2">
      <c r="A281" t="s">
        <v>12</v>
      </c>
      <c r="B281">
        <v>64</v>
      </c>
      <c r="C281">
        <v>5083.1589127360003</v>
      </c>
    </row>
    <row r="282" spans="1:3" x14ac:dyDescent="0.2">
      <c r="A282" t="s">
        <v>12</v>
      </c>
      <c r="B282">
        <v>65</v>
      </c>
      <c r="C282">
        <v>5145.7768928867999</v>
      </c>
    </row>
    <row r="283" spans="1:3" x14ac:dyDescent="0.2">
      <c r="A283" t="s">
        <v>12</v>
      </c>
      <c r="B283">
        <v>66</v>
      </c>
      <c r="C283">
        <v>5169.0495311980003</v>
      </c>
    </row>
    <row r="284" spans="1:3" x14ac:dyDescent="0.2">
      <c r="A284" t="s">
        <v>12</v>
      </c>
      <c r="B284">
        <v>67</v>
      </c>
      <c r="C284">
        <v>5308.9405045248004</v>
      </c>
    </row>
    <row r="285" spans="1:3" x14ac:dyDescent="0.2">
      <c r="A285" t="s">
        <v>12</v>
      </c>
      <c r="B285">
        <v>68</v>
      </c>
      <c r="C285">
        <v>5418.3585194387997</v>
      </c>
    </row>
    <row r="286" spans="1:3" x14ac:dyDescent="0.2">
      <c r="A286" t="s">
        <v>12</v>
      </c>
      <c r="B286">
        <v>69</v>
      </c>
      <c r="C286">
        <v>5588.8648243500002</v>
      </c>
    </row>
    <row r="287" spans="1:3" x14ac:dyDescent="0.2">
      <c r="A287" t="s">
        <v>12</v>
      </c>
      <c r="B287">
        <v>70</v>
      </c>
      <c r="C287">
        <v>5774.1831381230004</v>
      </c>
    </row>
    <row r="288" spans="1:3" x14ac:dyDescent="0.2">
      <c r="A288" t="s">
        <v>12</v>
      </c>
      <c r="B288">
        <v>71</v>
      </c>
      <c r="C288">
        <v>6040.4500993928004</v>
      </c>
    </row>
    <row r="289" spans="1:3" x14ac:dyDescent="0.2">
      <c r="A289" t="s">
        <v>12</v>
      </c>
      <c r="B289">
        <v>72</v>
      </c>
      <c r="C289">
        <v>6127.7708159382</v>
      </c>
    </row>
    <row r="290" spans="1:3" x14ac:dyDescent="0.2">
      <c r="A290" t="s">
        <v>12</v>
      </c>
      <c r="B290">
        <v>73</v>
      </c>
      <c r="C290">
        <v>6268.3069492504001</v>
      </c>
    </row>
    <row r="291" spans="1:3" x14ac:dyDescent="0.2">
      <c r="A291" t="s">
        <v>12</v>
      </c>
      <c r="B291">
        <v>74</v>
      </c>
      <c r="C291">
        <v>6370.4648255647999</v>
      </c>
    </row>
    <row r="292" spans="1:3" x14ac:dyDescent="0.2">
      <c r="A292" t="s">
        <v>12</v>
      </c>
      <c r="B292">
        <v>75</v>
      </c>
      <c r="C292">
        <v>6514.7247411245999</v>
      </c>
    </row>
    <row r="293" spans="1:3" x14ac:dyDescent="0.2">
      <c r="A293" t="s">
        <v>12</v>
      </c>
      <c r="B293">
        <v>76</v>
      </c>
      <c r="C293">
        <v>6635.2844541936001</v>
      </c>
    </row>
    <row r="294" spans="1:3" x14ac:dyDescent="0.2">
      <c r="A294" t="s">
        <v>12</v>
      </c>
      <c r="B294">
        <v>77</v>
      </c>
      <c r="C294">
        <v>6785.3177111426003</v>
      </c>
    </row>
    <row r="295" spans="1:3" x14ac:dyDescent="0.2">
      <c r="A295" t="s">
        <v>12</v>
      </c>
      <c r="B295">
        <v>78</v>
      </c>
      <c r="C295">
        <v>6972.8971812424998</v>
      </c>
    </row>
    <row r="296" spans="1:3" x14ac:dyDescent="0.2">
      <c r="A296" t="s">
        <v>12</v>
      </c>
      <c r="B296">
        <v>79</v>
      </c>
      <c r="C296">
        <v>7221.4116558194</v>
      </c>
    </row>
    <row r="297" spans="1:3" x14ac:dyDescent="0.2">
      <c r="A297" t="s">
        <v>12</v>
      </c>
      <c r="B297">
        <v>80</v>
      </c>
      <c r="C297">
        <v>7434.0513588353997</v>
      </c>
    </row>
    <row r="298" spans="1:3" x14ac:dyDescent="0.2">
      <c r="A298" t="s">
        <v>12</v>
      </c>
      <c r="B298">
        <v>81</v>
      </c>
      <c r="C298">
        <v>7632.4987445351999</v>
      </c>
    </row>
    <row r="299" spans="1:3" x14ac:dyDescent="0.2">
      <c r="A299" t="s">
        <v>12</v>
      </c>
      <c r="B299">
        <v>82</v>
      </c>
      <c r="C299">
        <v>7857.8222393817996</v>
      </c>
    </row>
    <row r="300" spans="1:3" x14ac:dyDescent="0.2">
      <c r="A300" t="s">
        <v>12</v>
      </c>
      <c r="B300">
        <v>83</v>
      </c>
      <c r="C300">
        <v>7937.6024906951998</v>
      </c>
    </row>
    <row r="301" spans="1:3" x14ac:dyDescent="0.2">
      <c r="A301" t="s">
        <v>12</v>
      </c>
      <c r="B301">
        <v>84</v>
      </c>
      <c r="C301">
        <v>8019.2189355520004</v>
      </c>
    </row>
    <row r="302" spans="1:3" x14ac:dyDescent="0.2">
      <c r="A302" t="s">
        <v>13</v>
      </c>
      <c r="B302">
        <v>11</v>
      </c>
      <c r="C302">
        <v>69.103844077399998</v>
      </c>
    </row>
    <row r="303" spans="1:3" x14ac:dyDescent="0.2">
      <c r="A303" t="s">
        <v>13</v>
      </c>
      <c r="B303">
        <v>12</v>
      </c>
      <c r="C303">
        <v>91.724922899999996</v>
      </c>
    </row>
    <row r="304" spans="1:3" x14ac:dyDescent="0.2">
      <c r="A304" t="s">
        <v>13</v>
      </c>
      <c r="B304">
        <v>13</v>
      </c>
      <c r="C304">
        <v>132.17258918339999</v>
      </c>
    </row>
    <row r="305" spans="1:3" x14ac:dyDescent="0.2">
      <c r="A305" t="s">
        <v>13</v>
      </c>
      <c r="B305">
        <v>14</v>
      </c>
      <c r="C305">
        <v>193.25545455060001</v>
      </c>
    </row>
    <row r="306" spans="1:3" x14ac:dyDescent="0.2">
      <c r="A306" t="s">
        <v>13</v>
      </c>
      <c r="B306">
        <v>15</v>
      </c>
      <c r="C306">
        <v>260.72085900600001</v>
      </c>
    </row>
    <row r="307" spans="1:3" x14ac:dyDescent="0.2">
      <c r="A307" t="s">
        <v>13</v>
      </c>
      <c r="B307">
        <v>16</v>
      </c>
      <c r="C307">
        <v>288.89919125879999</v>
      </c>
    </row>
    <row r="308" spans="1:3" x14ac:dyDescent="0.2">
      <c r="A308" t="s">
        <v>13</v>
      </c>
      <c r="B308">
        <v>17</v>
      </c>
      <c r="C308">
        <v>325.21847625290002</v>
      </c>
    </row>
    <row r="309" spans="1:3" x14ac:dyDescent="0.2">
      <c r="A309" t="s">
        <v>13</v>
      </c>
      <c r="B309">
        <v>18</v>
      </c>
      <c r="C309">
        <v>365.68552756000003</v>
      </c>
    </row>
    <row r="310" spans="1:3" x14ac:dyDescent="0.2">
      <c r="A310" t="s">
        <v>13</v>
      </c>
      <c r="B310">
        <v>19</v>
      </c>
      <c r="C310">
        <v>423.91660650979998</v>
      </c>
    </row>
    <row r="311" spans="1:3" x14ac:dyDescent="0.2">
      <c r="A311" t="s">
        <v>13</v>
      </c>
      <c r="B311">
        <v>20</v>
      </c>
      <c r="C311">
        <v>518.60079343799998</v>
      </c>
    </row>
    <row r="312" spans="1:3" x14ac:dyDescent="0.2">
      <c r="A312" t="s">
        <v>13</v>
      </c>
      <c r="B312">
        <v>21</v>
      </c>
      <c r="C312">
        <v>544.07997639999996</v>
      </c>
    </row>
    <row r="313" spans="1:3" x14ac:dyDescent="0.2">
      <c r="A313" t="s">
        <v>13</v>
      </c>
      <c r="B313">
        <v>22</v>
      </c>
      <c r="C313">
        <v>620.94255973040003</v>
      </c>
    </row>
    <row r="314" spans="1:3" x14ac:dyDescent="0.2">
      <c r="A314" t="s">
        <v>13</v>
      </c>
      <c r="B314">
        <v>23</v>
      </c>
      <c r="C314">
        <v>658.89633222079999</v>
      </c>
    </row>
    <row r="315" spans="1:3" x14ac:dyDescent="0.2">
      <c r="A315" t="s">
        <v>13</v>
      </c>
      <c r="B315">
        <v>24</v>
      </c>
      <c r="C315">
        <v>714.81439856999998</v>
      </c>
    </row>
    <row r="316" spans="1:3" x14ac:dyDescent="0.2">
      <c r="A316" t="s">
        <v>13</v>
      </c>
      <c r="B316">
        <v>25</v>
      </c>
      <c r="C316">
        <v>780.80446630799997</v>
      </c>
    </row>
    <row r="317" spans="1:3" x14ac:dyDescent="0.2">
      <c r="A317" t="s">
        <v>13</v>
      </c>
      <c r="B317">
        <v>26</v>
      </c>
      <c r="C317">
        <v>798.26290618409996</v>
      </c>
    </row>
    <row r="318" spans="1:3" x14ac:dyDescent="0.2">
      <c r="A318" t="s">
        <v>13</v>
      </c>
      <c r="B318">
        <v>27</v>
      </c>
      <c r="C318">
        <v>822.30573266490001</v>
      </c>
    </row>
    <row r="319" spans="1:3" x14ac:dyDescent="0.2">
      <c r="A319" t="s">
        <v>13</v>
      </c>
      <c r="B319">
        <v>28</v>
      </c>
      <c r="C319">
        <v>834.82807984900001</v>
      </c>
    </row>
    <row r="320" spans="1:3" x14ac:dyDescent="0.2">
      <c r="A320" t="s">
        <v>13</v>
      </c>
      <c r="B320">
        <v>29</v>
      </c>
      <c r="C320">
        <v>860.49401036070003</v>
      </c>
    </row>
    <row r="321" spans="1:3" x14ac:dyDescent="0.2">
      <c r="A321" t="s">
        <v>13</v>
      </c>
      <c r="B321">
        <v>30</v>
      </c>
      <c r="C321">
        <v>885.29159689740004</v>
      </c>
    </row>
    <row r="322" spans="1:3" x14ac:dyDescent="0.2">
      <c r="A322" t="s">
        <v>13</v>
      </c>
      <c r="B322">
        <v>31</v>
      </c>
      <c r="C322">
        <v>897.86807028509998</v>
      </c>
    </row>
    <row r="323" spans="1:3" x14ac:dyDescent="0.2">
      <c r="A323" t="s">
        <v>13</v>
      </c>
      <c r="B323">
        <v>32</v>
      </c>
      <c r="C323">
        <v>893.86160138449998</v>
      </c>
    </row>
    <row r="324" spans="1:3" x14ac:dyDescent="0.2">
      <c r="A324" t="s">
        <v>13</v>
      </c>
      <c r="B324">
        <v>33</v>
      </c>
      <c r="C324">
        <v>910.59209656049995</v>
      </c>
    </row>
    <row r="325" spans="1:3" x14ac:dyDescent="0.2">
      <c r="A325" t="s">
        <v>13</v>
      </c>
      <c r="B325">
        <v>34</v>
      </c>
      <c r="C325">
        <v>917.09125173899997</v>
      </c>
    </row>
    <row r="326" spans="1:3" x14ac:dyDescent="0.2">
      <c r="A326" t="s">
        <v>13</v>
      </c>
      <c r="B326">
        <v>35</v>
      </c>
      <c r="C326">
        <v>915.09168543160001</v>
      </c>
    </row>
    <row r="327" spans="1:3" x14ac:dyDescent="0.2">
      <c r="A327" t="s">
        <v>13</v>
      </c>
      <c r="B327">
        <v>36</v>
      </c>
      <c r="C327">
        <v>909.64981373349997</v>
      </c>
    </row>
    <row r="328" spans="1:3" x14ac:dyDescent="0.2">
      <c r="A328" t="s">
        <v>13</v>
      </c>
      <c r="B328">
        <v>37</v>
      </c>
      <c r="C328">
        <v>912.86417750099997</v>
      </c>
    </row>
    <row r="329" spans="1:3" x14ac:dyDescent="0.2">
      <c r="A329" t="s">
        <v>13</v>
      </c>
      <c r="B329">
        <v>38</v>
      </c>
      <c r="C329">
        <v>918.48518452250005</v>
      </c>
    </row>
    <row r="330" spans="1:3" x14ac:dyDescent="0.2">
      <c r="A330" t="s">
        <v>13</v>
      </c>
      <c r="B330">
        <v>39</v>
      </c>
      <c r="C330">
        <v>921.5994166644</v>
      </c>
    </row>
    <row r="331" spans="1:3" x14ac:dyDescent="0.2">
      <c r="A331" t="s">
        <v>13</v>
      </c>
      <c r="B331">
        <v>40</v>
      </c>
      <c r="C331">
        <v>923.33935464679996</v>
      </c>
    </row>
    <row r="332" spans="1:3" x14ac:dyDescent="0.2">
      <c r="A332" t="s">
        <v>13</v>
      </c>
      <c r="B332">
        <v>41</v>
      </c>
      <c r="C332">
        <v>931.29511405289998</v>
      </c>
    </row>
    <row r="333" spans="1:3" x14ac:dyDescent="0.2">
      <c r="A333" t="s">
        <v>13</v>
      </c>
      <c r="B333">
        <v>42</v>
      </c>
      <c r="C333">
        <v>925.28216468319999</v>
      </c>
    </row>
    <row r="334" spans="1:3" x14ac:dyDescent="0.2">
      <c r="A334" t="s">
        <v>13</v>
      </c>
      <c r="B334">
        <v>43</v>
      </c>
      <c r="C334">
        <v>916.01255576000005</v>
      </c>
    </row>
    <row r="335" spans="1:3" x14ac:dyDescent="0.2">
      <c r="A335" t="s">
        <v>13</v>
      </c>
      <c r="B335">
        <v>44</v>
      </c>
      <c r="C335">
        <v>913.13251943850003</v>
      </c>
    </row>
    <row r="336" spans="1:3" x14ac:dyDescent="0.2">
      <c r="A336" t="s">
        <v>13</v>
      </c>
      <c r="B336">
        <v>45</v>
      </c>
      <c r="C336">
        <v>909.46746935140004</v>
      </c>
    </row>
    <row r="337" spans="1:3" x14ac:dyDescent="0.2">
      <c r="A337" t="s">
        <v>13</v>
      </c>
      <c r="B337">
        <v>46</v>
      </c>
      <c r="C337">
        <v>891.4569891292</v>
      </c>
    </row>
    <row r="338" spans="1:3" x14ac:dyDescent="0.2">
      <c r="A338" t="s">
        <v>13</v>
      </c>
      <c r="B338">
        <v>47</v>
      </c>
      <c r="C338">
        <v>882.01183747200002</v>
      </c>
    </row>
    <row r="339" spans="1:3" x14ac:dyDescent="0.2">
      <c r="A339" t="s">
        <v>13</v>
      </c>
      <c r="B339">
        <v>48</v>
      </c>
      <c r="C339">
        <v>869.19158212249999</v>
      </c>
    </row>
    <row r="340" spans="1:3" x14ac:dyDescent="0.2">
      <c r="A340" t="s">
        <v>13</v>
      </c>
      <c r="B340">
        <v>49</v>
      </c>
      <c r="C340">
        <v>863.83396083540003</v>
      </c>
    </row>
    <row r="341" spans="1:3" x14ac:dyDescent="0.2">
      <c r="A341" t="s">
        <v>13</v>
      </c>
      <c r="B341">
        <v>50</v>
      </c>
      <c r="C341">
        <v>850.32654891660002</v>
      </c>
    </row>
    <row r="342" spans="1:3" x14ac:dyDescent="0.2">
      <c r="A342" t="s">
        <v>13</v>
      </c>
      <c r="B342">
        <v>51</v>
      </c>
      <c r="C342">
        <v>840.83364003839995</v>
      </c>
    </row>
    <row r="343" spans="1:3" x14ac:dyDescent="0.2">
      <c r="A343" t="s">
        <v>13</v>
      </c>
      <c r="B343">
        <v>52</v>
      </c>
      <c r="C343">
        <v>837.36387773240006</v>
      </c>
    </row>
    <row r="344" spans="1:3" x14ac:dyDescent="0.2">
      <c r="A344" t="s">
        <v>13</v>
      </c>
      <c r="B344">
        <v>53</v>
      </c>
      <c r="C344">
        <v>834.64844171990001</v>
      </c>
    </row>
    <row r="345" spans="1:3" x14ac:dyDescent="0.2">
      <c r="A345" t="s">
        <v>13</v>
      </c>
      <c r="B345">
        <v>54</v>
      </c>
      <c r="C345">
        <v>827.64990858880003</v>
      </c>
    </row>
    <row r="346" spans="1:3" x14ac:dyDescent="0.2">
      <c r="A346" t="s">
        <v>13</v>
      </c>
      <c r="B346">
        <v>55</v>
      </c>
      <c r="C346">
        <v>814.3493229421</v>
      </c>
    </row>
    <row r="347" spans="1:3" x14ac:dyDescent="0.2">
      <c r="A347" t="s">
        <v>13</v>
      </c>
      <c r="B347">
        <v>56</v>
      </c>
      <c r="C347">
        <v>798.22608520409995</v>
      </c>
    </row>
    <row r="348" spans="1:3" x14ac:dyDescent="0.2">
      <c r="A348" t="s">
        <v>13</v>
      </c>
      <c r="B348">
        <v>57</v>
      </c>
      <c r="C348">
        <v>795.14717120399996</v>
      </c>
    </row>
    <row r="349" spans="1:3" x14ac:dyDescent="0.2">
      <c r="A349" t="s">
        <v>13</v>
      </c>
      <c r="B349">
        <v>58</v>
      </c>
      <c r="C349">
        <v>785.39351818199998</v>
      </c>
    </row>
    <row r="350" spans="1:3" x14ac:dyDescent="0.2">
      <c r="A350" t="s">
        <v>13</v>
      </c>
      <c r="B350">
        <v>59</v>
      </c>
      <c r="C350">
        <v>775.08115046529997</v>
      </c>
    </row>
    <row r="351" spans="1:3" x14ac:dyDescent="0.2">
      <c r="A351" t="s">
        <v>13</v>
      </c>
      <c r="B351">
        <v>60</v>
      </c>
      <c r="C351">
        <v>762.28194338879996</v>
      </c>
    </row>
    <row r="352" spans="1:3" x14ac:dyDescent="0.2">
      <c r="A352" t="s">
        <v>13</v>
      </c>
      <c r="B352">
        <v>61</v>
      </c>
      <c r="C352">
        <v>748.81478424880004</v>
      </c>
    </row>
    <row r="353" spans="1:3" x14ac:dyDescent="0.2">
      <c r="A353" t="s">
        <v>13</v>
      </c>
      <c r="B353">
        <v>62</v>
      </c>
      <c r="C353">
        <v>741.73676879130005</v>
      </c>
    </row>
    <row r="354" spans="1:3" x14ac:dyDescent="0.2">
      <c r="A354" t="s">
        <v>13</v>
      </c>
      <c r="B354">
        <v>63</v>
      </c>
      <c r="C354">
        <v>734.75217908399998</v>
      </c>
    </row>
    <row r="355" spans="1:3" x14ac:dyDescent="0.2">
      <c r="A355" t="s">
        <v>13</v>
      </c>
      <c r="B355">
        <v>64</v>
      </c>
      <c r="C355">
        <v>732.25384855699997</v>
      </c>
    </row>
    <row r="356" spans="1:3" x14ac:dyDescent="0.2">
      <c r="A356" t="s">
        <v>13</v>
      </c>
      <c r="B356">
        <v>65</v>
      </c>
      <c r="C356">
        <v>725.16692369459997</v>
      </c>
    </row>
    <row r="357" spans="1:3" x14ac:dyDescent="0.2">
      <c r="A357" t="s">
        <v>13</v>
      </c>
      <c r="B357">
        <v>66</v>
      </c>
      <c r="C357">
        <v>713.69648096460003</v>
      </c>
    </row>
    <row r="358" spans="1:3" x14ac:dyDescent="0.2">
      <c r="A358" t="s">
        <v>13</v>
      </c>
      <c r="B358">
        <v>67</v>
      </c>
      <c r="C358">
        <v>699.56463315689996</v>
      </c>
    </row>
    <row r="359" spans="1:3" x14ac:dyDescent="0.2">
      <c r="A359" t="s">
        <v>13</v>
      </c>
      <c r="B359">
        <v>68</v>
      </c>
      <c r="C359">
        <v>692.98192461250005</v>
      </c>
    </row>
    <row r="360" spans="1:3" x14ac:dyDescent="0.2">
      <c r="A360" t="s">
        <v>13</v>
      </c>
      <c r="B360">
        <v>69</v>
      </c>
      <c r="C360">
        <v>684.55968514769995</v>
      </c>
    </row>
    <row r="361" spans="1:3" x14ac:dyDescent="0.2">
      <c r="A361" t="s">
        <v>13</v>
      </c>
      <c r="B361">
        <v>70</v>
      </c>
      <c r="C361">
        <v>674.29082986729998</v>
      </c>
    </row>
    <row r="362" spans="1:3" x14ac:dyDescent="0.2">
      <c r="A362" t="s">
        <v>13</v>
      </c>
      <c r="B362">
        <v>71</v>
      </c>
      <c r="C362">
        <v>664.11370124999996</v>
      </c>
    </row>
    <row r="363" spans="1:3" x14ac:dyDescent="0.2">
      <c r="A363" t="s">
        <v>13</v>
      </c>
      <c r="B363">
        <v>72</v>
      </c>
      <c r="C363">
        <v>664.46531596909995</v>
      </c>
    </row>
    <row r="364" spans="1:3" x14ac:dyDescent="0.2">
      <c r="A364" t="s">
        <v>13</v>
      </c>
      <c r="B364">
        <v>73</v>
      </c>
      <c r="C364">
        <v>653.5173584588</v>
      </c>
    </row>
    <row r="365" spans="1:3" x14ac:dyDescent="0.2">
      <c r="A365" t="s">
        <v>13</v>
      </c>
      <c r="B365">
        <v>74</v>
      </c>
      <c r="C365">
        <v>650.14005282300002</v>
      </c>
    </row>
    <row r="366" spans="1:3" x14ac:dyDescent="0.2">
      <c r="A366" t="s">
        <v>13</v>
      </c>
      <c r="B366">
        <v>75</v>
      </c>
      <c r="C366">
        <v>639.29160448009998</v>
      </c>
    </row>
    <row r="367" spans="1:3" x14ac:dyDescent="0.2">
      <c r="A367" t="s">
        <v>13</v>
      </c>
      <c r="B367">
        <v>76</v>
      </c>
      <c r="C367">
        <v>629.50658501680005</v>
      </c>
    </row>
    <row r="368" spans="1:3" x14ac:dyDescent="0.2">
      <c r="A368" t="s">
        <v>13</v>
      </c>
      <c r="B368">
        <v>77</v>
      </c>
      <c r="C368">
        <v>617.03969678500005</v>
      </c>
    </row>
    <row r="369" spans="1:3" x14ac:dyDescent="0.2">
      <c r="A369" t="s">
        <v>13</v>
      </c>
      <c r="B369">
        <v>78</v>
      </c>
      <c r="C369">
        <v>607.11408126369997</v>
      </c>
    </row>
    <row r="370" spans="1:3" x14ac:dyDescent="0.2">
      <c r="A370" t="s">
        <v>13</v>
      </c>
      <c r="B370">
        <v>79</v>
      </c>
      <c r="C370">
        <v>596.94743752449995</v>
      </c>
    </row>
    <row r="371" spans="1:3" x14ac:dyDescent="0.2">
      <c r="A371" t="s">
        <v>13</v>
      </c>
      <c r="B371">
        <v>80</v>
      </c>
      <c r="C371">
        <v>586.84820014920001</v>
      </c>
    </row>
    <row r="372" spans="1:3" x14ac:dyDescent="0.2">
      <c r="A372" t="s">
        <v>13</v>
      </c>
      <c r="B372">
        <v>81</v>
      </c>
      <c r="C372">
        <v>575.22705999189998</v>
      </c>
    </row>
    <row r="373" spans="1:3" x14ac:dyDescent="0.2">
      <c r="A373" t="s">
        <v>13</v>
      </c>
      <c r="B373">
        <v>82</v>
      </c>
      <c r="C373">
        <v>565.09409983199998</v>
      </c>
    </row>
    <row r="374" spans="1:3" x14ac:dyDescent="0.2">
      <c r="A374" t="s">
        <v>13</v>
      </c>
      <c r="B374">
        <v>83</v>
      </c>
      <c r="C374">
        <v>553.90208491290002</v>
      </c>
    </row>
    <row r="375" spans="1:3" x14ac:dyDescent="0.2">
      <c r="A375" t="s">
        <v>13</v>
      </c>
      <c r="B375">
        <v>84</v>
      </c>
      <c r="C375">
        <v>545.32276349599999</v>
      </c>
    </row>
    <row r="376" spans="1:3" x14ac:dyDescent="0.2">
      <c r="A376" t="s">
        <v>14</v>
      </c>
      <c r="B376">
        <v>10</v>
      </c>
      <c r="C376">
        <v>44.6401091862</v>
      </c>
    </row>
    <row r="377" spans="1:3" x14ac:dyDescent="0.2">
      <c r="A377" t="s">
        <v>14</v>
      </c>
      <c r="B377">
        <v>11</v>
      </c>
      <c r="C377">
        <v>566.86974937779996</v>
      </c>
    </row>
    <row r="378" spans="1:3" x14ac:dyDescent="0.2">
      <c r="A378" t="s">
        <v>14</v>
      </c>
      <c r="B378">
        <v>12</v>
      </c>
      <c r="C378">
        <v>1043.7605310480001</v>
      </c>
    </row>
    <row r="379" spans="1:3" x14ac:dyDescent="0.2">
      <c r="A379" t="s">
        <v>14</v>
      </c>
      <c r="B379">
        <v>13</v>
      </c>
      <c r="C379">
        <v>1368.7272496529999</v>
      </c>
    </row>
    <row r="380" spans="1:3" x14ac:dyDescent="0.2">
      <c r="A380" t="s">
        <v>14</v>
      </c>
      <c r="B380">
        <v>14</v>
      </c>
      <c r="C380">
        <v>1799.9452122677999</v>
      </c>
    </row>
    <row r="381" spans="1:3" x14ac:dyDescent="0.2">
      <c r="A381" t="s">
        <v>14</v>
      </c>
      <c r="B381">
        <v>15</v>
      </c>
      <c r="C381">
        <v>2064.2941634270001</v>
      </c>
    </row>
    <row r="382" spans="1:3" x14ac:dyDescent="0.2">
      <c r="A382" t="s">
        <v>14</v>
      </c>
      <c r="B382">
        <v>16</v>
      </c>
      <c r="C382">
        <v>2305.9962487463999</v>
      </c>
    </row>
    <row r="383" spans="1:3" x14ac:dyDescent="0.2">
      <c r="A383" t="s">
        <v>14</v>
      </c>
      <c r="B383">
        <v>17</v>
      </c>
      <c r="C383">
        <v>2619.6508830169</v>
      </c>
    </row>
    <row r="384" spans="1:3" x14ac:dyDescent="0.2">
      <c r="A384" t="s">
        <v>14</v>
      </c>
      <c r="B384">
        <v>18</v>
      </c>
      <c r="C384">
        <v>2906.7309775039998</v>
      </c>
    </row>
    <row r="385" spans="1:3" x14ac:dyDescent="0.2">
      <c r="A385" t="s">
        <v>14</v>
      </c>
      <c r="B385">
        <v>19</v>
      </c>
      <c r="C385">
        <v>3227.4989946385999</v>
      </c>
    </row>
    <row r="386" spans="1:3" x14ac:dyDescent="0.2">
      <c r="A386" t="s">
        <v>14</v>
      </c>
      <c r="B386">
        <v>20</v>
      </c>
      <c r="C386">
        <v>3588.7019639688001</v>
      </c>
    </row>
    <row r="387" spans="1:3" x14ac:dyDescent="0.2">
      <c r="A387" t="s">
        <v>14</v>
      </c>
      <c r="B387">
        <v>21</v>
      </c>
      <c r="C387">
        <v>3824.6128419400002</v>
      </c>
    </row>
    <row r="388" spans="1:3" x14ac:dyDescent="0.2">
      <c r="A388" t="s">
        <v>14</v>
      </c>
      <c r="B388">
        <v>22</v>
      </c>
      <c r="C388">
        <v>4160.6329752912998</v>
      </c>
    </row>
    <row r="389" spans="1:3" x14ac:dyDescent="0.2">
      <c r="A389" t="s">
        <v>14</v>
      </c>
      <c r="B389">
        <v>23</v>
      </c>
      <c r="C389">
        <v>4483.0338133408004</v>
      </c>
    </row>
    <row r="390" spans="1:3" x14ac:dyDescent="0.2">
      <c r="A390" t="s">
        <v>14</v>
      </c>
      <c r="B390">
        <v>24</v>
      </c>
      <c r="C390">
        <v>4810.4829206451004</v>
      </c>
    </row>
    <row r="391" spans="1:3" x14ac:dyDescent="0.2">
      <c r="A391" t="s">
        <v>14</v>
      </c>
      <c r="B391">
        <v>25</v>
      </c>
      <c r="C391">
        <v>5009.7027113820004</v>
      </c>
    </row>
    <row r="392" spans="1:3" x14ac:dyDescent="0.2">
      <c r="A392" t="s">
        <v>14</v>
      </c>
      <c r="B392">
        <v>26</v>
      </c>
      <c r="C392">
        <v>5188.5888945093002</v>
      </c>
    </row>
    <row r="393" spans="1:3" x14ac:dyDescent="0.2">
      <c r="A393" t="s">
        <v>14</v>
      </c>
      <c r="B393">
        <v>27</v>
      </c>
      <c r="C393">
        <v>5335.5054309744</v>
      </c>
    </row>
    <row r="394" spans="1:3" x14ac:dyDescent="0.2">
      <c r="A394" t="s">
        <v>14</v>
      </c>
      <c r="B394">
        <v>28</v>
      </c>
      <c r="C394">
        <v>5458.6155083009999</v>
      </c>
    </row>
    <row r="395" spans="1:3" x14ac:dyDescent="0.2">
      <c r="A395" t="s">
        <v>14</v>
      </c>
      <c r="B395">
        <v>29</v>
      </c>
      <c r="C395">
        <v>5568.4120376239998</v>
      </c>
    </row>
    <row r="396" spans="1:3" x14ac:dyDescent="0.2">
      <c r="A396" t="s">
        <v>14</v>
      </c>
      <c r="B396">
        <v>30</v>
      </c>
      <c r="C396">
        <v>5597.6929116840001</v>
      </c>
    </row>
    <row r="397" spans="1:3" x14ac:dyDescent="0.2">
      <c r="A397" t="s">
        <v>14</v>
      </c>
      <c r="B397">
        <v>31</v>
      </c>
      <c r="C397">
        <v>5576.3697711956002</v>
      </c>
    </row>
    <row r="398" spans="1:3" x14ac:dyDescent="0.2">
      <c r="A398" t="s">
        <v>14</v>
      </c>
      <c r="B398">
        <v>32</v>
      </c>
      <c r="C398">
        <v>5530.3238860632</v>
      </c>
    </row>
    <row r="399" spans="1:3" x14ac:dyDescent="0.2">
      <c r="A399" t="s">
        <v>14</v>
      </c>
      <c r="B399">
        <v>33</v>
      </c>
      <c r="C399">
        <v>5487.4923041114998</v>
      </c>
    </row>
    <row r="400" spans="1:3" x14ac:dyDescent="0.2">
      <c r="A400" t="s">
        <v>14</v>
      </c>
      <c r="B400">
        <v>34</v>
      </c>
      <c r="C400">
        <v>5414.6090853593996</v>
      </c>
    </row>
    <row r="401" spans="1:3" x14ac:dyDescent="0.2">
      <c r="A401" t="s">
        <v>14</v>
      </c>
      <c r="B401">
        <v>35</v>
      </c>
      <c r="C401">
        <v>5392.3936663825998</v>
      </c>
    </row>
    <row r="402" spans="1:3" x14ac:dyDescent="0.2">
      <c r="A402" t="s">
        <v>14</v>
      </c>
      <c r="B402">
        <v>36</v>
      </c>
      <c r="C402">
        <v>5404.8258657489996</v>
      </c>
    </row>
    <row r="403" spans="1:3" x14ac:dyDescent="0.2">
      <c r="A403" t="s">
        <v>14</v>
      </c>
      <c r="B403">
        <v>37</v>
      </c>
      <c r="C403">
        <v>5377.8323439269998</v>
      </c>
    </row>
    <row r="404" spans="1:3" x14ac:dyDescent="0.2">
      <c r="A404" t="s">
        <v>14</v>
      </c>
      <c r="B404">
        <v>38</v>
      </c>
      <c r="C404">
        <v>5325.8597739725001</v>
      </c>
    </row>
    <row r="405" spans="1:3" x14ac:dyDescent="0.2">
      <c r="A405" t="s">
        <v>14</v>
      </c>
      <c r="B405">
        <v>39</v>
      </c>
      <c r="C405">
        <v>5254.0909606365003</v>
      </c>
    </row>
    <row r="406" spans="1:3" x14ac:dyDescent="0.2">
      <c r="A406" t="s">
        <v>14</v>
      </c>
      <c r="B406">
        <v>40</v>
      </c>
      <c r="C406">
        <v>5171.9850016068003</v>
      </c>
    </row>
    <row r="407" spans="1:3" x14ac:dyDescent="0.2">
      <c r="A407" t="s">
        <v>14</v>
      </c>
      <c r="B407">
        <v>41</v>
      </c>
      <c r="C407">
        <v>5089.7152180721996</v>
      </c>
    </row>
    <row r="408" spans="1:3" x14ac:dyDescent="0.2">
      <c r="A408" t="s">
        <v>14</v>
      </c>
      <c r="B408">
        <v>42</v>
      </c>
      <c r="C408">
        <v>4995.5924923824005</v>
      </c>
    </row>
    <row r="409" spans="1:3" x14ac:dyDescent="0.2">
      <c r="A409" t="s">
        <v>14</v>
      </c>
      <c r="B409">
        <v>43</v>
      </c>
      <c r="C409">
        <v>4904.3800334240004</v>
      </c>
    </row>
    <row r="410" spans="1:3" x14ac:dyDescent="0.2">
      <c r="A410" t="s">
        <v>14</v>
      </c>
      <c r="B410">
        <v>44</v>
      </c>
      <c r="C410">
        <v>4818.2519213387995</v>
      </c>
    </row>
    <row r="411" spans="1:3" x14ac:dyDescent="0.2">
      <c r="A411" t="s">
        <v>14</v>
      </c>
      <c r="B411">
        <v>45</v>
      </c>
      <c r="C411">
        <v>4740.8154820047002</v>
      </c>
    </row>
    <row r="412" spans="1:3" x14ac:dyDescent="0.2">
      <c r="A412" t="s">
        <v>14</v>
      </c>
      <c r="B412">
        <v>46</v>
      </c>
      <c r="C412">
        <v>4667.4354101154004</v>
      </c>
    </row>
    <row r="413" spans="1:3" x14ac:dyDescent="0.2">
      <c r="A413" t="s">
        <v>14</v>
      </c>
      <c r="B413">
        <v>47</v>
      </c>
      <c r="C413">
        <v>4605.9088031640003</v>
      </c>
    </row>
    <row r="414" spans="1:3" x14ac:dyDescent="0.2">
      <c r="A414" t="s">
        <v>14</v>
      </c>
      <c r="B414">
        <v>48</v>
      </c>
      <c r="C414">
        <v>4534.0493787224996</v>
      </c>
    </row>
    <row r="415" spans="1:3" x14ac:dyDescent="0.2">
      <c r="A415" t="s">
        <v>14</v>
      </c>
      <c r="B415">
        <v>49</v>
      </c>
      <c r="C415">
        <v>4475.0895399647998</v>
      </c>
    </row>
    <row r="416" spans="1:3" x14ac:dyDescent="0.2">
      <c r="A416" t="s">
        <v>14</v>
      </c>
      <c r="B416">
        <v>50</v>
      </c>
      <c r="C416">
        <v>4401.3705473514001</v>
      </c>
    </row>
    <row r="417" spans="1:3" x14ac:dyDescent="0.2">
      <c r="A417" t="s">
        <v>14</v>
      </c>
      <c r="B417">
        <v>51</v>
      </c>
      <c r="C417">
        <v>4324.6924733952001</v>
      </c>
    </row>
    <row r="418" spans="1:3" x14ac:dyDescent="0.2">
      <c r="A418" t="s">
        <v>14</v>
      </c>
      <c r="B418">
        <v>52</v>
      </c>
      <c r="C418">
        <v>4256.1173923112001</v>
      </c>
    </row>
    <row r="419" spans="1:3" x14ac:dyDescent="0.2">
      <c r="A419" t="s">
        <v>14</v>
      </c>
      <c r="B419">
        <v>53</v>
      </c>
      <c r="C419">
        <v>4178.3292437737</v>
      </c>
    </row>
    <row r="420" spans="1:3" x14ac:dyDescent="0.2">
      <c r="A420" t="s">
        <v>14</v>
      </c>
      <c r="B420">
        <v>54</v>
      </c>
      <c r="C420">
        <v>4103.1661194480002</v>
      </c>
    </row>
    <row r="421" spans="1:3" x14ac:dyDescent="0.2">
      <c r="A421" t="s">
        <v>14</v>
      </c>
      <c r="B421">
        <v>55</v>
      </c>
      <c r="C421">
        <v>4042.8147545268998</v>
      </c>
    </row>
    <row r="422" spans="1:3" x14ac:dyDescent="0.2">
      <c r="A422" t="s">
        <v>14</v>
      </c>
      <c r="B422">
        <v>56</v>
      </c>
      <c r="C422">
        <v>3970.3016186946002</v>
      </c>
    </row>
    <row r="423" spans="1:3" x14ac:dyDescent="0.2">
      <c r="A423" t="s">
        <v>14</v>
      </c>
      <c r="B423">
        <v>57</v>
      </c>
      <c r="C423">
        <v>3904.2448453574998</v>
      </c>
    </row>
    <row r="424" spans="1:3" x14ac:dyDescent="0.2">
      <c r="A424" t="s">
        <v>14</v>
      </c>
      <c r="B424">
        <v>58</v>
      </c>
      <c r="C424">
        <v>3826.9296128699998</v>
      </c>
    </row>
    <row r="425" spans="1:3" x14ac:dyDescent="0.2">
      <c r="A425" t="s">
        <v>14</v>
      </c>
      <c r="B425">
        <v>59</v>
      </c>
      <c r="C425">
        <v>3764.3187082338</v>
      </c>
    </row>
    <row r="426" spans="1:3" x14ac:dyDescent="0.2">
      <c r="A426" t="s">
        <v>14</v>
      </c>
      <c r="B426">
        <v>60</v>
      </c>
      <c r="C426">
        <v>3695.9148946584</v>
      </c>
    </row>
    <row r="427" spans="1:3" x14ac:dyDescent="0.2">
      <c r="A427" t="s">
        <v>14</v>
      </c>
      <c r="B427">
        <v>61</v>
      </c>
      <c r="C427">
        <v>3638.9247278416001</v>
      </c>
    </row>
    <row r="428" spans="1:3" x14ac:dyDescent="0.2">
      <c r="A428" t="s">
        <v>14</v>
      </c>
      <c r="B428">
        <v>62</v>
      </c>
      <c r="C428">
        <v>3599.2625242355002</v>
      </c>
    </row>
    <row r="429" spans="1:3" x14ac:dyDescent="0.2">
      <c r="A429" t="s">
        <v>14</v>
      </c>
      <c r="B429">
        <v>63</v>
      </c>
      <c r="C429">
        <v>3538.1351671819998</v>
      </c>
    </row>
    <row r="430" spans="1:3" x14ac:dyDescent="0.2">
      <c r="A430" t="s">
        <v>14</v>
      </c>
      <c r="B430">
        <v>64</v>
      </c>
      <c r="C430">
        <v>3488.5274835619998</v>
      </c>
    </row>
    <row r="431" spans="1:3" x14ac:dyDescent="0.2">
      <c r="A431" t="s">
        <v>14</v>
      </c>
      <c r="B431">
        <v>65</v>
      </c>
      <c r="C431">
        <v>3432.8286163521002</v>
      </c>
    </row>
    <row r="432" spans="1:3" x14ac:dyDescent="0.2">
      <c r="A432" t="s">
        <v>14</v>
      </c>
      <c r="B432">
        <v>66</v>
      </c>
      <c r="C432">
        <v>3377.3054949143998</v>
      </c>
    </row>
    <row r="433" spans="1:3" x14ac:dyDescent="0.2">
      <c r="A433" t="s">
        <v>14</v>
      </c>
      <c r="B433">
        <v>67</v>
      </c>
      <c r="C433">
        <v>3326.1242610623999</v>
      </c>
    </row>
    <row r="434" spans="1:3" x14ac:dyDescent="0.2">
      <c r="A434" t="s">
        <v>14</v>
      </c>
      <c r="B434">
        <v>68</v>
      </c>
      <c r="C434">
        <v>3276.3553566996002</v>
      </c>
    </row>
    <row r="435" spans="1:3" x14ac:dyDescent="0.2">
      <c r="A435" t="s">
        <v>14</v>
      </c>
      <c r="B435">
        <v>69</v>
      </c>
      <c r="C435">
        <v>3243.7984534438001</v>
      </c>
    </row>
    <row r="436" spans="1:3" x14ac:dyDescent="0.2">
      <c r="A436" t="s">
        <v>14</v>
      </c>
      <c r="B436">
        <v>70</v>
      </c>
      <c r="C436">
        <v>3187.7042581096998</v>
      </c>
    </row>
    <row r="437" spans="1:3" x14ac:dyDescent="0.2">
      <c r="A437" t="s">
        <v>14</v>
      </c>
      <c r="B437">
        <v>71</v>
      </c>
      <c r="C437">
        <v>3137.9771468700001</v>
      </c>
    </row>
    <row r="438" spans="1:3" x14ac:dyDescent="0.2">
      <c r="A438" t="s">
        <v>14</v>
      </c>
      <c r="B438">
        <v>72</v>
      </c>
      <c r="C438">
        <v>3092.1074632677</v>
      </c>
    </row>
    <row r="439" spans="1:3" x14ac:dyDescent="0.2">
      <c r="A439" t="s">
        <v>14</v>
      </c>
      <c r="B439">
        <v>73</v>
      </c>
      <c r="C439">
        <v>3033.7791239623998</v>
      </c>
    </row>
    <row r="440" spans="1:3" x14ac:dyDescent="0.2">
      <c r="A440" t="s">
        <v>14</v>
      </c>
      <c r="B440">
        <v>74</v>
      </c>
      <c r="C440">
        <v>2984.86084575</v>
      </c>
    </row>
    <row r="441" spans="1:3" x14ac:dyDescent="0.2">
      <c r="A441" t="s">
        <v>14</v>
      </c>
      <c r="B441">
        <v>75</v>
      </c>
      <c r="C441">
        <v>2939.2076015379998</v>
      </c>
    </row>
    <row r="442" spans="1:3" x14ac:dyDescent="0.2">
      <c r="A442" t="s">
        <v>14</v>
      </c>
      <c r="B442">
        <v>76</v>
      </c>
      <c r="C442">
        <v>2892.7880271223999</v>
      </c>
    </row>
    <row r="443" spans="1:3" x14ac:dyDescent="0.2">
      <c r="A443" t="s">
        <v>14</v>
      </c>
      <c r="B443">
        <v>77</v>
      </c>
      <c r="C443">
        <v>2838.4659687449998</v>
      </c>
    </row>
    <row r="444" spans="1:3" x14ac:dyDescent="0.2">
      <c r="A444" t="s">
        <v>14</v>
      </c>
      <c r="B444">
        <v>78</v>
      </c>
      <c r="C444">
        <v>2787.8207494182998</v>
      </c>
    </row>
    <row r="445" spans="1:3" x14ac:dyDescent="0.2">
      <c r="A445" t="s">
        <v>14</v>
      </c>
      <c r="B445">
        <v>79</v>
      </c>
      <c r="C445">
        <v>2745.6394247367002</v>
      </c>
    </row>
    <row r="446" spans="1:3" x14ac:dyDescent="0.2">
      <c r="A446" t="s">
        <v>14</v>
      </c>
      <c r="B446">
        <v>80</v>
      </c>
      <c r="C446">
        <v>2691.2786230836</v>
      </c>
    </row>
    <row r="447" spans="1:3" x14ac:dyDescent="0.2">
      <c r="A447" t="s">
        <v>14</v>
      </c>
      <c r="B447">
        <v>81</v>
      </c>
      <c r="C447">
        <v>2637.9842173526999</v>
      </c>
    </row>
    <row r="448" spans="1:3" x14ac:dyDescent="0.2">
      <c r="A448" t="s">
        <v>14</v>
      </c>
      <c r="B448">
        <v>82</v>
      </c>
      <c r="C448">
        <v>2585.7562075440001</v>
      </c>
    </row>
    <row r="449" spans="1:3" x14ac:dyDescent="0.2">
      <c r="A449" t="s">
        <v>14</v>
      </c>
      <c r="B449">
        <v>83</v>
      </c>
      <c r="C449">
        <v>2537.7984020621002</v>
      </c>
    </row>
    <row r="450" spans="1:3" x14ac:dyDescent="0.2">
      <c r="A450" t="s">
        <v>14</v>
      </c>
      <c r="B450">
        <v>84</v>
      </c>
      <c r="C450">
        <v>2490.9789863756</v>
      </c>
    </row>
    <row r="451" spans="1:3" x14ac:dyDescent="0.2">
      <c r="A451" t="s">
        <v>15</v>
      </c>
      <c r="B451">
        <v>10</v>
      </c>
      <c r="C451">
        <v>13.670096668799999</v>
      </c>
    </row>
    <row r="452" spans="1:3" x14ac:dyDescent="0.2">
      <c r="A452" t="s">
        <v>15</v>
      </c>
      <c r="B452">
        <v>11</v>
      </c>
      <c r="C452">
        <v>143.54305716959999</v>
      </c>
    </row>
    <row r="453" spans="1:3" x14ac:dyDescent="0.2">
      <c r="A453" t="s">
        <v>15</v>
      </c>
      <c r="B453">
        <v>12</v>
      </c>
      <c r="C453">
        <v>472.62091967999999</v>
      </c>
    </row>
    <row r="454" spans="1:3" x14ac:dyDescent="0.2">
      <c r="A454" t="s">
        <v>15</v>
      </c>
      <c r="B454">
        <v>13</v>
      </c>
      <c r="C454">
        <v>682.5337376256</v>
      </c>
    </row>
    <row r="455" spans="1:3" x14ac:dyDescent="0.2">
      <c r="A455" t="s">
        <v>15</v>
      </c>
      <c r="B455">
        <v>14</v>
      </c>
      <c r="C455">
        <v>978.59351019300004</v>
      </c>
    </row>
    <row r="456" spans="1:3" x14ac:dyDescent="0.2">
      <c r="A456" t="s">
        <v>15</v>
      </c>
      <c r="B456">
        <v>15</v>
      </c>
      <c r="C456">
        <v>1209.3896973650001</v>
      </c>
    </row>
    <row r="457" spans="1:3" x14ac:dyDescent="0.2">
      <c r="A457" t="s">
        <v>15</v>
      </c>
      <c r="B457">
        <v>16</v>
      </c>
      <c r="C457">
        <v>1409.0013802487999</v>
      </c>
    </row>
    <row r="458" spans="1:3" x14ac:dyDescent="0.2">
      <c r="A458" t="s">
        <v>15</v>
      </c>
      <c r="B458">
        <v>17</v>
      </c>
      <c r="C458">
        <v>1666.1335434626001</v>
      </c>
    </row>
    <row r="459" spans="1:3" x14ac:dyDescent="0.2">
      <c r="A459" t="s">
        <v>15</v>
      </c>
      <c r="B459">
        <v>18</v>
      </c>
      <c r="C459">
        <v>1892.148893236</v>
      </c>
    </row>
    <row r="460" spans="1:3" x14ac:dyDescent="0.2">
      <c r="A460" t="s">
        <v>15</v>
      </c>
      <c r="B460">
        <v>19</v>
      </c>
      <c r="C460">
        <v>2161.4816988652001</v>
      </c>
    </row>
    <row r="461" spans="1:3" x14ac:dyDescent="0.2">
      <c r="A461" t="s">
        <v>15</v>
      </c>
      <c r="B461">
        <v>20</v>
      </c>
      <c r="C461">
        <v>2252.6150120207999</v>
      </c>
    </row>
    <row r="462" spans="1:3" x14ac:dyDescent="0.2">
      <c r="A462" t="s">
        <v>15</v>
      </c>
      <c r="B462">
        <v>21</v>
      </c>
      <c r="C462">
        <v>2614.35790563</v>
      </c>
    </row>
    <row r="463" spans="1:3" x14ac:dyDescent="0.2">
      <c r="A463" t="s">
        <v>15</v>
      </c>
      <c r="B463">
        <v>22</v>
      </c>
      <c r="C463">
        <v>2749.2617849000999</v>
      </c>
    </row>
    <row r="464" spans="1:3" x14ac:dyDescent="0.2">
      <c r="A464" t="s">
        <v>15</v>
      </c>
      <c r="B464">
        <v>23</v>
      </c>
      <c r="C464">
        <v>2932.8944977248002</v>
      </c>
    </row>
    <row r="465" spans="1:3" x14ac:dyDescent="0.2">
      <c r="A465" t="s">
        <v>15</v>
      </c>
      <c r="B465">
        <v>24</v>
      </c>
      <c r="C465">
        <v>3163.9547968709999</v>
      </c>
    </row>
    <row r="466" spans="1:3" x14ac:dyDescent="0.2">
      <c r="A466" t="s">
        <v>15</v>
      </c>
      <c r="B466">
        <v>25</v>
      </c>
      <c r="C466">
        <v>3429.2636072226001</v>
      </c>
    </row>
    <row r="467" spans="1:3" x14ac:dyDescent="0.2">
      <c r="A467" t="s">
        <v>15</v>
      </c>
      <c r="B467">
        <v>26</v>
      </c>
      <c r="C467">
        <v>3650.2944344852999</v>
      </c>
    </row>
    <row r="468" spans="1:3" x14ac:dyDescent="0.2">
      <c r="A468" t="s">
        <v>15</v>
      </c>
      <c r="B468">
        <v>27</v>
      </c>
      <c r="C468">
        <v>3823.1471892504001</v>
      </c>
    </row>
    <row r="469" spans="1:3" x14ac:dyDescent="0.2">
      <c r="A469" t="s">
        <v>15</v>
      </c>
      <c r="B469">
        <v>28</v>
      </c>
      <c r="C469">
        <v>4103.7540610215001</v>
      </c>
    </row>
    <row r="470" spans="1:3" x14ac:dyDescent="0.2">
      <c r="A470" t="s">
        <v>15</v>
      </c>
      <c r="B470">
        <v>29</v>
      </c>
      <c r="C470">
        <v>4292.8911127304</v>
      </c>
    </row>
    <row r="471" spans="1:3" x14ac:dyDescent="0.2">
      <c r="A471" t="s">
        <v>15</v>
      </c>
      <c r="B471">
        <v>30</v>
      </c>
      <c r="C471">
        <v>4466.6132119164004</v>
      </c>
    </row>
    <row r="472" spans="1:3" x14ac:dyDescent="0.2">
      <c r="A472" t="s">
        <v>15</v>
      </c>
      <c r="B472">
        <v>31</v>
      </c>
      <c r="C472">
        <v>4521.9056673672003</v>
      </c>
    </row>
    <row r="473" spans="1:3" x14ac:dyDescent="0.2">
      <c r="A473" t="s">
        <v>15</v>
      </c>
      <c r="B473">
        <v>32</v>
      </c>
      <c r="C473">
        <v>4583.3288337347003</v>
      </c>
    </row>
    <row r="474" spans="1:3" x14ac:dyDescent="0.2">
      <c r="A474" t="s">
        <v>15</v>
      </c>
      <c r="B474">
        <v>33</v>
      </c>
      <c r="C474">
        <v>4755.0797809457999</v>
      </c>
    </row>
    <row r="475" spans="1:3" x14ac:dyDescent="0.2">
      <c r="A475" t="s">
        <v>15</v>
      </c>
      <c r="B475">
        <v>34</v>
      </c>
      <c r="C475">
        <v>4878.6284141688002</v>
      </c>
    </row>
    <row r="476" spans="1:3" x14ac:dyDescent="0.2">
      <c r="A476" t="s">
        <v>15</v>
      </c>
      <c r="B476">
        <v>35</v>
      </c>
      <c r="C476">
        <v>4988.1176417749002</v>
      </c>
    </row>
    <row r="477" spans="1:3" x14ac:dyDescent="0.2">
      <c r="A477" t="s">
        <v>15</v>
      </c>
      <c r="B477">
        <v>36</v>
      </c>
      <c r="C477">
        <v>5050.4539734535001</v>
      </c>
    </row>
    <row r="478" spans="1:3" x14ac:dyDescent="0.2">
      <c r="A478" t="s">
        <v>15</v>
      </c>
      <c r="B478">
        <v>37</v>
      </c>
      <c r="C478">
        <v>5093.4341797770003</v>
      </c>
    </row>
    <row r="479" spans="1:3" x14ac:dyDescent="0.2">
      <c r="A479" t="s">
        <v>15</v>
      </c>
      <c r="B479">
        <v>38</v>
      </c>
      <c r="C479">
        <v>5134.6274471449997</v>
      </c>
    </row>
    <row r="480" spans="1:3" x14ac:dyDescent="0.2">
      <c r="A480" t="s">
        <v>15</v>
      </c>
      <c r="B480">
        <v>39</v>
      </c>
      <c r="C480">
        <v>5072.8452487064997</v>
      </c>
    </row>
    <row r="481" spans="1:3" x14ac:dyDescent="0.2">
      <c r="A481" t="s">
        <v>15</v>
      </c>
      <c r="B481">
        <v>40</v>
      </c>
      <c r="C481">
        <v>5061.5058297258001</v>
      </c>
    </row>
    <row r="482" spans="1:3" x14ac:dyDescent="0.2">
      <c r="A482" t="s">
        <v>15</v>
      </c>
      <c r="B482">
        <v>41</v>
      </c>
      <c r="C482">
        <v>5015.3404985773996</v>
      </c>
    </row>
    <row r="483" spans="1:3" x14ac:dyDescent="0.2">
      <c r="A483" t="s">
        <v>15</v>
      </c>
      <c r="B483">
        <v>42</v>
      </c>
      <c r="C483">
        <v>4950.7507295375999</v>
      </c>
    </row>
    <row r="484" spans="1:3" x14ac:dyDescent="0.2">
      <c r="A484" t="s">
        <v>15</v>
      </c>
      <c r="B484">
        <v>43</v>
      </c>
      <c r="C484">
        <v>4909.1982172879998</v>
      </c>
    </row>
    <row r="485" spans="1:3" x14ac:dyDescent="0.2">
      <c r="A485" t="s">
        <v>15</v>
      </c>
      <c r="B485">
        <v>44</v>
      </c>
      <c r="C485">
        <v>4843.9121589674996</v>
      </c>
    </row>
    <row r="486" spans="1:3" x14ac:dyDescent="0.2">
      <c r="A486" t="s">
        <v>15</v>
      </c>
      <c r="B486">
        <v>45</v>
      </c>
      <c r="C486">
        <v>4780.8867110175997</v>
      </c>
    </row>
    <row r="487" spans="1:3" x14ac:dyDescent="0.2">
      <c r="A487" t="s">
        <v>15</v>
      </c>
      <c r="B487">
        <v>46</v>
      </c>
      <c r="C487">
        <v>4701.0040548276002</v>
      </c>
    </row>
    <row r="488" spans="1:3" x14ac:dyDescent="0.2">
      <c r="A488" t="s">
        <v>15</v>
      </c>
      <c r="B488">
        <v>47</v>
      </c>
      <c r="C488">
        <v>4641.8246071200001</v>
      </c>
    </row>
    <row r="489" spans="1:3" x14ac:dyDescent="0.2">
      <c r="A489" t="s">
        <v>15</v>
      </c>
      <c r="B489">
        <v>48</v>
      </c>
      <c r="C489">
        <v>4580.5453749509998</v>
      </c>
    </row>
    <row r="490" spans="1:3" x14ac:dyDescent="0.2">
      <c r="A490" t="s">
        <v>15</v>
      </c>
      <c r="B490">
        <v>49</v>
      </c>
      <c r="C490">
        <v>4511.8917261945999</v>
      </c>
    </row>
    <row r="491" spans="1:3" x14ac:dyDescent="0.2">
      <c r="A491" t="s">
        <v>15</v>
      </c>
      <c r="B491">
        <v>50</v>
      </c>
      <c r="C491">
        <v>4481.0241475188004</v>
      </c>
    </row>
    <row r="492" spans="1:3" x14ac:dyDescent="0.2">
      <c r="A492" t="s">
        <v>15</v>
      </c>
      <c r="B492">
        <v>51</v>
      </c>
      <c r="C492">
        <v>4424.4895247231998</v>
      </c>
    </row>
    <row r="493" spans="1:3" x14ac:dyDescent="0.2">
      <c r="A493" t="s">
        <v>15</v>
      </c>
      <c r="B493">
        <v>52</v>
      </c>
      <c r="C493">
        <v>4365.8630408299996</v>
      </c>
    </row>
    <row r="494" spans="1:3" x14ac:dyDescent="0.2">
      <c r="A494" t="s">
        <v>15</v>
      </c>
      <c r="B494">
        <v>53</v>
      </c>
      <c r="C494">
        <v>4317.4097945564999</v>
      </c>
    </row>
    <row r="495" spans="1:3" x14ac:dyDescent="0.2">
      <c r="A495" t="s">
        <v>15</v>
      </c>
      <c r="B495">
        <v>54</v>
      </c>
      <c r="C495">
        <v>4269.1865322304002</v>
      </c>
    </row>
    <row r="496" spans="1:3" x14ac:dyDescent="0.2">
      <c r="A496" t="s">
        <v>15</v>
      </c>
      <c r="B496">
        <v>55</v>
      </c>
      <c r="C496">
        <v>4233.8326836685001</v>
      </c>
    </row>
    <row r="497" spans="1:3" x14ac:dyDescent="0.2">
      <c r="A497" t="s">
        <v>15</v>
      </c>
      <c r="B497">
        <v>56</v>
      </c>
      <c r="C497">
        <v>4195.8424003293003</v>
      </c>
    </row>
    <row r="498" spans="1:3" x14ac:dyDescent="0.2">
      <c r="A498" t="s">
        <v>15</v>
      </c>
      <c r="B498">
        <v>57</v>
      </c>
      <c r="C498">
        <v>4147.8552715200003</v>
      </c>
    </row>
    <row r="499" spans="1:3" x14ac:dyDescent="0.2">
      <c r="A499" t="s">
        <v>15</v>
      </c>
      <c r="B499">
        <v>58</v>
      </c>
      <c r="C499">
        <v>4129.5208051500003</v>
      </c>
    </row>
    <row r="500" spans="1:3" x14ac:dyDescent="0.2">
      <c r="A500" t="s">
        <v>15</v>
      </c>
      <c r="B500">
        <v>59</v>
      </c>
      <c r="C500">
        <v>4113.226380434</v>
      </c>
    </row>
    <row r="501" spans="1:3" x14ac:dyDescent="0.2">
      <c r="A501" t="s">
        <v>15</v>
      </c>
      <c r="B501">
        <v>60</v>
      </c>
      <c r="C501">
        <v>4098.3549091194</v>
      </c>
    </row>
    <row r="502" spans="1:3" x14ac:dyDescent="0.2">
      <c r="A502" t="s">
        <v>15</v>
      </c>
      <c r="B502">
        <v>61</v>
      </c>
      <c r="C502">
        <v>4147.2494234464002</v>
      </c>
    </row>
    <row r="503" spans="1:3" x14ac:dyDescent="0.2">
      <c r="A503" t="s">
        <v>15</v>
      </c>
      <c r="B503">
        <v>62</v>
      </c>
      <c r="C503">
        <v>4138.5642226476002</v>
      </c>
    </row>
    <row r="504" spans="1:3" x14ac:dyDescent="0.2">
      <c r="A504" t="s">
        <v>15</v>
      </c>
      <c r="B504">
        <v>63</v>
      </c>
      <c r="C504">
        <v>4152.8959082842002</v>
      </c>
    </row>
    <row r="505" spans="1:3" x14ac:dyDescent="0.2">
      <c r="A505" t="s">
        <v>15</v>
      </c>
      <c r="B505">
        <v>64</v>
      </c>
      <c r="C505">
        <v>4167.4955529019999</v>
      </c>
    </row>
    <row r="506" spans="1:3" x14ac:dyDescent="0.2">
      <c r="A506" t="s">
        <v>15</v>
      </c>
      <c r="B506">
        <v>65</v>
      </c>
      <c r="C506">
        <v>4183.3762380093003</v>
      </c>
    </row>
    <row r="507" spans="1:3" x14ac:dyDescent="0.2">
      <c r="A507" t="s">
        <v>15</v>
      </c>
      <c r="B507">
        <v>66</v>
      </c>
      <c r="C507">
        <v>4198.9729815791998</v>
      </c>
    </row>
    <row r="508" spans="1:3" x14ac:dyDescent="0.2">
      <c r="A508" t="s">
        <v>15</v>
      </c>
      <c r="B508">
        <v>67</v>
      </c>
      <c r="C508">
        <v>4202.7812439404997</v>
      </c>
    </row>
    <row r="509" spans="1:3" x14ac:dyDescent="0.2">
      <c r="A509" t="s">
        <v>15</v>
      </c>
      <c r="B509">
        <v>68</v>
      </c>
      <c r="C509">
        <v>4252.3273521863002</v>
      </c>
    </row>
    <row r="510" spans="1:3" x14ac:dyDescent="0.2">
      <c r="A510" t="s">
        <v>15</v>
      </c>
      <c r="B510">
        <v>69</v>
      </c>
      <c r="C510">
        <v>4264.3732958887003</v>
      </c>
    </row>
    <row r="511" spans="1:3" x14ac:dyDescent="0.2">
      <c r="A511" t="s">
        <v>15</v>
      </c>
      <c r="B511">
        <v>70</v>
      </c>
      <c r="C511">
        <v>4329.8932456824004</v>
      </c>
    </row>
    <row r="512" spans="1:3" x14ac:dyDescent="0.2">
      <c r="A512" t="s">
        <v>15</v>
      </c>
      <c r="B512">
        <v>71</v>
      </c>
      <c r="C512">
        <v>4385.4305547599997</v>
      </c>
    </row>
    <row r="513" spans="1:3" x14ac:dyDescent="0.2">
      <c r="A513" t="s">
        <v>15</v>
      </c>
      <c r="B513">
        <v>72</v>
      </c>
      <c r="C513">
        <v>4339.2429081077998</v>
      </c>
    </row>
    <row r="514" spans="1:3" x14ac:dyDescent="0.2">
      <c r="A514" t="s">
        <v>15</v>
      </c>
      <c r="B514">
        <v>73</v>
      </c>
      <c r="C514">
        <v>4332.7905710980003</v>
      </c>
    </row>
    <row r="515" spans="1:3" x14ac:dyDescent="0.2">
      <c r="A515" t="s">
        <v>15</v>
      </c>
      <c r="B515">
        <v>74</v>
      </c>
      <c r="C515">
        <v>4282.4218120719997</v>
      </c>
    </row>
    <row r="516" spans="1:3" x14ac:dyDescent="0.2">
      <c r="A516" t="s">
        <v>15</v>
      </c>
      <c r="B516">
        <v>75</v>
      </c>
      <c r="C516">
        <v>4254.8275028076996</v>
      </c>
    </row>
    <row r="517" spans="1:3" x14ac:dyDescent="0.2">
      <c r="A517" t="s">
        <v>15</v>
      </c>
      <c r="B517">
        <v>76</v>
      </c>
      <c r="C517">
        <v>4206.7886998783997</v>
      </c>
    </row>
    <row r="518" spans="1:3" x14ac:dyDescent="0.2">
      <c r="A518" t="s">
        <v>15</v>
      </c>
      <c r="B518">
        <v>77</v>
      </c>
      <c r="C518">
        <v>4157.8781161349998</v>
      </c>
    </row>
    <row r="519" spans="1:3" x14ac:dyDescent="0.2">
      <c r="A519" t="s">
        <v>15</v>
      </c>
      <c r="B519">
        <v>78</v>
      </c>
      <c r="C519">
        <v>4115.0364477404</v>
      </c>
    </row>
    <row r="520" spans="1:3" x14ac:dyDescent="0.2">
      <c r="A520" t="s">
        <v>15</v>
      </c>
      <c r="B520">
        <v>79</v>
      </c>
      <c r="C520">
        <v>4065.7519359500998</v>
      </c>
    </row>
    <row r="521" spans="1:3" x14ac:dyDescent="0.2">
      <c r="A521" t="s">
        <v>15</v>
      </c>
      <c r="B521">
        <v>80</v>
      </c>
      <c r="C521">
        <v>4010.9701085256002</v>
      </c>
    </row>
    <row r="522" spans="1:3" x14ac:dyDescent="0.2">
      <c r="A522" t="s">
        <v>15</v>
      </c>
      <c r="B522">
        <v>81</v>
      </c>
      <c r="C522">
        <v>3959.012535799</v>
      </c>
    </row>
    <row r="523" spans="1:3" x14ac:dyDescent="0.2">
      <c r="A523" t="s">
        <v>15</v>
      </c>
      <c r="B523">
        <v>82</v>
      </c>
      <c r="C523">
        <v>3918.7344885520001</v>
      </c>
    </row>
    <row r="524" spans="1:3" x14ac:dyDescent="0.2">
      <c r="A524" t="s">
        <v>15</v>
      </c>
      <c r="B524">
        <v>83</v>
      </c>
      <c r="C524">
        <v>3860.6446025937998</v>
      </c>
    </row>
    <row r="525" spans="1:3" x14ac:dyDescent="0.2">
      <c r="A525" t="s">
        <v>15</v>
      </c>
      <c r="B525">
        <v>84</v>
      </c>
      <c r="C525">
        <v>3794.2495268664002</v>
      </c>
    </row>
    <row r="526" spans="1:3" x14ac:dyDescent="0.2">
      <c r="A526" t="s">
        <v>16</v>
      </c>
      <c r="B526">
        <v>10</v>
      </c>
      <c r="C526">
        <v>568.2848638854</v>
      </c>
    </row>
    <row r="527" spans="1:3" x14ac:dyDescent="0.2">
      <c r="A527" t="s">
        <v>16</v>
      </c>
      <c r="B527">
        <v>11</v>
      </c>
      <c r="C527">
        <v>2029.1343192538</v>
      </c>
    </row>
    <row r="528" spans="1:3" x14ac:dyDescent="0.2">
      <c r="A528" t="s">
        <v>16</v>
      </c>
      <c r="B528">
        <v>12</v>
      </c>
      <c r="C528">
        <v>3683.9080957739998</v>
      </c>
    </row>
    <row r="529" spans="1:3" x14ac:dyDescent="0.2">
      <c r="A529" t="s">
        <v>16</v>
      </c>
      <c r="B529">
        <v>13</v>
      </c>
      <c r="C529">
        <v>4944.3091503641999</v>
      </c>
    </row>
    <row r="530" spans="1:3" x14ac:dyDescent="0.2">
      <c r="A530" t="s">
        <v>16</v>
      </c>
      <c r="B530">
        <v>14</v>
      </c>
      <c r="C530">
        <v>5922.1156844538</v>
      </c>
    </row>
    <row r="531" spans="1:3" x14ac:dyDescent="0.2">
      <c r="A531" t="s">
        <v>16</v>
      </c>
      <c r="B531">
        <v>15</v>
      </c>
      <c r="C531">
        <v>6687.4521011610004</v>
      </c>
    </row>
    <row r="532" spans="1:3" x14ac:dyDescent="0.2">
      <c r="A532" t="s">
        <v>16</v>
      </c>
      <c r="B532">
        <v>16</v>
      </c>
      <c r="C532">
        <v>7553.9377036140004</v>
      </c>
    </row>
    <row r="533" spans="1:3" x14ac:dyDescent="0.2">
      <c r="A533" t="s">
        <v>16</v>
      </c>
      <c r="B533">
        <v>17</v>
      </c>
      <c r="C533">
        <v>8339.2471255777</v>
      </c>
    </row>
    <row r="534" spans="1:3" x14ac:dyDescent="0.2">
      <c r="A534" t="s">
        <v>16</v>
      </c>
      <c r="B534">
        <v>18</v>
      </c>
      <c r="C534">
        <v>8764.010715888</v>
      </c>
    </row>
    <row r="535" spans="1:3" x14ac:dyDescent="0.2">
      <c r="A535" t="s">
        <v>16</v>
      </c>
      <c r="B535">
        <v>19</v>
      </c>
      <c r="C535">
        <v>9090.4526647543007</v>
      </c>
    </row>
    <row r="536" spans="1:3" x14ac:dyDescent="0.2">
      <c r="A536" t="s">
        <v>16</v>
      </c>
      <c r="B536">
        <v>20</v>
      </c>
      <c r="C536">
        <v>9924.4918482066005</v>
      </c>
    </row>
    <row r="537" spans="1:3" x14ac:dyDescent="0.2">
      <c r="A537" t="s">
        <v>16</v>
      </c>
      <c r="B537">
        <v>21</v>
      </c>
      <c r="C537">
        <v>10281.380767335</v>
      </c>
    </row>
    <row r="538" spans="1:3" x14ac:dyDescent="0.2">
      <c r="A538" t="s">
        <v>16</v>
      </c>
      <c r="B538">
        <v>22</v>
      </c>
      <c r="C538">
        <v>10851.903506520301</v>
      </c>
    </row>
    <row r="539" spans="1:3" x14ac:dyDescent="0.2">
      <c r="A539" t="s">
        <v>16</v>
      </c>
      <c r="B539">
        <v>23</v>
      </c>
      <c r="C539">
        <v>11372.852508047999</v>
      </c>
    </row>
    <row r="540" spans="1:3" x14ac:dyDescent="0.2">
      <c r="A540" t="s">
        <v>16</v>
      </c>
      <c r="B540">
        <v>24</v>
      </c>
      <c r="C540">
        <v>11515.613408381399</v>
      </c>
    </row>
    <row r="541" spans="1:3" x14ac:dyDescent="0.2">
      <c r="A541" t="s">
        <v>16</v>
      </c>
      <c r="B541">
        <v>25</v>
      </c>
      <c r="C541">
        <v>11838.8511568008</v>
      </c>
    </row>
    <row r="542" spans="1:3" x14ac:dyDescent="0.2">
      <c r="A542" t="s">
        <v>16</v>
      </c>
      <c r="B542">
        <v>26</v>
      </c>
      <c r="C542">
        <v>11928.010229952601</v>
      </c>
    </row>
    <row r="543" spans="1:3" x14ac:dyDescent="0.2">
      <c r="A543" t="s">
        <v>16</v>
      </c>
      <c r="B543">
        <v>27</v>
      </c>
      <c r="C543">
        <v>12038.179539226499</v>
      </c>
    </row>
    <row r="544" spans="1:3" x14ac:dyDescent="0.2">
      <c r="A544" t="s">
        <v>16</v>
      </c>
      <c r="B544">
        <v>28</v>
      </c>
      <c r="C544">
        <v>12079.728501678001</v>
      </c>
    </row>
    <row r="545" spans="1:3" x14ac:dyDescent="0.2">
      <c r="A545" t="s">
        <v>16</v>
      </c>
      <c r="B545">
        <v>29</v>
      </c>
      <c r="C545">
        <v>12051.7255001009</v>
      </c>
    </row>
    <row r="546" spans="1:3" x14ac:dyDescent="0.2">
      <c r="A546" t="s">
        <v>16</v>
      </c>
      <c r="B546">
        <v>30</v>
      </c>
      <c r="C546">
        <v>12054.972057487201</v>
      </c>
    </row>
    <row r="547" spans="1:3" x14ac:dyDescent="0.2">
      <c r="A547" t="s">
        <v>16</v>
      </c>
      <c r="B547">
        <v>31</v>
      </c>
      <c r="C547">
        <v>11877.205919833301</v>
      </c>
    </row>
    <row r="548" spans="1:3" x14ac:dyDescent="0.2">
      <c r="A548" t="s">
        <v>16</v>
      </c>
      <c r="B548">
        <v>32</v>
      </c>
      <c r="C548">
        <v>11861.144696191701</v>
      </c>
    </row>
    <row r="549" spans="1:3" x14ac:dyDescent="0.2">
      <c r="A549" t="s">
        <v>16</v>
      </c>
      <c r="B549">
        <v>33</v>
      </c>
      <c r="C549">
        <v>11758.249648560601</v>
      </c>
    </row>
    <row r="550" spans="1:3" x14ac:dyDescent="0.2">
      <c r="A550" t="s">
        <v>16</v>
      </c>
      <c r="B550">
        <v>34</v>
      </c>
      <c r="C550">
        <v>11539.3857996522</v>
      </c>
    </row>
    <row r="551" spans="1:3" x14ac:dyDescent="0.2">
      <c r="A551" t="s">
        <v>16</v>
      </c>
      <c r="B551">
        <v>35</v>
      </c>
      <c r="C551">
        <v>11329.9804182352</v>
      </c>
    </row>
    <row r="552" spans="1:3" x14ac:dyDescent="0.2">
      <c r="A552" t="s">
        <v>16</v>
      </c>
      <c r="B552">
        <v>36</v>
      </c>
      <c r="C552">
        <v>11121.596381851001</v>
      </c>
    </row>
    <row r="553" spans="1:3" x14ac:dyDescent="0.2">
      <c r="A553" t="s">
        <v>16</v>
      </c>
      <c r="B553">
        <v>37</v>
      </c>
      <c r="C553">
        <v>10901.379677583</v>
      </c>
    </row>
    <row r="554" spans="1:3" x14ac:dyDescent="0.2">
      <c r="A554" t="s">
        <v>16</v>
      </c>
      <c r="B554">
        <v>38</v>
      </c>
      <c r="C554">
        <v>10733.164020635</v>
      </c>
    </row>
    <row r="555" spans="1:3" x14ac:dyDescent="0.2">
      <c r="A555" t="s">
        <v>16</v>
      </c>
      <c r="B555">
        <v>39</v>
      </c>
      <c r="C555">
        <v>10566.3266315316</v>
      </c>
    </row>
    <row r="556" spans="1:3" x14ac:dyDescent="0.2">
      <c r="A556" t="s">
        <v>16</v>
      </c>
      <c r="B556">
        <v>40</v>
      </c>
      <c r="C556">
        <v>10360.067918631599</v>
      </c>
    </row>
    <row r="557" spans="1:3" x14ac:dyDescent="0.2">
      <c r="A557" t="s">
        <v>16</v>
      </c>
      <c r="B557">
        <v>41</v>
      </c>
      <c r="C557">
        <v>10176.833618198199</v>
      </c>
    </row>
    <row r="558" spans="1:3" x14ac:dyDescent="0.2">
      <c r="A558" t="s">
        <v>16</v>
      </c>
      <c r="B558">
        <v>42</v>
      </c>
      <c r="C558">
        <v>10007.6886988568</v>
      </c>
    </row>
    <row r="559" spans="1:3" x14ac:dyDescent="0.2">
      <c r="A559" t="s">
        <v>16</v>
      </c>
      <c r="B559">
        <v>43</v>
      </c>
      <c r="C559">
        <v>9835.7688800399992</v>
      </c>
    </row>
    <row r="560" spans="1:3" x14ac:dyDescent="0.2">
      <c r="A560" t="s">
        <v>16</v>
      </c>
      <c r="B560">
        <v>44</v>
      </c>
      <c r="C560">
        <v>9670.9587502610993</v>
      </c>
    </row>
    <row r="561" spans="1:3" x14ac:dyDescent="0.2">
      <c r="A561" t="s">
        <v>16</v>
      </c>
      <c r="B561">
        <v>45</v>
      </c>
      <c r="C561">
        <v>9543.8808248163004</v>
      </c>
    </row>
    <row r="562" spans="1:3" x14ac:dyDescent="0.2">
      <c r="A562" t="s">
        <v>16</v>
      </c>
      <c r="B562">
        <v>46</v>
      </c>
      <c r="C562">
        <v>9361.8603326976008</v>
      </c>
    </row>
    <row r="563" spans="1:3" x14ac:dyDescent="0.2">
      <c r="A563" t="s">
        <v>16</v>
      </c>
      <c r="B563">
        <v>47</v>
      </c>
      <c r="C563">
        <v>9209.9114697599998</v>
      </c>
    </row>
    <row r="564" spans="1:3" x14ac:dyDescent="0.2">
      <c r="A564" t="s">
        <v>16</v>
      </c>
      <c r="B564">
        <v>48</v>
      </c>
      <c r="C564">
        <v>9094.7791650351992</v>
      </c>
    </row>
    <row r="565" spans="1:3" x14ac:dyDescent="0.2">
      <c r="A565" t="s">
        <v>16</v>
      </c>
      <c r="B565">
        <v>49</v>
      </c>
      <c r="C565">
        <v>8958.7680057571997</v>
      </c>
    </row>
    <row r="566" spans="1:3" x14ac:dyDescent="0.2">
      <c r="A566" t="s">
        <v>16</v>
      </c>
      <c r="B566">
        <v>50</v>
      </c>
      <c r="C566">
        <v>8823.7365930714004</v>
      </c>
    </row>
    <row r="567" spans="1:3" x14ac:dyDescent="0.2">
      <c r="A567" t="s">
        <v>16</v>
      </c>
      <c r="B567">
        <v>51</v>
      </c>
      <c r="C567">
        <v>8763.3959406335998</v>
      </c>
    </row>
    <row r="568" spans="1:3" x14ac:dyDescent="0.2">
      <c r="A568" t="s">
        <v>16</v>
      </c>
      <c r="B568">
        <v>52</v>
      </c>
      <c r="C568">
        <v>8700.5681974275994</v>
      </c>
    </row>
    <row r="569" spans="1:3" x14ac:dyDescent="0.2">
      <c r="A569" t="s">
        <v>16</v>
      </c>
      <c r="B569">
        <v>53</v>
      </c>
      <c r="C569">
        <v>8623.1032819335996</v>
      </c>
    </row>
    <row r="570" spans="1:3" x14ac:dyDescent="0.2">
      <c r="A570" t="s">
        <v>16</v>
      </c>
      <c r="B570">
        <v>54</v>
      </c>
      <c r="C570">
        <v>8560.0135727567995</v>
      </c>
    </row>
    <row r="571" spans="1:3" x14ac:dyDescent="0.2">
      <c r="A571" t="s">
        <v>16</v>
      </c>
      <c r="B571">
        <v>55</v>
      </c>
      <c r="C571">
        <v>8436.1890627090997</v>
      </c>
    </row>
    <row r="572" spans="1:3" x14ac:dyDescent="0.2">
      <c r="A572" t="s">
        <v>16</v>
      </c>
      <c r="B572">
        <v>56</v>
      </c>
      <c r="C572">
        <v>8399.2134408462007</v>
      </c>
    </row>
    <row r="573" spans="1:3" x14ac:dyDescent="0.2">
      <c r="A573" t="s">
        <v>16</v>
      </c>
      <c r="B573">
        <v>57</v>
      </c>
      <c r="C573">
        <v>8316.6310694870008</v>
      </c>
    </row>
    <row r="574" spans="1:3" x14ac:dyDescent="0.2">
      <c r="A574" t="s">
        <v>16</v>
      </c>
      <c r="B574">
        <v>58</v>
      </c>
      <c r="C574">
        <v>8281.1691938040003</v>
      </c>
    </row>
    <row r="575" spans="1:3" x14ac:dyDescent="0.2">
      <c r="A575" t="s">
        <v>16</v>
      </c>
      <c r="B575">
        <v>59</v>
      </c>
      <c r="C575">
        <v>8291.0458344568997</v>
      </c>
    </row>
    <row r="576" spans="1:3" x14ac:dyDescent="0.2">
      <c r="A576" t="s">
        <v>16</v>
      </c>
      <c r="B576">
        <v>60</v>
      </c>
      <c r="C576">
        <v>8340.6746478648001</v>
      </c>
    </row>
    <row r="577" spans="1:3" x14ac:dyDescent="0.2">
      <c r="A577" t="s">
        <v>16</v>
      </c>
      <c r="B577">
        <v>61</v>
      </c>
      <c r="C577">
        <v>8464.4677549852004</v>
      </c>
    </row>
    <row r="578" spans="1:3" x14ac:dyDescent="0.2">
      <c r="A578" t="s">
        <v>16</v>
      </c>
      <c r="B578">
        <v>62</v>
      </c>
      <c r="C578">
        <v>8525.4545397163001</v>
      </c>
    </row>
    <row r="579" spans="1:3" x14ac:dyDescent="0.2">
      <c r="A579" t="s">
        <v>16</v>
      </c>
      <c r="B579">
        <v>63</v>
      </c>
      <c r="C579">
        <v>8744.1801245414008</v>
      </c>
    </row>
    <row r="580" spans="1:3" x14ac:dyDescent="0.2">
      <c r="A580" t="s">
        <v>16</v>
      </c>
      <c r="B580">
        <v>64</v>
      </c>
      <c r="C580">
        <v>8954.6960557999992</v>
      </c>
    </row>
    <row r="581" spans="1:3" x14ac:dyDescent="0.2">
      <c r="A581" t="s">
        <v>16</v>
      </c>
      <c r="B581">
        <v>65</v>
      </c>
      <c r="C581">
        <v>8998.1125864827009</v>
      </c>
    </row>
    <row r="582" spans="1:3" x14ac:dyDescent="0.2">
      <c r="A582" t="s">
        <v>16</v>
      </c>
      <c r="B582">
        <v>66</v>
      </c>
      <c r="C582">
        <v>9161.3479826557996</v>
      </c>
    </row>
    <row r="583" spans="1:3" x14ac:dyDescent="0.2">
      <c r="A583" t="s">
        <v>16</v>
      </c>
      <c r="B583">
        <v>67</v>
      </c>
      <c r="C583">
        <v>9428.4348396557998</v>
      </c>
    </row>
    <row r="584" spans="1:3" x14ac:dyDescent="0.2">
      <c r="A584" t="s">
        <v>16</v>
      </c>
      <c r="B584">
        <v>68</v>
      </c>
      <c r="C584">
        <v>9656.7917880542009</v>
      </c>
    </row>
    <row r="585" spans="1:3" x14ac:dyDescent="0.2">
      <c r="A585" t="s">
        <v>16</v>
      </c>
      <c r="B585">
        <v>69</v>
      </c>
      <c r="C585">
        <v>9922.6397559447996</v>
      </c>
    </row>
    <row r="586" spans="1:3" x14ac:dyDescent="0.2">
      <c r="A586" t="s">
        <v>16</v>
      </c>
      <c r="B586">
        <v>70</v>
      </c>
      <c r="C586">
        <v>10245.4396833176</v>
      </c>
    </row>
    <row r="587" spans="1:3" x14ac:dyDescent="0.2">
      <c r="A587" t="s">
        <v>16</v>
      </c>
      <c r="B587">
        <v>71</v>
      </c>
      <c r="C587">
        <v>10512.153849419999</v>
      </c>
    </row>
    <row r="588" spans="1:3" x14ac:dyDescent="0.2">
      <c r="A588" t="s">
        <v>16</v>
      </c>
      <c r="B588">
        <v>72</v>
      </c>
      <c r="C588">
        <v>10616.407351334101</v>
      </c>
    </row>
    <row r="589" spans="1:3" x14ac:dyDescent="0.2">
      <c r="A589" t="s">
        <v>16</v>
      </c>
      <c r="B589">
        <v>73</v>
      </c>
      <c r="C589">
        <v>10820.922828385999</v>
      </c>
    </row>
    <row r="590" spans="1:3" x14ac:dyDescent="0.2">
      <c r="A590" t="s">
        <v>16</v>
      </c>
      <c r="B590">
        <v>74</v>
      </c>
      <c r="C590">
        <v>11072.950182376</v>
      </c>
    </row>
    <row r="591" spans="1:3" x14ac:dyDescent="0.2">
      <c r="A591" t="s">
        <v>16</v>
      </c>
      <c r="B591">
        <v>75</v>
      </c>
      <c r="C591">
        <v>11142.631371129701</v>
      </c>
    </row>
    <row r="592" spans="1:3" x14ac:dyDescent="0.2">
      <c r="A592" t="s">
        <v>16</v>
      </c>
      <c r="B592">
        <v>76</v>
      </c>
      <c r="C592">
        <v>11186.907761771199</v>
      </c>
    </row>
    <row r="593" spans="1:3" x14ac:dyDescent="0.2">
      <c r="A593" t="s">
        <v>16</v>
      </c>
      <c r="B593">
        <v>77</v>
      </c>
      <c r="C593">
        <v>11282.358822824999</v>
      </c>
    </row>
    <row r="594" spans="1:3" x14ac:dyDescent="0.2">
      <c r="A594" t="s">
        <v>16</v>
      </c>
      <c r="B594">
        <v>78</v>
      </c>
      <c r="C594">
        <v>11254.936737006101</v>
      </c>
    </row>
    <row r="595" spans="1:3" x14ac:dyDescent="0.2">
      <c r="A595" t="s">
        <v>16</v>
      </c>
      <c r="B595">
        <v>79</v>
      </c>
      <c r="C595">
        <v>11405.0989496819</v>
      </c>
    </row>
    <row r="596" spans="1:3" x14ac:dyDescent="0.2">
      <c r="A596" t="s">
        <v>16</v>
      </c>
      <c r="B596">
        <v>80</v>
      </c>
      <c r="C596">
        <v>11294.090593618799</v>
      </c>
    </row>
    <row r="597" spans="1:3" x14ac:dyDescent="0.2">
      <c r="A597" t="s">
        <v>16</v>
      </c>
      <c r="B597">
        <v>81</v>
      </c>
      <c r="C597">
        <v>11344.165977652599</v>
      </c>
    </row>
    <row r="598" spans="1:3" x14ac:dyDescent="0.2">
      <c r="A598" t="s">
        <v>16</v>
      </c>
      <c r="B598">
        <v>82</v>
      </c>
      <c r="C598">
        <v>11452.56196556</v>
      </c>
    </row>
    <row r="599" spans="1:3" x14ac:dyDescent="0.2">
      <c r="A599" t="s">
        <v>16</v>
      </c>
      <c r="B599">
        <v>83</v>
      </c>
      <c r="C599">
        <v>11373.222541753201</v>
      </c>
    </row>
    <row r="600" spans="1:3" x14ac:dyDescent="0.2">
      <c r="A600" t="s">
        <v>16</v>
      </c>
      <c r="B600">
        <v>84</v>
      </c>
      <c r="C600">
        <v>11271.1260986296</v>
      </c>
    </row>
    <row r="601" spans="1:3" x14ac:dyDescent="0.2">
      <c r="A601" t="s">
        <v>17</v>
      </c>
      <c r="B601">
        <v>11</v>
      </c>
      <c r="C601">
        <v>1.1705235711999999</v>
      </c>
    </row>
    <row r="602" spans="1:3" x14ac:dyDescent="0.2">
      <c r="A602" t="s">
        <v>17</v>
      </c>
      <c r="B602">
        <v>12</v>
      </c>
      <c r="C602">
        <v>1.3730111035999999</v>
      </c>
    </row>
    <row r="603" spans="1:3" x14ac:dyDescent="0.2">
      <c r="A603" t="s">
        <v>17</v>
      </c>
      <c r="B603">
        <v>13</v>
      </c>
      <c r="C603">
        <v>1.3458258756000001</v>
      </c>
    </row>
    <row r="604" spans="1:3" x14ac:dyDescent="0.2">
      <c r="A604" t="s">
        <v>17</v>
      </c>
      <c r="B604">
        <v>14</v>
      </c>
      <c r="C604">
        <v>4.8972892121999996</v>
      </c>
    </row>
    <row r="605" spans="1:3" x14ac:dyDescent="0.2">
      <c r="A605" t="s">
        <v>17</v>
      </c>
      <c r="B605">
        <v>15</v>
      </c>
      <c r="C605">
        <v>10.726859603799999</v>
      </c>
    </row>
    <row r="606" spans="1:3" x14ac:dyDescent="0.2">
      <c r="A606" t="s">
        <v>17</v>
      </c>
      <c r="B606">
        <v>16</v>
      </c>
      <c r="C606">
        <v>13.923316284</v>
      </c>
    </row>
    <row r="607" spans="1:3" x14ac:dyDescent="0.2">
      <c r="A607" t="s">
        <v>17</v>
      </c>
      <c r="B607">
        <v>17</v>
      </c>
      <c r="C607">
        <v>13.901836107199999</v>
      </c>
    </row>
    <row r="608" spans="1:3" x14ac:dyDescent="0.2">
      <c r="A608" t="s">
        <v>17</v>
      </c>
      <c r="B608">
        <v>18</v>
      </c>
      <c r="C608">
        <v>13.626590416399999</v>
      </c>
    </row>
    <row r="609" spans="1:3" x14ac:dyDescent="0.2">
      <c r="A609" t="s">
        <v>17</v>
      </c>
      <c r="B609">
        <v>19</v>
      </c>
      <c r="C609">
        <v>17.181087904999998</v>
      </c>
    </row>
    <row r="610" spans="1:3" x14ac:dyDescent="0.2">
      <c r="A610" t="s">
        <v>17</v>
      </c>
      <c r="B610">
        <v>20</v>
      </c>
      <c r="C610">
        <v>21.0378859488</v>
      </c>
    </row>
    <row r="611" spans="1:3" x14ac:dyDescent="0.2">
      <c r="A611" t="s">
        <v>17</v>
      </c>
      <c r="B611">
        <v>21</v>
      </c>
      <c r="C611">
        <v>24.472943104900001</v>
      </c>
    </row>
    <row r="612" spans="1:3" x14ac:dyDescent="0.2">
      <c r="A612" t="s">
        <v>17</v>
      </c>
      <c r="B612">
        <v>22</v>
      </c>
      <c r="C612">
        <v>24.323003601500002</v>
      </c>
    </row>
    <row r="613" spans="1:3" x14ac:dyDescent="0.2">
      <c r="A613" t="s">
        <v>17</v>
      </c>
      <c r="B613">
        <v>23</v>
      </c>
      <c r="C613">
        <v>29.490412490099999</v>
      </c>
    </row>
    <row r="614" spans="1:3" x14ac:dyDescent="0.2">
      <c r="A614" t="s">
        <v>17</v>
      </c>
      <c r="B614">
        <v>24</v>
      </c>
      <c r="C614">
        <v>41.908529890499999</v>
      </c>
    </row>
    <row r="615" spans="1:3" x14ac:dyDescent="0.2">
      <c r="A615" t="s">
        <v>17</v>
      </c>
      <c r="B615">
        <v>25</v>
      </c>
      <c r="C615">
        <v>55.0948318636</v>
      </c>
    </row>
    <row r="616" spans="1:3" x14ac:dyDescent="0.2">
      <c r="A616" t="s">
        <v>17</v>
      </c>
      <c r="B616">
        <v>26</v>
      </c>
      <c r="C616">
        <v>57.731530462400002</v>
      </c>
    </row>
    <row r="617" spans="1:3" x14ac:dyDescent="0.2">
      <c r="A617" t="s">
        <v>17</v>
      </c>
      <c r="B617">
        <v>27</v>
      </c>
      <c r="C617">
        <v>59.747492791900001</v>
      </c>
    </row>
    <row r="618" spans="1:3" x14ac:dyDescent="0.2">
      <c r="A618" t="s">
        <v>17</v>
      </c>
      <c r="B618">
        <v>28</v>
      </c>
      <c r="C618">
        <v>66.474518053200001</v>
      </c>
    </row>
    <row r="619" spans="1:3" x14ac:dyDescent="0.2">
      <c r="A619" t="s">
        <v>17</v>
      </c>
      <c r="B619">
        <v>29</v>
      </c>
      <c r="C619">
        <v>65.158026770700005</v>
      </c>
    </row>
    <row r="620" spans="1:3" x14ac:dyDescent="0.2">
      <c r="A620" t="s">
        <v>17</v>
      </c>
      <c r="B620">
        <v>30</v>
      </c>
      <c r="C620">
        <v>76.8885214875</v>
      </c>
    </row>
    <row r="621" spans="1:3" x14ac:dyDescent="0.2">
      <c r="A621" t="s">
        <v>17</v>
      </c>
      <c r="B621">
        <v>31</v>
      </c>
      <c r="C621">
        <v>80.212527076200004</v>
      </c>
    </row>
    <row r="622" spans="1:3" x14ac:dyDescent="0.2">
      <c r="A622" t="s">
        <v>17</v>
      </c>
      <c r="B622">
        <v>32</v>
      </c>
      <c r="C622">
        <v>87.073856419899997</v>
      </c>
    </row>
    <row r="623" spans="1:3" x14ac:dyDescent="0.2">
      <c r="A623" t="s">
        <v>17</v>
      </c>
      <c r="B623">
        <v>33</v>
      </c>
      <c r="C623">
        <v>85.349858712699998</v>
      </c>
    </row>
    <row r="624" spans="1:3" x14ac:dyDescent="0.2">
      <c r="A624" t="s">
        <v>17</v>
      </c>
      <c r="B624">
        <v>34</v>
      </c>
      <c r="C624">
        <v>83.6597134509</v>
      </c>
    </row>
    <row r="625" spans="1:3" x14ac:dyDescent="0.2">
      <c r="A625" t="s">
        <v>17</v>
      </c>
      <c r="B625">
        <v>35</v>
      </c>
      <c r="C625">
        <v>89.460840510200001</v>
      </c>
    </row>
    <row r="626" spans="1:3" x14ac:dyDescent="0.2">
      <c r="A626" t="s">
        <v>17</v>
      </c>
      <c r="B626">
        <v>36</v>
      </c>
      <c r="C626">
        <v>95.167415037500007</v>
      </c>
    </row>
    <row r="627" spans="1:3" x14ac:dyDescent="0.2">
      <c r="A627" t="s">
        <v>17</v>
      </c>
      <c r="B627">
        <v>37</v>
      </c>
      <c r="C627">
        <v>96.399482643599995</v>
      </c>
    </row>
    <row r="628" spans="1:3" x14ac:dyDescent="0.2">
      <c r="A628" t="s">
        <v>17</v>
      </c>
      <c r="B628">
        <v>38</v>
      </c>
      <c r="C628">
        <v>99.211638184500003</v>
      </c>
    </row>
    <row r="629" spans="1:3" x14ac:dyDescent="0.2">
      <c r="A629" t="s">
        <v>17</v>
      </c>
      <c r="B629">
        <v>39</v>
      </c>
      <c r="C629">
        <v>103.228772036</v>
      </c>
    </row>
    <row r="630" spans="1:3" x14ac:dyDescent="0.2">
      <c r="A630" t="s">
        <v>17</v>
      </c>
      <c r="B630">
        <v>40</v>
      </c>
      <c r="C630">
        <v>109.6509704528</v>
      </c>
    </row>
    <row r="631" spans="1:3" x14ac:dyDescent="0.2">
      <c r="A631" t="s">
        <v>17</v>
      </c>
      <c r="B631">
        <v>41</v>
      </c>
      <c r="C631">
        <v>114.15231715340001</v>
      </c>
    </row>
    <row r="632" spans="1:3" x14ac:dyDescent="0.2">
      <c r="A632" t="s">
        <v>17</v>
      </c>
      <c r="B632">
        <v>42</v>
      </c>
      <c r="C632">
        <v>120.882167338</v>
      </c>
    </row>
    <row r="633" spans="1:3" x14ac:dyDescent="0.2">
      <c r="A633" t="s">
        <v>17</v>
      </c>
      <c r="B633">
        <v>43</v>
      </c>
      <c r="C633">
        <v>126.879215938</v>
      </c>
    </row>
    <row r="634" spans="1:3" x14ac:dyDescent="0.2">
      <c r="A634" t="s">
        <v>17</v>
      </c>
      <c r="B634">
        <v>44</v>
      </c>
      <c r="C634">
        <v>131.07455507739999</v>
      </c>
    </row>
    <row r="635" spans="1:3" x14ac:dyDescent="0.2">
      <c r="A635" t="s">
        <v>17</v>
      </c>
      <c r="B635">
        <v>45</v>
      </c>
      <c r="C635">
        <v>137.32311572559999</v>
      </c>
    </row>
    <row r="636" spans="1:3" x14ac:dyDescent="0.2">
      <c r="A636" t="s">
        <v>17</v>
      </c>
      <c r="B636">
        <v>46</v>
      </c>
      <c r="C636">
        <v>142.8613061328</v>
      </c>
    </row>
    <row r="637" spans="1:3" x14ac:dyDescent="0.2">
      <c r="A637" t="s">
        <v>17</v>
      </c>
      <c r="B637">
        <v>47</v>
      </c>
      <c r="C637">
        <v>153.4894042009</v>
      </c>
    </row>
    <row r="638" spans="1:3" x14ac:dyDescent="0.2">
      <c r="A638" t="s">
        <v>17</v>
      </c>
      <c r="B638">
        <v>48</v>
      </c>
      <c r="C638">
        <v>159.9964708862</v>
      </c>
    </row>
    <row r="639" spans="1:3" x14ac:dyDescent="0.2">
      <c r="A639" t="s">
        <v>17</v>
      </c>
      <c r="B639">
        <v>49</v>
      </c>
      <c r="C639">
        <v>178.23892247200001</v>
      </c>
    </row>
    <row r="640" spans="1:3" x14ac:dyDescent="0.2">
      <c r="A640" t="s">
        <v>17</v>
      </c>
      <c r="B640">
        <v>50</v>
      </c>
      <c r="C640">
        <v>192.3572709824</v>
      </c>
    </row>
    <row r="641" spans="1:3" x14ac:dyDescent="0.2">
      <c r="A641" t="s">
        <v>17</v>
      </c>
      <c r="B641">
        <v>51</v>
      </c>
      <c r="C641">
        <v>222.04036664259999</v>
      </c>
    </row>
    <row r="642" spans="1:3" x14ac:dyDescent="0.2">
      <c r="A642" t="s">
        <v>17</v>
      </c>
      <c r="B642">
        <v>52</v>
      </c>
      <c r="C642">
        <v>245.14620849600001</v>
      </c>
    </row>
    <row r="643" spans="1:3" x14ac:dyDescent="0.2">
      <c r="A643" t="s">
        <v>17</v>
      </c>
      <c r="B643">
        <v>53</v>
      </c>
      <c r="C643">
        <v>272.03839228980002</v>
      </c>
    </row>
    <row r="644" spans="1:3" x14ac:dyDescent="0.2">
      <c r="A644" t="s">
        <v>17</v>
      </c>
      <c r="B644">
        <v>54</v>
      </c>
      <c r="C644">
        <v>283.090738816</v>
      </c>
    </row>
    <row r="645" spans="1:3" x14ac:dyDescent="0.2">
      <c r="A645" t="s">
        <v>17</v>
      </c>
      <c r="B645">
        <v>55</v>
      </c>
      <c r="C645">
        <v>298.58285879800002</v>
      </c>
    </row>
    <row r="646" spans="1:3" x14ac:dyDescent="0.2">
      <c r="A646" t="s">
        <v>17</v>
      </c>
      <c r="B646">
        <v>56</v>
      </c>
      <c r="C646">
        <v>316.50055312320001</v>
      </c>
    </row>
    <row r="647" spans="1:3" x14ac:dyDescent="0.2">
      <c r="A647" t="s">
        <v>17</v>
      </c>
      <c r="B647">
        <v>57</v>
      </c>
      <c r="C647">
        <v>341.31331120800002</v>
      </c>
    </row>
    <row r="648" spans="1:3" x14ac:dyDescent="0.2">
      <c r="A648" t="s">
        <v>17</v>
      </c>
      <c r="B648">
        <v>58</v>
      </c>
      <c r="C648">
        <v>383.58291689219999</v>
      </c>
    </row>
    <row r="649" spans="1:3" x14ac:dyDescent="0.2">
      <c r="A649" t="s">
        <v>17</v>
      </c>
      <c r="B649">
        <v>59</v>
      </c>
      <c r="C649">
        <v>413.59464233189999</v>
      </c>
    </row>
    <row r="650" spans="1:3" x14ac:dyDescent="0.2">
      <c r="A650" t="s">
        <v>17</v>
      </c>
      <c r="B650">
        <v>60</v>
      </c>
      <c r="C650">
        <v>460.40647218740003</v>
      </c>
    </row>
    <row r="651" spans="1:3" x14ac:dyDescent="0.2">
      <c r="A651" t="s">
        <v>17</v>
      </c>
      <c r="B651">
        <v>61</v>
      </c>
      <c r="C651">
        <v>506.93173340160001</v>
      </c>
    </row>
    <row r="652" spans="1:3" x14ac:dyDescent="0.2">
      <c r="A652" t="s">
        <v>17</v>
      </c>
      <c r="B652">
        <v>62</v>
      </c>
      <c r="C652">
        <v>549.95658377239999</v>
      </c>
    </row>
    <row r="653" spans="1:3" x14ac:dyDescent="0.2">
      <c r="A653" t="s">
        <v>17</v>
      </c>
      <c r="B653">
        <v>63</v>
      </c>
      <c r="C653">
        <v>596.09424285720002</v>
      </c>
    </row>
    <row r="654" spans="1:3" x14ac:dyDescent="0.2">
      <c r="A654" t="s">
        <v>17</v>
      </c>
      <c r="B654">
        <v>64</v>
      </c>
      <c r="C654">
        <v>645.73182860550003</v>
      </c>
    </row>
    <row r="655" spans="1:3" x14ac:dyDescent="0.2">
      <c r="A655" t="s">
        <v>17</v>
      </c>
      <c r="B655">
        <v>65</v>
      </c>
      <c r="C655">
        <v>708.00915118859996</v>
      </c>
    </row>
    <row r="656" spans="1:3" x14ac:dyDescent="0.2">
      <c r="A656" t="s">
        <v>17</v>
      </c>
      <c r="B656">
        <v>66</v>
      </c>
      <c r="C656">
        <v>754.64806175880005</v>
      </c>
    </row>
    <row r="657" spans="1:3" x14ac:dyDescent="0.2">
      <c r="A657" t="s">
        <v>17</v>
      </c>
      <c r="B657">
        <v>67</v>
      </c>
      <c r="C657">
        <v>780.49014759680006</v>
      </c>
    </row>
    <row r="658" spans="1:3" x14ac:dyDescent="0.2">
      <c r="A658" t="s">
        <v>17</v>
      </c>
      <c r="B658">
        <v>68</v>
      </c>
      <c r="C658">
        <v>836.70541962719994</v>
      </c>
    </row>
    <row r="659" spans="1:3" x14ac:dyDescent="0.2">
      <c r="A659" t="s">
        <v>17</v>
      </c>
      <c r="B659">
        <v>69</v>
      </c>
      <c r="C659">
        <v>923.23037472919998</v>
      </c>
    </row>
    <row r="660" spans="1:3" x14ac:dyDescent="0.2">
      <c r="A660" t="s">
        <v>17</v>
      </c>
      <c r="B660">
        <v>70</v>
      </c>
      <c r="C660">
        <v>1005.4783430908</v>
      </c>
    </row>
    <row r="661" spans="1:3" x14ac:dyDescent="0.2">
      <c r="A661" t="s">
        <v>17</v>
      </c>
      <c r="B661">
        <v>71</v>
      </c>
      <c r="C661">
        <v>1090.0634697667999</v>
      </c>
    </row>
    <row r="662" spans="1:3" x14ac:dyDescent="0.2">
      <c r="A662" t="s">
        <v>17</v>
      </c>
      <c r="B662">
        <v>72</v>
      </c>
      <c r="C662">
        <v>1166.0168749658001</v>
      </c>
    </row>
    <row r="663" spans="1:3" x14ac:dyDescent="0.2">
      <c r="A663" t="s">
        <v>17</v>
      </c>
      <c r="B663">
        <v>73</v>
      </c>
      <c r="C663">
        <v>1248.0846600089999</v>
      </c>
    </row>
    <row r="664" spans="1:3" x14ac:dyDescent="0.2">
      <c r="A664" t="s">
        <v>17</v>
      </c>
      <c r="B664">
        <v>74</v>
      </c>
      <c r="C664">
        <v>1303.2636135124999</v>
      </c>
    </row>
    <row r="665" spans="1:3" x14ac:dyDescent="0.2">
      <c r="A665" t="s">
        <v>17</v>
      </c>
      <c r="B665">
        <v>75</v>
      </c>
      <c r="C665">
        <v>1355.7767670963999</v>
      </c>
    </row>
    <row r="666" spans="1:3" x14ac:dyDescent="0.2">
      <c r="A666" t="s">
        <v>17</v>
      </c>
      <c r="B666">
        <v>76</v>
      </c>
      <c r="C666">
        <v>1387.7993657459999</v>
      </c>
    </row>
    <row r="667" spans="1:3" x14ac:dyDescent="0.2">
      <c r="A667" t="s">
        <v>17</v>
      </c>
      <c r="B667">
        <v>77</v>
      </c>
      <c r="C667">
        <v>1413.3390042312001</v>
      </c>
    </row>
    <row r="668" spans="1:3" x14ac:dyDescent="0.2">
      <c r="A668" t="s">
        <v>17</v>
      </c>
      <c r="B668">
        <v>78</v>
      </c>
      <c r="C668">
        <v>1439.2673672904</v>
      </c>
    </row>
    <row r="669" spans="1:3" x14ac:dyDescent="0.2">
      <c r="A669" t="s">
        <v>17</v>
      </c>
      <c r="B669">
        <v>79</v>
      </c>
      <c r="C669">
        <v>1462.3416012590001</v>
      </c>
    </row>
    <row r="670" spans="1:3" x14ac:dyDescent="0.2">
      <c r="A670" t="s">
        <v>17</v>
      </c>
      <c r="B670">
        <v>80</v>
      </c>
      <c r="C670">
        <v>1488.1359335177999</v>
      </c>
    </row>
    <row r="671" spans="1:3" x14ac:dyDescent="0.2">
      <c r="A671" t="s">
        <v>17</v>
      </c>
      <c r="B671">
        <v>81</v>
      </c>
      <c r="C671">
        <v>1521.87689563</v>
      </c>
    </row>
    <row r="672" spans="1:3" x14ac:dyDescent="0.2">
      <c r="A672" t="s">
        <v>17</v>
      </c>
      <c r="B672">
        <v>82</v>
      </c>
      <c r="C672">
        <v>1546.1705310216</v>
      </c>
    </row>
    <row r="673" spans="1:3" x14ac:dyDescent="0.2">
      <c r="A673" t="s">
        <v>17</v>
      </c>
      <c r="B673">
        <v>83</v>
      </c>
      <c r="C673">
        <v>1577.4374677272001</v>
      </c>
    </row>
    <row r="674" spans="1:3" x14ac:dyDescent="0.2">
      <c r="A674" t="s">
        <v>17</v>
      </c>
      <c r="B674">
        <v>84</v>
      </c>
      <c r="C674">
        <v>1637.4550405499999</v>
      </c>
    </row>
    <row r="675" spans="1:3" x14ac:dyDescent="0.2">
      <c r="A675" t="s">
        <v>18</v>
      </c>
      <c r="B675">
        <v>11</v>
      </c>
      <c r="C675">
        <v>12.397746270400001</v>
      </c>
    </row>
    <row r="676" spans="1:3" x14ac:dyDescent="0.2">
      <c r="A676" t="s">
        <v>18</v>
      </c>
      <c r="B676">
        <v>12</v>
      </c>
      <c r="C676">
        <v>81.910514691800003</v>
      </c>
    </row>
    <row r="677" spans="1:3" x14ac:dyDescent="0.2">
      <c r="A677" t="s">
        <v>18</v>
      </c>
      <c r="B677">
        <v>13</v>
      </c>
      <c r="C677">
        <v>124.74583902809999</v>
      </c>
    </row>
    <row r="678" spans="1:3" x14ac:dyDescent="0.2">
      <c r="A678" t="s">
        <v>18</v>
      </c>
      <c r="B678">
        <v>14</v>
      </c>
      <c r="C678">
        <v>147.55002683519999</v>
      </c>
    </row>
    <row r="679" spans="1:3" x14ac:dyDescent="0.2">
      <c r="A679" t="s">
        <v>18</v>
      </c>
      <c r="B679">
        <v>15</v>
      </c>
      <c r="C679">
        <v>196.32644592369999</v>
      </c>
    </row>
    <row r="680" spans="1:3" x14ac:dyDescent="0.2">
      <c r="A680" t="s">
        <v>18</v>
      </c>
      <c r="B680">
        <v>16</v>
      </c>
      <c r="C680">
        <v>248.49099891</v>
      </c>
    </row>
    <row r="681" spans="1:3" x14ac:dyDescent="0.2">
      <c r="A681" t="s">
        <v>18</v>
      </c>
      <c r="B681">
        <v>17</v>
      </c>
      <c r="C681">
        <v>250.07429674880001</v>
      </c>
    </row>
    <row r="682" spans="1:3" x14ac:dyDescent="0.2">
      <c r="A682" t="s">
        <v>18</v>
      </c>
      <c r="B682">
        <v>18</v>
      </c>
      <c r="C682">
        <v>265.07718005470002</v>
      </c>
    </row>
    <row r="683" spans="1:3" x14ac:dyDescent="0.2">
      <c r="A683" t="s">
        <v>18</v>
      </c>
      <c r="B683">
        <v>19</v>
      </c>
      <c r="C683">
        <v>308.59949085049999</v>
      </c>
    </row>
    <row r="684" spans="1:3" x14ac:dyDescent="0.2">
      <c r="A684" t="s">
        <v>18</v>
      </c>
      <c r="B684">
        <v>20</v>
      </c>
      <c r="C684">
        <v>347.62679904959998</v>
      </c>
    </row>
    <row r="685" spans="1:3" x14ac:dyDescent="0.2">
      <c r="A685" t="s">
        <v>18</v>
      </c>
      <c r="B685">
        <v>21</v>
      </c>
      <c r="C685">
        <v>369.11351636000001</v>
      </c>
    </row>
    <row r="686" spans="1:3" x14ac:dyDescent="0.2">
      <c r="A686" t="s">
        <v>18</v>
      </c>
      <c r="B686">
        <v>22</v>
      </c>
      <c r="C686">
        <v>394.26919528500002</v>
      </c>
    </row>
    <row r="687" spans="1:3" x14ac:dyDescent="0.2">
      <c r="A687" t="s">
        <v>18</v>
      </c>
      <c r="B687">
        <v>23</v>
      </c>
      <c r="C687">
        <v>433.23882671699999</v>
      </c>
    </row>
    <row r="688" spans="1:3" x14ac:dyDescent="0.2">
      <c r="A688" t="s">
        <v>18</v>
      </c>
      <c r="B688">
        <v>24</v>
      </c>
      <c r="C688">
        <v>470.239800667</v>
      </c>
    </row>
    <row r="689" spans="1:3" x14ac:dyDescent="0.2">
      <c r="A689" t="s">
        <v>18</v>
      </c>
      <c r="B689">
        <v>25</v>
      </c>
      <c r="C689">
        <v>469.96613131999999</v>
      </c>
    </row>
    <row r="690" spans="1:3" x14ac:dyDescent="0.2">
      <c r="A690" t="s">
        <v>18</v>
      </c>
      <c r="B690">
        <v>26</v>
      </c>
      <c r="C690">
        <v>487.11073504960001</v>
      </c>
    </row>
    <row r="691" spans="1:3" x14ac:dyDescent="0.2">
      <c r="A691" t="s">
        <v>18</v>
      </c>
      <c r="B691">
        <v>27</v>
      </c>
      <c r="C691">
        <v>495.6099190022</v>
      </c>
    </row>
    <row r="692" spans="1:3" x14ac:dyDescent="0.2">
      <c r="A692" t="s">
        <v>18</v>
      </c>
      <c r="B692">
        <v>28</v>
      </c>
      <c r="C692">
        <v>507.63617772039998</v>
      </c>
    </row>
    <row r="693" spans="1:3" x14ac:dyDescent="0.2">
      <c r="A693" t="s">
        <v>18</v>
      </c>
      <c r="B693">
        <v>29</v>
      </c>
      <c r="C693">
        <v>497.58272231789999</v>
      </c>
    </row>
    <row r="694" spans="1:3" x14ac:dyDescent="0.2">
      <c r="A694" t="s">
        <v>18</v>
      </c>
      <c r="B694">
        <v>30</v>
      </c>
      <c r="C694">
        <v>493.47670153500002</v>
      </c>
    </row>
    <row r="695" spans="1:3" x14ac:dyDescent="0.2">
      <c r="A695" t="s">
        <v>18</v>
      </c>
      <c r="B695">
        <v>31</v>
      </c>
      <c r="C695">
        <v>494.29820840880001</v>
      </c>
    </row>
    <row r="696" spans="1:3" x14ac:dyDescent="0.2">
      <c r="A696" t="s">
        <v>18</v>
      </c>
      <c r="B696">
        <v>32</v>
      </c>
      <c r="C696">
        <v>494.93770564980002</v>
      </c>
    </row>
    <row r="697" spans="1:3" x14ac:dyDescent="0.2">
      <c r="A697" t="s">
        <v>18</v>
      </c>
      <c r="B697">
        <v>33</v>
      </c>
      <c r="C697">
        <v>497.87318002159998</v>
      </c>
    </row>
    <row r="698" spans="1:3" x14ac:dyDescent="0.2">
      <c r="A698" t="s">
        <v>18</v>
      </c>
      <c r="B698">
        <v>34</v>
      </c>
      <c r="C698">
        <v>488.01401904720001</v>
      </c>
    </row>
    <row r="699" spans="1:3" x14ac:dyDescent="0.2">
      <c r="A699" t="s">
        <v>18</v>
      </c>
      <c r="B699">
        <v>35</v>
      </c>
      <c r="C699">
        <v>486.02800016800001</v>
      </c>
    </row>
    <row r="700" spans="1:3" x14ac:dyDescent="0.2">
      <c r="A700" t="s">
        <v>18</v>
      </c>
      <c r="B700">
        <v>36</v>
      </c>
      <c r="C700">
        <v>481.17554296629999</v>
      </c>
    </row>
    <row r="701" spans="1:3" x14ac:dyDescent="0.2">
      <c r="A701" t="s">
        <v>18</v>
      </c>
      <c r="B701">
        <v>37</v>
      </c>
      <c r="C701">
        <v>478.89316943580002</v>
      </c>
    </row>
    <row r="702" spans="1:3" x14ac:dyDescent="0.2">
      <c r="A702" t="s">
        <v>18</v>
      </c>
      <c r="B702">
        <v>38</v>
      </c>
      <c r="C702">
        <v>482.00945922250003</v>
      </c>
    </row>
    <row r="703" spans="1:3" x14ac:dyDescent="0.2">
      <c r="A703" t="s">
        <v>18</v>
      </c>
      <c r="B703">
        <v>39</v>
      </c>
      <c r="C703">
        <v>477.5917613094</v>
      </c>
    </row>
    <row r="704" spans="1:3" x14ac:dyDescent="0.2">
      <c r="A704" t="s">
        <v>18</v>
      </c>
      <c r="B704">
        <v>40</v>
      </c>
      <c r="C704">
        <v>468.13692282839997</v>
      </c>
    </row>
    <row r="705" spans="1:3" x14ac:dyDescent="0.2">
      <c r="A705" t="s">
        <v>18</v>
      </c>
      <c r="B705">
        <v>41</v>
      </c>
      <c r="C705">
        <v>460.58404860500002</v>
      </c>
    </row>
    <row r="706" spans="1:3" x14ac:dyDescent="0.2">
      <c r="A706" t="s">
        <v>18</v>
      </c>
      <c r="B706">
        <v>42</v>
      </c>
      <c r="C706">
        <v>452.57608118759998</v>
      </c>
    </row>
    <row r="707" spans="1:3" x14ac:dyDescent="0.2">
      <c r="A707" t="s">
        <v>18</v>
      </c>
      <c r="B707">
        <v>43</v>
      </c>
      <c r="C707">
        <v>446.32719386899998</v>
      </c>
    </row>
    <row r="708" spans="1:3" x14ac:dyDescent="0.2">
      <c r="A708" t="s">
        <v>18</v>
      </c>
      <c r="B708">
        <v>44</v>
      </c>
      <c r="C708">
        <v>443.38686349540001</v>
      </c>
    </row>
    <row r="709" spans="1:3" x14ac:dyDescent="0.2">
      <c r="A709" t="s">
        <v>18</v>
      </c>
      <c r="B709">
        <v>45</v>
      </c>
      <c r="C709">
        <v>437.01236784560001</v>
      </c>
    </row>
    <row r="710" spans="1:3" x14ac:dyDescent="0.2">
      <c r="A710" t="s">
        <v>18</v>
      </c>
      <c r="B710">
        <v>46</v>
      </c>
      <c r="C710">
        <v>431.76570207840001</v>
      </c>
    </row>
    <row r="711" spans="1:3" x14ac:dyDescent="0.2">
      <c r="A711" t="s">
        <v>18</v>
      </c>
      <c r="B711">
        <v>47</v>
      </c>
      <c r="C711">
        <v>427.46754827479998</v>
      </c>
    </row>
    <row r="712" spans="1:3" x14ac:dyDescent="0.2">
      <c r="A712" t="s">
        <v>18</v>
      </c>
      <c r="B712">
        <v>48</v>
      </c>
      <c r="C712">
        <v>421.75850863059998</v>
      </c>
    </row>
    <row r="713" spans="1:3" x14ac:dyDescent="0.2">
      <c r="A713" t="s">
        <v>18</v>
      </c>
      <c r="B713">
        <v>49</v>
      </c>
      <c r="C713">
        <v>427.70558790960001</v>
      </c>
    </row>
    <row r="714" spans="1:3" x14ac:dyDescent="0.2">
      <c r="A714" t="s">
        <v>18</v>
      </c>
      <c r="B714">
        <v>50</v>
      </c>
      <c r="C714">
        <v>425.84663087199999</v>
      </c>
    </row>
    <row r="715" spans="1:3" x14ac:dyDescent="0.2">
      <c r="A715" t="s">
        <v>18</v>
      </c>
      <c r="B715">
        <v>51</v>
      </c>
      <c r="C715">
        <v>430.04526525260002</v>
      </c>
    </row>
    <row r="716" spans="1:3" x14ac:dyDescent="0.2">
      <c r="A716" t="s">
        <v>18</v>
      </c>
      <c r="B716">
        <v>52</v>
      </c>
      <c r="C716">
        <v>434.94103881339998</v>
      </c>
    </row>
    <row r="717" spans="1:3" x14ac:dyDescent="0.2">
      <c r="A717" t="s">
        <v>18</v>
      </c>
      <c r="B717">
        <v>53</v>
      </c>
      <c r="C717">
        <v>448.27745930639998</v>
      </c>
    </row>
    <row r="718" spans="1:3" x14ac:dyDescent="0.2">
      <c r="A718" t="s">
        <v>18</v>
      </c>
      <c r="B718">
        <v>54</v>
      </c>
      <c r="C718">
        <v>460.94309262100001</v>
      </c>
    </row>
    <row r="719" spans="1:3" x14ac:dyDescent="0.2">
      <c r="A719" t="s">
        <v>18</v>
      </c>
      <c r="B719">
        <v>55</v>
      </c>
      <c r="C719">
        <v>465.11645489199998</v>
      </c>
    </row>
    <row r="720" spans="1:3" x14ac:dyDescent="0.2">
      <c r="A720" t="s">
        <v>18</v>
      </c>
      <c r="B720">
        <v>56</v>
      </c>
      <c r="C720">
        <v>470.03721913919998</v>
      </c>
    </row>
    <row r="721" spans="1:3" x14ac:dyDescent="0.2">
      <c r="A721" t="s">
        <v>18</v>
      </c>
      <c r="B721">
        <v>57</v>
      </c>
      <c r="C721">
        <v>477.48547765439997</v>
      </c>
    </row>
    <row r="722" spans="1:3" x14ac:dyDescent="0.2">
      <c r="A722" t="s">
        <v>18</v>
      </c>
      <c r="B722">
        <v>58</v>
      </c>
      <c r="C722">
        <v>483.67906611360002</v>
      </c>
    </row>
    <row r="723" spans="1:3" x14ac:dyDescent="0.2">
      <c r="A723" t="s">
        <v>18</v>
      </c>
      <c r="B723">
        <v>59</v>
      </c>
      <c r="C723">
        <v>500.15074405659999</v>
      </c>
    </row>
    <row r="724" spans="1:3" x14ac:dyDescent="0.2">
      <c r="A724" t="s">
        <v>18</v>
      </c>
      <c r="B724">
        <v>60</v>
      </c>
      <c r="C724">
        <v>523.74828669500005</v>
      </c>
    </row>
    <row r="725" spans="1:3" x14ac:dyDescent="0.2">
      <c r="A725" t="s">
        <v>18</v>
      </c>
      <c r="B725">
        <v>61</v>
      </c>
      <c r="C725">
        <v>560.75131213919997</v>
      </c>
    </row>
    <row r="726" spans="1:3" x14ac:dyDescent="0.2">
      <c r="A726" t="s">
        <v>18</v>
      </c>
      <c r="B726">
        <v>62</v>
      </c>
      <c r="C726">
        <v>603.42097183999999</v>
      </c>
    </row>
    <row r="727" spans="1:3" x14ac:dyDescent="0.2">
      <c r="A727" t="s">
        <v>18</v>
      </c>
      <c r="B727">
        <v>63</v>
      </c>
      <c r="C727">
        <v>631.1759217156</v>
      </c>
    </row>
    <row r="728" spans="1:3" x14ac:dyDescent="0.2">
      <c r="A728" t="s">
        <v>18</v>
      </c>
      <c r="B728">
        <v>64</v>
      </c>
      <c r="C728">
        <v>671.23793231299999</v>
      </c>
    </row>
    <row r="729" spans="1:3" x14ac:dyDescent="0.2">
      <c r="A729" t="s">
        <v>18</v>
      </c>
      <c r="B729">
        <v>65</v>
      </c>
      <c r="C729">
        <v>731.94995397319997</v>
      </c>
    </row>
    <row r="730" spans="1:3" x14ac:dyDescent="0.2">
      <c r="A730" t="s">
        <v>18</v>
      </c>
      <c r="B730">
        <v>66</v>
      </c>
      <c r="C730">
        <v>776.32921920180002</v>
      </c>
    </row>
    <row r="731" spans="1:3" x14ac:dyDescent="0.2">
      <c r="A731" t="s">
        <v>18</v>
      </c>
      <c r="B731">
        <v>67</v>
      </c>
      <c r="C731">
        <v>807.34255134900002</v>
      </c>
    </row>
    <row r="732" spans="1:3" x14ac:dyDescent="0.2">
      <c r="A732" t="s">
        <v>18</v>
      </c>
      <c r="B732">
        <v>68</v>
      </c>
      <c r="C732">
        <v>846.81649926160003</v>
      </c>
    </row>
    <row r="733" spans="1:3" x14ac:dyDescent="0.2">
      <c r="A733" t="s">
        <v>18</v>
      </c>
      <c r="B733">
        <v>69</v>
      </c>
      <c r="C733">
        <v>900.92752619919997</v>
      </c>
    </row>
    <row r="734" spans="1:3" x14ac:dyDescent="0.2">
      <c r="A734" t="s">
        <v>18</v>
      </c>
      <c r="B734">
        <v>70</v>
      </c>
      <c r="C734">
        <v>954.22648535300004</v>
      </c>
    </row>
    <row r="735" spans="1:3" x14ac:dyDescent="0.2">
      <c r="A735" t="s">
        <v>18</v>
      </c>
      <c r="B735">
        <v>71</v>
      </c>
      <c r="C735">
        <v>1018.126591268</v>
      </c>
    </row>
    <row r="736" spans="1:3" x14ac:dyDescent="0.2">
      <c r="A736" t="s">
        <v>18</v>
      </c>
      <c r="B736">
        <v>72</v>
      </c>
      <c r="C736">
        <v>1109.1829431932999</v>
      </c>
    </row>
    <row r="737" spans="1:3" x14ac:dyDescent="0.2">
      <c r="A737" t="s">
        <v>18</v>
      </c>
      <c r="B737">
        <v>73</v>
      </c>
      <c r="C737">
        <v>1190.097483003</v>
      </c>
    </row>
    <row r="738" spans="1:3" x14ac:dyDescent="0.2">
      <c r="A738" t="s">
        <v>18</v>
      </c>
      <c r="B738">
        <v>74</v>
      </c>
      <c r="C738">
        <v>1252.9837436360001</v>
      </c>
    </row>
    <row r="739" spans="1:3" x14ac:dyDescent="0.2">
      <c r="A739" t="s">
        <v>18</v>
      </c>
      <c r="B739">
        <v>75</v>
      </c>
      <c r="C739">
        <v>1294.2988024448</v>
      </c>
    </row>
    <row r="740" spans="1:3" x14ac:dyDescent="0.2">
      <c r="A740" t="s">
        <v>18</v>
      </c>
      <c r="B740">
        <v>76</v>
      </c>
      <c r="C740">
        <v>1322.4535035644999</v>
      </c>
    </row>
    <row r="741" spans="1:3" x14ac:dyDescent="0.2">
      <c r="A741" t="s">
        <v>18</v>
      </c>
      <c r="B741">
        <v>77</v>
      </c>
      <c r="C741">
        <v>1363.971612132</v>
      </c>
    </row>
    <row r="742" spans="1:3" x14ac:dyDescent="0.2">
      <c r="A742" t="s">
        <v>18</v>
      </c>
      <c r="B742">
        <v>78</v>
      </c>
      <c r="C742">
        <v>1415.7330794249999</v>
      </c>
    </row>
    <row r="743" spans="1:3" x14ac:dyDescent="0.2">
      <c r="A743" t="s">
        <v>18</v>
      </c>
      <c r="B743">
        <v>79</v>
      </c>
      <c r="C743">
        <v>1441.6225760090001</v>
      </c>
    </row>
    <row r="744" spans="1:3" x14ac:dyDescent="0.2">
      <c r="A744" t="s">
        <v>18</v>
      </c>
      <c r="B744">
        <v>80</v>
      </c>
      <c r="C744">
        <v>1452.2034359286999</v>
      </c>
    </row>
    <row r="745" spans="1:3" x14ac:dyDescent="0.2">
      <c r="A745" t="s">
        <v>18</v>
      </c>
      <c r="B745">
        <v>81</v>
      </c>
      <c r="C745">
        <v>1500.1110757653</v>
      </c>
    </row>
    <row r="746" spans="1:3" x14ac:dyDescent="0.2">
      <c r="A746" t="s">
        <v>18</v>
      </c>
      <c r="B746">
        <v>82</v>
      </c>
      <c r="C746">
        <v>1587.0706708775999</v>
      </c>
    </row>
    <row r="747" spans="1:3" x14ac:dyDescent="0.2">
      <c r="A747" t="s">
        <v>18</v>
      </c>
      <c r="B747">
        <v>83</v>
      </c>
      <c r="C747">
        <v>1623.6689059152</v>
      </c>
    </row>
    <row r="748" spans="1:3" x14ac:dyDescent="0.2">
      <c r="A748" t="s">
        <v>18</v>
      </c>
      <c r="B748">
        <v>84</v>
      </c>
      <c r="C748">
        <v>1705.7945186100001</v>
      </c>
    </row>
    <row r="749" spans="1:3" x14ac:dyDescent="0.2">
      <c r="A749" t="s">
        <v>19</v>
      </c>
      <c r="B749">
        <v>11</v>
      </c>
      <c r="C749">
        <v>15.5615369168</v>
      </c>
    </row>
    <row r="750" spans="1:3" x14ac:dyDescent="0.2">
      <c r="A750" t="s">
        <v>19</v>
      </c>
      <c r="B750">
        <v>12</v>
      </c>
      <c r="C750">
        <v>40.202738014300003</v>
      </c>
    </row>
    <row r="751" spans="1:3" x14ac:dyDescent="0.2">
      <c r="A751" t="s">
        <v>19</v>
      </c>
      <c r="B751">
        <v>13</v>
      </c>
      <c r="C751">
        <v>83.171767701600004</v>
      </c>
    </row>
    <row r="752" spans="1:3" x14ac:dyDescent="0.2">
      <c r="A752" t="s">
        <v>19</v>
      </c>
      <c r="B752">
        <v>14</v>
      </c>
      <c r="C752">
        <v>111.86587702289999</v>
      </c>
    </row>
    <row r="753" spans="1:3" x14ac:dyDescent="0.2">
      <c r="A753" t="s">
        <v>19</v>
      </c>
      <c r="B753">
        <v>15</v>
      </c>
      <c r="C753">
        <v>127.99438797010001</v>
      </c>
    </row>
    <row r="754" spans="1:3" x14ac:dyDescent="0.2">
      <c r="A754" t="s">
        <v>19</v>
      </c>
      <c r="B754">
        <v>16</v>
      </c>
      <c r="C754">
        <v>149.32879724399999</v>
      </c>
    </row>
    <row r="755" spans="1:3" x14ac:dyDescent="0.2">
      <c r="A755" t="s">
        <v>19</v>
      </c>
      <c r="B755">
        <v>17</v>
      </c>
      <c r="C755">
        <v>181.45462941720001</v>
      </c>
    </row>
    <row r="756" spans="1:3" x14ac:dyDescent="0.2">
      <c r="A756" t="s">
        <v>19</v>
      </c>
      <c r="B756">
        <v>18</v>
      </c>
      <c r="C756">
        <v>202.72297907679999</v>
      </c>
    </row>
    <row r="757" spans="1:3" x14ac:dyDescent="0.2">
      <c r="A757" t="s">
        <v>19</v>
      </c>
      <c r="B757">
        <v>19</v>
      </c>
      <c r="C757">
        <v>226.58172757450001</v>
      </c>
    </row>
    <row r="758" spans="1:3" x14ac:dyDescent="0.2">
      <c r="A758" t="s">
        <v>19</v>
      </c>
      <c r="B758">
        <v>20</v>
      </c>
      <c r="C758">
        <v>228.0645287424</v>
      </c>
    </row>
    <row r="759" spans="1:3" x14ac:dyDescent="0.2">
      <c r="A759" t="s">
        <v>19</v>
      </c>
      <c r="B759">
        <v>21</v>
      </c>
      <c r="C759">
        <v>252.1134885454</v>
      </c>
    </row>
    <row r="760" spans="1:3" x14ac:dyDescent="0.2">
      <c r="A760" t="s">
        <v>19</v>
      </c>
      <c r="B760">
        <v>22</v>
      </c>
      <c r="C760">
        <v>248.53139205400001</v>
      </c>
    </row>
    <row r="761" spans="1:3" x14ac:dyDescent="0.2">
      <c r="A761" t="s">
        <v>19</v>
      </c>
      <c r="B761">
        <v>23</v>
      </c>
      <c r="C761">
        <v>258.23176291620001</v>
      </c>
    </row>
    <row r="762" spans="1:3" x14ac:dyDescent="0.2">
      <c r="A762" t="s">
        <v>19</v>
      </c>
      <c r="B762">
        <v>24</v>
      </c>
      <c r="C762">
        <v>269.65202304669998</v>
      </c>
    </row>
    <row r="763" spans="1:3" x14ac:dyDescent="0.2">
      <c r="A763" t="s">
        <v>19</v>
      </c>
      <c r="B763">
        <v>25</v>
      </c>
      <c r="C763">
        <v>278.54960607480001</v>
      </c>
    </row>
    <row r="764" spans="1:3" x14ac:dyDescent="0.2">
      <c r="A764" t="s">
        <v>19</v>
      </c>
      <c r="B764">
        <v>26</v>
      </c>
      <c r="C764">
        <v>299.4338980512</v>
      </c>
    </row>
    <row r="765" spans="1:3" x14ac:dyDescent="0.2">
      <c r="A765" t="s">
        <v>19</v>
      </c>
      <c r="B765">
        <v>27</v>
      </c>
      <c r="C765">
        <v>324.01858896290003</v>
      </c>
    </row>
    <row r="766" spans="1:3" x14ac:dyDescent="0.2">
      <c r="A766" t="s">
        <v>19</v>
      </c>
      <c r="B766">
        <v>28</v>
      </c>
      <c r="C766">
        <v>338.37484209759998</v>
      </c>
    </row>
    <row r="767" spans="1:3" x14ac:dyDescent="0.2">
      <c r="A767" t="s">
        <v>19</v>
      </c>
      <c r="B767">
        <v>29</v>
      </c>
      <c r="C767">
        <v>331.67351438759999</v>
      </c>
    </row>
    <row r="768" spans="1:3" x14ac:dyDescent="0.2">
      <c r="A768" t="s">
        <v>19</v>
      </c>
      <c r="B768">
        <v>30</v>
      </c>
      <c r="C768">
        <v>339.08777652750001</v>
      </c>
    </row>
    <row r="769" spans="1:3" x14ac:dyDescent="0.2">
      <c r="A769" t="s">
        <v>19</v>
      </c>
      <c r="B769">
        <v>31</v>
      </c>
      <c r="C769">
        <v>380.94521380499998</v>
      </c>
    </row>
    <row r="770" spans="1:3" x14ac:dyDescent="0.2">
      <c r="A770" t="s">
        <v>19</v>
      </c>
      <c r="B770">
        <v>32</v>
      </c>
      <c r="C770">
        <v>398.27136516159999</v>
      </c>
    </row>
    <row r="771" spans="1:3" x14ac:dyDescent="0.2">
      <c r="A771" t="s">
        <v>19</v>
      </c>
      <c r="B771">
        <v>33</v>
      </c>
      <c r="C771">
        <v>404.46997374310001</v>
      </c>
    </row>
    <row r="772" spans="1:3" x14ac:dyDescent="0.2">
      <c r="A772" t="s">
        <v>19</v>
      </c>
      <c r="B772">
        <v>34</v>
      </c>
      <c r="C772">
        <v>430.772402016</v>
      </c>
    </row>
    <row r="773" spans="1:3" x14ac:dyDescent="0.2">
      <c r="A773" t="s">
        <v>19</v>
      </c>
      <c r="B773">
        <v>35</v>
      </c>
      <c r="C773">
        <v>470.22529489340002</v>
      </c>
    </row>
    <row r="774" spans="1:3" x14ac:dyDescent="0.2">
      <c r="A774" t="s">
        <v>19</v>
      </c>
      <c r="B774">
        <v>36</v>
      </c>
      <c r="C774">
        <v>460.91472326510001</v>
      </c>
    </row>
    <row r="775" spans="1:3" x14ac:dyDescent="0.2">
      <c r="A775" t="s">
        <v>19</v>
      </c>
      <c r="B775">
        <v>37</v>
      </c>
      <c r="C775">
        <v>464.91390986639999</v>
      </c>
    </row>
    <row r="776" spans="1:3" x14ac:dyDescent="0.2">
      <c r="A776" t="s">
        <v>19</v>
      </c>
      <c r="B776">
        <v>38</v>
      </c>
      <c r="C776">
        <v>464.11401268140003</v>
      </c>
    </row>
    <row r="777" spans="1:3" x14ac:dyDescent="0.2">
      <c r="A777" t="s">
        <v>19</v>
      </c>
      <c r="B777">
        <v>39</v>
      </c>
      <c r="C777">
        <v>454.9218921204</v>
      </c>
    </row>
    <row r="778" spans="1:3" x14ac:dyDescent="0.2">
      <c r="A778" t="s">
        <v>19</v>
      </c>
      <c r="B778">
        <v>40</v>
      </c>
      <c r="C778">
        <v>447.69420514839999</v>
      </c>
    </row>
    <row r="779" spans="1:3" x14ac:dyDescent="0.2">
      <c r="A779" t="s">
        <v>19</v>
      </c>
      <c r="B779">
        <v>41</v>
      </c>
      <c r="C779">
        <v>438.8290966751</v>
      </c>
    </row>
    <row r="780" spans="1:3" x14ac:dyDescent="0.2">
      <c r="A780" t="s">
        <v>19</v>
      </c>
      <c r="B780">
        <v>42</v>
      </c>
      <c r="C780">
        <v>430.83545915040003</v>
      </c>
    </row>
    <row r="781" spans="1:3" x14ac:dyDescent="0.2">
      <c r="A781" t="s">
        <v>19</v>
      </c>
      <c r="B781">
        <v>43</v>
      </c>
      <c r="C781">
        <v>425.77899837000001</v>
      </c>
    </row>
    <row r="782" spans="1:3" x14ac:dyDescent="0.2">
      <c r="A782" t="s">
        <v>19</v>
      </c>
      <c r="B782">
        <v>44</v>
      </c>
      <c r="C782">
        <v>417.34718315399999</v>
      </c>
    </row>
    <row r="783" spans="1:3" x14ac:dyDescent="0.2">
      <c r="A783" t="s">
        <v>19</v>
      </c>
      <c r="B783">
        <v>45</v>
      </c>
      <c r="C783">
        <v>413.60278280879999</v>
      </c>
    </row>
    <row r="784" spans="1:3" x14ac:dyDescent="0.2">
      <c r="A784" t="s">
        <v>19</v>
      </c>
      <c r="B784">
        <v>46</v>
      </c>
      <c r="C784">
        <v>406.01447147520003</v>
      </c>
    </row>
    <row r="785" spans="1:3" x14ac:dyDescent="0.2">
      <c r="A785" t="s">
        <v>19</v>
      </c>
      <c r="B785">
        <v>47</v>
      </c>
      <c r="C785">
        <v>413.30789515359999</v>
      </c>
    </row>
    <row r="786" spans="1:3" x14ac:dyDescent="0.2">
      <c r="A786" t="s">
        <v>19</v>
      </c>
      <c r="B786">
        <v>48</v>
      </c>
      <c r="C786">
        <v>421.09973442649999</v>
      </c>
    </row>
    <row r="787" spans="1:3" x14ac:dyDescent="0.2">
      <c r="A787" t="s">
        <v>19</v>
      </c>
      <c r="B787">
        <v>49</v>
      </c>
      <c r="C787">
        <v>419.96565985400002</v>
      </c>
    </row>
    <row r="788" spans="1:3" x14ac:dyDescent="0.2">
      <c r="A788" t="s">
        <v>19</v>
      </c>
      <c r="B788">
        <v>50</v>
      </c>
      <c r="C788">
        <v>419.88192755839998</v>
      </c>
    </row>
    <row r="789" spans="1:3" x14ac:dyDescent="0.2">
      <c r="A789" t="s">
        <v>19</v>
      </c>
      <c r="B789">
        <v>51</v>
      </c>
      <c r="C789">
        <v>440.01283224259998</v>
      </c>
    </row>
    <row r="790" spans="1:3" x14ac:dyDescent="0.2">
      <c r="A790" t="s">
        <v>19</v>
      </c>
      <c r="B790">
        <v>52</v>
      </c>
      <c r="C790">
        <v>436.82895507400002</v>
      </c>
    </row>
    <row r="791" spans="1:3" x14ac:dyDescent="0.2">
      <c r="A791" t="s">
        <v>19</v>
      </c>
      <c r="B791">
        <v>53</v>
      </c>
      <c r="C791">
        <v>440.31162736440001</v>
      </c>
    </row>
    <row r="792" spans="1:3" x14ac:dyDescent="0.2">
      <c r="A792" t="s">
        <v>19</v>
      </c>
      <c r="B792">
        <v>54</v>
      </c>
      <c r="C792">
        <v>439.84947520719999</v>
      </c>
    </row>
    <row r="793" spans="1:3" x14ac:dyDescent="0.2">
      <c r="A793" t="s">
        <v>19</v>
      </c>
      <c r="B793">
        <v>55</v>
      </c>
      <c r="C793">
        <v>447.74426251760002</v>
      </c>
    </row>
    <row r="794" spans="1:3" x14ac:dyDescent="0.2">
      <c r="A794" t="s">
        <v>19</v>
      </c>
      <c r="B794">
        <v>56</v>
      </c>
      <c r="C794">
        <v>458.90209191359997</v>
      </c>
    </row>
    <row r="795" spans="1:3" x14ac:dyDescent="0.2">
      <c r="A795" t="s">
        <v>19</v>
      </c>
      <c r="B795">
        <v>57</v>
      </c>
      <c r="C795">
        <v>459.58347639760001</v>
      </c>
    </row>
    <row r="796" spans="1:3" x14ac:dyDescent="0.2">
      <c r="A796" t="s">
        <v>19</v>
      </c>
      <c r="B796">
        <v>58</v>
      </c>
      <c r="C796">
        <v>477.09825106020003</v>
      </c>
    </row>
    <row r="797" spans="1:3" x14ac:dyDescent="0.2">
      <c r="A797" t="s">
        <v>19</v>
      </c>
      <c r="B797">
        <v>59</v>
      </c>
      <c r="C797">
        <v>513.37279655279997</v>
      </c>
    </row>
    <row r="798" spans="1:3" x14ac:dyDescent="0.2">
      <c r="A798" t="s">
        <v>19</v>
      </c>
      <c r="B798">
        <v>60</v>
      </c>
      <c r="C798">
        <v>543.88261824619997</v>
      </c>
    </row>
    <row r="799" spans="1:3" x14ac:dyDescent="0.2">
      <c r="A799" t="s">
        <v>19</v>
      </c>
      <c r="B799">
        <v>61</v>
      </c>
      <c r="C799">
        <v>576.73245450599995</v>
      </c>
    </row>
    <row r="800" spans="1:3" x14ac:dyDescent="0.2">
      <c r="A800" t="s">
        <v>19</v>
      </c>
      <c r="B800">
        <v>62</v>
      </c>
      <c r="C800">
        <v>623.35835977219995</v>
      </c>
    </row>
    <row r="801" spans="1:3" x14ac:dyDescent="0.2">
      <c r="A801" t="s">
        <v>19</v>
      </c>
      <c r="B801">
        <v>63</v>
      </c>
      <c r="C801">
        <v>673.83874564320001</v>
      </c>
    </row>
    <row r="802" spans="1:3" x14ac:dyDescent="0.2">
      <c r="A802" t="s">
        <v>19</v>
      </c>
      <c r="B802">
        <v>64</v>
      </c>
      <c r="C802">
        <v>721.30074175899995</v>
      </c>
    </row>
    <row r="803" spans="1:3" x14ac:dyDescent="0.2">
      <c r="A803" t="s">
        <v>19</v>
      </c>
      <c r="B803">
        <v>65</v>
      </c>
      <c r="C803">
        <v>780.73592048909995</v>
      </c>
    </row>
    <row r="804" spans="1:3" x14ac:dyDescent="0.2">
      <c r="A804" t="s">
        <v>19</v>
      </c>
      <c r="B804">
        <v>66</v>
      </c>
      <c r="C804">
        <v>848.33640945239995</v>
      </c>
    </row>
    <row r="805" spans="1:3" x14ac:dyDescent="0.2">
      <c r="A805" t="s">
        <v>19</v>
      </c>
      <c r="B805">
        <v>67</v>
      </c>
      <c r="C805">
        <v>891.70203479819997</v>
      </c>
    </row>
    <row r="806" spans="1:3" x14ac:dyDescent="0.2">
      <c r="A806" t="s">
        <v>19</v>
      </c>
      <c r="B806">
        <v>68</v>
      </c>
      <c r="C806">
        <v>949.65360103199998</v>
      </c>
    </row>
    <row r="807" spans="1:3" x14ac:dyDescent="0.2">
      <c r="A807" t="s">
        <v>19</v>
      </c>
      <c r="B807">
        <v>69</v>
      </c>
      <c r="C807">
        <v>1019.9219830352999</v>
      </c>
    </row>
    <row r="808" spans="1:3" x14ac:dyDescent="0.2">
      <c r="A808" t="s">
        <v>19</v>
      </c>
      <c r="B808">
        <v>70</v>
      </c>
      <c r="C808">
        <v>1092.7944045945001</v>
      </c>
    </row>
    <row r="809" spans="1:3" x14ac:dyDescent="0.2">
      <c r="A809" t="s">
        <v>19</v>
      </c>
      <c r="B809">
        <v>71</v>
      </c>
      <c r="C809">
        <v>1194.9786569418</v>
      </c>
    </row>
    <row r="810" spans="1:3" x14ac:dyDescent="0.2">
      <c r="A810" t="s">
        <v>19</v>
      </c>
      <c r="B810">
        <v>72</v>
      </c>
      <c r="C810">
        <v>1276.9184393605001</v>
      </c>
    </row>
    <row r="811" spans="1:3" x14ac:dyDescent="0.2">
      <c r="A811" t="s">
        <v>19</v>
      </c>
      <c r="B811">
        <v>73</v>
      </c>
      <c r="C811">
        <v>1332.3734306025001</v>
      </c>
    </row>
    <row r="812" spans="1:3" x14ac:dyDescent="0.2">
      <c r="A812" t="s">
        <v>19</v>
      </c>
      <c r="B812">
        <v>74</v>
      </c>
      <c r="C812">
        <v>1417.140174332</v>
      </c>
    </row>
    <row r="813" spans="1:3" x14ac:dyDescent="0.2">
      <c r="A813" t="s">
        <v>19</v>
      </c>
      <c r="B813">
        <v>75</v>
      </c>
      <c r="C813">
        <v>1463.9110362439999</v>
      </c>
    </row>
    <row r="814" spans="1:3" x14ac:dyDescent="0.2">
      <c r="A814" t="s">
        <v>19</v>
      </c>
      <c r="B814">
        <v>76</v>
      </c>
      <c r="C814">
        <v>1531.4000705115</v>
      </c>
    </row>
    <row r="815" spans="1:3" x14ac:dyDescent="0.2">
      <c r="A815" t="s">
        <v>19</v>
      </c>
      <c r="B815">
        <v>77</v>
      </c>
      <c r="C815">
        <v>1570.7291768784</v>
      </c>
    </row>
    <row r="816" spans="1:3" x14ac:dyDescent="0.2">
      <c r="A816" t="s">
        <v>19</v>
      </c>
      <c r="B816">
        <v>78</v>
      </c>
      <c r="C816">
        <v>1631.2179316062</v>
      </c>
    </row>
    <row r="817" spans="1:3" x14ac:dyDescent="0.2">
      <c r="A817" t="s">
        <v>19</v>
      </c>
      <c r="B817">
        <v>79</v>
      </c>
      <c r="C817">
        <v>1675.689641164</v>
      </c>
    </row>
    <row r="818" spans="1:3" x14ac:dyDescent="0.2">
      <c r="A818" t="s">
        <v>19</v>
      </c>
      <c r="B818">
        <v>80</v>
      </c>
      <c r="C818">
        <v>1736.8505564438001</v>
      </c>
    </row>
    <row r="819" spans="1:3" x14ac:dyDescent="0.2">
      <c r="A819" t="s">
        <v>19</v>
      </c>
      <c r="B819">
        <v>81</v>
      </c>
      <c r="C819">
        <v>1774.9965372836</v>
      </c>
    </row>
    <row r="820" spans="1:3" x14ac:dyDescent="0.2">
      <c r="A820" t="s">
        <v>19</v>
      </c>
      <c r="B820">
        <v>82</v>
      </c>
      <c r="C820">
        <v>1810.6660475112001</v>
      </c>
    </row>
    <row r="821" spans="1:3" x14ac:dyDescent="0.2">
      <c r="A821" t="s">
        <v>19</v>
      </c>
      <c r="B821">
        <v>83</v>
      </c>
      <c r="C821">
        <v>1879.5015533832</v>
      </c>
    </row>
    <row r="822" spans="1:3" x14ac:dyDescent="0.2">
      <c r="A822" t="s">
        <v>19</v>
      </c>
      <c r="B822">
        <v>84</v>
      </c>
      <c r="C822">
        <v>1962.55030986</v>
      </c>
    </row>
    <row r="823" spans="1:3" x14ac:dyDescent="0.2">
      <c r="A823" t="s">
        <v>20</v>
      </c>
      <c r="B823">
        <v>11</v>
      </c>
      <c r="C823">
        <v>15.4596168768</v>
      </c>
    </row>
    <row r="824" spans="1:3" x14ac:dyDescent="0.2">
      <c r="A824" t="s">
        <v>20</v>
      </c>
      <c r="B824">
        <v>12</v>
      </c>
      <c r="C824">
        <v>58.013683729699999</v>
      </c>
    </row>
    <row r="825" spans="1:3" x14ac:dyDescent="0.2">
      <c r="A825" t="s">
        <v>20</v>
      </c>
      <c r="B825">
        <v>13</v>
      </c>
      <c r="C825">
        <v>91.230746747400005</v>
      </c>
    </row>
    <row r="826" spans="1:3" x14ac:dyDescent="0.2">
      <c r="A826" t="s">
        <v>20</v>
      </c>
      <c r="B826">
        <v>14</v>
      </c>
      <c r="C826">
        <v>89.424004012200001</v>
      </c>
    </row>
    <row r="827" spans="1:3" x14ac:dyDescent="0.2">
      <c r="A827" t="s">
        <v>20</v>
      </c>
      <c r="B827">
        <v>15</v>
      </c>
      <c r="C827">
        <v>137.00764779830001</v>
      </c>
    </row>
    <row r="828" spans="1:3" x14ac:dyDescent="0.2">
      <c r="A828" t="s">
        <v>20</v>
      </c>
      <c r="B828">
        <v>16</v>
      </c>
      <c r="C828">
        <v>134.29502333400001</v>
      </c>
    </row>
    <row r="829" spans="1:3" x14ac:dyDescent="0.2">
      <c r="A829" t="s">
        <v>20</v>
      </c>
      <c r="B829">
        <v>17</v>
      </c>
      <c r="C829">
        <v>179.010155</v>
      </c>
    </row>
    <row r="830" spans="1:3" x14ac:dyDescent="0.2">
      <c r="A830" t="s">
        <v>20</v>
      </c>
      <c r="B830">
        <v>18</v>
      </c>
      <c r="C830">
        <v>175.46589125</v>
      </c>
    </row>
    <row r="831" spans="1:3" x14ac:dyDescent="0.2">
      <c r="A831" t="s">
        <v>20</v>
      </c>
      <c r="B831">
        <v>19</v>
      </c>
      <c r="C831">
        <v>210.617778147</v>
      </c>
    </row>
    <row r="832" spans="1:3" x14ac:dyDescent="0.2">
      <c r="A832" t="s">
        <v>20</v>
      </c>
      <c r="B832">
        <v>20</v>
      </c>
      <c r="C832">
        <v>206.44692324479999</v>
      </c>
    </row>
    <row r="833" spans="1:3" x14ac:dyDescent="0.2">
      <c r="A833" t="s">
        <v>20</v>
      </c>
      <c r="B833">
        <v>21</v>
      </c>
      <c r="C833">
        <v>260.62990170329999</v>
      </c>
    </row>
    <row r="834" spans="1:3" x14ac:dyDescent="0.2">
      <c r="A834" t="s">
        <v>20</v>
      </c>
      <c r="B834">
        <v>22</v>
      </c>
      <c r="C834">
        <v>293.15597758400003</v>
      </c>
    </row>
    <row r="835" spans="1:3" x14ac:dyDescent="0.2">
      <c r="A835" t="s">
        <v>20</v>
      </c>
      <c r="B835">
        <v>23</v>
      </c>
      <c r="C835">
        <v>369.33894749159998</v>
      </c>
    </row>
    <row r="836" spans="1:3" x14ac:dyDescent="0.2">
      <c r="A836" t="s">
        <v>20</v>
      </c>
      <c r="B836">
        <v>24</v>
      </c>
      <c r="C836">
        <v>362.02568149159998</v>
      </c>
    </row>
    <row r="837" spans="1:3" x14ac:dyDescent="0.2">
      <c r="A837" t="s">
        <v>20</v>
      </c>
      <c r="B837">
        <v>25</v>
      </c>
      <c r="C837">
        <v>354.85721815839997</v>
      </c>
    </row>
    <row r="838" spans="1:3" x14ac:dyDescent="0.2">
      <c r="A838" t="s">
        <v>20</v>
      </c>
      <c r="B838">
        <v>26</v>
      </c>
      <c r="C838">
        <v>347.8306321856</v>
      </c>
    </row>
    <row r="839" spans="1:3" x14ac:dyDescent="0.2">
      <c r="A839" t="s">
        <v>20</v>
      </c>
      <c r="B839">
        <v>27</v>
      </c>
      <c r="C839">
        <v>375.80899098089998</v>
      </c>
    </row>
    <row r="840" spans="1:3" x14ac:dyDescent="0.2">
      <c r="A840" t="s">
        <v>20</v>
      </c>
      <c r="B840">
        <v>28</v>
      </c>
      <c r="C840">
        <v>368.36855368440001</v>
      </c>
    </row>
    <row r="841" spans="1:3" x14ac:dyDescent="0.2">
      <c r="A841" t="s">
        <v>20</v>
      </c>
      <c r="B841">
        <v>29</v>
      </c>
      <c r="C841">
        <v>361.07321700689999</v>
      </c>
    </row>
    <row r="842" spans="1:3" x14ac:dyDescent="0.2">
      <c r="A842" t="s">
        <v>20</v>
      </c>
      <c r="B842">
        <v>30</v>
      </c>
      <c r="C842">
        <v>353.92459317750001</v>
      </c>
    </row>
    <row r="843" spans="1:3" x14ac:dyDescent="0.2">
      <c r="A843" t="s">
        <v>20</v>
      </c>
      <c r="B843">
        <v>31</v>
      </c>
      <c r="C843">
        <v>346.9162332798</v>
      </c>
    </row>
    <row r="844" spans="1:3" x14ac:dyDescent="0.2">
      <c r="A844" t="s">
        <v>20</v>
      </c>
      <c r="B844">
        <v>32</v>
      </c>
      <c r="C844">
        <v>340.04652508470002</v>
      </c>
    </row>
    <row r="845" spans="1:3" x14ac:dyDescent="0.2">
      <c r="A845" t="s">
        <v>20</v>
      </c>
      <c r="B845">
        <v>33</v>
      </c>
      <c r="C845">
        <v>333.3138563631</v>
      </c>
    </row>
    <row r="846" spans="1:3" x14ac:dyDescent="0.2">
      <c r="A846" t="s">
        <v>20</v>
      </c>
      <c r="B846">
        <v>34</v>
      </c>
      <c r="C846">
        <v>326.71339042770001</v>
      </c>
    </row>
    <row r="847" spans="1:3" x14ac:dyDescent="0.2">
      <c r="A847" t="s">
        <v>20</v>
      </c>
      <c r="B847">
        <v>35</v>
      </c>
      <c r="C847">
        <v>320.2435150494</v>
      </c>
    </row>
    <row r="848" spans="1:3" x14ac:dyDescent="0.2">
      <c r="A848" t="s">
        <v>20</v>
      </c>
      <c r="B848">
        <v>36</v>
      </c>
      <c r="C848">
        <v>313.90261799910002</v>
      </c>
    </row>
    <row r="849" spans="1:3" x14ac:dyDescent="0.2">
      <c r="A849" t="s">
        <v>20</v>
      </c>
      <c r="B849">
        <v>37</v>
      </c>
      <c r="C849">
        <v>307.68747481859998</v>
      </c>
    </row>
    <row r="850" spans="1:3" x14ac:dyDescent="0.2">
      <c r="A850" t="s">
        <v>20</v>
      </c>
      <c r="B850">
        <v>38</v>
      </c>
      <c r="C850">
        <v>301.5948610497</v>
      </c>
    </row>
    <row r="851" spans="1:3" x14ac:dyDescent="0.2">
      <c r="A851" t="s">
        <v>20</v>
      </c>
      <c r="B851">
        <v>39</v>
      </c>
      <c r="C851">
        <v>295.62155223420001</v>
      </c>
    </row>
    <row r="852" spans="1:3" x14ac:dyDescent="0.2">
      <c r="A852" t="s">
        <v>20</v>
      </c>
      <c r="B852">
        <v>40</v>
      </c>
      <c r="C852">
        <v>289.76916060119999</v>
      </c>
    </row>
    <row r="853" spans="1:3" x14ac:dyDescent="0.2">
      <c r="A853" t="s">
        <v>20</v>
      </c>
      <c r="B853">
        <v>41</v>
      </c>
      <c r="C853">
        <v>284.03123723430002</v>
      </c>
    </row>
    <row r="854" spans="1:3" x14ac:dyDescent="0.2">
      <c r="A854" t="s">
        <v>20</v>
      </c>
      <c r="B854">
        <v>42</v>
      </c>
      <c r="C854">
        <v>278.40616990439997</v>
      </c>
    </row>
    <row r="855" spans="1:3" x14ac:dyDescent="0.2">
      <c r="A855" t="s">
        <v>20</v>
      </c>
      <c r="B855">
        <v>43</v>
      </c>
      <c r="C855">
        <v>272.89395861150001</v>
      </c>
    </row>
    <row r="856" spans="1:3" x14ac:dyDescent="0.2">
      <c r="A856" t="s">
        <v>20</v>
      </c>
      <c r="B856">
        <v>44</v>
      </c>
      <c r="C856">
        <v>273.5582503302</v>
      </c>
    </row>
    <row r="857" spans="1:3" x14ac:dyDescent="0.2">
      <c r="A857" t="s">
        <v>20</v>
      </c>
      <c r="B857">
        <v>45</v>
      </c>
      <c r="C857">
        <v>268.1419245912</v>
      </c>
    </row>
    <row r="858" spans="1:3" x14ac:dyDescent="0.2">
      <c r="A858" t="s">
        <v>20</v>
      </c>
      <c r="B858">
        <v>46</v>
      </c>
      <c r="C858">
        <v>262.83277120320002</v>
      </c>
    </row>
    <row r="859" spans="1:3" x14ac:dyDescent="0.2">
      <c r="A859" t="s">
        <v>20</v>
      </c>
      <c r="B859">
        <v>47</v>
      </c>
      <c r="C859">
        <v>257.62749255540001</v>
      </c>
    </row>
    <row r="860" spans="1:3" x14ac:dyDescent="0.2">
      <c r="A860" t="s">
        <v>20</v>
      </c>
      <c r="B860">
        <v>48</v>
      </c>
      <c r="C860">
        <v>252.52608864780001</v>
      </c>
    </row>
    <row r="861" spans="1:3" x14ac:dyDescent="0.2">
      <c r="A861" t="s">
        <v>20</v>
      </c>
      <c r="B861">
        <v>49</v>
      </c>
      <c r="C861">
        <v>247.5252618696</v>
      </c>
    </row>
    <row r="862" spans="1:3" x14ac:dyDescent="0.2">
      <c r="A862" t="s">
        <v>20</v>
      </c>
      <c r="B862">
        <v>50</v>
      </c>
      <c r="C862">
        <v>242.62501222079999</v>
      </c>
    </row>
    <row r="863" spans="1:3" x14ac:dyDescent="0.2">
      <c r="A863" t="s">
        <v>20</v>
      </c>
      <c r="B863">
        <v>51</v>
      </c>
      <c r="C863">
        <v>248.5712735818</v>
      </c>
    </row>
    <row r="864" spans="1:3" x14ac:dyDescent="0.2">
      <c r="A864" t="s">
        <v>20</v>
      </c>
      <c r="B864">
        <v>52</v>
      </c>
      <c r="C864">
        <v>243.64941140019999</v>
      </c>
    </row>
    <row r="865" spans="1:3" x14ac:dyDescent="0.2">
      <c r="A865" t="s">
        <v>20</v>
      </c>
      <c r="B865">
        <v>53</v>
      </c>
      <c r="C865">
        <v>242.67364254899999</v>
      </c>
    </row>
    <row r="866" spans="1:3" x14ac:dyDescent="0.2">
      <c r="A866" t="s">
        <v>20</v>
      </c>
      <c r="B866">
        <v>54</v>
      </c>
      <c r="C866">
        <v>242.99600687559999</v>
      </c>
    </row>
    <row r="867" spans="1:3" x14ac:dyDescent="0.2">
      <c r="A867" t="s">
        <v>20</v>
      </c>
      <c r="B867">
        <v>55</v>
      </c>
      <c r="C867">
        <v>248.77831680599999</v>
      </c>
    </row>
    <row r="868" spans="1:3" x14ac:dyDescent="0.2">
      <c r="A868" t="s">
        <v>20</v>
      </c>
      <c r="B868">
        <v>56</v>
      </c>
      <c r="C868">
        <v>248.87060509919999</v>
      </c>
    </row>
    <row r="869" spans="1:3" x14ac:dyDescent="0.2">
      <c r="A869" t="s">
        <v>20</v>
      </c>
      <c r="B869">
        <v>57</v>
      </c>
      <c r="C869">
        <v>253.2318257288</v>
      </c>
    </row>
    <row r="870" spans="1:3" x14ac:dyDescent="0.2">
      <c r="A870" t="s">
        <v>20</v>
      </c>
      <c r="B870">
        <v>58</v>
      </c>
      <c r="C870">
        <v>255.06161561100001</v>
      </c>
    </row>
    <row r="871" spans="1:3" x14ac:dyDescent="0.2">
      <c r="A871" t="s">
        <v>20</v>
      </c>
      <c r="B871">
        <v>59</v>
      </c>
      <c r="C871">
        <v>278.4863602982</v>
      </c>
    </row>
    <row r="872" spans="1:3" x14ac:dyDescent="0.2">
      <c r="A872" t="s">
        <v>20</v>
      </c>
      <c r="B872">
        <v>60</v>
      </c>
      <c r="C872">
        <v>281.48623288819999</v>
      </c>
    </row>
    <row r="873" spans="1:3" x14ac:dyDescent="0.2">
      <c r="A873" t="s">
        <v>20</v>
      </c>
      <c r="B873">
        <v>61</v>
      </c>
      <c r="C873">
        <v>307.65591185160002</v>
      </c>
    </row>
    <row r="874" spans="1:3" x14ac:dyDescent="0.2">
      <c r="A874" t="s">
        <v>20</v>
      </c>
      <c r="B874">
        <v>62</v>
      </c>
      <c r="C874">
        <v>330.86428835999999</v>
      </c>
    </row>
    <row r="875" spans="1:3" x14ac:dyDescent="0.2">
      <c r="A875" t="s">
        <v>20</v>
      </c>
      <c r="B875">
        <v>63</v>
      </c>
      <c r="C875">
        <v>350.813271262</v>
      </c>
    </row>
    <row r="876" spans="1:3" x14ac:dyDescent="0.2">
      <c r="A876" t="s">
        <v>20</v>
      </c>
      <c r="B876">
        <v>64</v>
      </c>
      <c r="C876">
        <v>354.17020647449999</v>
      </c>
    </row>
    <row r="877" spans="1:3" x14ac:dyDescent="0.2">
      <c r="A877" t="s">
        <v>20</v>
      </c>
      <c r="B877">
        <v>65</v>
      </c>
      <c r="C877">
        <v>391.8662621698</v>
      </c>
    </row>
    <row r="878" spans="1:3" x14ac:dyDescent="0.2">
      <c r="A878" t="s">
        <v>20</v>
      </c>
      <c r="B878">
        <v>66</v>
      </c>
      <c r="C878">
        <v>409.96746840719999</v>
      </c>
    </row>
    <row r="879" spans="1:3" x14ac:dyDescent="0.2">
      <c r="A879" t="s">
        <v>20</v>
      </c>
      <c r="B879">
        <v>67</v>
      </c>
      <c r="C879">
        <v>436.76619514919997</v>
      </c>
    </row>
    <row r="880" spans="1:3" x14ac:dyDescent="0.2">
      <c r="A880" t="s">
        <v>20</v>
      </c>
      <c r="B880">
        <v>68</v>
      </c>
      <c r="C880">
        <v>474.41523080640002</v>
      </c>
    </row>
    <row r="881" spans="1:3" x14ac:dyDescent="0.2">
      <c r="A881" t="s">
        <v>20</v>
      </c>
      <c r="B881">
        <v>69</v>
      </c>
      <c r="C881">
        <v>497.10566806600002</v>
      </c>
    </row>
    <row r="882" spans="1:3" x14ac:dyDescent="0.2">
      <c r="A882" t="s">
        <v>20</v>
      </c>
      <c r="B882">
        <v>70</v>
      </c>
      <c r="C882">
        <v>546.38736305700002</v>
      </c>
    </row>
    <row r="883" spans="1:3" x14ac:dyDescent="0.2">
      <c r="A883" t="s">
        <v>20</v>
      </c>
      <c r="B883">
        <v>71</v>
      </c>
      <c r="C883">
        <v>572.45589695240005</v>
      </c>
    </row>
    <row r="884" spans="1:3" x14ac:dyDescent="0.2">
      <c r="A884" t="s">
        <v>20</v>
      </c>
      <c r="B884">
        <v>72</v>
      </c>
      <c r="C884">
        <v>620.56975764959998</v>
      </c>
    </row>
    <row r="885" spans="1:3" x14ac:dyDescent="0.2">
      <c r="A885" t="s">
        <v>20</v>
      </c>
      <c r="B885">
        <v>73</v>
      </c>
      <c r="C885">
        <v>713.64867979350004</v>
      </c>
    </row>
    <row r="886" spans="1:3" x14ac:dyDescent="0.2">
      <c r="A886" t="s">
        <v>20</v>
      </c>
      <c r="B886">
        <v>74</v>
      </c>
      <c r="C886">
        <v>772.235215047</v>
      </c>
    </row>
    <row r="887" spans="1:3" x14ac:dyDescent="0.2">
      <c r="A887" t="s">
        <v>20</v>
      </c>
      <c r="B887">
        <v>75</v>
      </c>
      <c r="C887">
        <v>811.12375576039994</v>
      </c>
    </row>
    <row r="888" spans="1:3" x14ac:dyDescent="0.2">
      <c r="A888" t="s">
        <v>20</v>
      </c>
      <c r="B888">
        <v>76</v>
      </c>
      <c r="C888">
        <v>837.49328385650006</v>
      </c>
    </row>
    <row r="889" spans="1:3" x14ac:dyDescent="0.2">
      <c r="A889" t="s">
        <v>20</v>
      </c>
      <c r="B889">
        <v>77</v>
      </c>
      <c r="C889">
        <v>918.35065085760004</v>
      </c>
    </row>
    <row r="890" spans="1:3" x14ac:dyDescent="0.2">
      <c r="A890" t="s">
        <v>20</v>
      </c>
      <c r="B890">
        <v>78</v>
      </c>
      <c r="C890">
        <v>932.63869066439997</v>
      </c>
    </row>
    <row r="891" spans="1:3" x14ac:dyDescent="0.2">
      <c r="A891" t="s">
        <v>20</v>
      </c>
      <c r="B891">
        <v>79</v>
      </c>
      <c r="C891">
        <v>997.57367917900001</v>
      </c>
    </row>
    <row r="892" spans="1:3" x14ac:dyDescent="0.2">
      <c r="A892" t="s">
        <v>20</v>
      </c>
      <c r="B892">
        <v>80</v>
      </c>
      <c r="C892">
        <v>1099.5223818292</v>
      </c>
    </row>
    <row r="893" spans="1:3" x14ac:dyDescent="0.2">
      <c r="A893" t="s">
        <v>20</v>
      </c>
      <c r="B893">
        <v>81</v>
      </c>
      <c r="C893">
        <v>1182.4348869257999</v>
      </c>
    </row>
    <row r="894" spans="1:3" x14ac:dyDescent="0.2">
      <c r="A894" t="s">
        <v>20</v>
      </c>
      <c r="B894">
        <v>82</v>
      </c>
      <c r="C894">
        <v>1244.0312712504001</v>
      </c>
    </row>
    <row r="895" spans="1:3" x14ac:dyDescent="0.2">
      <c r="A895" t="s">
        <v>20</v>
      </c>
      <c r="B895">
        <v>83</v>
      </c>
      <c r="C895">
        <v>1329.8300560968</v>
      </c>
    </row>
    <row r="896" spans="1:3" x14ac:dyDescent="0.2">
      <c r="A896" t="s">
        <v>20</v>
      </c>
      <c r="B896">
        <v>84</v>
      </c>
      <c r="C896">
        <v>1391.79966975</v>
      </c>
    </row>
    <row r="897" spans="1:3" x14ac:dyDescent="0.2">
      <c r="A897" t="s">
        <v>21</v>
      </c>
      <c r="B897">
        <v>10</v>
      </c>
      <c r="C897">
        <v>6.0527398932000001</v>
      </c>
    </row>
    <row r="898" spans="1:3" x14ac:dyDescent="0.2">
      <c r="A898" t="s">
        <v>21</v>
      </c>
      <c r="B898">
        <v>11</v>
      </c>
      <c r="C898">
        <v>21.772193980400001</v>
      </c>
    </row>
    <row r="899" spans="1:3" x14ac:dyDescent="0.2">
      <c r="A899" t="s">
        <v>21</v>
      </c>
      <c r="B899">
        <v>12</v>
      </c>
      <c r="C899">
        <v>52.302792022799999</v>
      </c>
    </row>
    <row r="900" spans="1:3" x14ac:dyDescent="0.2">
      <c r="A900" t="s">
        <v>21</v>
      </c>
      <c r="B900">
        <v>13</v>
      </c>
      <c r="C900">
        <v>141.79334813540001</v>
      </c>
    </row>
    <row r="901" spans="1:3" x14ac:dyDescent="0.2">
      <c r="A901" t="s">
        <v>21</v>
      </c>
      <c r="B901">
        <v>14</v>
      </c>
      <c r="C901">
        <v>182.74378460599999</v>
      </c>
    </row>
    <row r="902" spans="1:3" x14ac:dyDescent="0.2">
      <c r="A902" t="s">
        <v>21</v>
      </c>
      <c r="B902">
        <v>15</v>
      </c>
      <c r="C902">
        <v>213.9228949651</v>
      </c>
    </row>
    <row r="903" spans="1:3" x14ac:dyDescent="0.2">
      <c r="A903" t="s">
        <v>21</v>
      </c>
      <c r="B903">
        <v>16</v>
      </c>
      <c r="C903">
        <v>230.08561814399999</v>
      </c>
    </row>
    <row r="904" spans="1:3" x14ac:dyDescent="0.2">
      <c r="A904" t="s">
        <v>21</v>
      </c>
      <c r="B904">
        <v>17</v>
      </c>
      <c r="C904">
        <v>308.60964942660001</v>
      </c>
    </row>
    <row r="905" spans="1:3" x14ac:dyDescent="0.2">
      <c r="A905" t="s">
        <v>21</v>
      </c>
      <c r="B905">
        <v>18</v>
      </c>
      <c r="C905">
        <v>327.76912590900002</v>
      </c>
    </row>
    <row r="906" spans="1:3" x14ac:dyDescent="0.2">
      <c r="A906" t="s">
        <v>21</v>
      </c>
      <c r="B906">
        <v>19</v>
      </c>
      <c r="C906">
        <v>351.49645781369998</v>
      </c>
    </row>
    <row r="907" spans="1:3" x14ac:dyDescent="0.2">
      <c r="A907" t="s">
        <v>21</v>
      </c>
      <c r="B907">
        <v>20</v>
      </c>
      <c r="C907">
        <v>390.54657085920002</v>
      </c>
    </row>
    <row r="908" spans="1:3" x14ac:dyDescent="0.2">
      <c r="A908" t="s">
        <v>21</v>
      </c>
      <c r="B908">
        <v>21</v>
      </c>
      <c r="C908">
        <v>395.95960706720001</v>
      </c>
    </row>
    <row r="909" spans="1:3" x14ac:dyDescent="0.2">
      <c r="A909" t="s">
        <v>21</v>
      </c>
      <c r="B909">
        <v>22</v>
      </c>
      <c r="C909">
        <v>430.59165757239998</v>
      </c>
    </row>
    <row r="910" spans="1:3" x14ac:dyDescent="0.2">
      <c r="A910" t="s">
        <v>21</v>
      </c>
      <c r="B910">
        <v>23</v>
      </c>
      <c r="C910">
        <v>463.38161220400002</v>
      </c>
    </row>
    <row r="911" spans="1:3" x14ac:dyDescent="0.2">
      <c r="A911" t="s">
        <v>21</v>
      </c>
      <c r="B911">
        <v>24</v>
      </c>
      <c r="C911">
        <v>487.12376394400002</v>
      </c>
    </row>
    <row r="912" spans="1:3" x14ac:dyDescent="0.2">
      <c r="A912" t="s">
        <v>21</v>
      </c>
      <c r="B912">
        <v>25</v>
      </c>
      <c r="C912">
        <v>513.82852493819996</v>
      </c>
    </row>
    <row r="913" spans="1:3" x14ac:dyDescent="0.2">
      <c r="A913" t="s">
        <v>21</v>
      </c>
      <c r="B913">
        <v>26</v>
      </c>
      <c r="C913">
        <v>512.17037135040005</v>
      </c>
    </row>
    <row r="914" spans="1:3" x14ac:dyDescent="0.2">
      <c r="A914" t="s">
        <v>21</v>
      </c>
      <c r="B914">
        <v>27</v>
      </c>
      <c r="C914">
        <v>557.65337192519996</v>
      </c>
    </row>
    <row r="915" spans="1:3" x14ac:dyDescent="0.2">
      <c r="A915" t="s">
        <v>21</v>
      </c>
      <c r="B915">
        <v>28</v>
      </c>
      <c r="C915">
        <v>567.8468979575</v>
      </c>
    </row>
    <row r="916" spans="1:3" x14ac:dyDescent="0.2">
      <c r="A916" t="s">
        <v>21</v>
      </c>
      <c r="B916">
        <v>29</v>
      </c>
      <c r="C916">
        <v>578.72725516670005</v>
      </c>
    </row>
    <row r="917" spans="1:3" x14ac:dyDescent="0.2">
      <c r="A917" t="s">
        <v>21</v>
      </c>
      <c r="B917">
        <v>30</v>
      </c>
      <c r="C917">
        <v>579.93038578999995</v>
      </c>
    </row>
    <row r="918" spans="1:3" x14ac:dyDescent="0.2">
      <c r="A918" t="s">
        <v>21</v>
      </c>
      <c r="B918">
        <v>31</v>
      </c>
      <c r="C918">
        <v>587.82093647759996</v>
      </c>
    </row>
    <row r="919" spans="1:3" x14ac:dyDescent="0.2">
      <c r="A919" t="s">
        <v>21</v>
      </c>
      <c r="B919">
        <v>32</v>
      </c>
      <c r="C919">
        <v>611.16148748750004</v>
      </c>
    </row>
    <row r="920" spans="1:3" x14ac:dyDescent="0.2">
      <c r="A920" t="s">
        <v>21</v>
      </c>
      <c r="B920">
        <v>33</v>
      </c>
      <c r="C920">
        <v>620.50888368610003</v>
      </c>
    </row>
    <row r="921" spans="1:3" x14ac:dyDescent="0.2">
      <c r="A921" t="s">
        <v>21</v>
      </c>
      <c r="B921">
        <v>34</v>
      </c>
      <c r="C921">
        <v>628.07922838000002</v>
      </c>
    </row>
    <row r="922" spans="1:3" x14ac:dyDescent="0.2">
      <c r="A922" t="s">
        <v>21</v>
      </c>
      <c r="B922">
        <v>35</v>
      </c>
      <c r="C922">
        <v>634.64584971930003</v>
      </c>
    </row>
    <row r="923" spans="1:3" x14ac:dyDescent="0.2">
      <c r="A923" t="s">
        <v>21</v>
      </c>
      <c r="B923">
        <v>36</v>
      </c>
      <c r="C923">
        <v>668.7561657059</v>
      </c>
    </row>
    <row r="924" spans="1:3" x14ac:dyDescent="0.2">
      <c r="A924" t="s">
        <v>21</v>
      </c>
      <c r="B924">
        <v>37</v>
      </c>
      <c r="C924">
        <v>658.29768466040002</v>
      </c>
    </row>
    <row r="925" spans="1:3" x14ac:dyDescent="0.2">
      <c r="A925" t="s">
        <v>21</v>
      </c>
      <c r="B925">
        <v>38</v>
      </c>
      <c r="C925">
        <v>653.45780056000001</v>
      </c>
    </row>
    <row r="926" spans="1:3" x14ac:dyDescent="0.2">
      <c r="A926" t="s">
        <v>21</v>
      </c>
      <c r="B926">
        <v>39</v>
      </c>
      <c r="C926">
        <v>657.78040552840002</v>
      </c>
    </row>
    <row r="927" spans="1:3" x14ac:dyDescent="0.2">
      <c r="A927" t="s">
        <v>21</v>
      </c>
      <c r="B927">
        <v>40</v>
      </c>
      <c r="C927">
        <v>668.38283346280002</v>
      </c>
    </row>
    <row r="928" spans="1:3" x14ac:dyDescent="0.2">
      <c r="A928" t="s">
        <v>21</v>
      </c>
      <c r="B928">
        <v>41</v>
      </c>
      <c r="C928">
        <v>663.80589714209998</v>
      </c>
    </row>
    <row r="929" spans="1:3" x14ac:dyDescent="0.2">
      <c r="A929" t="s">
        <v>21</v>
      </c>
      <c r="B929">
        <v>42</v>
      </c>
      <c r="C929">
        <v>662.46093769499998</v>
      </c>
    </row>
    <row r="930" spans="1:3" x14ac:dyDescent="0.2">
      <c r="A930" t="s">
        <v>21</v>
      </c>
      <c r="B930">
        <v>43</v>
      </c>
      <c r="C930">
        <v>666.52753536390003</v>
      </c>
    </row>
    <row r="931" spans="1:3" x14ac:dyDescent="0.2">
      <c r="A931" t="s">
        <v>21</v>
      </c>
      <c r="B931">
        <v>44</v>
      </c>
      <c r="C931">
        <v>671.61205490700002</v>
      </c>
    </row>
    <row r="932" spans="1:3" x14ac:dyDescent="0.2">
      <c r="A932" t="s">
        <v>21</v>
      </c>
      <c r="B932">
        <v>45</v>
      </c>
      <c r="C932">
        <v>665.02933807019997</v>
      </c>
    </row>
    <row r="933" spans="1:3" x14ac:dyDescent="0.2">
      <c r="A933" t="s">
        <v>21</v>
      </c>
      <c r="B933">
        <v>46</v>
      </c>
      <c r="C933">
        <v>656.05528278589998</v>
      </c>
    </row>
    <row r="934" spans="1:3" x14ac:dyDescent="0.2">
      <c r="A934" t="s">
        <v>21</v>
      </c>
      <c r="B934">
        <v>47</v>
      </c>
      <c r="C934">
        <v>651.42305095009999</v>
      </c>
    </row>
    <row r="935" spans="1:3" x14ac:dyDescent="0.2">
      <c r="A935" t="s">
        <v>21</v>
      </c>
      <c r="B935">
        <v>48</v>
      </c>
      <c r="C935">
        <v>639.21119758079999</v>
      </c>
    </row>
    <row r="936" spans="1:3" x14ac:dyDescent="0.2">
      <c r="A936" t="s">
        <v>21</v>
      </c>
      <c r="B936">
        <v>49</v>
      </c>
      <c r="C936">
        <v>627.55921581330006</v>
      </c>
    </row>
    <row r="937" spans="1:3" x14ac:dyDescent="0.2">
      <c r="A937" t="s">
        <v>21</v>
      </c>
      <c r="B937">
        <v>50</v>
      </c>
      <c r="C937">
        <v>634.76510162160002</v>
      </c>
    </row>
    <row r="938" spans="1:3" x14ac:dyDescent="0.2">
      <c r="A938" t="s">
        <v>21</v>
      </c>
      <c r="B938">
        <v>51</v>
      </c>
      <c r="C938">
        <v>626.61115291559997</v>
      </c>
    </row>
    <row r="939" spans="1:3" x14ac:dyDescent="0.2">
      <c r="A939" t="s">
        <v>21</v>
      </c>
      <c r="B939">
        <v>52</v>
      </c>
      <c r="C939">
        <v>619.21182697229995</v>
      </c>
    </row>
    <row r="940" spans="1:3" x14ac:dyDescent="0.2">
      <c r="A940" t="s">
        <v>21</v>
      </c>
      <c r="B940">
        <v>53</v>
      </c>
      <c r="C940">
        <v>618.57872415630004</v>
      </c>
    </row>
    <row r="941" spans="1:3" x14ac:dyDescent="0.2">
      <c r="A941" t="s">
        <v>21</v>
      </c>
      <c r="B941">
        <v>54</v>
      </c>
      <c r="C941">
        <v>610.51850502330001</v>
      </c>
    </row>
    <row r="942" spans="1:3" x14ac:dyDescent="0.2">
      <c r="A942" t="s">
        <v>21</v>
      </c>
      <c r="B942">
        <v>55</v>
      </c>
      <c r="C942">
        <v>599.73976838939996</v>
      </c>
    </row>
    <row r="943" spans="1:3" x14ac:dyDescent="0.2">
      <c r="A943" t="s">
        <v>21</v>
      </c>
      <c r="B943">
        <v>56</v>
      </c>
      <c r="C943">
        <v>589.06201621679998</v>
      </c>
    </row>
    <row r="944" spans="1:3" x14ac:dyDescent="0.2">
      <c r="A944" t="s">
        <v>21</v>
      </c>
      <c r="B944">
        <v>57</v>
      </c>
      <c r="C944">
        <v>585.20533893779998</v>
      </c>
    </row>
    <row r="945" spans="1:3" x14ac:dyDescent="0.2">
      <c r="A945" t="s">
        <v>21</v>
      </c>
      <c r="B945">
        <v>58</v>
      </c>
      <c r="C945">
        <v>575.83476124840001</v>
      </c>
    </row>
    <row r="946" spans="1:3" x14ac:dyDescent="0.2">
      <c r="A946" t="s">
        <v>21</v>
      </c>
      <c r="B946">
        <v>59</v>
      </c>
      <c r="C946">
        <v>564.43084994089998</v>
      </c>
    </row>
    <row r="947" spans="1:3" x14ac:dyDescent="0.2">
      <c r="A947" t="s">
        <v>21</v>
      </c>
      <c r="B947">
        <v>60</v>
      </c>
      <c r="C947">
        <v>557.50791501089998</v>
      </c>
    </row>
    <row r="948" spans="1:3" x14ac:dyDescent="0.2">
      <c r="A948" t="s">
        <v>21</v>
      </c>
      <c r="B948">
        <v>61</v>
      </c>
      <c r="C948">
        <v>546.46677982259996</v>
      </c>
    </row>
    <row r="949" spans="1:3" x14ac:dyDescent="0.2">
      <c r="A949" t="s">
        <v>21</v>
      </c>
      <c r="B949">
        <v>62</v>
      </c>
      <c r="C949">
        <v>538.89292641869997</v>
      </c>
    </row>
    <row r="950" spans="1:3" x14ac:dyDescent="0.2">
      <c r="A950" t="s">
        <v>21</v>
      </c>
      <c r="B950">
        <v>63</v>
      </c>
      <c r="C950">
        <v>528.21941319840005</v>
      </c>
    </row>
    <row r="951" spans="1:3" x14ac:dyDescent="0.2">
      <c r="A951" t="s">
        <v>21</v>
      </c>
      <c r="B951">
        <v>64</v>
      </c>
      <c r="C951">
        <v>528.38452917439997</v>
      </c>
    </row>
    <row r="952" spans="1:3" x14ac:dyDescent="0.2">
      <c r="A952" t="s">
        <v>21</v>
      </c>
      <c r="B952">
        <v>65</v>
      </c>
      <c r="C952">
        <v>524.94383565939995</v>
      </c>
    </row>
    <row r="953" spans="1:3" x14ac:dyDescent="0.2">
      <c r="A953" t="s">
        <v>21</v>
      </c>
      <c r="B953">
        <v>66</v>
      </c>
      <c r="C953">
        <v>518.00424601860004</v>
      </c>
    </row>
    <row r="954" spans="1:3" x14ac:dyDescent="0.2">
      <c r="A954" t="s">
        <v>21</v>
      </c>
      <c r="B954">
        <v>67</v>
      </c>
      <c r="C954">
        <v>507.74635221419999</v>
      </c>
    </row>
    <row r="955" spans="1:3" x14ac:dyDescent="0.2">
      <c r="A955" t="s">
        <v>21</v>
      </c>
      <c r="B955">
        <v>68</v>
      </c>
      <c r="C955">
        <v>504.12400052999999</v>
      </c>
    </row>
    <row r="956" spans="1:3" x14ac:dyDescent="0.2">
      <c r="A956" t="s">
        <v>21</v>
      </c>
      <c r="B956">
        <v>69</v>
      </c>
      <c r="C956">
        <v>496.96804596089999</v>
      </c>
    </row>
    <row r="957" spans="1:3" x14ac:dyDescent="0.2">
      <c r="A957" t="s">
        <v>21</v>
      </c>
      <c r="B957">
        <v>70</v>
      </c>
      <c r="C957">
        <v>489.14177969159999</v>
      </c>
    </row>
    <row r="958" spans="1:3" x14ac:dyDescent="0.2">
      <c r="A958" t="s">
        <v>21</v>
      </c>
      <c r="B958">
        <v>71</v>
      </c>
      <c r="C958">
        <v>482.530200256</v>
      </c>
    </row>
    <row r="959" spans="1:3" x14ac:dyDescent="0.2">
      <c r="A959" t="s">
        <v>21</v>
      </c>
      <c r="B959">
        <v>72</v>
      </c>
      <c r="C959">
        <v>480.4482687826</v>
      </c>
    </row>
    <row r="960" spans="1:3" x14ac:dyDescent="0.2">
      <c r="A960" t="s">
        <v>21</v>
      </c>
      <c r="B960">
        <v>73</v>
      </c>
      <c r="C960">
        <v>479.81670826880003</v>
      </c>
    </row>
    <row r="961" spans="1:3" x14ac:dyDescent="0.2">
      <c r="A961" t="s">
        <v>21</v>
      </c>
      <c r="B961">
        <v>74</v>
      </c>
      <c r="C961">
        <v>472.24996810689998</v>
      </c>
    </row>
    <row r="962" spans="1:3" x14ac:dyDescent="0.2">
      <c r="A962" t="s">
        <v>21</v>
      </c>
      <c r="B962">
        <v>75</v>
      </c>
      <c r="C962">
        <v>462.8971484754</v>
      </c>
    </row>
    <row r="963" spans="1:3" x14ac:dyDescent="0.2">
      <c r="A963" t="s">
        <v>21</v>
      </c>
      <c r="B963">
        <v>76</v>
      </c>
      <c r="C963">
        <v>455.18985066699997</v>
      </c>
    </row>
    <row r="964" spans="1:3" x14ac:dyDescent="0.2">
      <c r="A964" t="s">
        <v>21</v>
      </c>
      <c r="B964">
        <v>77</v>
      </c>
      <c r="C964">
        <v>446.17811350900001</v>
      </c>
    </row>
    <row r="965" spans="1:3" x14ac:dyDescent="0.2">
      <c r="A965" t="s">
        <v>21</v>
      </c>
      <c r="B965">
        <v>78</v>
      </c>
      <c r="C965">
        <v>439.76846839199999</v>
      </c>
    </row>
    <row r="966" spans="1:3" x14ac:dyDescent="0.2">
      <c r="A966" t="s">
        <v>21</v>
      </c>
      <c r="B966">
        <v>79</v>
      </c>
      <c r="C966">
        <v>431.05904226000001</v>
      </c>
    </row>
    <row r="967" spans="1:3" x14ac:dyDescent="0.2">
      <c r="A967" t="s">
        <v>21</v>
      </c>
      <c r="B967">
        <v>80</v>
      </c>
      <c r="C967">
        <v>422.52401392799999</v>
      </c>
    </row>
    <row r="968" spans="1:3" x14ac:dyDescent="0.2">
      <c r="A968" t="s">
        <v>21</v>
      </c>
      <c r="B968">
        <v>81</v>
      </c>
      <c r="C968">
        <v>414.156407484</v>
      </c>
    </row>
    <row r="969" spans="1:3" x14ac:dyDescent="0.2">
      <c r="A969" t="s">
        <v>21</v>
      </c>
      <c r="B969">
        <v>82</v>
      </c>
      <c r="C969">
        <v>412.02562435200002</v>
      </c>
    </row>
    <row r="970" spans="1:3" x14ac:dyDescent="0.2">
      <c r="A970" t="s">
        <v>21</v>
      </c>
      <c r="B970">
        <v>83</v>
      </c>
      <c r="C970">
        <v>403.86568463200001</v>
      </c>
    </row>
    <row r="971" spans="1:3" x14ac:dyDescent="0.2">
      <c r="A971" t="s">
        <v>21</v>
      </c>
      <c r="B971">
        <v>84</v>
      </c>
      <c r="C971">
        <v>400.63800630240002</v>
      </c>
    </row>
    <row r="972" spans="1:3" x14ac:dyDescent="0.2">
      <c r="A972" t="s">
        <v>22</v>
      </c>
      <c r="B972">
        <v>10</v>
      </c>
      <c r="C972">
        <v>73.155801569399998</v>
      </c>
    </row>
    <row r="973" spans="1:3" x14ac:dyDescent="0.2">
      <c r="A973" t="s">
        <v>22</v>
      </c>
      <c r="B973">
        <v>11</v>
      </c>
      <c r="C973">
        <v>303.86685786340001</v>
      </c>
    </row>
    <row r="974" spans="1:3" x14ac:dyDescent="0.2">
      <c r="A974" t="s">
        <v>22</v>
      </c>
      <c r="B974">
        <v>12</v>
      </c>
      <c r="C974">
        <v>708.59134150199998</v>
      </c>
    </row>
    <row r="975" spans="1:3" x14ac:dyDescent="0.2">
      <c r="A975" t="s">
        <v>22</v>
      </c>
      <c r="B975">
        <v>13</v>
      </c>
      <c r="C975">
        <v>867.39569815209995</v>
      </c>
    </row>
    <row r="976" spans="1:3" x14ac:dyDescent="0.2">
      <c r="A976" t="s">
        <v>22</v>
      </c>
      <c r="B976">
        <v>14</v>
      </c>
      <c r="C976">
        <v>1025.115551716</v>
      </c>
    </row>
    <row r="977" spans="1:3" x14ac:dyDescent="0.2">
      <c r="A977" t="s">
        <v>22</v>
      </c>
      <c r="B977">
        <v>15</v>
      </c>
      <c r="C977">
        <v>1290.8566697403</v>
      </c>
    </row>
    <row r="978" spans="1:3" x14ac:dyDescent="0.2">
      <c r="A978" t="s">
        <v>22</v>
      </c>
      <c r="B978">
        <v>16</v>
      </c>
      <c r="C978">
        <v>1530.9748966751999</v>
      </c>
    </row>
    <row r="979" spans="1:3" x14ac:dyDescent="0.2">
      <c r="A979" t="s">
        <v>22</v>
      </c>
      <c r="B979">
        <v>17</v>
      </c>
      <c r="C979">
        <v>1732.0055871786001</v>
      </c>
    </row>
    <row r="980" spans="1:3" x14ac:dyDescent="0.2">
      <c r="A980" t="s">
        <v>22</v>
      </c>
      <c r="B980">
        <v>18</v>
      </c>
      <c r="C980">
        <v>1931.5690192734</v>
      </c>
    </row>
    <row r="981" spans="1:3" x14ac:dyDescent="0.2">
      <c r="A981" t="s">
        <v>22</v>
      </c>
      <c r="B981">
        <v>19</v>
      </c>
      <c r="C981">
        <v>2067.8294500299999</v>
      </c>
    </row>
    <row r="982" spans="1:3" x14ac:dyDescent="0.2">
      <c r="A982" t="s">
        <v>22</v>
      </c>
      <c r="B982">
        <v>20</v>
      </c>
      <c r="C982">
        <v>2245.8507860879999</v>
      </c>
    </row>
    <row r="983" spans="1:3" x14ac:dyDescent="0.2">
      <c r="A983" t="s">
        <v>22</v>
      </c>
      <c r="B983">
        <v>21</v>
      </c>
      <c r="C983">
        <v>2420.0173440036001</v>
      </c>
    </row>
    <row r="984" spans="1:3" x14ac:dyDescent="0.2">
      <c r="A984" t="s">
        <v>22</v>
      </c>
      <c r="B984">
        <v>22</v>
      </c>
      <c r="C984">
        <v>2573.6528278860001</v>
      </c>
    </row>
    <row r="985" spans="1:3" x14ac:dyDescent="0.2">
      <c r="A985" t="s">
        <v>22</v>
      </c>
      <c r="B985">
        <v>23</v>
      </c>
      <c r="C985">
        <v>2754.050381474</v>
      </c>
    </row>
    <row r="986" spans="1:3" x14ac:dyDescent="0.2">
      <c r="A986" t="s">
        <v>22</v>
      </c>
      <c r="B986">
        <v>24</v>
      </c>
      <c r="C986">
        <v>2921.473360042</v>
      </c>
    </row>
    <row r="987" spans="1:3" x14ac:dyDescent="0.2">
      <c r="A987" t="s">
        <v>22</v>
      </c>
      <c r="B987">
        <v>25</v>
      </c>
      <c r="C987">
        <v>3128.6626193766001</v>
      </c>
    </row>
    <row r="988" spans="1:3" x14ac:dyDescent="0.2">
      <c r="A988" t="s">
        <v>22</v>
      </c>
      <c r="B988">
        <v>26</v>
      </c>
      <c r="C988">
        <v>3235.8836932872</v>
      </c>
    </row>
    <row r="989" spans="1:3" x14ac:dyDescent="0.2">
      <c r="A989" t="s">
        <v>22</v>
      </c>
      <c r="B989">
        <v>27</v>
      </c>
      <c r="C989">
        <v>3332.5694089597</v>
      </c>
    </row>
    <row r="990" spans="1:3" x14ac:dyDescent="0.2">
      <c r="A990" t="s">
        <v>22</v>
      </c>
      <c r="B990">
        <v>28</v>
      </c>
      <c r="C990">
        <v>3408.6457560075</v>
      </c>
    </row>
    <row r="991" spans="1:3" x14ac:dyDescent="0.2">
      <c r="A991" t="s">
        <v>22</v>
      </c>
      <c r="B991">
        <v>29</v>
      </c>
      <c r="C991">
        <v>3500.2793228343999</v>
      </c>
    </row>
    <row r="992" spans="1:3" x14ac:dyDescent="0.2">
      <c r="A992" t="s">
        <v>22</v>
      </c>
      <c r="B992">
        <v>30</v>
      </c>
      <c r="C992">
        <v>3538.8158433054</v>
      </c>
    </row>
    <row r="993" spans="1:3" x14ac:dyDescent="0.2">
      <c r="A993" t="s">
        <v>22</v>
      </c>
      <c r="B993">
        <v>31</v>
      </c>
      <c r="C993">
        <v>3594.8090060046002</v>
      </c>
    </row>
    <row r="994" spans="1:3" x14ac:dyDescent="0.2">
      <c r="A994" t="s">
        <v>22</v>
      </c>
      <c r="B994">
        <v>32</v>
      </c>
      <c r="C994">
        <v>3613.786287425</v>
      </c>
    </row>
    <row r="995" spans="1:3" x14ac:dyDescent="0.2">
      <c r="A995" t="s">
        <v>22</v>
      </c>
      <c r="B995">
        <v>33</v>
      </c>
      <c r="C995">
        <v>3620.098744938</v>
      </c>
    </row>
    <row r="996" spans="1:3" x14ac:dyDescent="0.2">
      <c r="A996" t="s">
        <v>22</v>
      </c>
      <c r="B996">
        <v>34</v>
      </c>
      <c r="C996">
        <v>3622.9486992819998</v>
      </c>
    </row>
    <row r="997" spans="1:3" x14ac:dyDescent="0.2">
      <c r="A997" t="s">
        <v>22</v>
      </c>
      <c r="B997">
        <v>35</v>
      </c>
      <c r="C997">
        <v>3556.3889310687</v>
      </c>
    </row>
    <row r="998" spans="1:3" x14ac:dyDescent="0.2">
      <c r="A998" t="s">
        <v>22</v>
      </c>
      <c r="B998">
        <v>36</v>
      </c>
      <c r="C998">
        <v>3537.9638153286</v>
      </c>
    </row>
    <row r="999" spans="1:3" x14ac:dyDescent="0.2">
      <c r="A999" t="s">
        <v>22</v>
      </c>
      <c r="B999">
        <v>37</v>
      </c>
      <c r="C999">
        <v>3499.9314330612001</v>
      </c>
    </row>
    <row r="1000" spans="1:3" x14ac:dyDescent="0.2">
      <c r="A1000" t="s">
        <v>22</v>
      </c>
      <c r="B1000">
        <v>38</v>
      </c>
      <c r="C1000">
        <v>3442.1021013</v>
      </c>
    </row>
    <row r="1001" spans="1:3" x14ac:dyDescent="0.2">
      <c r="A1001" t="s">
        <v>22</v>
      </c>
      <c r="B1001">
        <v>39</v>
      </c>
      <c r="C1001">
        <v>3411.9757462868001</v>
      </c>
    </row>
    <row r="1002" spans="1:3" x14ac:dyDescent="0.2">
      <c r="A1002" t="s">
        <v>22</v>
      </c>
      <c r="B1002">
        <v>40</v>
      </c>
      <c r="C1002">
        <v>3351.0843205511001</v>
      </c>
    </row>
    <row r="1003" spans="1:3" x14ac:dyDescent="0.2">
      <c r="A1003" t="s">
        <v>22</v>
      </c>
      <c r="B1003">
        <v>41</v>
      </c>
      <c r="C1003">
        <v>3291.7691086403001</v>
      </c>
    </row>
    <row r="1004" spans="1:3" x14ac:dyDescent="0.2">
      <c r="A1004" t="s">
        <v>22</v>
      </c>
      <c r="B1004">
        <v>42</v>
      </c>
      <c r="C1004">
        <v>3237.9839124509999</v>
      </c>
    </row>
    <row r="1005" spans="1:3" x14ac:dyDescent="0.2">
      <c r="A1005" t="s">
        <v>22</v>
      </c>
      <c r="B1005">
        <v>43</v>
      </c>
      <c r="C1005">
        <v>3185.3856938617</v>
      </c>
    </row>
    <row r="1006" spans="1:3" x14ac:dyDescent="0.2">
      <c r="A1006" t="s">
        <v>22</v>
      </c>
      <c r="B1006">
        <v>44</v>
      </c>
      <c r="C1006">
        <v>3148.8677928440002</v>
      </c>
    </row>
    <row r="1007" spans="1:3" x14ac:dyDescent="0.2">
      <c r="A1007" t="s">
        <v>22</v>
      </c>
      <c r="B1007">
        <v>45</v>
      </c>
      <c r="C1007">
        <v>3094.4242976382002</v>
      </c>
    </row>
    <row r="1008" spans="1:3" x14ac:dyDescent="0.2">
      <c r="A1008" t="s">
        <v>22</v>
      </c>
      <c r="B1008">
        <v>46</v>
      </c>
      <c r="C1008">
        <v>3033.1426660131001</v>
      </c>
    </row>
    <row r="1009" spans="1:3" x14ac:dyDescent="0.2">
      <c r="A1009" t="s">
        <v>22</v>
      </c>
      <c r="B1009">
        <v>47</v>
      </c>
      <c r="C1009">
        <v>2987.2654129890002</v>
      </c>
    </row>
    <row r="1010" spans="1:3" x14ac:dyDescent="0.2">
      <c r="A1010" t="s">
        <v>22</v>
      </c>
      <c r="B1010">
        <v>48</v>
      </c>
      <c r="C1010">
        <v>2936.9982538312001</v>
      </c>
    </row>
    <row r="1011" spans="1:3" x14ac:dyDescent="0.2">
      <c r="A1011" t="s">
        <v>22</v>
      </c>
      <c r="B1011">
        <v>49</v>
      </c>
      <c r="C1011">
        <v>2902.7489284909998</v>
      </c>
    </row>
    <row r="1012" spans="1:3" x14ac:dyDescent="0.2">
      <c r="A1012" t="s">
        <v>22</v>
      </c>
      <c r="B1012">
        <v>50</v>
      </c>
      <c r="C1012">
        <v>2859.4861894152</v>
      </c>
    </row>
    <row r="1013" spans="1:3" x14ac:dyDescent="0.2">
      <c r="A1013" t="s">
        <v>22</v>
      </c>
      <c r="B1013">
        <v>51</v>
      </c>
      <c r="C1013">
        <v>2810.4332715362998</v>
      </c>
    </row>
    <row r="1014" spans="1:3" x14ac:dyDescent="0.2">
      <c r="A1014" t="s">
        <v>22</v>
      </c>
      <c r="B1014">
        <v>52</v>
      </c>
      <c r="C1014">
        <v>2767.7855273613</v>
      </c>
    </row>
    <row r="1015" spans="1:3" x14ac:dyDescent="0.2">
      <c r="A1015" t="s">
        <v>22</v>
      </c>
      <c r="B1015">
        <v>53</v>
      </c>
      <c r="C1015">
        <v>2712.9709153413</v>
      </c>
    </row>
    <row r="1016" spans="1:3" x14ac:dyDescent="0.2">
      <c r="A1016" t="s">
        <v>22</v>
      </c>
      <c r="B1016">
        <v>54</v>
      </c>
      <c r="C1016">
        <v>2666.8871869703999</v>
      </c>
    </row>
    <row r="1017" spans="1:3" x14ac:dyDescent="0.2">
      <c r="A1017" t="s">
        <v>22</v>
      </c>
      <c r="B1017">
        <v>55</v>
      </c>
      <c r="C1017">
        <v>2614.0879068856002</v>
      </c>
    </row>
    <row r="1018" spans="1:3" x14ac:dyDescent="0.2">
      <c r="A1018" t="s">
        <v>22</v>
      </c>
      <c r="B1018">
        <v>56</v>
      </c>
      <c r="C1018">
        <v>2562.3226236096002</v>
      </c>
    </row>
    <row r="1019" spans="1:3" x14ac:dyDescent="0.2">
      <c r="A1019" t="s">
        <v>22</v>
      </c>
      <c r="B1019">
        <v>57</v>
      </c>
      <c r="C1019">
        <v>2518.4662335875</v>
      </c>
    </row>
    <row r="1020" spans="1:3" x14ac:dyDescent="0.2">
      <c r="A1020" t="s">
        <v>22</v>
      </c>
      <c r="B1020">
        <v>58</v>
      </c>
      <c r="C1020">
        <v>2472.8414988312002</v>
      </c>
    </row>
    <row r="1021" spans="1:3" x14ac:dyDescent="0.2">
      <c r="A1021" t="s">
        <v>22</v>
      </c>
      <c r="B1021">
        <v>59</v>
      </c>
      <c r="C1021">
        <v>2426.4014133481</v>
      </c>
    </row>
    <row r="1022" spans="1:3" x14ac:dyDescent="0.2">
      <c r="A1022" t="s">
        <v>22</v>
      </c>
      <c r="B1022">
        <v>60</v>
      </c>
      <c r="C1022">
        <v>2388.5803405857</v>
      </c>
    </row>
    <row r="1023" spans="1:3" x14ac:dyDescent="0.2">
      <c r="A1023" t="s">
        <v>22</v>
      </c>
      <c r="B1023">
        <v>61</v>
      </c>
      <c r="C1023">
        <v>2355.0954647454</v>
      </c>
    </row>
    <row r="1024" spans="1:3" x14ac:dyDescent="0.2">
      <c r="A1024" t="s">
        <v>22</v>
      </c>
      <c r="B1024">
        <v>62</v>
      </c>
      <c r="C1024">
        <v>2325.8609513595002</v>
      </c>
    </row>
    <row r="1025" spans="1:3" x14ac:dyDescent="0.2">
      <c r="A1025" t="s">
        <v>22</v>
      </c>
      <c r="B1025">
        <v>63</v>
      </c>
      <c r="C1025">
        <v>2283.872482496</v>
      </c>
    </row>
    <row r="1026" spans="1:3" x14ac:dyDescent="0.2">
      <c r="A1026" t="s">
        <v>22</v>
      </c>
      <c r="B1026">
        <v>64</v>
      </c>
      <c r="C1026">
        <v>2252.4739176267999</v>
      </c>
    </row>
    <row r="1027" spans="1:3" x14ac:dyDescent="0.2">
      <c r="A1027" t="s">
        <v>22</v>
      </c>
      <c r="B1027">
        <v>65</v>
      </c>
      <c r="C1027">
        <v>2212.9663176505001</v>
      </c>
    </row>
    <row r="1028" spans="1:3" x14ac:dyDescent="0.2">
      <c r="A1028" t="s">
        <v>22</v>
      </c>
      <c r="B1028">
        <v>66</v>
      </c>
      <c r="C1028">
        <v>2178.7936057502998</v>
      </c>
    </row>
    <row r="1029" spans="1:3" x14ac:dyDescent="0.2">
      <c r="A1029" t="s">
        <v>22</v>
      </c>
      <c r="B1029">
        <v>67</v>
      </c>
      <c r="C1029">
        <v>2138.3718767676</v>
      </c>
    </row>
    <row r="1030" spans="1:3" x14ac:dyDescent="0.2">
      <c r="A1030" t="s">
        <v>22</v>
      </c>
      <c r="B1030">
        <v>68</v>
      </c>
      <c r="C1030">
        <v>2114.5364621484</v>
      </c>
    </row>
    <row r="1031" spans="1:3" x14ac:dyDescent="0.2">
      <c r="A1031" t="s">
        <v>22</v>
      </c>
      <c r="B1031">
        <v>69</v>
      </c>
      <c r="C1031">
        <v>2079.6273857675001</v>
      </c>
    </row>
    <row r="1032" spans="1:3" x14ac:dyDescent="0.2">
      <c r="A1032" t="s">
        <v>22</v>
      </c>
      <c r="B1032">
        <v>70</v>
      </c>
      <c r="C1032">
        <v>2056.3625703963999</v>
      </c>
    </row>
    <row r="1033" spans="1:3" x14ac:dyDescent="0.2">
      <c r="A1033" t="s">
        <v>22</v>
      </c>
      <c r="B1033">
        <v>71</v>
      </c>
      <c r="C1033">
        <v>2018.9291174052</v>
      </c>
    </row>
    <row r="1034" spans="1:3" x14ac:dyDescent="0.2">
      <c r="A1034" t="s">
        <v>22</v>
      </c>
      <c r="B1034">
        <v>72</v>
      </c>
      <c r="C1034">
        <v>1985.3883311405</v>
      </c>
    </row>
    <row r="1035" spans="1:3" x14ac:dyDescent="0.2">
      <c r="A1035" t="s">
        <v>22</v>
      </c>
      <c r="B1035">
        <v>73</v>
      </c>
      <c r="C1035">
        <v>1946.0735724430001</v>
      </c>
    </row>
    <row r="1036" spans="1:3" x14ac:dyDescent="0.2">
      <c r="A1036" t="s">
        <v>22</v>
      </c>
      <c r="B1036">
        <v>74</v>
      </c>
      <c r="C1036">
        <v>1907.5409190695</v>
      </c>
    </row>
    <row r="1037" spans="1:3" x14ac:dyDescent="0.2">
      <c r="A1037" t="s">
        <v>22</v>
      </c>
      <c r="B1037">
        <v>75</v>
      </c>
      <c r="C1037">
        <v>1873.6105743677999</v>
      </c>
    </row>
    <row r="1038" spans="1:3" x14ac:dyDescent="0.2">
      <c r="A1038" t="s">
        <v>22</v>
      </c>
      <c r="B1038">
        <v>76</v>
      </c>
      <c r="C1038">
        <v>1836.5100676927</v>
      </c>
    </row>
    <row r="1039" spans="1:3" x14ac:dyDescent="0.2">
      <c r="A1039" t="s">
        <v>22</v>
      </c>
      <c r="B1039">
        <v>77</v>
      </c>
      <c r="C1039">
        <v>1800.1512912528999</v>
      </c>
    </row>
    <row r="1040" spans="1:3" x14ac:dyDescent="0.2">
      <c r="A1040" t="s">
        <v>22</v>
      </c>
      <c r="B1040">
        <v>78</v>
      </c>
      <c r="C1040">
        <v>1764.5062552282</v>
      </c>
    </row>
    <row r="1041" spans="1:3" x14ac:dyDescent="0.2">
      <c r="A1041" t="s">
        <v>22</v>
      </c>
      <c r="B1041">
        <v>79</v>
      </c>
      <c r="C1041">
        <v>1734.5043647084999</v>
      </c>
    </row>
    <row r="1042" spans="1:3" x14ac:dyDescent="0.2">
      <c r="A1042" t="s">
        <v>22</v>
      </c>
      <c r="B1042">
        <v>80</v>
      </c>
      <c r="C1042">
        <v>1703.7950796938001</v>
      </c>
    </row>
    <row r="1043" spans="1:3" x14ac:dyDescent="0.2">
      <c r="A1043" t="s">
        <v>22</v>
      </c>
      <c r="B1043">
        <v>81</v>
      </c>
      <c r="C1043">
        <v>1670.0533603639001</v>
      </c>
    </row>
    <row r="1044" spans="1:3" x14ac:dyDescent="0.2">
      <c r="A1044" t="s">
        <v>22</v>
      </c>
      <c r="B1044">
        <v>82</v>
      </c>
      <c r="C1044">
        <v>1640.7058305096</v>
      </c>
    </row>
    <row r="1045" spans="1:3" x14ac:dyDescent="0.2">
      <c r="A1045" t="s">
        <v>22</v>
      </c>
      <c r="B1045">
        <v>83</v>
      </c>
      <c r="C1045">
        <v>1610.6726443406001</v>
      </c>
    </row>
    <row r="1046" spans="1:3" x14ac:dyDescent="0.2">
      <c r="A1046" t="s">
        <v>22</v>
      </c>
      <c r="B1046">
        <v>84</v>
      </c>
      <c r="C1046">
        <v>1578.7791150368</v>
      </c>
    </row>
    <row r="1047" spans="1:3" x14ac:dyDescent="0.2">
      <c r="A1047" t="s">
        <v>23</v>
      </c>
      <c r="B1047">
        <v>10</v>
      </c>
      <c r="C1047">
        <v>33.690575754000001</v>
      </c>
    </row>
    <row r="1048" spans="1:3" x14ac:dyDescent="0.2">
      <c r="A1048" t="s">
        <v>23</v>
      </c>
      <c r="B1048">
        <v>11</v>
      </c>
      <c r="C1048">
        <v>240.3473712764</v>
      </c>
    </row>
    <row r="1049" spans="1:3" x14ac:dyDescent="0.2">
      <c r="A1049" t="s">
        <v>23</v>
      </c>
      <c r="B1049">
        <v>12</v>
      </c>
      <c r="C1049">
        <v>519.61396899390002</v>
      </c>
    </row>
    <row r="1050" spans="1:3" x14ac:dyDescent="0.2">
      <c r="A1050" t="s">
        <v>23</v>
      </c>
      <c r="B1050">
        <v>13</v>
      </c>
      <c r="C1050">
        <v>806.38554108059998</v>
      </c>
    </row>
    <row r="1051" spans="1:3" x14ac:dyDescent="0.2">
      <c r="A1051" t="s">
        <v>23</v>
      </c>
      <c r="B1051">
        <v>14</v>
      </c>
      <c r="C1051">
        <v>1206.9148943529999</v>
      </c>
    </row>
    <row r="1052" spans="1:3" x14ac:dyDescent="0.2">
      <c r="A1052" t="s">
        <v>23</v>
      </c>
      <c r="B1052">
        <v>15</v>
      </c>
      <c r="C1052">
        <v>1416.4880504713001</v>
      </c>
    </row>
    <row r="1053" spans="1:3" x14ac:dyDescent="0.2">
      <c r="A1053" t="s">
        <v>23</v>
      </c>
      <c r="B1053">
        <v>16</v>
      </c>
      <c r="C1053">
        <v>1612.4308328572999</v>
      </c>
    </row>
    <row r="1054" spans="1:3" x14ac:dyDescent="0.2">
      <c r="A1054" t="s">
        <v>23</v>
      </c>
      <c r="B1054">
        <v>17</v>
      </c>
      <c r="C1054">
        <v>1809.4278279834</v>
      </c>
    </row>
    <row r="1055" spans="1:3" x14ac:dyDescent="0.2">
      <c r="A1055" t="s">
        <v>23</v>
      </c>
      <c r="B1055">
        <v>18</v>
      </c>
      <c r="C1055">
        <v>2077.8280719464001</v>
      </c>
    </row>
    <row r="1056" spans="1:3" x14ac:dyDescent="0.2">
      <c r="A1056" t="s">
        <v>23</v>
      </c>
      <c r="B1056">
        <v>19</v>
      </c>
      <c r="C1056">
        <v>2443.3651499226999</v>
      </c>
    </row>
    <row r="1057" spans="1:3" x14ac:dyDescent="0.2">
      <c r="A1057" t="s">
        <v>23</v>
      </c>
      <c r="B1057">
        <v>20</v>
      </c>
      <c r="C1057">
        <v>2642.6853473328001</v>
      </c>
    </row>
    <row r="1058" spans="1:3" x14ac:dyDescent="0.2">
      <c r="A1058" t="s">
        <v>23</v>
      </c>
      <c r="B1058">
        <v>21</v>
      </c>
      <c r="C1058">
        <v>2894.5838460168002</v>
      </c>
    </row>
    <row r="1059" spans="1:3" x14ac:dyDescent="0.2">
      <c r="A1059" t="s">
        <v>23</v>
      </c>
      <c r="B1059">
        <v>22</v>
      </c>
      <c r="C1059">
        <v>3055.5819619931999</v>
      </c>
    </row>
    <row r="1060" spans="1:3" x14ac:dyDescent="0.2">
      <c r="A1060" t="s">
        <v>23</v>
      </c>
      <c r="B1060">
        <v>23</v>
      </c>
      <c r="C1060">
        <v>3286.4307443590001</v>
      </c>
    </row>
    <row r="1061" spans="1:3" x14ac:dyDescent="0.2">
      <c r="A1061" t="s">
        <v>23</v>
      </c>
      <c r="B1061">
        <v>24</v>
      </c>
      <c r="C1061">
        <v>3578.8115359170001</v>
      </c>
    </row>
    <row r="1062" spans="1:3" x14ac:dyDescent="0.2">
      <c r="A1062" t="s">
        <v>23</v>
      </c>
      <c r="B1062">
        <v>25</v>
      </c>
      <c r="C1062">
        <v>3887.6059297068</v>
      </c>
    </row>
    <row r="1063" spans="1:3" x14ac:dyDescent="0.2">
      <c r="A1063" t="s">
        <v>23</v>
      </c>
      <c r="B1063">
        <v>26</v>
      </c>
      <c r="C1063">
        <v>4052.4124075200002</v>
      </c>
    </row>
    <row r="1064" spans="1:3" x14ac:dyDescent="0.2">
      <c r="A1064" t="s">
        <v>23</v>
      </c>
      <c r="B1064">
        <v>27</v>
      </c>
      <c r="C1064">
        <v>4272.9443105670998</v>
      </c>
    </row>
    <row r="1065" spans="1:3" x14ac:dyDescent="0.2">
      <c r="A1065" t="s">
        <v>23</v>
      </c>
      <c r="B1065">
        <v>28</v>
      </c>
      <c r="C1065">
        <v>4569.4068696924996</v>
      </c>
    </row>
    <row r="1066" spans="1:3" x14ac:dyDescent="0.2">
      <c r="A1066" t="s">
        <v>23</v>
      </c>
      <c r="B1066">
        <v>29</v>
      </c>
      <c r="C1066">
        <v>4777.9311276728004</v>
      </c>
    </row>
    <row r="1067" spans="1:3" x14ac:dyDescent="0.2">
      <c r="A1067" t="s">
        <v>23</v>
      </c>
      <c r="B1067">
        <v>30</v>
      </c>
      <c r="C1067">
        <v>4961.6062584333004</v>
      </c>
    </row>
    <row r="1068" spans="1:3" x14ac:dyDescent="0.2">
      <c r="A1068" t="s">
        <v>23</v>
      </c>
      <c r="B1068">
        <v>31</v>
      </c>
      <c r="C1068">
        <v>5074.9422304392001</v>
      </c>
    </row>
    <row r="1069" spans="1:3" x14ac:dyDescent="0.2">
      <c r="A1069" t="s">
        <v>23</v>
      </c>
      <c r="B1069">
        <v>32</v>
      </c>
      <c r="C1069">
        <v>5153.5248514124996</v>
      </c>
    </row>
    <row r="1070" spans="1:3" x14ac:dyDescent="0.2">
      <c r="A1070" t="s">
        <v>23</v>
      </c>
      <c r="B1070">
        <v>33</v>
      </c>
      <c r="C1070">
        <v>5167.4253033614004</v>
      </c>
    </row>
    <row r="1071" spans="1:3" x14ac:dyDescent="0.2">
      <c r="A1071" t="s">
        <v>23</v>
      </c>
      <c r="B1071">
        <v>34</v>
      </c>
      <c r="C1071">
        <v>5285.1791895890001</v>
      </c>
    </row>
    <row r="1072" spans="1:3" x14ac:dyDescent="0.2">
      <c r="A1072" t="s">
        <v>23</v>
      </c>
      <c r="B1072">
        <v>35</v>
      </c>
      <c r="C1072">
        <v>5382.6182672529003</v>
      </c>
    </row>
    <row r="1073" spans="1:3" x14ac:dyDescent="0.2">
      <c r="A1073" t="s">
        <v>23</v>
      </c>
      <c r="B1073">
        <v>36</v>
      </c>
      <c r="C1073">
        <v>5565.3526230235002</v>
      </c>
    </row>
    <row r="1074" spans="1:3" x14ac:dyDescent="0.2">
      <c r="A1074" t="s">
        <v>23</v>
      </c>
      <c r="B1074">
        <v>37</v>
      </c>
      <c r="C1074">
        <v>5665.3891441440001</v>
      </c>
    </row>
    <row r="1075" spans="1:3" x14ac:dyDescent="0.2">
      <c r="A1075" t="s">
        <v>23</v>
      </c>
      <c r="B1075">
        <v>38</v>
      </c>
      <c r="C1075">
        <v>5725.7591683999999</v>
      </c>
    </row>
    <row r="1076" spans="1:3" x14ac:dyDescent="0.2">
      <c r="A1076" t="s">
        <v>23</v>
      </c>
      <c r="B1076">
        <v>39</v>
      </c>
      <c r="C1076">
        <v>5759.1168587876</v>
      </c>
    </row>
    <row r="1077" spans="1:3" x14ac:dyDescent="0.2">
      <c r="A1077" t="s">
        <v>23</v>
      </c>
      <c r="B1077">
        <v>40</v>
      </c>
      <c r="C1077">
        <v>5743.7706901265001</v>
      </c>
    </row>
    <row r="1078" spans="1:3" x14ac:dyDescent="0.2">
      <c r="A1078" t="s">
        <v>23</v>
      </c>
      <c r="B1078">
        <v>41</v>
      </c>
      <c r="C1078">
        <v>5691.0473646263999</v>
      </c>
    </row>
    <row r="1079" spans="1:3" x14ac:dyDescent="0.2">
      <c r="A1079" t="s">
        <v>23</v>
      </c>
      <c r="B1079">
        <v>42</v>
      </c>
      <c r="C1079">
        <v>5653.224447693</v>
      </c>
    </row>
    <row r="1080" spans="1:3" x14ac:dyDescent="0.2">
      <c r="A1080" t="s">
        <v>23</v>
      </c>
      <c r="B1080">
        <v>43</v>
      </c>
      <c r="C1080">
        <v>5623.5516788633004</v>
      </c>
    </row>
    <row r="1081" spans="1:3" x14ac:dyDescent="0.2">
      <c r="A1081" t="s">
        <v>23</v>
      </c>
      <c r="B1081">
        <v>44</v>
      </c>
      <c r="C1081">
        <v>5551.7305388840005</v>
      </c>
    </row>
    <row r="1082" spans="1:3" x14ac:dyDescent="0.2">
      <c r="A1082" t="s">
        <v>23</v>
      </c>
      <c r="B1082">
        <v>45</v>
      </c>
      <c r="C1082">
        <v>5469.9438614975998</v>
      </c>
    </row>
    <row r="1083" spans="1:3" x14ac:dyDescent="0.2">
      <c r="A1083" t="s">
        <v>23</v>
      </c>
      <c r="B1083">
        <v>46</v>
      </c>
      <c r="C1083">
        <v>5431.3384096538002</v>
      </c>
    </row>
    <row r="1084" spans="1:3" x14ac:dyDescent="0.2">
      <c r="A1084" t="s">
        <v>23</v>
      </c>
      <c r="B1084">
        <v>47</v>
      </c>
      <c r="C1084">
        <v>5351.6638468293004</v>
      </c>
    </row>
    <row r="1085" spans="1:3" x14ac:dyDescent="0.2">
      <c r="A1085" t="s">
        <v>23</v>
      </c>
      <c r="B1085">
        <v>48</v>
      </c>
      <c r="C1085">
        <v>5272.4098640095999</v>
      </c>
    </row>
    <row r="1086" spans="1:3" x14ac:dyDescent="0.2">
      <c r="A1086" t="s">
        <v>23</v>
      </c>
      <c r="B1086">
        <v>49</v>
      </c>
      <c r="C1086">
        <v>5219.7267503896001</v>
      </c>
    </row>
    <row r="1087" spans="1:3" x14ac:dyDescent="0.2">
      <c r="A1087" t="s">
        <v>23</v>
      </c>
      <c r="B1087">
        <v>50</v>
      </c>
      <c r="C1087">
        <v>5176.8472381920001</v>
      </c>
    </row>
    <row r="1088" spans="1:3" x14ac:dyDescent="0.2">
      <c r="A1088" t="s">
        <v>23</v>
      </c>
      <c r="B1088">
        <v>51</v>
      </c>
      <c r="C1088">
        <v>5118.8699905545</v>
      </c>
    </row>
    <row r="1089" spans="1:3" x14ac:dyDescent="0.2">
      <c r="A1089" t="s">
        <v>23</v>
      </c>
      <c r="B1089">
        <v>52</v>
      </c>
      <c r="C1089">
        <v>5100.2643101589001</v>
      </c>
    </row>
    <row r="1090" spans="1:3" x14ac:dyDescent="0.2">
      <c r="A1090" t="s">
        <v>23</v>
      </c>
      <c r="B1090">
        <v>53</v>
      </c>
      <c r="C1090">
        <v>5088.9489532658999</v>
      </c>
    </row>
    <row r="1091" spans="1:3" x14ac:dyDescent="0.2">
      <c r="A1091" t="s">
        <v>23</v>
      </c>
      <c r="B1091">
        <v>54</v>
      </c>
      <c r="C1091">
        <v>5057.4479532188998</v>
      </c>
    </row>
    <row r="1092" spans="1:3" x14ac:dyDescent="0.2">
      <c r="A1092" t="s">
        <v>23</v>
      </c>
      <c r="B1092">
        <v>55</v>
      </c>
      <c r="C1092">
        <v>5029.6003821845998</v>
      </c>
    </row>
    <row r="1093" spans="1:3" x14ac:dyDescent="0.2">
      <c r="A1093" t="s">
        <v>23</v>
      </c>
      <c r="B1093">
        <v>56</v>
      </c>
      <c r="C1093">
        <v>4950.561215664</v>
      </c>
    </row>
    <row r="1094" spans="1:3" x14ac:dyDescent="0.2">
      <c r="A1094" t="s">
        <v>23</v>
      </c>
      <c r="B1094">
        <v>57</v>
      </c>
      <c r="C1094">
        <v>4860.6861677031002</v>
      </c>
    </row>
    <row r="1095" spans="1:3" x14ac:dyDescent="0.2">
      <c r="A1095" t="s">
        <v>23</v>
      </c>
      <c r="B1095">
        <v>58</v>
      </c>
      <c r="C1095">
        <v>4811.0528194340004</v>
      </c>
    </row>
    <row r="1096" spans="1:3" x14ac:dyDescent="0.2">
      <c r="A1096" t="s">
        <v>23</v>
      </c>
      <c r="B1096">
        <v>59</v>
      </c>
      <c r="C1096">
        <v>4776.2068190782002</v>
      </c>
    </row>
    <row r="1097" spans="1:3" x14ac:dyDescent="0.2">
      <c r="A1097" t="s">
        <v>23</v>
      </c>
      <c r="B1097">
        <v>60</v>
      </c>
      <c r="C1097">
        <v>4731.6556887789002</v>
      </c>
    </row>
    <row r="1098" spans="1:3" x14ac:dyDescent="0.2">
      <c r="A1098" t="s">
        <v>23</v>
      </c>
      <c r="B1098">
        <v>61</v>
      </c>
      <c r="C1098">
        <v>4652.7310999026004</v>
      </c>
    </row>
    <row r="1099" spans="1:3" x14ac:dyDescent="0.2">
      <c r="A1099" t="s">
        <v>23</v>
      </c>
      <c r="B1099">
        <v>62</v>
      </c>
      <c r="C1099">
        <v>4591.7725530692996</v>
      </c>
    </row>
    <row r="1100" spans="1:3" x14ac:dyDescent="0.2">
      <c r="A1100" t="s">
        <v>23</v>
      </c>
      <c r="B1100">
        <v>63</v>
      </c>
      <c r="C1100">
        <v>4632.1442732752002</v>
      </c>
    </row>
    <row r="1101" spans="1:3" x14ac:dyDescent="0.2">
      <c r="A1101" t="s">
        <v>23</v>
      </c>
      <c r="B1101">
        <v>64</v>
      </c>
      <c r="C1101">
        <v>4623.9448705564</v>
      </c>
    </row>
    <row r="1102" spans="1:3" x14ac:dyDescent="0.2">
      <c r="A1102" t="s">
        <v>23</v>
      </c>
      <c r="B1102">
        <v>65</v>
      </c>
      <c r="C1102">
        <v>4629.4854361063999</v>
      </c>
    </row>
    <row r="1103" spans="1:3" x14ac:dyDescent="0.2">
      <c r="A1103" t="s">
        <v>23</v>
      </c>
      <c r="B1103">
        <v>66</v>
      </c>
      <c r="C1103">
        <v>4620.5245375938002</v>
      </c>
    </row>
    <row r="1104" spans="1:3" x14ac:dyDescent="0.2">
      <c r="A1104" t="s">
        <v>23</v>
      </c>
      <c r="B1104">
        <v>67</v>
      </c>
      <c r="C1104">
        <v>4586.5470844850997</v>
      </c>
    </row>
    <row r="1105" spans="1:3" x14ac:dyDescent="0.2">
      <c r="A1105" t="s">
        <v>23</v>
      </c>
      <c r="B1105">
        <v>68</v>
      </c>
      <c r="C1105">
        <v>4556.5368869184003</v>
      </c>
    </row>
    <row r="1106" spans="1:3" x14ac:dyDescent="0.2">
      <c r="A1106" t="s">
        <v>23</v>
      </c>
      <c r="B1106">
        <v>69</v>
      </c>
      <c r="C1106">
        <v>4549.5571916695999</v>
      </c>
    </row>
    <row r="1107" spans="1:3" x14ac:dyDescent="0.2">
      <c r="A1107" t="s">
        <v>23</v>
      </c>
      <c r="B1107">
        <v>70</v>
      </c>
      <c r="C1107">
        <v>4553.8789921460002</v>
      </c>
    </row>
    <row r="1108" spans="1:3" x14ac:dyDescent="0.2">
      <c r="A1108" t="s">
        <v>23</v>
      </c>
      <c r="B1108">
        <v>71</v>
      </c>
      <c r="C1108">
        <v>4547.3110414107996</v>
      </c>
    </row>
    <row r="1109" spans="1:3" x14ac:dyDescent="0.2">
      <c r="A1109" t="s">
        <v>23</v>
      </c>
      <c r="B1109">
        <v>72</v>
      </c>
      <c r="C1109">
        <v>4487.0847166672002</v>
      </c>
    </row>
    <row r="1110" spans="1:3" x14ac:dyDescent="0.2">
      <c r="A1110" t="s">
        <v>23</v>
      </c>
      <c r="B1110">
        <v>73</v>
      </c>
      <c r="C1110">
        <v>4448.9845723525996</v>
      </c>
    </row>
    <row r="1111" spans="1:3" x14ac:dyDescent="0.2">
      <c r="A1111" t="s">
        <v>23</v>
      </c>
      <c r="B1111">
        <v>74</v>
      </c>
      <c r="C1111">
        <v>4376.6585770006004</v>
      </c>
    </row>
    <row r="1112" spans="1:3" x14ac:dyDescent="0.2">
      <c r="A1112" t="s">
        <v>23</v>
      </c>
      <c r="B1112">
        <v>75</v>
      </c>
      <c r="C1112">
        <v>4324.6539250781998</v>
      </c>
    </row>
    <row r="1113" spans="1:3" x14ac:dyDescent="0.2">
      <c r="A1113" t="s">
        <v>23</v>
      </c>
      <c r="B1113">
        <v>76</v>
      </c>
      <c r="C1113">
        <v>4277.3040145196001</v>
      </c>
    </row>
    <row r="1114" spans="1:3" x14ac:dyDescent="0.2">
      <c r="A1114" t="s">
        <v>23</v>
      </c>
      <c r="B1114">
        <v>77</v>
      </c>
      <c r="C1114">
        <v>4206.8513071271</v>
      </c>
    </row>
    <row r="1115" spans="1:3" x14ac:dyDescent="0.2">
      <c r="A1115" t="s">
        <v>23</v>
      </c>
      <c r="B1115">
        <v>78</v>
      </c>
      <c r="C1115">
        <v>4134.0944396289997</v>
      </c>
    </row>
    <row r="1116" spans="1:3" x14ac:dyDescent="0.2">
      <c r="A1116" t="s">
        <v>23</v>
      </c>
      <c r="B1116">
        <v>79</v>
      </c>
      <c r="C1116">
        <v>4055.7346467329999</v>
      </c>
    </row>
    <row r="1117" spans="1:3" x14ac:dyDescent="0.2">
      <c r="A1117" t="s">
        <v>23</v>
      </c>
      <c r="B1117">
        <v>80</v>
      </c>
      <c r="C1117">
        <v>3988.1662532106002</v>
      </c>
    </row>
    <row r="1118" spans="1:3" x14ac:dyDescent="0.2">
      <c r="A1118" t="s">
        <v>23</v>
      </c>
      <c r="B1118">
        <v>81</v>
      </c>
      <c r="C1118">
        <v>3931.286567482</v>
      </c>
    </row>
    <row r="1119" spans="1:3" x14ac:dyDescent="0.2">
      <c r="A1119" t="s">
        <v>23</v>
      </c>
      <c r="B1119">
        <v>82</v>
      </c>
      <c r="C1119">
        <v>3877.0206052643998</v>
      </c>
    </row>
    <row r="1120" spans="1:3" x14ac:dyDescent="0.2">
      <c r="A1120" t="s">
        <v>23</v>
      </c>
      <c r="B1120">
        <v>83</v>
      </c>
      <c r="C1120">
        <v>3811.7918602602999</v>
      </c>
    </row>
    <row r="1121" spans="1:3" x14ac:dyDescent="0.2">
      <c r="A1121" t="s">
        <v>23</v>
      </c>
      <c r="B1121">
        <v>84</v>
      </c>
      <c r="C1121">
        <v>3754.6218689103998</v>
      </c>
    </row>
    <row r="1122" spans="1:3" x14ac:dyDescent="0.2">
      <c r="A1122" t="s">
        <v>24</v>
      </c>
      <c r="B1122">
        <v>10</v>
      </c>
      <c r="C1122">
        <v>692.43444590759998</v>
      </c>
    </row>
    <row r="1123" spans="1:3" x14ac:dyDescent="0.2">
      <c r="A1123" t="s">
        <v>24</v>
      </c>
      <c r="B1123">
        <v>11</v>
      </c>
      <c r="C1123">
        <v>3374.2358576357001</v>
      </c>
    </row>
    <row r="1124" spans="1:3" x14ac:dyDescent="0.2">
      <c r="A1124" t="s">
        <v>24</v>
      </c>
      <c r="B1124">
        <v>12</v>
      </c>
      <c r="C1124">
        <v>6744.6792357670001</v>
      </c>
    </row>
    <row r="1125" spans="1:3" x14ac:dyDescent="0.2">
      <c r="A1125" t="s">
        <v>24</v>
      </c>
      <c r="B1125">
        <v>13</v>
      </c>
      <c r="C1125">
        <v>8780.7249992773995</v>
      </c>
    </row>
    <row r="1126" spans="1:3" x14ac:dyDescent="0.2">
      <c r="A1126" t="s">
        <v>24</v>
      </c>
      <c r="B1126">
        <v>14</v>
      </c>
      <c r="C1126">
        <v>10061.242235813001</v>
      </c>
    </row>
    <row r="1127" spans="1:3" x14ac:dyDescent="0.2">
      <c r="A1127" t="s">
        <v>24</v>
      </c>
      <c r="B1127">
        <v>15</v>
      </c>
      <c r="C1127">
        <v>11783.733238994801</v>
      </c>
    </row>
    <row r="1128" spans="1:3" x14ac:dyDescent="0.2">
      <c r="A1128" t="s">
        <v>24</v>
      </c>
      <c r="B1128">
        <v>16</v>
      </c>
      <c r="C1128">
        <v>13139.5638023829</v>
      </c>
    </row>
    <row r="1129" spans="1:3" x14ac:dyDescent="0.2">
      <c r="A1129" t="s">
        <v>24</v>
      </c>
      <c r="B1129">
        <v>17</v>
      </c>
      <c r="C1129">
        <v>14749.1434432038</v>
      </c>
    </row>
    <row r="1130" spans="1:3" x14ac:dyDescent="0.2">
      <c r="A1130" t="s">
        <v>24</v>
      </c>
      <c r="B1130">
        <v>18</v>
      </c>
      <c r="C1130">
        <v>16010.7183387634</v>
      </c>
    </row>
    <row r="1131" spans="1:3" x14ac:dyDescent="0.2">
      <c r="A1131" t="s">
        <v>24</v>
      </c>
      <c r="B1131">
        <v>19</v>
      </c>
      <c r="C1131">
        <v>17285.435091368799</v>
      </c>
    </row>
    <row r="1132" spans="1:3" x14ac:dyDescent="0.2">
      <c r="A1132" t="s">
        <v>24</v>
      </c>
      <c r="B1132">
        <v>20</v>
      </c>
      <c r="C1132">
        <v>18180.2293528464</v>
      </c>
    </row>
    <row r="1133" spans="1:3" x14ac:dyDescent="0.2">
      <c r="A1133" t="s">
        <v>24</v>
      </c>
      <c r="B1133">
        <v>21</v>
      </c>
      <c r="C1133">
        <v>19218.495864298398</v>
      </c>
    </row>
    <row r="1134" spans="1:3" x14ac:dyDescent="0.2">
      <c r="A1134" t="s">
        <v>24</v>
      </c>
      <c r="B1134">
        <v>22</v>
      </c>
      <c r="C1134">
        <v>20349.1069865262</v>
      </c>
    </row>
    <row r="1135" spans="1:3" x14ac:dyDescent="0.2">
      <c r="A1135" t="s">
        <v>24</v>
      </c>
      <c r="B1135">
        <v>23</v>
      </c>
      <c r="C1135">
        <v>21453.585827800001</v>
      </c>
    </row>
    <row r="1136" spans="1:3" x14ac:dyDescent="0.2">
      <c r="A1136" t="s">
        <v>24</v>
      </c>
      <c r="B1136">
        <v>24</v>
      </c>
      <c r="C1136">
        <v>21940.179301975</v>
      </c>
    </row>
    <row r="1137" spans="1:3" x14ac:dyDescent="0.2">
      <c r="A1137" t="s">
        <v>24</v>
      </c>
      <c r="B1137">
        <v>25</v>
      </c>
      <c r="C1137">
        <v>22563.8981055066</v>
      </c>
    </row>
    <row r="1138" spans="1:3" x14ac:dyDescent="0.2">
      <c r="A1138" t="s">
        <v>24</v>
      </c>
      <c r="B1138">
        <v>26</v>
      </c>
      <c r="C1138">
        <v>23081.569974753598</v>
      </c>
    </row>
    <row r="1139" spans="1:3" x14ac:dyDescent="0.2">
      <c r="A1139" t="s">
        <v>24</v>
      </c>
      <c r="B1139">
        <v>27</v>
      </c>
      <c r="C1139">
        <v>23554.727400079599</v>
      </c>
    </row>
    <row r="1140" spans="1:3" x14ac:dyDescent="0.2">
      <c r="A1140" t="s">
        <v>24</v>
      </c>
      <c r="B1140">
        <v>28</v>
      </c>
      <c r="C1140">
        <v>23879.157163464999</v>
      </c>
    </row>
    <row r="1141" spans="1:3" x14ac:dyDescent="0.2">
      <c r="A1141" t="s">
        <v>24</v>
      </c>
      <c r="B1141">
        <v>29</v>
      </c>
      <c r="C1141">
        <v>23937.137894908101</v>
      </c>
    </row>
    <row r="1142" spans="1:3" x14ac:dyDescent="0.2">
      <c r="A1142" t="s">
        <v>24</v>
      </c>
      <c r="B1142">
        <v>30</v>
      </c>
      <c r="C1142">
        <v>23908.608153047098</v>
      </c>
    </row>
    <row r="1143" spans="1:3" x14ac:dyDescent="0.2">
      <c r="A1143" t="s">
        <v>24</v>
      </c>
      <c r="B1143">
        <v>31</v>
      </c>
      <c r="C1143">
        <v>23964.837751491301</v>
      </c>
    </row>
    <row r="1144" spans="1:3" x14ac:dyDescent="0.2">
      <c r="A1144" t="s">
        <v>24</v>
      </c>
      <c r="B1144">
        <v>32</v>
      </c>
      <c r="C1144">
        <v>23915.5209043875</v>
      </c>
    </row>
    <row r="1145" spans="1:3" x14ac:dyDescent="0.2">
      <c r="A1145" t="s">
        <v>24</v>
      </c>
      <c r="B1145">
        <v>33</v>
      </c>
      <c r="C1145">
        <v>23758.960414613899</v>
      </c>
    </row>
    <row r="1146" spans="1:3" x14ac:dyDescent="0.2">
      <c r="A1146" t="s">
        <v>24</v>
      </c>
      <c r="B1146">
        <v>34</v>
      </c>
      <c r="C1146">
        <v>23554.176214109</v>
      </c>
    </row>
    <row r="1147" spans="1:3" x14ac:dyDescent="0.2">
      <c r="A1147" t="s">
        <v>24</v>
      </c>
      <c r="B1147">
        <v>35</v>
      </c>
      <c r="C1147">
        <v>23292.613353661502</v>
      </c>
    </row>
    <row r="1148" spans="1:3" x14ac:dyDescent="0.2">
      <c r="A1148" t="s">
        <v>24</v>
      </c>
      <c r="B1148">
        <v>36</v>
      </c>
      <c r="C1148">
        <v>22954.653644689799</v>
      </c>
    </row>
    <row r="1149" spans="1:3" x14ac:dyDescent="0.2">
      <c r="A1149" t="s">
        <v>24</v>
      </c>
      <c r="B1149">
        <v>37</v>
      </c>
      <c r="C1149">
        <v>22630.7588918248</v>
      </c>
    </row>
    <row r="1150" spans="1:3" x14ac:dyDescent="0.2">
      <c r="A1150" t="s">
        <v>24</v>
      </c>
      <c r="B1150">
        <v>38</v>
      </c>
      <c r="C1150">
        <v>22395.888819960001</v>
      </c>
    </row>
    <row r="1151" spans="1:3" x14ac:dyDescent="0.2">
      <c r="A1151" t="s">
        <v>24</v>
      </c>
      <c r="B1151">
        <v>39</v>
      </c>
      <c r="C1151">
        <v>22093.905426854799</v>
      </c>
    </row>
    <row r="1152" spans="1:3" x14ac:dyDescent="0.2">
      <c r="A1152" t="s">
        <v>24</v>
      </c>
      <c r="B1152">
        <v>40</v>
      </c>
      <c r="C1152">
        <v>21741.5194722132</v>
      </c>
    </row>
    <row r="1153" spans="1:3" x14ac:dyDescent="0.2">
      <c r="A1153" t="s">
        <v>24</v>
      </c>
      <c r="B1153">
        <v>41</v>
      </c>
      <c r="C1153">
        <v>21358.722364714798</v>
      </c>
    </row>
    <row r="1154" spans="1:3" x14ac:dyDescent="0.2">
      <c r="A1154" t="s">
        <v>24</v>
      </c>
      <c r="B1154">
        <v>42</v>
      </c>
      <c r="C1154">
        <v>21027.317714848199</v>
      </c>
    </row>
    <row r="1155" spans="1:3" x14ac:dyDescent="0.2">
      <c r="A1155" t="s">
        <v>24</v>
      </c>
      <c r="B1155">
        <v>43</v>
      </c>
      <c r="C1155">
        <v>20702.122829045002</v>
      </c>
    </row>
    <row r="1156" spans="1:3" x14ac:dyDescent="0.2">
      <c r="A1156" t="s">
        <v>24</v>
      </c>
      <c r="B1156">
        <v>44</v>
      </c>
      <c r="C1156">
        <v>20408.941677546001</v>
      </c>
    </row>
    <row r="1157" spans="1:3" x14ac:dyDescent="0.2">
      <c r="A1157" t="s">
        <v>24</v>
      </c>
      <c r="B1157">
        <v>45</v>
      </c>
      <c r="C1157">
        <v>20230.182657139201</v>
      </c>
    </row>
    <row r="1158" spans="1:3" x14ac:dyDescent="0.2">
      <c r="A1158" t="s">
        <v>24</v>
      </c>
      <c r="B1158">
        <v>46</v>
      </c>
      <c r="C1158">
        <v>20018.7776631897</v>
      </c>
    </row>
    <row r="1159" spans="1:3" x14ac:dyDescent="0.2">
      <c r="A1159" t="s">
        <v>24</v>
      </c>
      <c r="B1159">
        <v>47</v>
      </c>
      <c r="C1159">
        <v>19676.260215154402</v>
      </c>
    </row>
    <row r="1160" spans="1:3" x14ac:dyDescent="0.2">
      <c r="A1160" t="s">
        <v>24</v>
      </c>
      <c r="B1160">
        <v>48</v>
      </c>
      <c r="C1160">
        <v>19406.904123110398</v>
      </c>
    </row>
    <row r="1161" spans="1:3" x14ac:dyDescent="0.2">
      <c r="A1161" t="s">
        <v>24</v>
      </c>
      <c r="B1161">
        <v>49</v>
      </c>
      <c r="C1161">
        <v>19100.196368003799</v>
      </c>
    </row>
    <row r="1162" spans="1:3" x14ac:dyDescent="0.2">
      <c r="A1162" t="s">
        <v>24</v>
      </c>
      <c r="B1162">
        <v>50</v>
      </c>
      <c r="C1162">
        <v>18818.372329699199</v>
      </c>
    </row>
    <row r="1163" spans="1:3" x14ac:dyDescent="0.2">
      <c r="A1163" t="s">
        <v>24</v>
      </c>
      <c r="B1163">
        <v>51</v>
      </c>
      <c r="C1163">
        <v>18621.5716973532</v>
      </c>
    </row>
    <row r="1164" spans="1:3" x14ac:dyDescent="0.2">
      <c r="A1164" t="s">
        <v>24</v>
      </c>
      <c r="B1164">
        <v>52</v>
      </c>
      <c r="C1164">
        <v>18544.299869182501</v>
      </c>
    </row>
    <row r="1165" spans="1:3" x14ac:dyDescent="0.2">
      <c r="A1165" t="s">
        <v>24</v>
      </c>
      <c r="B1165">
        <v>53</v>
      </c>
      <c r="C1165">
        <v>18329.973129341099</v>
      </c>
    </row>
    <row r="1166" spans="1:3" x14ac:dyDescent="0.2">
      <c r="A1166" t="s">
        <v>24</v>
      </c>
      <c r="B1166">
        <v>54</v>
      </c>
      <c r="C1166">
        <v>18257.556963566702</v>
      </c>
    </row>
    <row r="1167" spans="1:3" x14ac:dyDescent="0.2">
      <c r="A1167" t="s">
        <v>24</v>
      </c>
      <c r="B1167">
        <v>55</v>
      </c>
      <c r="C1167">
        <v>18068.480566933798</v>
      </c>
    </row>
    <row r="1168" spans="1:3" x14ac:dyDescent="0.2">
      <c r="A1168" t="s">
        <v>24</v>
      </c>
      <c r="B1168">
        <v>56</v>
      </c>
      <c r="C1168">
        <v>17916.873143831999</v>
      </c>
    </row>
    <row r="1169" spans="1:3" x14ac:dyDescent="0.2">
      <c r="A1169" t="s">
        <v>24</v>
      </c>
      <c r="B1169">
        <v>57</v>
      </c>
      <c r="C1169">
        <v>17760.088298672999</v>
      </c>
    </row>
    <row r="1170" spans="1:3" x14ac:dyDescent="0.2">
      <c r="A1170" t="s">
        <v>24</v>
      </c>
      <c r="B1170">
        <v>58</v>
      </c>
      <c r="C1170">
        <v>17750.037283048801</v>
      </c>
    </row>
    <row r="1171" spans="1:3" x14ac:dyDescent="0.2">
      <c r="A1171" t="s">
        <v>24</v>
      </c>
      <c r="B1171">
        <v>59</v>
      </c>
      <c r="C1171">
        <v>17695.618001192601</v>
      </c>
    </row>
    <row r="1172" spans="1:3" x14ac:dyDescent="0.2">
      <c r="A1172" t="s">
        <v>24</v>
      </c>
      <c r="B1172">
        <v>60</v>
      </c>
      <c r="C1172">
        <v>17878.585777656601</v>
      </c>
    </row>
    <row r="1173" spans="1:3" x14ac:dyDescent="0.2">
      <c r="A1173" t="s">
        <v>24</v>
      </c>
      <c r="B1173">
        <v>61</v>
      </c>
      <c r="C1173">
        <v>18138.205341617399</v>
      </c>
    </row>
    <row r="1174" spans="1:3" x14ac:dyDescent="0.2">
      <c r="A1174" t="s">
        <v>24</v>
      </c>
      <c r="B1174">
        <v>62</v>
      </c>
      <c r="C1174">
        <v>18466.0968656802</v>
      </c>
    </row>
    <row r="1175" spans="1:3" x14ac:dyDescent="0.2">
      <c r="A1175" t="s">
        <v>24</v>
      </c>
      <c r="B1175">
        <v>63</v>
      </c>
      <c r="C1175">
        <v>18467.818004486398</v>
      </c>
    </row>
    <row r="1176" spans="1:3" x14ac:dyDescent="0.2">
      <c r="A1176" t="s">
        <v>24</v>
      </c>
      <c r="B1176">
        <v>64</v>
      </c>
      <c r="C1176">
        <v>18631.590173264402</v>
      </c>
    </row>
    <row r="1177" spans="1:3" x14ac:dyDescent="0.2">
      <c r="A1177" t="s">
        <v>24</v>
      </c>
      <c r="B1177">
        <v>65</v>
      </c>
      <c r="C1177">
        <v>18815.413857683699</v>
      </c>
    </row>
    <row r="1178" spans="1:3" x14ac:dyDescent="0.2">
      <c r="A1178" t="s">
        <v>24</v>
      </c>
      <c r="B1178">
        <v>66</v>
      </c>
      <c r="C1178">
        <v>19183.314590698501</v>
      </c>
    </row>
    <row r="1179" spans="1:3" x14ac:dyDescent="0.2">
      <c r="A1179" t="s">
        <v>24</v>
      </c>
      <c r="B1179">
        <v>67</v>
      </c>
      <c r="C1179">
        <v>19609.808988303601</v>
      </c>
    </row>
    <row r="1180" spans="1:3" x14ac:dyDescent="0.2">
      <c r="A1180" t="s">
        <v>24</v>
      </c>
      <c r="B1180">
        <v>68</v>
      </c>
      <c r="C1180">
        <v>20155.819634818799</v>
      </c>
    </row>
    <row r="1181" spans="1:3" x14ac:dyDescent="0.2">
      <c r="A1181" t="s">
        <v>24</v>
      </c>
      <c r="B1181">
        <v>69</v>
      </c>
      <c r="C1181">
        <v>20756.353614035899</v>
      </c>
    </row>
    <row r="1182" spans="1:3" x14ac:dyDescent="0.2">
      <c r="A1182" t="s">
        <v>24</v>
      </c>
      <c r="B1182">
        <v>70</v>
      </c>
      <c r="C1182">
        <v>21415.715056582401</v>
      </c>
    </row>
    <row r="1183" spans="1:3" x14ac:dyDescent="0.2">
      <c r="A1183" t="s">
        <v>24</v>
      </c>
      <c r="B1183">
        <v>71</v>
      </c>
      <c r="C1183">
        <v>21761.1068279748</v>
      </c>
    </row>
    <row r="1184" spans="1:3" x14ac:dyDescent="0.2">
      <c r="A1184" t="s">
        <v>24</v>
      </c>
      <c r="B1184">
        <v>72</v>
      </c>
      <c r="C1184">
        <v>21997.174492062099</v>
      </c>
    </row>
    <row r="1185" spans="1:3" x14ac:dyDescent="0.2">
      <c r="A1185" t="s">
        <v>24</v>
      </c>
      <c r="B1185">
        <v>73</v>
      </c>
      <c r="C1185">
        <v>22166.6643118424</v>
      </c>
    </row>
    <row r="1186" spans="1:3" x14ac:dyDescent="0.2">
      <c r="A1186" t="s">
        <v>24</v>
      </c>
      <c r="B1186">
        <v>74</v>
      </c>
      <c r="C1186">
        <v>22212.8152571059</v>
      </c>
    </row>
    <row r="1187" spans="1:3" x14ac:dyDescent="0.2">
      <c r="A1187" t="s">
        <v>24</v>
      </c>
      <c r="B1187">
        <v>75</v>
      </c>
      <c r="C1187">
        <v>22242.493570784402</v>
      </c>
    </row>
    <row r="1188" spans="1:3" x14ac:dyDescent="0.2">
      <c r="A1188" t="s">
        <v>24</v>
      </c>
      <c r="B1188">
        <v>76</v>
      </c>
      <c r="C1188">
        <v>22225.799489344201</v>
      </c>
    </row>
    <row r="1189" spans="1:3" x14ac:dyDescent="0.2">
      <c r="A1189" t="s">
        <v>24</v>
      </c>
      <c r="B1189">
        <v>77</v>
      </c>
      <c r="C1189">
        <v>22124.772438724402</v>
      </c>
    </row>
    <row r="1190" spans="1:3" x14ac:dyDescent="0.2">
      <c r="A1190" t="s">
        <v>24</v>
      </c>
      <c r="B1190">
        <v>78</v>
      </c>
      <c r="C1190">
        <v>21999.624330140599</v>
      </c>
    </row>
    <row r="1191" spans="1:3" x14ac:dyDescent="0.2">
      <c r="A1191" t="s">
        <v>24</v>
      </c>
      <c r="B1191">
        <v>79</v>
      </c>
      <c r="C1191">
        <v>21757.888199817</v>
      </c>
    </row>
    <row r="1192" spans="1:3" x14ac:dyDescent="0.2">
      <c r="A1192" t="s">
        <v>24</v>
      </c>
      <c r="B1192">
        <v>80</v>
      </c>
      <c r="C1192">
        <v>21444.993053775601</v>
      </c>
    </row>
    <row r="1193" spans="1:3" x14ac:dyDescent="0.2">
      <c r="A1193" t="s">
        <v>24</v>
      </c>
      <c r="B1193">
        <v>81</v>
      </c>
      <c r="C1193">
        <v>21281.683325194201</v>
      </c>
    </row>
    <row r="1194" spans="1:3" x14ac:dyDescent="0.2">
      <c r="A1194" t="s">
        <v>24</v>
      </c>
      <c r="B1194">
        <v>82</v>
      </c>
      <c r="C1194">
        <v>21106.004774518799</v>
      </c>
    </row>
    <row r="1195" spans="1:3" x14ac:dyDescent="0.2">
      <c r="A1195" t="s">
        <v>24</v>
      </c>
      <c r="B1195">
        <v>83</v>
      </c>
      <c r="C1195">
        <v>20800.724926291499</v>
      </c>
    </row>
    <row r="1196" spans="1:3" x14ac:dyDescent="0.2">
      <c r="A1196" t="s">
        <v>24</v>
      </c>
      <c r="B1196">
        <v>84</v>
      </c>
      <c r="C1196">
        <v>20583.3414952288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BCCA2-DCD7-45A4-98CA-72D961346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DCF_Model</vt:lpstr>
      <vt:lpstr>Sensitivity_Analysis</vt:lpstr>
      <vt:lpstr>Model_Parameters</vt:lpstr>
      <vt:lpstr>Segment_Monthly_Gross_Recoverie</vt:lpstr>
      <vt:lpstr>tbl.TornadoChartData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Ladrillono</dc:creator>
  <cp:lastModifiedBy>Justin Ladrillono</cp:lastModifiedBy>
  <dcterms:created xsi:type="dcterms:W3CDTF">2025-06-13T06:29:00Z</dcterms:created>
  <dcterms:modified xsi:type="dcterms:W3CDTF">2025-06-18T05:42:51Z</dcterms:modified>
</cp:coreProperties>
</file>