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1"/>
  <workbookPr codeName="ThisWorkbook" defaultThemeVersion="166925"/>
  <xr:revisionPtr revIDLastSave="0" documentId="11_477055B5605DAD3B540CC53B8C73814078FE3D5C" xr6:coauthVersionLast="45" xr6:coauthVersionMax="45" xr10:uidLastSave="{00000000-0000-0000-0000-000000000000}"/>
  <bookViews>
    <workbookView xWindow="-100" yWindow="-100" windowWidth="19420" windowHeight="11020" xr2:uid="{00000000-000D-0000-FFFF-FFFF00000000}"/>
  </bookViews>
  <sheets>
    <sheet name="4 Region Stats" sheetId="1" r:id="rId1"/>
    <sheet name="Average" sheetId="3" r:id="rId2"/>
  </sheets>
  <definedNames>
    <definedName name="_xlnm._FilterDatabase" localSheetId="0" hidden="1">'4 Region Stats'!$E$1:$E$1201</definedName>
    <definedName name="Baby">'4 Region Stats'!$C$1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'4 Region Stats'!$AL$25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1" l="1"/>
  <c r="K23" i="1"/>
  <c r="L19" i="1"/>
  <c r="V39" i="1"/>
  <c r="U39" i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W39" i="1" l="1"/>
  <c r="V40" i="1"/>
  <c r="U36" i="1"/>
  <c r="U35" i="1"/>
  <c r="U34" i="1"/>
  <c r="U33" i="1"/>
  <c r="T36" i="1"/>
  <c r="T35" i="1"/>
  <c r="T34" i="1"/>
  <c r="T33" i="1"/>
  <c r="X32" i="1"/>
  <c r="Y32" i="1" s="1"/>
  <c r="V41" i="1" l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W40" i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P31" i="3"/>
  <c r="H7" i="3"/>
  <c r="G7" i="3"/>
  <c r="H6" i="3"/>
  <c r="G6" i="3"/>
  <c r="H5" i="3"/>
  <c r="G5" i="3"/>
  <c r="H4" i="3"/>
  <c r="G4" i="3"/>
  <c r="I3" i="3"/>
  <c r="H3" i="3"/>
  <c r="G3" i="3"/>
  <c r="H2" i="3"/>
  <c r="G2" i="3"/>
  <c r="Q36" i="1"/>
  <c r="P36" i="1"/>
  <c r="P31" i="1"/>
  <c r="R26" i="1"/>
  <c r="Q26" i="1"/>
  <c r="P24" i="1"/>
  <c r="R19" i="1"/>
  <c r="Q19" i="1"/>
  <c r="P17" i="1"/>
  <c r="AI10" i="1"/>
  <c r="AH10" i="1"/>
  <c r="AF9" i="1"/>
  <c r="AG9" i="1" s="1"/>
  <c r="R9" i="1"/>
  <c r="Q9" i="1"/>
  <c r="AF8" i="1"/>
  <c r="AG8" i="1" s="1"/>
  <c r="L8" i="1"/>
  <c r="M8" i="1" s="1"/>
  <c r="AF7" i="1"/>
  <c r="AG7" i="1" s="1"/>
  <c r="L7" i="1"/>
  <c r="M7" i="1" s="1"/>
  <c r="AF6" i="1"/>
  <c r="AG6" i="1" s="1"/>
  <c r="V6" i="1"/>
  <c r="W6" i="1" s="1"/>
  <c r="X6" i="1" s="1"/>
  <c r="Y6" i="1" s="1"/>
  <c r="Z6" i="1" s="1"/>
  <c r="AA6" i="1" s="1"/>
  <c r="AB6" i="1" s="1"/>
  <c r="O6" i="1"/>
  <c r="L6" i="1"/>
  <c r="AF5" i="1"/>
  <c r="AG5" i="1" s="1"/>
  <c r="O5" i="1"/>
  <c r="L5" i="1"/>
  <c r="P5" i="1" s="1"/>
  <c r="AG4" i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O4" i="1"/>
  <c r="L4" i="1"/>
  <c r="P4" i="1" s="1"/>
  <c r="O3" i="1"/>
  <c r="O9" i="1" s="1"/>
  <c r="L3" i="1"/>
  <c r="P3" i="1" l="1"/>
  <c r="M3" i="1"/>
  <c r="M6" i="1"/>
  <c r="P6" i="1"/>
  <c r="V61" i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W60" i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AG10" i="1"/>
  <c r="M5" i="1"/>
  <c r="L9" i="1"/>
  <c r="AF10" i="1"/>
  <c r="M4" i="1"/>
  <c r="M9" i="1" s="1"/>
  <c r="P9" i="1" l="1"/>
</calcChain>
</file>

<file path=xl/sharedStrings.xml><?xml version="1.0" encoding="utf-8"?>
<sst xmlns="http://schemas.openxmlformats.org/spreadsheetml/2006/main" count="6176" uniqueCount="314">
  <si>
    <t>Subject ID</t>
  </si>
  <si>
    <t>DOB</t>
  </si>
  <si>
    <t xml:space="preserve">Baby Boomer </t>
  </si>
  <si>
    <t>Death</t>
  </si>
  <si>
    <t>Age</t>
  </si>
  <si>
    <t>Gender</t>
  </si>
  <si>
    <t>Illness</t>
  </si>
  <si>
    <t>Job</t>
  </si>
  <si>
    <t>Married</t>
  </si>
  <si>
    <t>N</t>
  </si>
  <si>
    <t>F</t>
  </si>
  <si>
    <t>Y</t>
  </si>
  <si>
    <t>N (died)</t>
  </si>
  <si>
    <t xml:space="preserve">Generations </t>
  </si>
  <si>
    <t>Number of People</t>
  </si>
  <si>
    <t>Overall Percent</t>
  </si>
  <si>
    <t>Total Births</t>
  </si>
  <si>
    <t>birth ratio</t>
  </si>
  <si>
    <t>Birth to Death</t>
  </si>
  <si>
    <t>Mean</t>
  </si>
  <si>
    <t>Standard Deviation</t>
  </si>
  <si>
    <t>M</t>
  </si>
  <si>
    <t>Baby Boomers</t>
  </si>
  <si>
    <t>BINS</t>
  </si>
  <si>
    <t>INTERVAL</t>
  </si>
  <si>
    <t>N/A</t>
  </si>
  <si>
    <t>Millennials</t>
  </si>
  <si>
    <t>Baby Boomers (1946-1964)</t>
  </si>
  <si>
    <t>0-7</t>
  </si>
  <si>
    <t>Generation X</t>
  </si>
  <si>
    <t>Millennials (1981-1996)</t>
  </si>
  <si>
    <t>8-14</t>
  </si>
  <si>
    <t>Silent Generation</t>
  </si>
  <si>
    <t>Generation X (1965-1980</t>
  </si>
  <si>
    <t>15-21</t>
  </si>
  <si>
    <t>Greatest Generation</t>
  </si>
  <si>
    <t>Silent Generation (1928-1945)</t>
  </si>
  <si>
    <t>22-28</t>
  </si>
  <si>
    <t>Other</t>
  </si>
  <si>
    <t>Greatest Generation (1901-1927)</t>
  </si>
  <si>
    <t>29-35</t>
  </si>
  <si>
    <t>Total</t>
  </si>
  <si>
    <t xml:space="preserve">Other </t>
  </si>
  <si>
    <t>33-42</t>
  </si>
  <si>
    <t>43-49</t>
  </si>
  <si>
    <t>hypothesis 1</t>
  </si>
  <si>
    <t>50-56</t>
  </si>
  <si>
    <t>proportion of death of  baby boomer is bigger than 30% of the total deaths in US</t>
  </si>
  <si>
    <t>57-63</t>
  </si>
  <si>
    <t>H0</t>
  </si>
  <si>
    <t>p=.3</t>
  </si>
  <si>
    <t>64-70</t>
  </si>
  <si>
    <t>Ha</t>
  </si>
  <si>
    <t>p&gt;.3</t>
  </si>
  <si>
    <t>1. Proportion of baby boomers is bigger than 25% of total deaths</t>
  </si>
  <si>
    <t>71-77</t>
  </si>
  <si>
    <t>H0: p=0.25</t>
  </si>
  <si>
    <t>Ha: p&gt;0.25</t>
  </si>
  <si>
    <t>p=0.25</t>
  </si>
  <si>
    <t>p^=0.302</t>
  </si>
  <si>
    <t>78-84</t>
  </si>
  <si>
    <t>p=</t>
  </si>
  <si>
    <t>N=1200</t>
  </si>
  <si>
    <t>85-91</t>
  </si>
  <si>
    <t>p^=</t>
  </si>
  <si>
    <t>Z-Score:</t>
  </si>
  <si>
    <t>92-98</t>
  </si>
  <si>
    <t>n=1500</t>
  </si>
  <si>
    <t>P-value:</t>
  </si>
  <si>
    <t>99-105</t>
  </si>
  <si>
    <t>z score=</t>
  </si>
  <si>
    <t>Confidence Int:</t>
  </si>
  <si>
    <t>106-112</t>
  </si>
  <si>
    <t>We reject the null hypothesis and accept the alternative hypothesis.</t>
  </si>
  <si>
    <t>2. Proportion of deaths of the silent generation is bigger than 40% of total deaths</t>
  </si>
  <si>
    <t>H0: p=40%</t>
  </si>
  <si>
    <t>Ha: p&gt;40%</t>
  </si>
  <si>
    <t>p=0.4</t>
  </si>
  <si>
    <t>p^=0.448</t>
  </si>
  <si>
    <t>Frequency</t>
  </si>
  <si>
    <t>Interval</t>
  </si>
  <si>
    <t>3. The mean age of the death of baby boomers is less than 71.938</t>
  </si>
  <si>
    <t>H0: mu=71.938</t>
  </si>
  <si>
    <t>Ha: mu&lt;71.938</t>
  </si>
  <si>
    <t>DF: 361</t>
  </si>
  <si>
    <t>t-score:</t>
  </si>
  <si>
    <t>2017 Total Deaths</t>
  </si>
  <si>
    <t>36-42</t>
  </si>
  <si>
    <t>&lt;0.0001</t>
  </si>
  <si>
    <t>Baby Boomer</t>
  </si>
  <si>
    <t>BB Boom</t>
  </si>
  <si>
    <t>Midwest</t>
  </si>
  <si>
    <t>South</t>
  </si>
  <si>
    <t>West</t>
  </si>
  <si>
    <t>Northeast</t>
  </si>
  <si>
    <t xml:space="preserve">N </t>
  </si>
  <si>
    <t>no</t>
  </si>
  <si>
    <t>female</t>
  </si>
  <si>
    <t>NA</t>
  </si>
  <si>
    <t>yes</t>
  </si>
  <si>
    <t>male</t>
  </si>
  <si>
    <t>No</t>
  </si>
  <si>
    <t>Female</t>
  </si>
  <si>
    <t>Male</t>
  </si>
  <si>
    <t>Yes</t>
  </si>
  <si>
    <t>Air Force</t>
  </si>
  <si>
    <t>metalworker</t>
  </si>
  <si>
    <t>bus driver</t>
  </si>
  <si>
    <t>social work</t>
  </si>
  <si>
    <t>famale</t>
  </si>
  <si>
    <t>reverend</t>
  </si>
  <si>
    <t>Military</t>
  </si>
  <si>
    <t>Doctor</t>
  </si>
  <si>
    <t>7/8.1932</t>
  </si>
  <si>
    <t>air force</t>
  </si>
  <si>
    <t>Miner</t>
  </si>
  <si>
    <t>Locksmith</t>
  </si>
  <si>
    <t>Deputy Sheriff</t>
  </si>
  <si>
    <t>Bar Owner</t>
  </si>
  <si>
    <t>Rancher</t>
  </si>
  <si>
    <t>Jeweler</t>
  </si>
  <si>
    <t>Nevada Bell employee</t>
  </si>
  <si>
    <t>Hairdresser</t>
  </si>
  <si>
    <t>Railroad Worker</t>
  </si>
  <si>
    <t>Electrician</t>
  </si>
  <si>
    <t>Forestry Worker</t>
  </si>
  <si>
    <t>Waitress</t>
  </si>
  <si>
    <t>Teacher</t>
  </si>
  <si>
    <t>Pilot</t>
  </si>
  <si>
    <t>Truck Driver</t>
  </si>
  <si>
    <t>Ran a Trucking Company</t>
  </si>
  <si>
    <t>Owned Electrical Company</t>
  </si>
  <si>
    <t>Pharmacy Technician</t>
  </si>
  <si>
    <t>Operated Multiple Businesses</t>
  </si>
  <si>
    <t>Owner of Drilling Company</t>
  </si>
  <si>
    <t>Head Teller</t>
  </si>
  <si>
    <t>Crafter</t>
  </si>
  <si>
    <t>Insurance Agent</t>
  </si>
  <si>
    <t>Equipment Mechanic</t>
  </si>
  <si>
    <t>Owned Coal Mine</t>
  </si>
  <si>
    <t>Trucking Industry</t>
  </si>
  <si>
    <t>Owned GM Dealship</t>
  </si>
  <si>
    <t>Custodian</t>
  </si>
  <si>
    <t>Cook</t>
  </si>
  <si>
    <t>Combat Engineer (Army)</t>
  </si>
  <si>
    <t>Worked at Casino</t>
  </si>
  <si>
    <t>Waitress and Cook</t>
  </si>
  <si>
    <t>Miner and Cook</t>
  </si>
  <si>
    <t>Marketing Director</t>
  </si>
  <si>
    <t>Worked for US Postal Service</t>
  </si>
  <si>
    <t>Owned a Salon</t>
  </si>
  <si>
    <t>Employee at Resources Corp.</t>
  </si>
  <si>
    <t>Cattle Rancher</t>
  </si>
  <si>
    <t>Worked at Hospital</t>
  </si>
  <si>
    <t>Bus Shop Foreman</t>
  </si>
  <si>
    <t>Homemaker</t>
  </si>
  <si>
    <t>Mechanic</t>
  </si>
  <si>
    <t>Salesperson</t>
  </si>
  <si>
    <t>Gunsmith and Miner</t>
  </si>
  <si>
    <t>Welder</t>
  </si>
  <si>
    <t>Navy Recruiter</t>
  </si>
  <si>
    <t>Worked in Gaming Industry</t>
  </si>
  <si>
    <t>Worked at Family Research Center</t>
  </si>
  <si>
    <t>Welder and Trucker</t>
  </si>
  <si>
    <t>Cowboy</t>
  </si>
  <si>
    <t>Worked at Bosch Motors</t>
  </si>
  <si>
    <t>Equipment Operator</t>
  </si>
  <si>
    <t>Driller</t>
  </si>
  <si>
    <t>Salesman</t>
  </si>
  <si>
    <t>Owned a garden store</t>
  </si>
  <si>
    <t>Teacher's Assistant</t>
  </si>
  <si>
    <t>worked at retirement home</t>
  </si>
  <si>
    <t>Softball Coach</t>
  </si>
  <si>
    <t>Professor</t>
  </si>
  <si>
    <t>worked for State Farm Ins.</t>
  </si>
  <si>
    <t>worked at UPS</t>
  </si>
  <si>
    <t>Piano Teacher</t>
  </si>
  <si>
    <t>UT Air Guard</t>
  </si>
  <si>
    <t>Genealologist</t>
  </si>
  <si>
    <t>Ordinance Worker</t>
  </si>
  <si>
    <t>Director of inmate counseling</t>
  </si>
  <si>
    <t>worked at post office</t>
  </si>
  <si>
    <t>Owned car lot</t>
  </si>
  <si>
    <t>worked at phone company</t>
  </si>
  <si>
    <t>Ironworker</t>
  </si>
  <si>
    <t>temple worker</t>
  </si>
  <si>
    <t>Environmental engineer</t>
  </si>
  <si>
    <t>Machinist</t>
  </si>
  <si>
    <t>worked at Reynolds Metals</t>
  </si>
  <si>
    <t>worked at Geneva Steel</t>
  </si>
  <si>
    <t>Bus Driver</t>
  </si>
  <si>
    <t>Secretary</t>
  </si>
  <si>
    <t>VP of a compter corporation</t>
  </si>
  <si>
    <t>worked at envelope factory</t>
  </si>
  <si>
    <t>worked at ski resorts</t>
  </si>
  <si>
    <t>taght private organ lessons</t>
  </si>
  <si>
    <t>manager at ZCMI</t>
  </si>
  <si>
    <t>Millwright</t>
  </si>
  <si>
    <t>owned a jewerly business</t>
  </si>
  <si>
    <t>Computer programmer</t>
  </si>
  <si>
    <t>worked for RCA and Home Depot</t>
  </si>
  <si>
    <t>Teacher and administrater</t>
  </si>
  <si>
    <t xml:space="preserve">Teacher </t>
  </si>
  <si>
    <t>Maintenance Man</t>
  </si>
  <si>
    <t>Pianist</t>
  </si>
  <si>
    <t>Sold Avon</t>
  </si>
  <si>
    <t>worked for Geneva Steel</t>
  </si>
  <si>
    <t>Sold car parts</t>
  </si>
  <si>
    <t>Worked at a diner and walmart</t>
  </si>
  <si>
    <t>worked at Mity-Lite</t>
  </si>
  <si>
    <t>served in Utah National Guard</t>
  </si>
  <si>
    <t>Asisistant to varios judges</t>
  </si>
  <si>
    <t>Business owner</t>
  </si>
  <si>
    <t>Worked in sales &amp; management</t>
  </si>
  <si>
    <t>Directed Choirs</t>
  </si>
  <si>
    <t>served ordinance workers</t>
  </si>
  <si>
    <t>Housekeeper</t>
  </si>
  <si>
    <t>Specialized beautician</t>
  </si>
  <si>
    <t>landscape installer</t>
  </si>
  <si>
    <t>Taught woodshop</t>
  </si>
  <si>
    <t>Railwoad engineer</t>
  </si>
  <si>
    <t>Colonel in US Air Force</t>
  </si>
  <si>
    <t>Bank Teller</t>
  </si>
  <si>
    <t>worked for construction companies</t>
  </si>
  <si>
    <t>Accountant</t>
  </si>
  <si>
    <t>Construction worker</t>
  </si>
  <si>
    <t>Massage therapist</t>
  </si>
  <si>
    <t>Farmer</t>
  </si>
  <si>
    <t>worked for Idaho Power</t>
  </si>
  <si>
    <t>Postal Clerk</t>
  </si>
  <si>
    <t>Electrical Engineer</t>
  </si>
  <si>
    <t>worked on family ranch</t>
  </si>
  <si>
    <t>Owned a used car dealership</t>
  </si>
  <si>
    <t>worked at Ore-Ida Foods</t>
  </si>
  <si>
    <t>worked for San Diego Pipe and Supply Co.</t>
  </si>
  <si>
    <t>worked at Grovers</t>
  </si>
  <si>
    <t>worked for Idaho State Highway Department</t>
  </si>
  <si>
    <t>sergeant for Pinkerton Security</t>
  </si>
  <si>
    <t>worked at Burkhalter's Inc.</t>
  </si>
  <si>
    <t>Roofer</t>
  </si>
  <si>
    <t>Counselor</t>
  </si>
  <si>
    <t>Contracts Manager</t>
  </si>
  <si>
    <t>Tank Mechanic</t>
  </si>
  <si>
    <t>Well Driller</t>
  </si>
  <si>
    <t>communications for Air Force</t>
  </si>
  <si>
    <t>worked at Ore-Ida/McCain's</t>
  </si>
  <si>
    <t>worked at Hudson Shoes</t>
  </si>
  <si>
    <t>Medical Technologist</t>
  </si>
  <si>
    <t>ran the Smith's Bakery</t>
  </si>
  <si>
    <t>worked at Idaho Frozen Foods</t>
  </si>
  <si>
    <t>Nurse</t>
  </si>
  <si>
    <t>worked in automotive sales</t>
  </si>
  <si>
    <t>Draftsman</t>
  </si>
  <si>
    <t>Nursery leader</t>
  </si>
  <si>
    <t>Manager at Wells Fargo</t>
  </si>
  <si>
    <t>worked at Wright and McGill</t>
  </si>
  <si>
    <t>Sawmill operator</t>
  </si>
  <si>
    <t>Telephone operator</t>
  </si>
  <si>
    <t>worked in IT Telecommunications</t>
  </si>
  <si>
    <t>Artist</t>
  </si>
  <si>
    <t>Dairy Farmer</t>
  </si>
  <si>
    <t>Car mechanic</t>
  </si>
  <si>
    <t>worked at Idaho Power Co.</t>
  </si>
  <si>
    <t>developed a farm and cattle business</t>
  </si>
  <si>
    <t>worked on the Trans Alaskan oil pipeline</t>
  </si>
  <si>
    <t>worked for DL Evans Bank</t>
  </si>
  <si>
    <t>worked for New York Bell Telephone</t>
  </si>
  <si>
    <t>had own butchering business</t>
  </si>
  <si>
    <t>Police Officer</t>
  </si>
  <si>
    <t>Clerk</t>
  </si>
  <si>
    <t>Chief Deputy</t>
  </si>
  <si>
    <t>worked for US West</t>
  </si>
  <si>
    <t>Critical Care Technician</t>
  </si>
  <si>
    <t>Operated a dairy</t>
  </si>
  <si>
    <t>Welder blacksmith</t>
  </si>
  <si>
    <t>worked at a potato-packing shed</t>
  </si>
  <si>
    <t>worked at Hawkins' bean warehouse</t>
  </si>
  <si>
    <t>manager at Rupert Credit Bureau</t>
  </si>
  <si>
    <t>tour guide for the Mint Hotel and Casino</t>
  </si>
  <si>
    <t>Engineer</t>
  </si>
  <si>
    <t>worked in the auction business</t>
  </si>
  <si>
    <t>Electronic Technician</t>
  </si>
  <si>
    <t>Independent Contractor</t>
  </si>
  <si>
    <t>taught skiing</t>
  </si>
  <si>
    <t>Landscaper</t>
  </si>
  <si>
    <t>Gen X</t>
  </si>
  <si>
    <t>Silent Gen</t>
  </si>
  <si>
    <t>mean</t>
  </si>
  <si>
    <t>standard</t>
  </si>
  <si>
    <t>Greatest</t>
  </si>
  <si>
    <t>baby</t>
  </si>
  <si>
    <t>gen x</t>
  </si>
  <si>
    <t xml:space="preserve">Silent </t>
  </si>
  <si>
    <t>Hypothesis</t>
  </si>
  <si>
    <t>Sample Value</t>
  </si>
  <si>
    <t>Statistic</t>
  </si>
  <si>
    <t>95% Confidence Int.</t>
  </si>
  <si>
    <t>P-Value</t>
  </si>
  <si>
    <t>Conclusion</t>
  </si>
  <si>
    <t>Great</t>
  </si>
  <si>
    <t>Test 1</t>
  </si>
  <si>
    <t>p̂=0.302</t>
  </si>
  <si>
    <t>Z=3.93</t>
  </si>
  <si>
    <t>Reject h0; accept Ha</t>
  </si>
  <si>
    <t>Test 2</t>
  </si>
  <si>
    <t>H0: p=0.40</t>
  </si>
  <si>
    <t>p̂=0.448</t>
  </si>
  <si>
    <t>Z=3.63</t>
  </si>
  <si>
    <t>Ha: p&gt;0.40</t>
  </si>
  <si>
    <t>Test 3</t>
  </si>
  <si>
    <t>H0: µ=71.938</t>
  </si>
  <si>
    <t xml:space="preserve">x̄=361 </t>
  </si>
  <si>
    <t>t=-27.83</t>
  </si>
  <si>
    <t>Ha: µ&lt;71.938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</si>
</sst>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000000"/>
    <numFmt numFmtId="166" formatCode="0.000"/>
    <numFmt numFmtId="167" formatCode="0.0000000"/>
    <numFmt numFmtId="168" formatCode="#,##0.0000"/>
    <numFmt numFmtId="169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16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0" fontId="2" fillId="0" borderId="13" xfId="0" applyFont="1" applyBorder="1"/>
    <xf numFmtId="3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0" fontId="0" fillId="0" borderId="6" xfId="0" applyBorder="1"/>
    <xf numFmtId="165" fontId="0" fillId="0" borderId="6" xfId="0" applyNumberFormat="1" applyBorder="1"/>
    <xf numFmtId="0" fontId="0" fillId="0" borderId="9" xfId="0" applyBorder="1"/>
    <xf numFmtId="0" fontId="0" fillId="0" borderId="16" xfId="0" applyBorder="1"/>
    <xf numFmtId="3" fontId="0" fillId="0" borderId="0" xfId="0" applyNumberFormat="1"/>
    <xf numFmtId="10" fontId="0" fillId="0" borderId="0" xfId="0" applyNumberFormat="1"/>
    <xf numFmtId="10" fontId="2" fillId="0" borderId="13" xfId="0" applyNumberFormat="1" applyFont="1" applyBorder="1"/>
    <xf numFmtId="10" fontId="0" fillId="0" borderId="14" xfId="0" applyNumberFormat="1" applyBorder="1"/>
    <xf numFmtId="10" fontId="0" fillId="0" borderId="15" xfId="0" applyNumberFormat="1" applyBorder="1"/>
    <xf numFmtId="9" fontId="0" fillId="0" borderId="0" xfId="0" applyNumberFormat="1"/>
    <xf numFmtId="166" fontId="0" fillId="0" borderId="0" xfId="0" applyNumberFormat="1"/>
    <xf numFmtId="164" fontId="0" fillId="0" borderId="1" xfId="1" applyNumberFormat="1" applyFont="1" applyBorder="1"/>
    <xf numFmtId="167" fontId="0" fillId="0" borderId="1" xfId="0" applyNumberFormat="1" applyBorder="1"/>
    <xf numFmtId="0" fontId="2" fillId="0" borderId="0" xfId="0" applyFont="1"/>
    <xf numFmtId="0" fontId="4" fillId="0" borderId="17" xfId="0" applyFont="1" applyBorder="1" applyAlignment="1">
      <alignment horizontal="center"/>
    </xf>
    <xf numFmtId="49" fontId="0" fillId="0" borderId="0" xfId="0" applyNumberFormat="1"/>
    <xf numFmtId="0" fontId="5" fillId="0" borderId="0" xfId="0" applyFont="1"/>
    <xf numFmtId="9" fontId="5" fillId="0" borderId="0" xfId="1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0" borderId="14" xfId="0" applyNumberFormat="1" applyBorder="1"/>
    <xf numFmtId="169" fontId="0" fillId="0" borderId="0" xfId="0" applyNumberFormat="1"/>
    <xf numFmtId="169" fontId="5" fillId="0" borderId="0" xfId="0" applyNumberFormat="1" applyFont="1"/>
    <xf numFmtId="169" fontId="5" fillId="0" borderId="0" xfId="1" applyNumberFormat="1" applyFont="1"/>
    <xf numFmtId="169" fontId="0" fillId="0" borderId="0" xfId="1" applyNumberFormat="1" applyFont="1"/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'4 Region Stats'!$U$5:$AB$5</c:f>
              <c:numCache>
                <c:formatCode>0.0000</c:formatCode>
                <c:ptCount val="8"/>
                <c:pt idx="0" formatCode="General">
                  <c:v>76000000</c:v>
                </c:pt>
                <c:pt idx="1">
                  <c:v>71838272.620699778</c:v>
                </c:pt>
                <c:pt idx="2" formatCode="General">
                  <c:v>67904439.646394536</c:v>
                </c:pt>
                <c:pt idx="3" formatCode="General">
                  <c:v>64186021.677283488</c:v>
                </c:pt>
                <c:pt idx="4" formatCode="General">
                  <c:v>60671222.680142596</c:v>
                </c:pt>
                <c:pt idx="5" formatCode="General">
                  <c:v>57348892.567464054</c:v>
                </c:pt>
                <c:pt idx="6" formatCode="General">
                  <c:v>54208491.825746134</c:v>
                </c:pt>
                <c:pt idx="7" formatCode="General">
                  <c:v>51240058.080722719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1-4299-B415-29860DCF2C10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 Region Stats'!$U$6:$AB$6</c:f>
              <c:numCache>
                <c:formatCode>0.0000</c:formatCode>
                <c:ptCount val="8"/>
                <c:pt idx="0" formatCode="General">
                  <c:v>2016</c:v>
                </c:pt>
                <c:pt idx="1">
                  <c:v>2021</c:v>
                </c:pt>
                <c:pt idx="2" formatCode="General">
                  <c:v>2026</c:v>
                </c:pt>
                <c:pt idx="3" formatCode="General">
                  <c:v>2031</c:v>
                </c:pt>
                <c:pt idx="4" formatCode="General">
                  <c:v>2036</c:v>
                </c:pt>
                <c:pt idx="5" formatCode="General">
                  <c:v>2041</c:v>
                </c:pt>
                <c:pt idx="6" formatCode="General">
                  <c:v>2046</c:v>
                </c:pt>
                <c:pt idx="7" formatCode="General">
                  <c:v>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1-4299-B415-29860DCF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8368"/>
        <c:axId val="143660160"/>
      </c:lineChart>
      <c:catAx>
        <c:axId val="1436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660160"/>
        <c:crosses val="autoZero"/>
        <c:auto val="1"/>
        <c:lblAlgn val="ctr"/>
        <c:lblOffset val="100"/>
        <c:noMultiLvlLbl val="0"/>
      </c:catAx>
      <c:valAx>
        <c:axId val="1436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6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Deaths</a:t>
            </a:r>
            <a:r>
              <a:rPr lang="en-US" baseline="0"/>
              <a:t> from the Regions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6A-4849-B5BD-37173C6013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6A-4849-B5BD-37173C6013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6A-4849-B5BD-37173C6013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6A-4849-B5BD-37173C6013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6A-4849-B5BD-37173C6013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6A-4849-B5BD-37173C6013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 Region Stats'!$AE$4:$AE$9</c:f>
              <c:strCache>
                <c:ptCount val="6"/>
                <c:pt idx="0">
                  <c:v>Baby Boomers (1946-1964)</c:v>
                </c:pt>
                <c:pt idx="1">
                  <c:v>Millennials (1981-1996)</c:v>
                </c:pt>
                <c:pt idx="2">
                  <c:v>Generation X (1965-1980</c:v>
                </c:pt>
                <c:pt idx="3">
                  <c:v>Silent Generation (1928-1945)</c:v>
                </c:pt>
                <c:pt idx="4">
                  <c:v>Greatest Generation (1901-1927)</c:v>
                </c:pt>
                <c:pt idx="5">
                  <c:v>Other </c:v>
                </c:pt>
              </c:strCache>
            </c:strRef>
          </c:cat>
          <c:val>
            <c:numRef>
              <c:f>'4 Region Stats'!$AF$4:$AF$9</c:f>
              <c:numCache>
                <c:formatCode>General</c:formatCode>
                <c:ptCount val="6"/>
                <c:pt idx="0">
                  <c:v>362</c:v>
                </c:pt>
                <c:pt idx="1">
                  <c:v>27</c:v>
                </c:pt>
                <c:pt idx="2">
                  <c:v>78</c:v>
                </c:pt>
                <c:pt idx="3">
                  <c:v>537</c:v>
                </c:pt>
                <c:pt idx="4">
                  <c:v>186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2-4C92-AAD3-E3F59F5C3E1F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6A-4849-B5BD-37173C6013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F6A-4849-B5BD-37173C6013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F6A-4849-B5BD-37173C6013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F6A-4849-B5BD-37173C6013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6A-4849-B5BD-37173C6013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6A-4849-B5BD-37173C6013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 Region Stats'!$AE$4:$AE$9</c:f>
              <c:strCache>
                <c:ptCount val="6"/>
                <c:pt idx="0">
                  <c:v>Baby Boomers (1946-1964)</c:v>
                </c:pt>
                <c:pt idx="1">
                  <c:v>Millennials (1981-1996)</c:v>
                </c:pt>
                <c:pt idx="2">
                  <c:v>Generation X (1965-1980</c:v>
                </c:pt>
                <c:pt idx="3">
                  <c:v>Silent Generation (1928-1945)</c:v>
                </c:pt>
                <c:pt idx="4">
                  <c:v>Greatest Generation (1901-1927)</c:v>
                </c:pt>
                <c:pt idx="5">
                  <c:v>Other </c:v>
                </c:pt>
              </c:strCache>
            </c:strRef>
          </c:cat>
          <c:val>
            <c:numRef>
              <c:f>'4 Region Stats'!$AG$4:$AG$9</c:f>
              <c:numCache>
                <c:formatCode>0.0%</c:formatCode>
                <c:ptCount val="6"/>
                <c:pt idx="0">
                  <c:v>0.30166666666666669</c:v>
                </c:pt>
                <c:pt idx="1">
                  <c:v>2.2499999999999999E-2</c:v>
                </c:pt>
                <c:pt idx="2">
                  <c:v>6.5000000000000002E-2</c:v>
                </c:pt>
                <c:pt idx="3">
                  <c:v>0.44750000000000001</c:v>
                </c:pt>
                <c:pt idx="4">
                  <c:v>0.155</c:v>
                </c:pt>
                <c:pt idx="5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2-4C92-AAD3-E3F59F5C3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Baby</a:t>
            </a:r>
            <a:r>
              <a:rPr lang="en-US" baseline="0"/>
              <a:t> Boomers Deaths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Region Stats'!$T$32</c:f>
              <c:strCache>
                <c:ptCount val="1"/>
                <c:pt idx="0">
                  <c:v>Baby Boomer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Region Stats'!$S$33:$S$36</c:f>
              <c:strCache>
                <c:ptCount val="4"/>
                <c:pt idx="0">
                  <c:v>Midwest</c:v>
                </c:pt>
                <c:pt idx="1">
                  <c:v>South</c:v>
                </c:pt>
                <c:pt idx="2">
                  <c:v>West</c:v>
                </c:pt>
                <c:pt idx="3">
                  <c:v>Northeast</c:v>
                </c:pt>
              </c:strCache>
            </c:strRef>
          </c:cat>
          <c:val>
            <c:numRef>
              <c:f>'4 Region Stats'!$T$33:$T$36</c:f>
              <c:numCache>
                <c:formatCode>0%</c:formatCode>
                <c:ptCount val="4"/>
                <c:pt idx="0">
                  <c:v>0.21333333333333335</c:v>
                </c:pt>
                <c:pt idx="1">
                  <c:v>0.46333333333333332</c:v>
                </c:pt>
                <c:pt idx="2">
                  <c:v>0.27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F-472B-ADA6-5E3D904392F4}"/>
            </c:ext>
          </c:extLst>
        </c:ser>
        <c:ser>
          <c:idx val="1"/>
          <c:order val="1"/>
          <c:tx>
            <c:strRef>
              <c:f>'4 Region Stats'!$U$32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Region Stats'!$S$33:$S$36</c:f>
              <c:strCache>
                <c:ptCount val="4"/>
                <c:pt idx="0">
                  <c:v>Midwest</c:v>
                </c:pt>
                <c:pt idx="1">
                  <c:v>South</c:v>
                </c:pt>
                <c:pt idx="2">
                  <c:v>West</c:v>
                </c:pt>
                <c:pt idx="3">
                  <c:v>Northeast</c:v>
                </c:pt>
              </c:strCache>
            </c:strRef>
          </c:cat>
          <c:val>
            <c:numRef>
              <c:f>'4 Region Stats'!$U$33:$U$36</c:f>
              <c:numCache>
                <c:formatCode>0%</c:formatCode>
                <c:ptCount val="4"/>
                <c:pt idx="0">
                  <c:v>0.78666666666666663</c:v>
                </c:pt>
                <c:pt idx="1">
                  <c:v>0.53666666666666663</c:v>
                </c:pt>
                <c:pt idx="2">
                  <c:v>0.73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F-472B-ADA6-5E3D90439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967936"/>
        <c:axId val="100969856"/>
      </c:barChart>
      <c:catAx>
        <c:axId val="1009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Four</a:t>
                </a:r>
                <a:r>
                  <a:rPr lang="en-US" baseline="0"/>
                  <a:t> 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9856"/>
        <c:crosses val="autoZero"/>
        <c:auto val="1"/>
        <c:lblAlgn val="ctr"/>
        <c:lblOffset val="100"/>
        <c:noMultiLvlLbl val="0"/>
      </c:catAx>
      <c:valAx>
        <c:axId val="1009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11</xdr:row>
      <xdr:rowOff>128587</xdr:rowOff>
    </xdr:from>
    <xdr:to>
      <xdr:col>27</xdr:col>
      <xdr:colOff>314325</xdr:colOff>
      <xdr:row>26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849630</xdr:colOff>
      <xdr:row>17</xdr:row>
      <xdr:rowOff>121920</xdr:rowOff>
    </xdr:from>
    <xdr:to>
      <xdr:col>33</xdr:col>
      <xdr:colOff>464820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8B675-3326-4637-BCC5-19F8B6C45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1327785</xdr:colOff>
      <xdr:row>38</xdr:row>
      <xdr:rowOff>91440</xdr:rowOff>
    </xdr:from>
    <xdr:to>
      <xdr:col>18</xdr:col>
      <xdr:colOff>104775</xdr:colOff>
      <xdr:row>53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DF87D1-C66B-464E-8D7D-34194B5B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1201"/>
  <sheetViews>
    <sheetView tabSelected="1" topLeftCell="D1" zoomScale="75" zoomScaleNormal="75" workbookViewId="0">
      <selection activeCell="N10" sqref="N10"/>
    </sheetView>
  </sheetViews>
  <sheetFormatPr defaultRowHeight="14.45"/>
  <cols>
    <col min="2" max="2" width="14.140625" customWidth="1"/>
    <col min="3" max="3" width="11.85546875" bestFit="1" customWidth="1"/>
    <col min="4" max="4" width="15.28515625" customWidth="1"/>
    <col min="8" max="8" width="38.5703125" bestFit="1" customWidth="1"/>
    <col min="9" max="9" width="9.5703125" customWidth="1"/>
    <col min="11" max="11" width="16.85546875" bestFit="1" customWidth="1"/>
    <col min="12" max="12" width="15.5703125" bestFit="1" customWidth="1"/>
    <col min="13" max="13" width="13.28515625" bestFit="1" customWidth="1"/>
    <col min="14" max="14" width="19.85546875" bestFit="1" customWidth="1"/>
    <col min="15" max="15" width="19.85546875" style="32" customWidth="1"/>
    <col min="16" max="16" width="15.28515625" customWidth="1"/>
    <col min="18" max="18" width="16.28515625" bestFit="1" customWidth="1"/>
    <col min="20" max="20" width="11.42578125" bestFit="1" customWidth="1"/>
    <col min="22" max="22" width="14.7109375" style="53" bestFit="1" customWidth="1"/>
    <col min="23" max="23" width="10.7109375" customWidth="1"/>
    <col min="27" max="28" width="12" bestFit="1" customWidth="1"/>
    <col min="31" max="31" width="27.140625" bestFit="1" customWidth="1"/>
    <col min="32" max="32" width="15.5703125" bestFit="1" customWidth="1"/>
    <col min="33" max="33" width="13.28515625" bestFit="1" customWidth="1"/>
    <col min="34" max="34" width="11.5703125" bestFit="1" customWidth="1"/>
    <col min="35" max="35" width="16.28515625" bestFit="1" customWidth="1"/>
  </cols>
  <sheetData>
    <row r="1" spans="1:38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8" ht="15" thickBot="1">
      <c r="A2">
        <v>1</v>
      </c>
      <c r="B2" s="1">
        <v>8992</v>
      </c>
      <c r="C2" t="s">
        <v>9</v>
      </c>
      <c r="D2" s="1">
        <v>43021</v>
      </c>
      <c r="E2">
        <v>93</v>
      </c>
      <c r="F2" t="s">
        <v>10</v>
      </c>
      <c r="G2" t="s">
        <v>11</v>
      </c>
      <c r="H2" t="s">
        <v>9</v>
      </c>
      <c r="I2" t="s">
        <v>12</v>
      </c>
      <c r="K2" s="14" t="s">
        <v>13</v>
      </c>
      <c r="L2" s="15" t="s">
        <v>14</v>
      </c>
      <c r="M2" s="19" t="s">
        <v>15</v>
      </c>
      <c r="N2" s="22" t="s">
        <v>16</v>
      </c>
      <c r="O2" s="33" t="s">
        <v>17</v>
      </c>
      <c r="P2" s="22" t="s">
        <v>18</v>
      </c>
      <c r="Q2" s="14" t="s">
        <v>19</v>
      </c>
      <c r="R2" s="26" t="s">
        <v>20</v>
      </c>
    </row>
    <row r="3" spans="1:38">
      <c r="A3">
        <v>2</v>
      </c>
      <c r="B3" s="1">
        <v>10248</v>
      </c>
      <c r="C3" t="s">
        <v>9</v>
      </c>
      <c r="D3" s="1">
        <v>43094</v>
      </c>
      <c r="E3">
        <v>89</v>
      </c>
      <c r="F3" t="s">
        <v>21</v>
      </c>
      <c r="G3" s="1" t="s">
        <v>9</v>
      </c>
      <c r="H3" t="s">
        <v>11</v>
      </c>
      <c r="I3" s="1" t="s">
        <v>11</v>
      </c>
      <c r="K3" s="16" t="s">
        <v>22</v>
      </c>
      <c r="L3" s="13">
        <f>COUNTIFS($E$2:$E$1201,"&gt;=54",$E$2:$E$1201,"&lt;=72")</f>
        <v>362</v>
      </c>
      <c r="M3" s="20">
        <f t="shared" ref="M3:M8" si="0">L3/1200</f>
        <v>0.30166666666666669</v>
      </c>
      <c r="N3" s="23">
        <v>76000000</v>
      </c>
      <c r="O3" s="34">
        <f>N3/$N$9</f>
        <v>0.23546760697226773</v>
      </c>
      <c r="P3" s="23">
        <f>(L3/1200)*N3</f>
        <v>22926666.666666668</v>
      </c>
      <c r="Q3" s="16">
        <v>64.44198895027624</v>
      </c>
      <c r="R3" s="27">
        <v>5.1259163812727184</v>
      </c>
      <c r="V3" s="53">
        <v>1.12E-2</v>
      </c>
      <c r="AE3" s="14" t="s">
        <v>13</v>
      </c>
      <c r="AF3" s="15" t="s">
        <v>14</v>
      </c>
      <c r="AG3" s="15" t="s">
        <v>15</v>
      </c>
      <c r="AH3" s="15" t="s">
        <v>19</v>
      </c>
      <c r="AI3" s="26" t="s">
        <v>20</v>
      </c>
      <c r="AK3" s="40" t="s">
        <v>23</v>
      </c>
      <c r="AL3" s="40" t="s">
        <v>24</v>
      </c>
    </row>
    <row r="4" spans="1:38">
      <c r="A4">
        <v>3</v>
      </c>
      <c r="B4" s="1">
        <v>24464</v>
      </c>
      <c r="C4" t="s">
        <v>11</v>
      </c>
      <c r="D4" s="1">
        <v>43072</v>
      </c>
      <c r="E4">
        <v>50</v>
      </c>
      <c r="F4" t="s">
        <v>21</v>
      </c>
      <c r="G4" t="s">
        <v>25</v>
      </c>
      <c r="H4" t="s">
        <v>11</v>
      </c>
      <c r="I4" t="s">
        <v>11</v>
      </c>
      <c r="K4" s="16" t="s">
        <v>26</v>
      </c>
      <c r="L4" s="13">
        <f>COUNTIFS($E$2:$E$1201,"&gt;=22",$E$2:$E$1201,"&lt;=37")</f>
        <v>27</v>
      </c>
      <c r="M4" s="20">
        <f t="shared" si="0"/>
        <v>2.2499999999999999E-2</v>
      </c>
      <c r="N4" s="23">
        <v>62000000</v>
      </c>
      <c r="O4" s="34">
        <f>N4/$N$9</f>
        <v>0.19209199516158681</v>
      </c>
      <c r="P4" s="23">
        <f>(L4/1200)*N4</f>
        <v>1395000</v>
      </c>
      <c r="Q4" s="16">
        <v>31.111111111111111</v>
      </c>
      <c r="R4" s="27">
        <v>4.4491428157423583</v>
      </c>
      <c r="V4" s="53">
        <f>(1-V3)^5</f>
        <v>0.94524042921973395</v>
      </c>
      <c r="W4">
        <f>(1-V3)^10</f>
        <v>0.89347946903150699</v>
      </c>
      <c r="X4">
        <f>(1-V3)^15</f>
        <v>0.84455291680636169</v>
      </c>
      <c r="Y4">
        <f>(1-V3)^20</f>
        <v>0.79830556158082366</v>
      </c>
      <c r="Z4">
        <f>(1-V3)^25</f>
        <v>0.75459069167715864</v>
      </c>
      <c r="AA4">
        <f>(1-V3)^30</f>
        <v>0.71326962928613336</v>
      </c>
      <c r="AB4">
        <f>(1-V3)^35</f>
        <v>0.67421129053582529</v>
      </c>
      <c r="AE4" s="16" t="s">
        <v>27</v>
      </c>
      <c r="AF4" s="13">
        <f>COUNTIFS($E$2:$E$1201,"&gt;=54",$E$2:$E$1201,"&lt;=72")</f>
        <v>362</v>
      </c>
      <c r="AG4" s="38">
        <f t="shared" ref="AG4:AG9" si="1">AF4/1200</f>
        <v>0.30166666666666669</v>
      </c>
      <c r="AH4" s="13">
        <v>64.44198895027624</v>
      </c>
      <c r="AI4" s="27">
        <v>5.1259163812727184</v>
      </c>
      <c r="AK4">
        <v>7</v>
      </c>
      <c r="AL4" t="s">
        <v>28</v>
      </c>
    </row>
    <row r="5" spans="1:38">
      <c r="A5">
        <v>4</v>
      </c>
      <c r="B5" s="1">
        <v>23855</v>
      </c>
      <c r="C5" t="s">
        <v>11</v>
      </c>
      <c r="D5" s="1">
        <v>43107</v>
      </c>
      <c r="E5">
        <v>61</v>
      </c>
      <c r="F5" t="s">
        <v>10</v>
      </c>
      <c r="G5" t="s">
        <v>25</v>
      </c>
      <c r="H5" t="s">
        <v>11</v>
      </c>
      <c r="I5" t="s">
        <v>9</v>
      </c>
      <c r="K5" s="16" t="s">
        <v>29</v>
      </c>
      <c r="L5" s="13">
        <f>COUNTIFS($E$2:$E$1201,"&gt;=38",$E$2:$E$1201,"&lt;=53")</f>
        <v>78</v>
      </c>
      <c r="M5" s="20">
        <f t="shared" si="0"/>
        <v>6.5000000000000002E-2</v>
      </c>
      <c r="N5" s="23">
        <v>55000000</v>
      </c>
      <c r="O5" s="34">
        <f>N5/$N$9</f>
        <v>0.17040418925624637</v>
      </c>
      <c r="P5" s="23">
        <f>(L5/1200)*N5</f>
        <v>3575000</v>
      </c>
      <c r="Q5" s="16">
        <v>47.397435897435898</v>
      </c>
      <c r="R5" s="27">
        <v>4.507827949302504</v>
      </c>
      <c r="U5">
        <v>76000000</v>
      </c>
      <c r="V5" s="53">
        <f t="shared" ref="V5:AB5" si="2">$N$3*V4</f>
        <v>71838272.620699778</v>
      </c>
      <c r="W5">
        <f t="shared" si="2"/>
        <v>67904439.646394536</v>
      </c>
      <c r="X5">
        <f t="shared" si="2"/>
        <v>64186021.677283488</v>
      </c>
      <c r="Y5">
        <f t="shared" si="2"/>
        <v>60671222.680142596</v>
      </c>
      <c r="Z5">
        <f t="shared" si="2"/>
        <v>57348892.567464054</v>
      </c>
      <c r="AA5">
        <f t="shared" si="2"/>
        <v>54208491.825746134</v>
      </c>
      <c r="AB5">
        <f t="shared" si="2"/>
        <v>51240058.080722719</v>
      </c>
      <c r="AE5" s="16" t="s">
        <v>30</v>
      </c>
      <c r="AF5" s="13">
        <f>COUNTIFS($E$2:$E$1201,"&gt;=22",$E$2:$E$1201,"&lt;=37")</f>
        <v>27</v>
      </c>
      <c r="AG5" s="38">
        <f t="shared" si="1"/>
        <v>2.2499999999999999E-2</v>
      </c>
      <c r="AH5" s="13">
        <v>31.111111111111111</v>
      </c>
      <c r="AI5" s="27">
        <v>4.4491428157423583</v>
      </c>
      <c r="AK5">
        <v>14</v>
      </c>
      <c r="AL5" s="42" t="s">
        <v>31</v>
      </c>
    </row>
    <row r="6" spans="1:38">
      <c r="A6">
        <v>5</v>
      </c>
      <c r="B6" s="1">
        <v>17130</v>
      </c>
      <c r="C6" t="s">
        <v>11</v>
      </c>
      <c r="D6" s="1">
        <v>43057</v>
      </c>
      <c r="E6">
        <v>70</v>
      </c>
      <c r="F6" t="s">
        <v>10</v>
      </c>
      <c r="G6" t="s">
        <v>9</v>
      </c>
      <c r="H6" t="s">
        <v>25</v>
      </c>
      <c r="I6" t="s">
        <v>12</v>
      </c>
      <c r="K6" s="16" t="s">
        <v>32</v>
      </c>
      <c r="L6" s="13">
        <f>COUNTIFS($E$2:$E$1201,"&gt;=73",$E$2:$E$1201,"&lt;=90")</f>
        <v>537</v>
      </c>
      <c r="M6" s="20">
        <f t="shared" si="0"/>
        <v>0.44750000000000001</v>
      </c>
      <c r="N6" s="23">
        <v>47000000</v>
      </c>
      <c r="O6" s="34">
        <f>N6/$N$9</f>
        <v>0.14561812536442872</v>
      </c>
      <c r="P6" s="23">
        <f>(L6/1200)*N6</f>
        <v>21032500</v>
      </c>
      <c r="Q6" s="16">
        <v>81.502793296089379</v>
      </c>
      <c r="R6" s="28">
        <v>5.0346274466164465</v>
      </c>
      <c r="U6">
        <v>2016</v>
      </c>
      <c r="V6" s="53">
        <f>U6+5</f>
        <v>2021</v>
      </c>
      <c r="W6">
        <f t="shared" ref="W6:AB6" si="3">V6+5</f>
        <v>2026</v>
      </c>
      <c r="X6">
        <f t="shared" si="3"/>
        <v>2031</v>
      </c>
      <c r="Y6">
        <f t="shared" si="3"/>
        <v>2036</v>
      </c>
      <c r="Z6">
        <f t="shared" si="3"/>
        <v>2041</v>
      </c>
      <c r="AA6">
        <f t="shared" si="3"/>
        <v>2046</v>
      </c>
      <c r="AB6">
        <f t="shared" si="3"/>
        <v>2051</v>
      </c>
      <c r="AE6" s="16" t="s">
        <v>33</v>
      </c>
      <c r="AF6" s="13">
        <f>COUNTIFS($E$2:$E$1201,"&gt;=38",$E$2:$E$1201,"&lt;=53")</f>
        <v>78</v>
      </c>
      <c r="AG6" s="38">
        <f t="shared" si="1"/>
        <v>6.5000000000000002E-2</v>
      </c>
      <c r="AH6" s="13">
        <v>47.397435897435898</v>
      </c>
      <c r="AI6" s="27">
        <v>4.507827949302504</v>
      </c>
      <c r="AK6">
        <v>21</v>
      </c>
      <c r="AL6" t="s">
        <v>34</v>
      </c>
    </row>
    <row r="7" spans="1:38">
      <c r="A7">
        <v>6</v>
      </c>
      <c r="B7" s="1">
        <v>11495</v>
      </c>
      <c r="C7" t="s">
        <v>9</v>
      </c>
      <c r="D7" s="1">
        <v>43101</v>
      </c>
      <c r="E7">
        <v>86</v>
      </c>
      <c r="F7" t="s">
        <v>10</v>
      </c>
      <c r="G7" t="s">
        <v>11</v>
      </c>
      <c r="H7" t="s">
        <v>9</v>
      </c>
      <c r="I7" t="s">
        <v>12</v>
      </c>
      <c r="K7" s="16" t="s">
        <v>35</v>
      </c>
      <c r="L7" s="13">
        <f>COUNTIFS($E$2:$E$1201,"&gt;=91",$E$2:$E$1201,"&lt;=117")</f>
        <v>186</v>
      </c>
      <c r="M7" s="20">
        <f t="shared" si="0"/>
        <v>0.155</v>
      </c>
      <c r="N7" s="24"/>
      <c r="O7" s="34"/>
      <c r="P7" s="24"/>
      <c r="Q7" s="16"/>
      <c r="R7" s="27"/>
      <c r="AE7" s="16" t="s">
        <v>36</v>
      </c>
      <c r="AF7" s="13">
        <f>COUNTIFS($E$2:$E$1201,"&gt;=73",$E$2:$E$1201,"&lt;=90")</f>
        <v>537</v>
      </c>
      <c r="AG7" s="38">
        <f t="shared" si="1"/>
        <v>0.44750000000000001</v>
      </c>
      <c r="AH7" s="13">
        <v>81.502793296089379</v>
      </c>
      <c r="AI7" s="28">
        <v>5.0346274466164465</v>
      </c>
      <c r="AK7">
        <v>28</v>
      </c>
      <c r="AL7" t="s">
        <v>37</v>
      </c>
    </row>
    <row r="8" spans="1:38" ht="15" thickBot="1">
      <c r="A8">
        <v>7</v>
      </c>
      <c r="B8" s="1">
        <v>23285</v>
      </c>
      <c r="C8" t="s">
        <v>11</v>
      </c>
      <c r="D8" s="1">
        <v>43242</v>
      </c>
      <c r="E8">
        <v>54</v>
      </c>
      <c r="F8" t="s">
        <v>21</v>
      </c>
      <c r="G8" t="s">
        <v>9</v>
      </c>
      <c r="H8" t="s">
        <v>11</v>
      </c>
      <c r="I8" t="s">
        <v>11</v>
      </c>
      <c r="K8" s="17" t="s">
        <v>38</v>
      </c>
      <c r="L8" s="18">
        <f>COUNTIFS($E$2:$E$1201,"&gt;=0",$E$2:$E$1201,"&lt;=21")</f>
        <v>10</v>
      </c>
      <c r="M8" s="21">
        <f t="shared" si="0"/>
        <v>8.3333333333333332E-3</v>
      </c>
      <c r="N8" s="25"/>
      <c r="O8" s="35"/>
      <c r="P8" s="25"/>
      <c r="Q8" s="17"/>
      <c r="R8" s="29"/>
      <c r="AE8" s="16" t="s">
        <v>39</v>
      </c>
      <c r="AF8" s="13">
        <f>COUNTIFS($E$2:$E$1201,"&gt;=91",$E$2:$E$1201,"&lt;=117")</f>
        <v>186</v>
      </c>
      <c r="AG8" s="38">
        <f t="shared" si="1"/>
        <v>0.155</v>
      </c>
      <c r="AH8" s="39">
        <v>94.381720430107507</v>
      </c>
      <c r="AI8" s="27">
        <v>2.933403013623789</v>
      </c>
      <c r="AK8">
        <v>35</v>
      </c>
      <c r="AL8" t="s">
        <v>40</v>
      </c>
    </row>
    <row r="9" spans="1:38">
      <c r="A9">
        <v>8</v>
      </c>
      <c r="B9" s="1">
        <v>23614</v>
      </c>
      <c r="C9" t="s">
        <v>11</v>
      </c>
      <c r="D9" s="1">
        <v>43272</v>
      </c>
      <c r="E9">
        <v>53</v>
      </c>
      <c r="F9" t="s">
        <v>21</v>
      </c>
      <c r="G9" t="s">
        <v>9</v>
      </c>
      <c r="H9" t="s">
        <v>11</v>
      </c>
      <c r="I9" t="s">
        <v>9</v>
      </c>
      <c r="K9" s="30" t="s">
        <v>41</v>
      </c>
      <c r="L9">
        <f>SUM(L3:L8)</f>
        <v>1200</v>
      </c>
      <c r="M9">
        <f t="shared" ref="M9:R9" si="4">SUM(M3:M8)</f>
        <v>1</v>
      </c>
      <c r="N9" s="31">
        <v>322762018</v>
      </c>
      <c r="O9" s="32">
        <f t="shared" si="4"/>
        <v>0.74358191675452967</v>
      </c>
      <c r="P9">
        <f t="shared" si="4"/>
        <v>48929166.666666672</v>
      </c>
      <c r="Q9">
        <f t="shared" si="4"/>
        <v>224.45332925491263</v>
      </c>
      <c r="R9">
        <f t="shared" si="4"/>
        <v>19.117514592934025</v>
      </c>
      <c r="AE9" s="16" t="s">
        <v>42</v>
      </c>
      <c r="AF9" s="13">
        <f>COUNTIFS($E$2:$E$1201,"&gt;=0",$E$2:$E$1201,"&lt;=21")</f>
        <v>10</v>
      </c>
      <c r="AG9" s="38">
        <f t="shared" si="1"/>
        <v>8.3333333333333332E-3</v>
      </c>
      <c r="AH9" s="13">
        <v>14</v>
      </c>
      <c r="AI9" s="27">
        <v>5.6371781750959213</v>
      </c>
      <c r="AK9">
        <v>42</v>
      </c>
      <c r="AL9" t="s">
        <v>43</v>
      </c>
    </row>
    <row r="10" spans="1:38" ht="15" thickBot="1">
      <c r="A10">
        <v>9</v>
      </c>
      <c r="B10" s="1">
        <v>14094</v>
      </c>
      <c r="C10" t="s">
        <v>9</v>
      </c>
      <c r="D10" s="1">
        <v>42957</v>
      </c>
      <c r="E10">
        <v>79</v>
      </c>
      <c r="F10" t="s">
        <v>10</v>
      </c>
      <c r="G10" t="s">
        <v>9</v>
      </c>
      <c r="H10" t="s">
        <v>11</v>
      </c>
      <c r="I10" t="s">
        <v>11</v>
      </c>
      <c r="AE10" s="17" t="s">
        <v>41</v>
      </c>
      <c r="AF10" s="18">
        <f>SUM(AF4:AF9)</f>
        <v>1200</v>
      </c>
      <c r="AG10" s="18">
        <f>SUM(AG4:AG9)</f>
        <v>1</v>
      </c>
      <c r="AH10" s="18">
        <f>SUM(AH4:AH9)</f>
        <v>332.83504968502012</v>
      </c>
      <c r="AI10" s="29">
        <f>SUM(AI4:AI9)</f>
        <v>27.688095781653736</v>
      </c>
      <c r="AK10">
        <v>49</v>
      </c>
      <c r="AL10" t="s">
        <v>44</v>
      </c>
    </row>
    <row r="11" spans="1:38">
      <c r="A11">
        <v>10</v>
      </c>
      <c r="B11" s="1">
        <v>19347</v>
      </c>
      <c r="C11" t="s">
        <v>11</v>
      </c>
      <c r="D11" s="1">
        <v>43112</v>
      </c>
      <c r="E11">
        <v>65</v>
      </c>
      <c r="F11" t="s">
        <v>21</v>
      </c>
      <c r="G11" t="s">
        <v>9</v>
      </c>
      <c r="H11" t="s">
        <v>11</v>
      </c>
      <c r="I11" t="s">
        <v>11</v>
      </c>
      <c r="K11" t="s">
        <v>45</v>
      </c>
      <c r="AK11">
        <v>56</v>
      </c>
      <c r="AL11" t="s">
        <v>46</v>
      </c>
    </row>
    <row r="12" spans="1:38">
      <c r="A12">
        <v>11</v>
      </c>
      <c r="B12" s="1">
        <v>23426</v>
      </c>
      <c r="C12" t="s">
        <v>11</v>
      </c>
      <c r="D12" s="1">
        <v>42982</v>
      </c>
      <c r="E12">
        <v>53</v>
      </c>
      <c r="F12" t="s">
        <v>21</v>
      </c>
      <c r="G12" t="s">
        <v>25</v>
      </c>
      <c r="H12" t="s">
        <v>25</v>
      </c>
      <c r="I12" t="s">
        <v>25</v>
      </c>
      <c r="K12" t="s">
        <v>47</v>
      </c>
      <c r="AK12">
        <v>63</v>
      </c>
      <c r="AL12" t="s">
        <v>48</v>
      </c>
    </row>
    <row r="13" spans="1:38">
      <c r="A13">
        <v>12</v>
      </c>
      <c r="B13" s="1">
        <v>17815</v>
      </c>
      <c r="C13" t="s">
        <v>11</v>
      </c>
      <c r="D13" s="1">
        <v>43206</v>
      </c>
      <c r="E13">
        <v>69</v>
      </c>
      <c r="F13" t="s">
        <v>21</v>
      </c>
      <c r="G13" t="s">
        <v>25</v>
      </c>
      <c r="H13" t="s">
        <v>25</v>
      </c>
      <c r="I13" t="s">
        <v>25</v>
      </c>
      <c r="K13" t="s">
        <v>49</v>
      </c>
      <c r="L13" t="s">
        <v>50</v>
      </c>
      <c r="AK13">
        <v>70</v>
      </c>
      <c r="AL13" t="s">
        <v>51</v>
      </c>
    </row>
    <row r="14" spans="1:38">
      <c r="A14">
        <v>13</v>
      </c>
      <c r="B14" s="1">
        <v>8636</v>
      </c>
      <c r="C14" t="s">
        <v>9</v>
      </c>
      <c r="D14" s="1">
        <v>43297</v>
      </c>
      <c r="E14">
        <v>94</v>
      </c>
      <c r="F14" t="s">
        <v>10</v>
      </c>
      <c r="G14" t="s">
        <v>25</v>
      </c>
      <c r="H14" t="s">
        <v>25</v>
      </c>
      <c r="I14" t="s">
        <v>25</v>
      </c>
      <c r="K14" t="s">
        <v>52</v>
      </c>
      <c r="L14" t="s">
        <v>53</v>
      </c>
      <c r="O14" s="32" t="s">
        <v>54</v>
      </c>
      <c r="AK14">
        <v>77</v>
      </c>
      <c r="AL14" t="s">
        <v>55</v>
      </c>
    </row>
    <row r="15" spans="1:38">
      <c r="A15">
        <v>14</v>
      </c>
      <c r="B15" s="1">
        <v>30820</v>
      </c>
      <c r="C15" t="s">
        <v>9</v>
      </c>
      <c r="D15" s="1">
        <v>43225</v>
      </c>
      <c r="E15">
        <v>34</v>
      </c>
      <c r="F15" t="s">
        <v>21</v>
      </c>
      <c r="G15" t="s">
        <v>25</v>
      </c>
      <c r="H15" t="s">
        <v>25</v>
      </c>
      <c r="I15" t="s">
        <v>25</v>
      </c>
      <c r="O15" s="32" t="s">
        <v>56</v>
      </c>
      <c r="P15" t="s">
        <v>57</v>
      </c>
      <c r="Q15" t="s">
        <v>58</v>
      </c>
      <c r="R15" t="s">
        <v>59</v>
      </c>
      <c r="AK15">
        <v>84</v>
      </c>
      <c r="AL15" t="s">
        <v>60</v>
      </c>
    </row>
    <row r="16" spans="1:38">
      <c r="A16">
        <v>15</v>
      </c>
      <c r="B16" s="1">
        <v>17826</v>
      </c>
      <c r="C16" t="s">
        <v>11</v>
      </c>
      <c r="D16" s="1">
        <v>43079</v>
      </c>
      <c r="E16">
        <v>69</v>
      </c>
      <c r="F16" t="s">
        <v>21</v>
      </c>
      <c r="G16" t="s">
        <v>25</v>
      </c>
      <c r="H16" t="s">
        <v>25</v>
      </c>
      <c r="I16" t="s">
        <v>11</v>
      </c>
      <c r="K16" t="s">
        <v>61</v>
      </c>
      <c r="L16">
        <v>0.3</v>
      </c>
      <c r="O16" s="32" t="s">
        <v>62</v>
      </c>
      <c r="AK16">
        <v>91</v>
      </c>
      <c r="AL16" t="s">
        <v>63</v>
      </c>
    </row>
    <row r="17" spans="1:39">
      <c r="A17">
        <v>16</v>
      </c>
      <c r="B17" s="1">
        <v>20374</v>
      </c>
      <c r="C17" t="s">
        <v>11</v>
      </c>
      <c r="D17" s="1">
        <v>43213</v>
      </c>
      <c r="E17">
        <v>62</v>
      </c>
      <c r="F17" s="1" t="s">
        <v>10</v>
      </c>
      <c r="G17" t="s">
        <v>25</v>
      </c>
      <c r="H17" t="s">
        <v>25</v>
      </c>
      <c r="I17" t="s">
        <v>25</v>
      </c>
      <c r="K17" t="s">
        <v>64</v>
      </c>
      <c r="L17">
        <v>0.30199999999999999</v>
      </c>
      <c r="M17">
        <v>0.32133299999999998</v>
      </c>
      <c r="O17" s="32" t="s">
        <v>65</v>
      </c>
      <c r="P17">
        <f>(0.302-0.25)/SQRT(0.21/1200)</f>
        <v>3.9308305192959629</v>
      </c>
      <c r="AK17">
        <v>98</v>
      </c>
      <c r="AL17" t="s">
        <v>66</v>
      </c>
    </row>
    <row r="18" spans="1:39">
      <c r="A18">
        <v>17</v>
      </c>
      <c r="B18" s="1">
        <v>20068</v>
      </c>
      <c r="C18" t="s">
        <v>11</v>
      </c>
      <c r="D18" s="1">
        <v>43207</v>
      </c>
      <c r="E18">
        <v>63</v>
      </c>
      <c r="F18" t="s">
        <v>21</v>
      </c>
      <c r="G18" t="s">
        <v>25</v>
      </c>
      <c r="H18" t="s">
        <v>25</v>
      </c>
      <c r="I18" t="s">
        <v>25</v>
      </c>
      <c r="K18" t="s">
        <v>62</v>
      </c>
      <c r="M18" t="s">
        <v>67</v>
      </c>
      <c r="O18" s="32" t="s">
        <v>68</v>
      </c>
      <c r="P18">
        <v>0</v>
      </c>
      <c r="AK18">
        <v>105</v>
      </c>
      <c r="AL18" t="s">
        <v>69</v>
      </c>
    </row>
    <row r="19" spans="1:39">
      <c r="A19">
        <v>18</v>
      </c>
      <c r="B19" s="1">
        <v>12791</v>
      </c>
      <c r="C19" t="s">
        <v>9</v>
      </c>
      <c r="D19" s="1">
        <v>43122</v>
      </c>
      <c r="E19">
        <v>84</v>
      </c>
      <c r="F19" t="s">
        <v>10</v>
      </c>
      <c r="G19" t="s">
        <v>25</v>
      </c>
      <c r="H19" t="s">
        <v>25</v>
      </c>
      <c r="I19" t="s">
        <v>25</v>
      </c>
      <c r="K19" t="s">
        <v>70</v>
      </c>
      <c r="L19">
        <f>(L17-L16)/SQRT(0.21/1200)</f>
        <v>0.15118578920369102</v>
      </c>
      <c r="O19" s="32" t="s">
        <v>71</v>
      </c>
      <c r="P19" s="36">
        <v>0.95</v>
      </c>
      <c r="Q19">
        <f>0.302-1.96*SQRT((0.25*(0.75))/1200)</f>
        <v>0.27749999999999997</v>
      </c>
      <c r="R19">
        <f>0.302+1.96*SQRT((0.25*(0.75))/1200)</f>
        <v>0.32650000000000001</v>
      </c>
      <c r="AK19">
        <v>112</v>
      </c>
      <c r="AL19" t="s">
        <v>72</v>
      </c>
    </row>
    <row r="20" spans="1:39">
      <c r="A20">
        <v>19</v>
      </c>
      <c r="B20" s="1">
        <v>13876</v>
      </c>
      <c r="C20" t="s">
        <v>9</v>
      </c>
      <c r="D20" s="1">
        <v>43267</v>
      </c>
      <c r="E20">
        <v>80</v>
      </c>
      <c r="F20" t="s">
        <v>10</v>
      </c>
      <c r="G20" t="s">
        <v>25</v>
      </c>
      <c r="H20" t="s">
        <v>25</v>
      </c>
      <c r="I20" t="s">
        <v>25</v>
      </c>
      <c r="O20" s="32" t="s">
        <v>73</v>
      </c>
    </row>
    <row r="21" spans="1:39">
      <c r="A21">
        <v>20</v>
      </c>
      <c r="B21" s="1">
        <v>23401</v>
      </c>
      <c r="C21" t="s">
        <v>11</v>
      </c>
      <c r="D21" s="1">
        <v>43146</v>
      </c>
      <c r="E21">
        <v>54</v>
      </c>
      <c r="F21" t="s">
        <v>21</v>
      </c>
      <c r="G21" t="s">
        <v>11</v>
      </c>
      <c r="H21" t="s">
        <v>25</v>
      </c>
      <c r="I21" t="s">
        <v>25</v>
      </c>
    </row>
    <row r="22" spans="1:39">
      <c r="A22">
        <v>21</v>
      </c>
      <c r="B22" s="1">
        <v>14729</v>
      </c>
      <c r="C22" t="s">
        <v>9</v>
      </c>
      <c r="D22" s="1">
        <v>43079</v>
      </c>
      <c r="E22">
        <v>77</v>
      </c>
      <c r="F22" t="s">
        <v>10</v>
      </c>
      <c r="G22" t="s">
        <v>25</v>
      </c>
      <c r="H22" t="s">
        <v>25</v>
      </c>
      <c r="I22" t="s">
        <v>25</v>
      </c>
      <c r="O22" s="32" t="s">
        <v>74</v>
      </c>
    </row>
    <row r="23" spans="1:39">
      <c r="A23">
        <v>22</v>
      </c>
      <c r="B23" s="1">
        <v>20602</v>
      </c>
      <c r="C23" t="s">
        <v>11</v>
      </c>
      <c r="D23" s="1">
        <v>43339</v>
      </c>
      <c r="E23">
        <v>62</v>
      </c>
      <c r="F23" t="s">
        <v>21</v>
      </c>
      <c r="G23" t="s">
        <v>25</v>
      </c>
      <c r="H23" t="s">
        <v>25</v>
      </c>
      <c r="I23" t="s">
        <v>25</v>
      </c>
      <c r="K23">
        <f>_xlfn.STDEV.S(E:E)</f>
        <v>16.033471015334001</v>
      </c>
      <c r="O23" s="32" t="s">
        <v>75</v>
      </c>
      <c r="P23" t="s">
        <v>76</v>
      </c>
      <c r="Q23" t="s">
        <v>77</v>
      </c>
      <c r="R23" t="s">
        <v>78</v>
      </c>
    </row>
    <row r="24" spans="1:39" ht="15" thickBot="1">
      <c r="A24">
        <v>23</v>
      </c>
      <c r="B24" s="1">
        <v>24543</v>
      </c>
      <c r="C24" t="s">
        <v>9</v>
      </c>
      <c r="D24" s="1">
        <v>43317</v>
      </c>
      <c r="E24">
        <v>51</v>
      </c>
      <c r="F24" t="s">
        <v>21</v>
      </c>
      <c r="G24" t="s">
        <v>25</v>
      </c>
      <c r="H24" t="s">
        <v>25</v>
      </c>
      <c r="I24" t="s">
        <v>25</v>
      </c>
      <c r="O24" s="32" t="s">
        <v>65</v>
      </c>
      <c r="P24">
        <f>(0.448-0.4)/SQRT(0.21/1200)</f>
        <v>3.6284589408885806</v>
      </c>
    </row>
    <row r="25" spans="1:39">
      <c r="A25">
        <v>24</v>
      </c>
      <c r="B25" s="1">
        <v>13552</v>
      </c>
      <c r="C25" t="s">
        <v>9</v>
      </c>
      <c r="D25" s="1">
        <v>42968</v>
      </c>
      <c r="E25">
        <v>80</v>
      </c>
      <c r="F25" t="s">
        <v>10</v>
      </c>
      <c r="G25" t="s">
        <v>25</v>
      </c>
      <c r="H25" t="s">
        <v>25</v>
      </c>
      <c r="I25" t="s">
        <v>25</v>
      </c>
      <c r="O25" s="32" t="s">
        <v>68</v>
      </c>
      <c r="P25">
        <v>0</v>
      </c>
      <c r="AJ25" s="41" t="s">
        <v>23</v>
      </c>
      <c r="AK25" s="41" t="s">
        <v>79</v>
      </c>
      <c r="AL25" s="41" t="s">
        <v>80</v>
      </c>
      <c r="AM25" s="41"/>
    </row>
    <row r="26" spans="1:39">
      <c r="A26">
        <v>25</v>
      </c>
      <c r="B26" s="1">
        <v>8529</v>
      </c>
      <c r="C26" t="s">
        <v>9</v>
      </c>
      <c r="D26" s="1">
        <v>43059</v>
      </c>
      <c r="E26">
        <v>94</v>
      </c>
      <c r="F26" t="s">
        <v>21</v>
      </c>
      <c r="G26" t="s">
        <v>25</v>
      </c>
      <c r="H26" t="s">
        <v>25</v>
      </c>
      <c r="I26" t="s">
        <v>25</v>
      </c>
      <c r="O26" s="32" t="s">
        <v>71</v>
      </c>
      <c r="P26" s="36">
        <v>0.95</v>
      </c>
      <c r="Q26">
        <f>0.448-1.96*SQRT((0.4*(0.6))/1200)</f>
        <v>0.42028141417748732</v>
      </c>
      <c r="R26">
        <f>0.448+1.96*SQRT((0.4*(0.6))/1200)</f>
        <v>0.4757185858225127</v>
      </c>
      <c r="AJ26" t="s">
        <v>28</v>
      </c>
      <c r="AK26">
        <v>1</v>
      </c>
      <c r="AL26" t="s">
        <v>28</v>
      </c>
    </row>
    <row r="27" spans="1:39">
      <c r="A27">
        <v>26</v>
      </c>
      <c r="B27" s="1">
        <v>9813</v>
      </c>
      <c r="C27" t="s">
        <v>9</v>
      </c>
      <c r="D27" s="1">
        <v>43216</v>
      </c>
      <c r="E27">
        <v>91</v>
      </c>
      <c r="F27" t="s">
        <v>21</v>
      </c>
      <c r="G27" t="s">
        <v>25</v>
      </c>
      <c r="H27" t="s">
        <v>25</v>
      </c>
      <c r="I27" t="s">
        <v>25</v>
      </c>
      <c r="O27" s="32" t="s">
        <v>73</v>
      </c>
      <c r="AJ27" s="42" t="s">
        <v>31</v>
      </c>
      <c r="AK27">
        <v>3</v>
      </c>
      <c r="AL27" s="42" t="s">
        <v>31</v>
      </c>
    </row>
    <row r="28" spans="1:39">
      <c r="A28">
        <v>27</v>
      </c>
      <c r="B28" s="1">
        <v>8100</v>
      </c>
      <c r="C28" t="s">
        <v>9</v>
      </c>
      <c r="D28" s="1">
        <v>43090</v>
      </c>
      <c r="E28">
        <v>95</v>
      </c>
      <c r="F28" t="s">
        <v>21</v>
      </c>
      <c r="G28" t="s">
        <v>25</v>
      </c>
      <c r="H28" t="s">
        <v>25</v>
      </c>
      <c r="I28" t="s">
        <v>25</v>
      </c>
      <c r="AJ28" t="s">
        <v>34</v>
      </c>
      <c r="AK28">
        <v>6</v>
      </c>
      <c r="AL28" t="s">
        <v>34</v>
      </c>
    </row>
    <row r="29" spans="1:39">
      <c r="A29">
        <v>28</v>
      </c>
      <c r="B29" s="1">
        <v>17078</v>
      </c>
      <c r="C29" t="s">
        <v>11</v>
      </c>
      <c r="D29" s="1">
        <v>43125</v>
      </c>
      <c r="E29">
        <v>71</v>
      </c>
      <c r="F29" t="s">
        <v>10</v>
      </c>
      <c r="G29" t="s">
        <v>25</v>
      </c>
      <c r="H29" t="s">
        <v>25</v>
      </c>
      <c r="I29" t="s">
        <v>11</v>
      </c>
      <c r="O29" s="32" t="s">
        <v>81</v>
      </c>
      <c r="AJ29" t="s">
        <v>37</v>
      </c>
      <c r="AK29">
        <v>9</v>
      </c>
      <c r="AL29" t="s">
        <v>37</v>
      </c>
    </row>
    <row r="30" spans="1:39">
      <c r="A30">
        <v>29</v>
      </c>
      <c r="B30" s="1">
        <v>9250</v>
      </c>
      <c r="C30" t="s">
        <v>9</v>
      </c>
      <c r="D30" s="1">
        <v>43066</v>
      </c>
      <c r="E30">
        <v>92</v>
      </c>
      <c r="F30" t="s">
        <v>10</v>
      </c>
      <c r="G30" t="s">
        <v>25</v>
      </c>
      <c r="H30" t="s">
        <v>25</v>
      </c>
      <c r="I30" t="s">
        <v>25</v>
      </c>
      <c r="O30" s="32" t="s">
        <v>82</v>
      </c>
      <c r="P30" t="s">
        <v>83</v>
      </c>
      <c r="Q30" t="s">
        <v>84</v>
      </c>
      <c r="AJ30" t="s">
        <v>40</v>
      </c>
      <c r="AK30">
        <v>12</v>
      </c>
      <c r="AL30" t="s">
        <v>40</v>
      </c>
    </row>
    <row r="31" spans="1:39">
      <c r="A31">
        <v>30</v>
      </c>
      <c r="B31" s="1">
        <v>17257</v>
      </c>
      <c r="C31" t="s">
        <v>11</v>
      </c>
      <c r="D31" s="1">
        <v>43303</v>
      </c>
      <c r="E31">
        <v>71</v>
      </c>
      <c r="F31" t="s">
        <v>21</v>
      </c>
      <c r="G31" t="s">
        <v>25</v>
      </c>
      <c r="H31" t="s">
        <v>25</v>
      </c>
      <c r="I31" t="s">
        <v>25</v>
      </c>
      <c r="O31" s="32" t="s">
        <v>85</v>
      </c>
      <c r="P31">
        <f>(64.44-71.938)/(5.126/SQRT(362))</f>
        <v>-27.830507088006737</v>
      </c>
      <c r="W31" t="s">
        <v>86</v>
      </c>
      <c r="AJ31" t="s">
        <v>87</v>
      </c>
      <c r="AK31">
        <v>18</v>
      </c>
      <c r="AL31" t="s">
        <v>87</v>
      </c>
    </row>
    <row r="32" spans="1:39">
      <c r="A32">
        <v>31</v>
      </c>
      <c r="B32" s="1">
        <v>18257</v>
      </c>
      <c r="C32" t="s">
        <v>11</v>
      </c>
      <c r="D32" s="1">
        <v>42976</v>
      </c>
      <c r="E32">
        <v>67</v>
      </c>
      <c r="F32" t="s">
        <v>21</v>
      </c>
      <c r="G32" t="s">
        <v>9</v>
      </c>
      <c r="H32" t="s">
        <v>25</v>
      </c>
      <c r="I32" t="s">
        <v>25</v>
      </c>
      <c r="O32" s="32" t="s">
        <v>68</v>
      </c>
      <c r="P32" t="s">
        <v>88</v>
      </c>
      <c r="S32" s="45"/>
      <c r="T32" t="s">
        <v>89</v>
      </c>
      <c r="U32" t="s">
        <v>38</v>
      </c>
      <c r="V32" s="54" t="s">
        <v>90</v>
      </c>
      <c r="W32">
        <v>2813503</v>
      </c>
      <c r="X32">
        <f>W32*0.302</f>
        <v>849677.90599999996</v>
      </c>
      <c r="Y32" s="52">
        <f>X32/76000000</f>
        <v>1.117997244736842E-2</v>
      </c>
      <c r="AJ32" t="s">
        <v>44</v>
      </c>
      <c r="AK32">
        <v>30</v>
      </c>
      <c r="AL32" t="s">
        <v>44</v>
      </c>
    </row>
    <row r="33" spans="1:38">
      <c r="A33">
        <v>32</v>
      </c>
      <c r="B33" s="1">
        <v>20327</v>
      </c>
      <c r="C33" t="s">
        <v>11</v>
      </c>
      <c r="D33" s="1">
        <v>43094</v>
      </c>
      <c r="E33">
        <v>62</v>
      </c>
      <c r="F33" t="s">
        <v>21</v>
      </c>
      <c r="G33" t="s">
        <v>25</v>
      </c>
      <c r="H33" t="s">
        <v>25</v>
      </c>
      <c r="I33" t="s">
        <v>25</v>
      </c>
      <c r="O33" s="32" t="s">
        <v>71</v>
      </c>
      <c r="P33" s="36">
        <v>0.95</v>
      </c>
      <c r="S33" s="45" t="s">
        <v>91</v>
      </c>
      <c r="T33" s="44">
        <f>64/300</f>
        <v>0.21333333333333335</v>
      </c>
      <c r="U33" s="44">
        <f>236/300</f>
        <v>0.78666666666666663</v>
      </c>
      <c r="V33" s="54"/>
      <c r="W33" s="31">
        <v>76000000</v>
      </c>
      <c r="X33">
        <v>2016</v>
      </c>
      <c r="AJ33" t="s">
        <v>46</v>
      </c>
      <c r="AK33">
        <v>68</v>
      </c>
      <c r="AL33" t="s">
        <v>46</v>
      </c>
    </row>
    <row r="34" spans="1:38">
      <c r="A34">
        <v>33</v>
      </c>
      <c r="B34" s="1">
        <v>14133</v>
      </c>
      <c r="C34" t="s">
        <v>9</v>
      </c>
      <c r="D34" s="1">
        <v>43243</v>
      </c>
      <c r="E34">
        <v>79</v>
      </c>
      <c r="F34" t="s">
        <v>10</v>
      </c>
      <c r="G34" t="s">
        <v>25</v>
      </c>
      <c r="H34" t="s">
        <v>25</v>
      </c>
      <c r="I34" t="s">
        <v>25</v>
      </c>
      <c r="O34" s="32" t="s">
        <v>73</v>
      </c>
      <c r="S34" s="46" t="s">
        <v>92</v>
      </c>
      <c r="T34" s="44">
        <f>139/300</f>
        <v>0.46333333333333332</v>
      </c>
      <c r="U34" s="44">
        <f>161/300</f>
        <v>0.53666666666666663</v>
      </c>
      <c r="X34">
        <v>2017</v>
      </c>
      <c r="AJ34" t="s">
        <v>48</v>
      </c>
      <c r="AK34">
        <v>116</v>
      </c>
      <c r="AL34" t="s">
        <v>48</v>
      </c>
    </row>
    <row r="35" spans="1:38">
      <c r="A35">
        <v>34</v>
      </c>
      <c r="B35" s="1">
        <v>15950</v>
      </c>
      <c r="C35" t="s">
        <v>9</v>
      </c>
      <c r="D35" s="1">
        <v>43179</v>
      </c>
      <c r="E35">
        <v>74</v>
      </c>
      <c r="F35" t="s">
        <v>21</v>
      </c>
      <c r="G35" t="s">
        <v>25</v>
      </c>
      <c r="H35" t="s">
        <v>25</v>
      </c>
      <c r="I35" t="s">
        <v>25</v>
      </c>
      <c r="S35" s="45" t="s">
        <v>93</v>
      </c>
      <c r="T35" s="44">
        <f>81/300</f>
        <v>0.27</v>
      </c>
      <c r="U35" s="44">
        <f>219/300</f>
        <v>0.73</v>
      </c>
      <c r="V35" s="55"/>
      <c r="AJ35" t="s">
        <v>51</v>
      </c>
      <c r="AK35">
        <v>169</v>
      </c>
      <c r="AL35" t="s">
        <v>51</v>
      </c>
    </row>
    <row r="36" spans="1:38">
      <c r="A36">
        <v>35</v>
      </c>
      <c r="B36" s="1">
        <v>13010</v>
      </c>
      <c r="C36" t="s">
        <v>9</v>
      </c>
      <c r="D36" s="1">
        <v>43192</v>
      </c>
      <c r="E36">
        <v>82</v>
      </c>
      <c r="F36" t="s">
        <v>21</v>
      </c>
      <c r="G36" t="s">
        <v>25</v>
      </c>
      <c r="H36" t="s">
        <v>25</v>
      </c>
      <c r="I36" t="s">
        <v>25</v>
      </c>
      <c r="O36" s="37">
        <v>1.9670000000000001</v>
      </c>
      <c r="P36">
        <f>64.44-O36*(R3/SQRT(362))</f>
        <v>63.910066234692479</v>
      </c>
      <c r="Q36">
        <f>64.44+O36*(R3/SQRT(362))</f>
        <v>64.969933765307516</v>
      </c>
      <c r="S36" s="45" t="s">
        <v>94</v>
      </c>
      <c r="T36" s="44">
        <f>78/300</f>
        <v>0.26</v>
      </c>
      <c r="U36" s="44">
        <f>222/300</f>
        <v>0.74</v>
      </c>
      <c r="V36" s="54"/>
      <c r="AJ36" t="s">
        <v>55</v>
      </c>
      <c r="AK36">
        <v>182</v>
      </c>
      <c r="AL36" t="s">
        <v>55</v>
      </c>
    </row>
    <row r="37" spans="1:38">
      <c r="A37">
        <v>36</v>
      </c>
      <c r="B37" s="1">
        <v>17725</v>
      </c>
      <c r="C37" t="s">
        <v>11</v>
      </c>
      <c r="D37" s="1">
        <v>43277</v>
      </c>
      <c r="E37">
        <v>69</v>
      </c>
      <c r="F37" t="s">
        <v>10</v>
      </c>
      <c r="G37" t="s">
        <v>25</v>
      </c>
      <c r="H37" t="s">
        <v>25</v>
      </c>
      <c r="I37" t="s">
        <v>25</v>
      </c>
      <c r="S37" s="45"/>
      <c r="AJ37" t="s">
        <v>60</v>
      </c>
      <c r="AK37">
        <v>223</v>
      </c>
      <c r="AL37" t="s">
        <v>60</v>
      </c>
    </row>
    <row r="38" spans="1:38">
      <c r="A38">
        <v>37</v>
      </c>
      <c r="B38" s="1">
        <v>25571</v>
      </c>
      <c r="C38" t="s">
        <v>9</v>
      </c>
      <c r="D38" s="1">
        <v>43109</v>
      </c>
      <c r="E38">
        <v>49</v>
      </c>
      <c r="F38" t="s">
        <v>21</v>
      </c>
      <c r="G38" t="s">
        <v>25</v>
      </c>
      <c r="H38" t="s">
        <v>25</v>
      </c>
      <c r="I38" t="s">
        <v>25</v>
      </c>
      <c r="U38">
        <v>2016</v>
      </c>
      <c r="V38" s="56">
        <v>1.4999999999999999E-2</v>
      </c>
      <c r="W38">
        <v>76000000</v>
      </c>
      <c r="AJ38" t="s">
        <v>63</v>
      </c>
      <c r="AK38">
        <v>207</v>
      </c>
      <c r="AL38" t="s">
        <v>63</v>
      </c>
    </row>
    <row r="39" spans="1:38">
      <c r="A39">
        <v>38</v>
      </c>
      <c r="B39" s="1">
        <v>18614</v>
      </c>
      <c r="C39" t="s">
        <v>11</v>
      </c>
      <c r="D39" s="1">
        <v>43201</v>
      </c>
      <c r="E39">
        <v>67</v>
      </c>
      <c r="F39" t="s">
        <v>10</v>
      </c>
      <c r="G39" t="s">
        <v>25</v>
      </c>
      <c r="H39" t="s">
        <v>25</v>
      </c>
      <c r="I39" t="s">
        <v>25</v>
      </c>
      <c r="S39" s="45"/>
      <c r="U39">
        <f>U38+5</f>
        <v>2021</v>
      </c>
      <c r="V39" s="56">
        <f>V38+0.005</f>
        <v>0.02</v>
      </c>
      <c r="W39">
        <f>(1-V39)^5*W38</f>
        <v>68697980.556799993</v>
      </c>
      <c r="AJ39" t="s">
        <v>66</v>
      </c>
      <c r="AK39">
        <v>136</v>
      </c>
      <c r="AL39" t="s">
        <v>66</v>
      </c>
    </row>
    <row r="40" spans="1:38">
      <c r="A40">
        <v>39</v>
      </c>
      <c r="B40" s="1">
        <v>12412</v>
      </c>
      <c r="C40" t="s">
        <v>9</v>
      </c>
      <c r="D40" s="1">
        <v>43013</v>
      </c>
      <c r="E40">
        <v>83</v>
      </c>
      <c r="F40" t="s">
        <v>10</v>
      </c>
      <c r="G40" t="s">
        <v>25</v>
      </c>
      <c r="H40" t="s">
        <v>25</v>
      </c>
      <c r="I40" t="s">
        <v>12</v>
      </c>
      <c r="S40" s="45"/>
      <c r="U40">
        <f t="shared" ref="U40:U74" si="5">U39+5</f>
        <v>2026</v>
      </c>
      <c r="V40" s="56">
        <f t="shared" ref="V40:V74" si="6">V39+0.005</f>
        <v>2.5000000000000001E-2</v>
      </c>
      <c r="W40">
        <f t="shared" ref="W40:W74" si="7">(1-V40)^5*W39</f>
        <v>60529494.811082542</v>
      </c>
      <c r="AJ40" t="s">
        <v>69</v>
      </c>
      <c r="AK40">
        <v>19</v>
      </c>
      <c r="AL40" t="s">
        <v>69</v>
      </c>
    </row>
    <row r="41" spans="1:38">
      <c r="A41">
        <v>40</v>
      </c>
      <c r="B41" s="1">
        <v>21080</v>
      </c>
      <c r="C41" t="s">
        <v>11</v>
      </c>
      <c r="D41" s="1">
        <v>42980</v>
      </c>
      <c r="E41">
        <v>59</v>
      </c>
      <c r="F41" t="s">
        <v>21</v>
      </c>
      <c r="G41" t="s">
        <v>11</v>
      </c>
      <c r="H41" t="s">
        <v>25</v>
      </c>
      <c r="I41" t="s">
        <v>9</v>
      </c>
      <c r="T41" s="43"/>
      <c r="U41">
        <f t="shared" si="5"/>
        <v>2031</v>
      </c>
      <c r="V41" s="56">
        <f t="shared" si="6"/>
        <v>3.0000000000000002E-2</v>
      </c>
      <c r="W41">
        <f t="shared" si="7"/>
        <v>51978736.752708167</v>
      </c>
      <c r="AJ41" t="s">
        <v>72</v>
      </c>
      <c r="AK41">
        <v>0</v>
      </c>
      <c r="AL41" t="s">
        <v>72</v>
      </c>
    </row>
    <row r="42" spans="1:38">
      <c r="A42">
        <v>41</v>
      </c>
      <c r="B42" s="1">
        <v>13936</v>
      </c>
      <c r="C42" t="s">
        <v>9</v>
      </c>
      <c r="D42" s="1">
        <v>43052</v>
      </c>
      <c r="E42">
        <v>79</v>
      </c>
      <c r="F42" t="s">
        <v>21</v>
      </c>
      <c r="G42" t="s">
        <v>25</v>
      </c>
      <c r="H42" t="s">
        <v>25</v>
      </c>
      <c r="I42" t="s">
        <v>25</v>
      </c>
      <c r="S42" s="45"/>
      <c r="U42">
        <f t="shared" si="5"/>
        <v>2036</v>
      </c>
      <c r="V42" s="56">
        <f t="shared" si="6"/>
        <v>3.5000000000000003E-2</v>
      </c>
      <c r="W42">
        <f t="shared" si="7"/>
        <v>43497298.735760666</v>
      </c>
    </row>
    <row r="43" spans="1:38">
      <c r="A43">
        <v>42</v>
      </c>
      <c r="B43" s="1">
        <v>21361</v>
      </c>
      <c r="C43" t="s">
        <v>11</v>
      </c>
      <c r="D43" s="1">
        <v>43317</v>
      </c>
      <c r="E43">
        <v>60</v>
      </c>
      <c r="F43" t="s">
        <v>10</v>
      </c>
      <c r="G43" t="s">
        <v>25</v>
      </c>
      <c r="H43" t="s">
        <v>25</v>
      </c>
      <c r="I43" t="s">
        <v>25</v>
      </c>
      <c r="U43">
        <f t="shared" si="5"/>
        <v>2041</v>
      </c>
      <c r="V43" s="56">
        <f t="shared" si="6"/>
        <v>0.04</v>
      </c>
      <c r="W43">
        <f t="shared" si="7"/>
        <v>35466509.808490247</v>
      </c>
    </row>
    <row r="44" spans="1:38">
      <c r="A44">
        <v>43</v>
      </c>
      <c r="B44" s="1">
        <v>15931</v>
      </c>
      <c r="C44" t="s">
        <v>9</v>
      </c>
      <c r="D44" s="1">
        <v>43023</v>
      </c>
      <c r="E44">
        <v>74</v>
      </c>
      <c r="F44" t="s">
        <v>10</v>
      </c>
      <c r="G44" t="s">
        <v>25</v>
      </c>
      <c r="H44" t="s">
        <v>25</v>
      </c>
      <c r="I44" t="s">
        <v>25</v>
      </c>
      <c r="U44">
        <f t="shared" si="5"/>
        <v>2046</v>
      </c>
      <c r="V44" s="56">
        <f t="shared" si="6"/>
        <v>4.4999999999999998E-2</v>
      </c>
      <c r="W44">
        <f t="shared" si="7"/>
        <v>28173143.697854239</v>
      </c>
    </row>
    <row r="45" spans="1:38">
      <c r="A45">
        <v>44</v>
      </c>
      <c r="B45" s="1">
        <v>21648</v>
      </c>
      <c r="C45" t="s">
        <v>11</v>
      </c>
      <c r="D45" s="1">
        <v>43237</v>
      </c>
      <c r="E45">
        <v>59</v>
      </c>
      <c r="F45" t="s">
        <v>10</v>
      </c>
      <c r="G45" t="s">
        <v>25</v>
      </c>
      <c r="H45" t="s">
        <v>25</v>
      </c>
      <c r="I45" t="s">
        <v>25</v>
      </c>
      <c r="U45">
        <f t="shared" si="5"/>
        <v>2051</v>
      </c>
      <c r="V45" s="56">
        <f t="shared" si="6"/>
        <v>4.9999999999999996E-2</v>
      </c>
      <c r="W45">
        <f t="shared" si="7"/>
        <v>21799841.542847868</v>
      </c>
    </row>
    <row r="46" spans="1:38">
      <c r="A46">
        <v>45</v>
      </c>
      <c r="B46" s="1">
        <v>15813</v>
      </c>
      <c r="C46" t="s">
        <v>9</v>
      </c>
      <c r="D46" s="1">
        <v>43130</v>
      </c>
      <c r="E46">
        <v>74</v>
      </c>
      <c r="F46" t="s">
        <v>21</v>
      </c>
      <c r="G46" t="s">
        <v>25</v>
      </c>
      <c r="H46" t="s">
        <v>25</v>
      </c>
      <c r="I46" t="s">
        <v>25</v>
      </c>
      <c r="U46">
        <f t="shared" si="5"/>
        <v>2056</v>
      </c>
      <c r="V46" s="56">
        <f t="shared" si="6"/>
        <v>5.4999999999999993E-2</v>
      </c>
      <c r="W46">
        <f t="shared" si="7"/>
        <v>16429047.278224407</v>
      </c>
    </row>
    <row r="47" spans="1:38">
      <c r="A47">
        <v>46</v>
      </c>
      <c r="B47" s="1">
        <v>9864</v>
      </c>
      <c r="C47" t="s">
        <v>9</v>
      </c>
      <c r="D47" s="1">
        <v>43338</v>
      </c>
      <c r="E47">
        <v>91</v>
      </c>
      <c r="F47" t="s">
        <v>10</v>
      </c>
      <c r="G47" t="s">
        <v>25</v>
      </c>
      <c r="H47" t="s">
        <v>25</v>
      </c>
      <c r="I47" t="s">
        <v>25</v>
      </c>
      <c r="U47">
        <f t="shared" si="5"/>
        <v>2061</v>
      </c>
      <c r="V47" s="56">
        <f t="shared" si="6"/>
        <v>5.9999999999999991E-2</v>
      </c>
      <c r="W47">
        <f t="shared" si="7"/>
        <v>12057343.881688669</v>
      </c>
    </row>
    <row r="48" spans="1:38">
      <c r="A48">
        <v>47</v>
      </c>
      <c r="B48" s="1">
        <v>12152</v>
      </c>
      <c r="C48" t="s">
        <v>9</v>
      </c>
      <c r="D48" s="1">
        <v>42787</v>
      </c>
      <c r="E48">
        <v>83</v>
      </c>
      <c r="F48" t="s">
        <v>21</v>
      </c>
      <c r="G48" t="s">
        <v>25</v>
      </c>
      <c r="H48" t="s">
        <v>25</v>
      </c>
      <c r="I48" t="s">
        <v>25</v>
      </c>
      <c r="U48">
        <f t="shared" si="5"/>
        <v>2066</v>
      </c>
      <c r="V48" s="56">
        <f t="shared" si="6"/>
        <v>6.4999999999999988E-2</v>
      </c>
      <c r="W48">
        <f t="shared" si="7"/>
        <v>8616079.5841036867</v>
      </c>
    </row>
    <row r="49" spans="1:23">
      <c r="A49">
        <v>48</v>
      </c>
      <c r="B49" s="1">
        <v>19577</v>
      </c>
      <c r="C49" t="s">
        <v>11</v>
      </c>
      <c r="D49" s="1">
        <v>43121</v>
      </c>
      <c r="E49">
        <v>64</v>
      </c>
      <c r="F49" t="s">
        <v>21</v>
      </c>
      <c r="G49" t="s">
        <v>25</v>
      </c>
      <c r="H49" t="s">
        <v>25</v>
      </c>
      <c r="I49" t="s">
        <v>25</v>
      </c>
      <c r="U49">
        <f t="shared" si="5"/>
        <v>2071</v>
      </c>
      <c r="V49" s="56">
        <f t="shared" si="6"/>
        <v>6.9999999999999993E-2</v>
      </c>
      <c r="W49">
        <f t="shared" si="7"/>
        <v>5994106.3556241179</v>
      </c>
    </row>
    <row r="50" spans="1:23">
      <c r="A50">
        <v>49</v>
      </c>
      <c r="B50" s="1">
        <v>20537</v>
      </c>
      <c r="C50" t="s">
        <v>11</v>
      </c>
      <c r="D50" s="1">
        <v>43067</v>
      </c>
      <c r="E50">
        <v>61</v>
      </c>
      <c r="F50" t="s">
        <v>21</v>
      </c>
      <c r="G50" t="s">
        <v>25</v>
      </c>
      <c r="H50" t="s">
        <v>25</v>
      </c>
      <c r="I50" t="s">
        <v>25</v>
      </c>
      <c r="U50">
        <f t="shared" si="5"/>
        <v>2076</v>
      </c>
      <c r="V50" s="56">
        <f t="shared" si="6"/>
        <v>7.4999999999999997E-2</v>
      </c>
      <c r="W50">
        <f t="shared" si="7"/>
        <v>4059131.3806428281</v>
      </c>
    </row>
    <row r="51" spans="1:23">
      <c r="A51">
        <v>50</v>
      </c>
      <c r="B51" s="1">
        <v>16331</v>
      </c>
      <c r="C51" t="s">
        <v>9</v>
      </c>
      <c r="D51" s="1">
        <v>43214</v>
      </c>
      <c r="E51">
        <v>73</v>
      </c>
      <c r="F51" t="s">
        <v>21</v>
      </c>
      <c r="G51" t="s">
        <v>25</v>
      </c>
      <c r="H51" t="s">
        <v>25</v>
      </c>
      <c r="I51" t="s">
        <v>25</v>
      </c>
      <c r="U51">
        <f t="shared" si="5"/>
        <v>2081</v>
      </c>
      <c r="V51" s="56">
        <f t="shared" si="6"/>
        <v>0.08</v>
      </c>
      <c r="W51">
        <f t="shared" si="7"/>
        <v>2675298.4932229947</v>
      </c>
    </row>
    <row r="52" spans="1:23">
      <c r="A52">
        <v>51</v>
      </c>
      <c r="B52" s="1">
        <v>11428</v>
      </c>
      <c r="C52" t="s">
        <v>9</v>
      </c>
      <c r="D52" s="1">
        <v>42950</v>
      </c>
      <c r="E52">
        <v>86</v>
      </c>
      <c r="F52" t="s">
        <v>21</v>
      </c>
      <c r="G52" t="s">
        <v>25</v>
      </c>
      <c r="H52" t="s">
        <v>25</v>
      </c>
      <c r="I52" t="s">
        <v>25</v>
      </c>
      <c r="U52">
        <f t="shared" si="5"/>
        <v>2086</v>
      </c>
      <c r="V52" s="56">
        <f t="shared" si="6"/>
        <v>8.5000000000000006E-2</v>
      </c>
      <c r="W52">
        <f t="shared" si="7"/>
        <v>1715843.6636925775</v>
      </c>
    </row>
    <row r="53" spans="1:23">
      <c r="A53">
        <v>52</v>
      </c>
      <c r="B53" s="1">
        <v>8377</v>
      </c>
      <c r="C53" t="s">
        <v>9</v>
      </c>
      <c r="D53" s="1">
        <v>43159</v>
      </c>
      <c r="E53">
        <v>95</v>
      </c>
      <c r="F53" t="s">
        <v>10</v>
      </c>
      <c r="G53" t="s">
        <v>25</v>
      </c>
      <c r="H53" t="s">
        <v>25</v>
      </c>
      <c r="I53" t="s">
        <v>25</v>
      </c>
      <c r="U53">
        <f t="shared" si="5"/>
        <v>2091</v>
      </c>
      <c r="V53" s="56">
        <f t="shared" si="6"/>
        <v>9.0000000000000011E-2</v>
      </c>
      <c r="W53">
        <f t="shared" si="7"/>
        <v>1070741.6021103223</v>
      </c>
    </row>
    <row r="54" spans="1:23">
      <c r="A54">
        <v>53</v>
      </c>
      <c r="B54" s="1">
        <v>18166</v>
      </c>
      <c r="C54" t="s">
        <v>11</v>
      </c>
      <c r="D54" s="1">
        <v>43068</v>
      </c>
      <c r="E54">
        <v>68</v>
      </c>
      <c r="F54" t="s">
        <v>21</v>
      </c>
      <c r="G54" t="s">
        <v>25</v>
      </c>
      <c r="H54" t="s">
        <v>25</v>
      </c>
      <c r="I54" t="s">
        <v>25</v>
      </c>
      <c r="U54">
        <f t="shared" si="5"/>
        <v>2096</v>
      </c>
      <c r="V54" s="56">
        <f t="shared" si="6"/>
        <v>9.5000000000000015E-2</v>
      </c>
      <c r="W54">
        <f t="shared" si="7"/>
        <v>650021.27755640238</v>
      </c>
    </row>
    <row r="55" spans="1:23">
      <c r="A55">
        <v>54</v>
      </c>
      <c r="B55" s="1">
        <v>13697</v>
      </c>
      <c r="C55" t="s">
        <v>9</v>
      </c>
      <c r="D55" s="1">
        <v>43280</v>
      </c>
      <c r="E55">
        <v>80</v>
      </c>
      <c r="F55" t="s">
        <v>21</v>
      </c>
      <c r="G55" t="s">
        <v>9</v>
      </c>
      <c r="H55" t="s">
        <v>25</v>
      </c>
      <c r="I55" t="s">
        <v>11</v>
      </c>
      <c r="U55">
        <f t="shared" si="5"/>
        <v>2101</v>
      </c>
      <c r="V55" s="56">
        <f t="shared" si="6"/>
        <v>0.10000000000000002</v>
      </c>
      <c r="W55">
        <f t="shared" si="7"/>
        <v>383831.06418428017</v>
      </c>
    </row>
    <row r="56" spans="1:23">
      <c r="A56">
        <v>55</v>
      </c>
      <c r="B56" s="1">
        <v>16952</v>
      </c>
      <c r="C56" t="s">
        <v>11</v>
      </c>
      <c r="D56" s="1">
        <v>43100</v>
      </c>
      <c r="E56">
        <v>71</v>
      </c>
      <c r="F56" t="s">
        <v>10</v>
      </c>
      <c r="G56" t="s">
        <v>25</v>
      </c>
      <c r="H56" t="s">
        <v>25</v>
      </c>
      <c r="I56" t="s">
        <v>25</v>
      </c>
      <c r="U56">
        <f t="shared" si="5"/>
        <v>2106</v>
      </c>
      <c r="V56" s="56">
        <f t="shared" si="6"/>
        <v>0.10500000000000002</v>
      </c>
      <c r="W56">
        <f t="shared" si="7"/>
        <v>220422.18172071344</v>
      </c>
    </row>
    <row r="57" spans="1:23">
      <c r="A57">
        <v>56</v>
      </c>
      <c r="B57" s="1">
        <v>18297</v>
      </c>
      <c r="C57" t="s">
        <v>11</v>
      </c>
      <c r="D57" s="1">
        <v>42982</v>
      </c>
      <c r="E57">
        <v>67</v>
      </c>
      <c r="F57" t="s">
        <v>10</v>
      </c>
      <c r="G57" t="s">
        <v>25</v>
      </c>
      <c r="H57" t="s">
        <v>25</v>
      </c>
      <c r="I57" t="s">
        <v>25</v>
      </c>
      <c r="U57">
        <f t="shared" si="5"/>
        <v>2111</v>
      </c>
      <c r="V57" s="56">
        <f t="shared" si="6"/>
        <v>0.11000000000000003</v>
      </c>
      <c r="W57">
        <f t="shared" si="7"/>
        <v>123085.05666067451</v>
      </c>
    </row>
    <row r="58" spans="1:23">
      <c r="A58">
        <v>57</v>
      </c>
      <c r="B58" s="1">
        <v>14583</v>
      </c>
      <c r="C58" t="s">
        <v>9</v>
      </c>
      <c r="D58" s="1">
        <v>43232</v>
      </c>
      <c r="E58">
        <v>78</v>
      </c>
      <c r="F58" t="s">
        <v>21</v>
      </c>
      <c r="G58" t="s">
        <v>25</v>
      </c>
      <c r="H58" t="s">
        <v>25</v>
      </c>
      <c r="I58" t="s">
        <v>25</v>
      </c>
      <c r="U58">
        <f t="shared" si="5"/>
        <v>2116</v>
      </c>
      <c r="V58" s="56">
        <f t="shared" si="6"/>
        <v>0.11500000000000003</v>
      </c>
      <c r="W58">
        <f t="shared" si="7"/>
        <v>66822.340555229515</v>
      </c>
    </row>
    <row r="59" spans="1:23">
      <c r="A59">
        <v>58</v>
      </c>
      <c r="B59" s="1">
        <v>15114</v>
      </c>
      <c r="C59" t="s">
        <v>9</v>
      </c>
      <c r="D59" s="1">
        <v>43158</v>
      </c>
      <c r="E59">
        <v>76</v>
      </c>
      <c r="F59" t="s">
        <v>10</v>
      </c>
      <c r="G59" t="s">
        <v>25</v>
      </c>
      <c r="H59" t="s">
        <v>25</v>
      </c>
      <c r="I59" t="s">
        <v>25</v>
      </c>
      <c r="U59">
        <f t="shared" si="5"/>
        <v>2121</v>
      </c>
      <c r="V59" s="56">
        <f t="shared" si="6"/>
        <v>0.12000000000000004</v>
      </c>
      <c r="W59">
        <f t="shared" si="7"/>
        <v>35264.281866273646</v>
      </c>
    </row>
    <row r="60" spans="1:23">
      <c r="A60">
        <v>59</v>
      </c>
      <c r="B60" s="1">
        <v>10159</v>
      </c>
      <c r="C60" t="s">
        <v>9</v>
      </c>
      <c r="D60" s="1">
        <v>43070</v>
      </c>
      <c r="E60">
        <v>90</v>
      </c>
      <c r="F60" t="s">
        <v>21</v>
      </c>
      <c r="G60" t="s">
        <v>25</v>
      </c>
      <c r="H60" t="s">
        <v>25</v>
      </c>
      <c r="I60" t="s">
        <v>25</v>
      </c>
      <c r="U60">
        <f t="shared" si="5"/>
        <v>2126</v>
      </c>
      <c r="V60" s="56">
        <f t="shared" si="6"/>
        <v>0.12500000000000003</v>
      </c>
      <c r="W60">
        <f t="shared" si="7"/>
        <v>18087.365274855383</v>
      </c>
    </row>
    <row r="61" spans="1:23">
      <c r="A61">
        <v>60</v>
      </c>
      <c r="B61" s="1">
        <v>17981</v>
      </c>
      <c r="C61" t="s">
        <v>11</v>
      </c>
      <c r="D61" s="1">
        <v>43187</v>
      </c>
      <c r="E61">
        <v>70</v>
      </c>
      <c r="F61" t="s">
        <v>21</v>
      </c>
      <c r="G61" t="s">
        <v>25</v>
      </c>
      <c r="H61" t="s">
        <v>25</v>
      </c>
      <c r="I61" t="s">
        <v>25</v>
      </c>
      <c r="U61">
        <f t="shared" si="5"/>
        <v>2131</v>
      </c>
      <c r="V61" s="56">
        <f t="shared" si="6"/>
        <v>0.13000000000000003</v>
      </c>
      <c r="W61">
        <f t="shared" si="7"/>
        <v>9015.1212533306298</v>
      </c>
    </row>
    <row r="62" spans="1:23">
      <c r="A62">
        <v>61</v>
      </c>
      <c r="B62" s="1">
        <v>33729</v>
      </c>
      <c r="C62" t="s">
        <v>9</v>
      </c>
      <c r="D62" s="1">
        <v>43264</v>
      </c>
      <c r="E62">
        <v>26</v>
      </c>
      <c r="F62" t="s">
        <v>21</v>
      </c>
      <c r="G62" t="s">
        <v>25</v>
      </c>
      <c r="H62" t="s">
        <v>25</v>
      </c>
      <c r="I62" t="s">
        <v>25</v>
      </c>
      <c r="U62">
        <f t="shared" si="5"/>
        <v>2136</v>
      </c>
      <c r="V62" s="56">
        <f t="shared" si="6"/>
        <v>0.13500000000000004</v>
      </c>
      <c r="W62">
        <f t="shared" si="7"/>
        <v>4365.6821159576211</v>
      </c>
    </row>
    <row r="63" spans="1:23">
      <c r="A63">
        <v>62</v>
      </c>
      <c r="B63" s="1">
        <v>17112</v>
      </c>
      <c r="C63" t="s">
        <v>11</v>
      </c>
      <c r="D63" s="1">
        <v>43343</v>
      </c>
      <c r="E63">
        <v>71</v>
      </c>
      <c r="F63" t="s">
        <v>21</v>
      </c>
      <c r="G63" t="s">
        <v>25</v>
      </c>
      <c r="H63" t="s">
        <v>25</v>
      </c>
      <c r="I63" t="s">
        <v>25</v>
      </c>
      <c r="U63">
        <f t="shared" si="5"/>
        <v>2141</v>
      </c>
      <c r="V63" s="56">
        <f t="shared" si="6"/>
        <v>0.14000000000000004</v>
      </c>
      <c r="W63">
        <f t="shared" si="7"/>
        <v>2053.7348175996008</v>
      </c>
    </row>
    <row r="64" spans="1:23">
      <c r="A64">
        <v>63</v>
      </c>
      <c r="B64" s="1">
        <v>23576</v>
      </c>
      <c r="C64" t="s">
        <v>11</v>
      </c>
      <c r="D64" s="1">
        <v>43032</v>
      </c>
      <c r="E64">
        <v>53</v>
      </c>
      <c r="F64" t="s">
        <v>10</v>
      </c>
      <c r="G64" t="s">
        <v>25</v>
      </c>
      <c r="H64" t="s">
        <v>25</v>
      </c>
      <c r="I64" t="s">
        <v>25</v>
      </c>
      <c r="U64">
        <f t="shared" si="5"/>
        <v>2146</v>
      </c>
      <c r="V64" s="56">
        <f t="shared" si="6"/>
        <v>0.14500000000000005</v>
      </c>
      <c r="W64">
        <f t="shared" si="7"/>
        <v>938.3717820155241</v>
      </c>
    </row>
    <row r="65" spans="1:23">
      <c r="A65">
        <v>64</v>
      </c>
      <c r="B65" s="1">
        <v>10208</v>
      </c>
      <c r="C65" t="s">
        <v>9</v>
      </c>
      <c r="D65" s="1">
        <v>42981</v>
      </c>
      <c r="E65">
        <v>89</v>
      </c>
      <c r="F65" t="s">
        <v>10</v>
      </c>
      <c r="G65" t="s">
        <v>25</v>
      </c>
      <c r="H65" t="s">
        <v>25</v>
      </c>
      <c r="I65" t="s">
        <v>25</v>
      </c>
      <c r="U65">
        <f t="shared" si="5"/>
        <v>2151</v>
      </c>
      <c r="V65" s="56">
        <f t="shared" si="6"/>
        <v>0.15000000000000005</v>
      </c>
      <c r="W65">
        <f t="shared" si="7"/>
        <v>416.36054478037988</v>
      </c>
    </row>
    <row r="66" spans="1:23">
      <c r="A66">
        <v>65</v>
      </c>
      <c r="B66" s="1">
        <v>18157</v>
      </c>
      <c r="C66" t="s">
        <v>11</v>
      </c>
      <c r="D66" s="1">
        <v>43127</v>
      </c>
      <c r="E66">
        <v>68</v>
      </c>
      <c r="F66" t="s">
        <v>10</v>
      </c>
      <c r="G66" t="s">
        <v>25</v>
      </c>
      <c r="H66" t="s">
        <v>25</v>
      </c>
      <c r="I66" t="s">
        <v>25</v>
      </c>
      <c r="U66">
        <f t="shared" si="5"/>
        <v>2156</v>
      </c>
      <c r="V66" s="56">
        <f t="shared" si="6"/>
        <v>0.15500000000000005</v>
      </c>
      <c r="W66">
        <f t="shared" si="7"/>
        <v>179.37136490265993</v>
      </c>
    </row>
    <row r="67" spans="1:23">
      <c r="A67">
        <v>66</v>
      </c>
      <c r="B67" s="1">
        <v>27822</v>
      </c>
      <c r="C67" t="s">
        <v>9</v>
      </c>
      <c r="D67" s="1">
        <v>43180</v>
      </c>
      <c r="E67">
        <v>43</v>
      </c>
      <c r="F67" t="s">
        <v>21</v>
      </c>
      <c r="G67" t="s">
        <v>25</v>
      </c>
      <c r="H67" t="s">
        <v>25</v>
      </c>
      <c r="I67" t="s">
        <v>25</v>
      </c>
      <c r="U67">
        <f t="shared" si="5"/>
        <v>2161</v>
      </c>
      <c r="V67" s="56">
        <f t="shared" si="6"/>
        <v>0.16000000000000006</v>
      </c>
      <c r="W67">
        <f t="shared" si="7"/>
        <v>75.015246926880579</v>
      </c>
    </row>
    <row r="68" spans="1:23">
      <c r="A68">
        <v>67</v>
      </c>
      <c r="B68" s="1">
        <v>9282</v>
      </c>
      <c r="C68" t="s">
        <v>9</v>
      </c>
      <c r="D68" s="1">
        <v>43283</v>
      </c>
      <c r="E68">
        <v>93</v>
      </c>
      <c r="F68" t="s">
        <v>21</v>
      </c>
      <c r="G68" t="s">
        <v>25</v>
      </c>
      <c r="H68" t="s">
        <v>25</v>
      </c>
      <c r="I68" t="s">
        <v>25</v>
      </c>
      <c r="U68">
        <f t="shared" si="5"/>
        <v>2166</v>
      </c>
      <c r="V68" s="56">
        <f t="shared" si="6"/>
        <v>0.16500000000000006</v>
      </c>
      <c r="W68">
        <f t="shared" si="7"/>
        <v>30.449623044162255</v>
      </c>
    </row>
    <row r="69" spans="1:23">
      <c r="A69">
        <v>68</v>
      </c>
      <c r="B69" s="1">
        <v>20067</v>
      </c>
      <c r="C69" t="s">
        <v>11</v>
      </c>
      <c r="D69" s="1">
        <v>43003</v>
      </c>
      <c r="E69">
        <v>62</v>
      </c>
      <c r="F69" t="s">
        <v>21</v>
      </c>
      <c r="G69" t="s">
        <v>25</v>
      </c>
      <c r="H69" t="s">
        <v>25</v>
      </c>
      <c r="I69" t="s">
        <v>25</v>
      </c>
      <c r="U69">
        <f t="shared" si="5"/>
        <v>2171</v>
      </c>
      <c r="V69" s="56">
        <f t="shared" si="6"/>
        <v>0.17000000000000007</v>
      </c>
      <c r="W69">
        <f t="shared" si="7"/>
        <v>11.994230273498449</v>
      </c>
    </row>
    <row r="70" spans="1:23">
      <c r="A70">
        <v>69</v>
      </c>
      <c r="B70" s="1">
        <v>11063</v>
      </c>
      <c r="C70" t="s">
        <v>9</v>
      </c>
      <c r="D70" s="1">
        <v>43198</v>
      </c>
      <c r="E70">
        <v>87</v>
      </c>
      <c r="F70" t="s">
        <v>10</v>
      </c>
      <c r="G70" t="s">
        <v>25</v>
      </c>
      <c r="H70" t="s">
        <v>25</v>
      </c>
      <c r="I70" t="s">
        <v>25</v>
      </c>
      <c r="U70">
        <f t="shared" si="5"/>
        <v>2176</v>
      </c>
      <c r="V70" s="56">
        <f t="shared" si="6"/>
        <v>0.17500000000000007</v>
      </c>
      <c r="W70">
        <f t="shared" si="7"/>
        <v>4.5839737840415928</v>
      </c>
    </row>
    <row r="71" spans="1:23">
      <c r="A71">
        <v>70</v>
      </c>
      <c r="B71" s="1">
        <v>22105</v>
      </c>
      <c r="C71" t="s">
        <v>11</v>
      </c>
      <c r="D71" s="1">
        <v>43190</v>
      </c>
      <c r="E71">
        <v>57</v>
      </c>
      <c r="F71" t="s">
        <v>21</v>
      </c>
      <c r="G71" t="s">
        <v>25</v>
      </c>
      <c r="H71" t="s">
        <v>25</v>
      </c>
      <c r="I71" t="s">
        <v>25</v>
      </c>
      <c r="U71">
        <f t="shared" si="5"/>
        <v>2181</v>
      </c>
      <c r="V71" s="56">
        <f t="shared" si="6"/>
        <v>0.18000000000000008</v>
      </c>
      <c r="W71">
        <f t="shared" si="7"/>
        <v>1.6994617219284902</v>
      </c>
    </row>
    <row r="72" spans="1:23">
      <c r="A72">
        <v>71</v>
      </c>
      <c r="B72" s="1">
        <v>19028</v>
      </c>
      <c r="C72" t="s">
        <v>11</v>
      </c>
      <c r="D72" s="1">
        <v>42988</v>
      </c>
      <c r="E72">
        <v>65</v>
      </c>
      <c r="F72" t="s">
        <v>21</v>
      </c>
      <c r="G72" t="s">
        <v>25</v>
      </c>
      <c r="H72" t="s">
        <v>25</v>
      </c>
      <c r="I72" t="s">
        <v>25</v>
      </c>
      <c r="U72">
        <f t="shared" si="5"/>
        <v>2186</v>
      </c>
      <c r="V72" s="56">
        <f t="shared" si="6"/>
        <v>0.18500000000000008</v>
      </c>
      <c r="W72">
        <f t="shared" si="7"/>
        <v>0.61108191484755336</v>
      </c>
    </row>
    <row r="73" spans="1:23">
      <c r="A73">
        <v>72</v>
      </c>
      <c r="B73" s="1">
        <v>19362</v>
      </c>
      <c r="C73" t="s">
        <v>11</v>
      </c>
      <c r="D73" s="1">
        <v>43139</v>
      </c>
      <c r="E73">
        <v>65</v>
      </c>
      <c r="F73" t="s">
        <v>10</v>
      </c>
      <c r="G73" t="s">
        <v>25</v>
      </c>
      <c r="H73" t="s">
        <v>25</v>
      </c>
      <c r="I73" t="s">
        <v>25</v>
      </c>
      <c r="U73">
        <f t="shared" si="5"/>
        <v>2191</v>
      </c>
      <c r="V73" s="56">
        <f t="shared" si="6"/>
        <v>0.19000000000000009</v>
      </c>
      <c r="W73">
        <f t="shared" si="7"/>
        <v>0.21307108884236586</v>
      </c>
    </row>
    <row r="74" spans="1:23">
      <c r="A74">
        <v>73</v>
      </c>
      <c r="B74" s="1">
        <v>19756</v>
      </c>
      <c r="C74" t="s">
        <v>11</v>
      </c>
      <c r="D74" s="1">
        <v>43015</v>
      </c>
      <c r="E74">
        <v>63</v>
      </c>
      <c r="F74" t="s">
        <v>21</v>
      </c>
      <c r="G74" t="s">
        <v>25</v>
      </c>
      <c r="H74" t="s">
        <v>25</v>
      </c>
      <c r="I74" t="s">
        <v>25</v>
      </c>
      <c r="U74">
        <f t="shared" si="5"/>
        <v>2196</v>
      </c>
      <c r="V74" s="56">
        <f t="shared" si="6"/>
        <v>0.19500000000000009</v>
      </c>
      <c r="W74">
        <f t="shared" si="7"/>
        <v>7.2028426431198694E-2</v>
      </c>
    </row>
    <row r="75" spans="1:23">
      <c r="A75">
        <v>74</v>
      </c>
      <c r="B75" s="1">
        <v>15436</v>
      </c>
      <c r="C75" t="s">
        <v>9</v>
      </c>
      <c r="D75" s="1">
        <v>42955</v>
      </c>
      <c r="E75">
        <v>75</v>
      </c>
      <c r="F75" t="s">
        <v>21</v>
      </c>
      <c r="G75" t="s">
        <v>25</v>
      </c>
      <c r="H75" t="s">
        <v>25</v>
      </c>
      <c r="I75" t="s">
        <v>25</v>
      </c>
    </row>
    <row r="76" spans="1:23">
      <c r="A76">
        <v>75</v>
      </c>
      <c r="B76" s="1">
        <v>25581</v>
      </c>
      <c r="C76" t="s">
        <v>9</v>
      </c>
      <c r="D76" s="1">
        <v>43310</v>
      </c>
      <c r="E76">
        <v>48</v>
      </c>
      <c r="F76" t="s">
        <v>10</v>
      </c>
      <c r="G76" t="s">
        <v>25</v>
      </c>
      <c r="H76" t="s">
        <v>25</v>
      </c>
      <c r="I76" t="s">
        <v>25</v>
      </c>
    </row>
    <row r="77" spans="1:23">
      <c r="A77">
        <v>76</v>
      </c>
      <c r="B77" s="1">
        <v>18324</v>
      </c>
      <c r="C77" t="s">
        <v>11</v>
      </c>
      <c r="D77" s="1">
        <v>43208</v>
      </c>
      <c r="E77">
        <v>68</v>
      </c>
      <c r="F77" t="s">
        <v>21</v>
      </c>
      <c r="G77" t="s">
        <v>25</v>
      </c>
      <c r="H77" t="s">
        <v>25</v>
      </c>
      <c r="I77" t="s">
        <v>25</v>
      </c>
    </row>
    <row r="78" spans="1:23">
      <c r="A78">
        <v>77</v>
      </c>
      <c r="B78" s="1">
        <v>9919</v>
      </c>
      <c r="C78" t="s">
        <v>9</v>
      </c>
      <c r="D78" s="1">
        <v>43171</v>
      </c>
      <c r="E78">
        <v>91</v>
      </c>
      <c r="F78" t="s">
        <v>21</v>
      </c>
      <c r="G78" t="s">
        <v>11</v>
      </c>
      <c r="H78" t="s">
        <v>25</v>
      </c>
      <c r="I78" t="s">
        <v>25</v>
      </c>
    </row>
    <row r="79" spans="1:23">
      <c r="A79">
        <v>78</v>
      </c>
      <c r="B79" s="1">
        <v>18129</v>
      </c>
      <c r="C79" t="s">
        <v>11</v>
      </c>
      <c r="D79" s="1">
        <v>42996</v>
      </c>
      <c r="E79">
        <v>68</v>
      </c>
      <c r="F79" t="s">
        <v>10</v>
      </c>
      <c r="G79" t="s">
        <v>25</v>
      </c>
      <c r="H79" t="s">
        <v>25</v>
      </c>
      <c r="I79" t="s">
        <v>25</v>
      </c>
    </row>
    <row r="80" spans="1:23">
      <c r="A80">
        <v>79</v>
      </c>
      <c r="B80" s="1">
        <v>22018</v>
      </c>
      <c r="C80" t="s">
        <v>11</v>
      </c>
      <c r="D80" s="1">
        <v>42952</v>
      </c>
      <c r="E80">
        <v>57</v>
      </c>
      <c r="F80" t="s">
        <v>21</v>
      </c>
      <c r="G80" t="s">
        <v>25</v>
      </c>
      <c r="H80" t="s">
        <v>25</v>
      </c>
      <c r="I80" t="s">
        <v>25</v>
      </c>
    </row>
    <row r="81" spans="1:9">
      <c r="A81">
        <v>80</v>
      </c>
      <c r="B81" s="1">
        <v>12962</v>
      </c>
      <c r="C81" t="s">
        <v>9</v>
      </c>
      <c r="D81" s="1">
        <v>43075</v>
      </c>
      <c r="E81">
        <v>82</v>
      </c>
      <c r="F81" t="s">
        <v>10</v>
      </c>
      <c r="G81" t="s">
        <v>25</v>
      </c>
      <c r="H81" t="s">
        <v>25</v>
      </c>
      <c r="I81" t="s">
        <v>11</v>
      </c>
    </row>
    <row r="82" spans="1:9">
      <c r="A82">
        <v>81</v>
      </c>
      <c r="B82" s="1">
        <v>5667</v>
      </c>
      <c r="C82" t="s">
        <v>9</v>
      </c>
      <c r="D82" s="1">
        <v>43002</v>
      </c>
      <c r="E82">
        <v>102</v>
      </c>
      <c r="F82" t="s">
        <v>10</v>
      </c>
      <c r="G82" t="s">
        <v>9</v>
      </c>
      <c r="H82" t="s">
        <v>9</v>
      </c>
      <c r="I82" t="s">
        <v>12</v>
      </c>
    </row>
    <row r="83" spans="1:9">
      <c r="A83">
        <v>82</v>
      </c>
      <c r="B83" s="1">
        <v>17194</v>
      </c>
      <c r="C83" t="s">
        <v>11</v>
      </c>
      <c r="D83" s="1">
        <v>43238</v>
      </c>
      <c r="E83">
        <v>71</v>
      </c>
      <c r="F83" t="s">
        <v>10</v>
      </c>
      <c r="G83" t="s">
        <v>25</v>
      </c>
      <c r="H83" t="s">
        <v>25</v>
      </c>
      <c r="I83" t="s">
        <v>25</v>
      </c>
    </row>
    <row r="84" spans="1:9">
      <c r="A84">
        <v>83</v>
      </c>
      <c r="B84" s="1">
        <v>21122</v>
      </c>
      <c r="C84" t="s">
        <v>11</v>
      </c>
      <c r="D84" s="1">
        <v>43018</v>
      </c>
      <c r="E84">
        <v>59</v>
      </c>
      <c r="F84" t="s">
        <v>10</v>
      </c>
      <c r="G84" t="s">
        <v>25</v>
      </c>
      <c r="H84" t="s">
        <v>25</v>
      </c>
      <c r="I84" t="s">
        <v>25</v>
      </c>
    </row>
    <row r="85" spans="1:9">
      <c r="A85">
        <v>84</v>
      </c>
      <c r="B85" s="1">
        <v>14870</v>
      </c>
      <c r="C85" t="s">
        <v>9</v>
      </c>
      <c r="D85" s="1">
        <v>43263</v>
      </c>
      <c r="E85">
        <v>77</v>
      </c>
      <c r="F85" t="s">
        <v>21</v>
      </c>
      <c r="G85" t="s">
        <v>25</v>
      </c>
      <c r="H85" t="s">
        <v>25</v>
      </c>
      <c r="I85" t="s">
        <v>25</v>
      </c>
    </row>
    <row r="86" spans="1:9">
      <c r="A86">
        <v>85</v>
      </c>
      <c r="B86" s="1">
        <v>21472</v>
      </c>
      <c r="C86" t="s">
        <v>11</v>
      </c>
      <c r="D86" s="1">
        <v>43113</v>
      </c>
      <c r="E86">
        <v>59</v>
      </c>
      <c r="F86" t="s">
        <v>21</v>
      </c>
      <c r="G86" t="s">
        <v>25</v>
      </c>
      <c r="H86" t="s">
        <v>25</v>
      </c>
      <c r="I86" t="s">
        <v>25</v>
      </c>
    </row>
    <row r="87" spans="1:9">
      <c r="A87">
        <v>86</v>
      </c>
      <c r="B87" s="1">
        <v>11635</v>
      </c>
      <c r="C87" t="s">
        <v>9</v>
      </c>
      <c r="D87" s="1">
        <v>43153</v>
      </c>
      <c r="E87">
        <v>86</v>
      </c>
      <c r="F87" t="s">
        <v>21</v>
      </c>
      <c r="G87" t="s">
        <v>25</v>
      </c>
      <c r="H87" t="s">
        <v>25</v>
      </c>
      <c r="I87" t="s">
        <v>11</v>
      </c>
    </row>
    <row r="88" spans="1:9">
      <c r="A88">
        <v>87</v>
      </c>
      <c r="B88" s="1">
        <v>16739</v>
      </c>
      <c r="C88" t="s">
        <v>11</v>
      </c>
      <c r="D88" s="1">
        <v>43014</v>
      </c>
      <c r="E88">
        <v>71</v>
      </c>
      <c r="F88" t="s">
        <v>10</v>
      </c>
      <c r="G88" t="s">
        <v>25</v>
      </c>
      <c r="H88" t="s">
        <v>25</v>
      </c>
      <c r="I88" t="s">
        <v>25</v>
      </c>
    </row>
    <row r="89" spans="1:9">
      <c r="A89">
        <v>88</v>
      </c>
      <c r="B89" s="1">
        <v>18715</v>
      </c>
      <c r="C89" t="s">
        <v>11</v>
      </c>
      <c r="D89" s="1">
        <v>43207</v>
      </c>
      <c r="E89">
        <v>67</v>
      </c>
      <c r="F89" t="s">
        <v>21</v>
      </c>
      <c r="G89" t="s">
        <v>25</v>
      </c>
      <c r="H89" t="s">
        <v>25</v>
      </c>
      <c r="I89" t="s">
        <v>25</v>
      </c>
    </row>
    <row r="90" spans="1:9">
      <c r="A90">
        <v>89</v>
      </c>
      <c r="B90" s="1">
        <v>17090</v>
      </c>
      <c r="C90" t="s">
        <v>11</v>
      </c>
      <c r="D90" s="1">
        <v>43081</v>
      </c>
      <c r="E90">
        <v>71</v>
      </c>
      <c r="F90" t="s">
        <v>10</v>
      </c>
      <c r="G90" t="s">
        <v>25</v>
      </c>
      <c r="H90" t="s">
        <v>25</v>
      </c>
      <c r="I90" t="s">
        <v>25</v>
      </c>
    </row>
    <row r="91" spans="1:9">
      <c r="A91">
        <v>90</v>
      </c>
      <c r="B91" s="1">
        <v>14129</v>
      </c>
      <c r="C91" t="s">
        <v>9</v>
      </c>
      <c r="D91" s="1">
        <v>43225</v>
      </c>
      <c r="E91">
        <v>79</v>
      </c>
      <c r="F91" t="s">
        <v>10</v>
      </c>
      <c r="G91" t="s">
        <v>25</v>
      </c>
      <c r="H91" t="s">
        <v>25</v>
      </c>
      <c r="I91" t="s">
        <v>25</v>
      </c>
    </row>
    <row r="92" spans="1:9">
      <c r="A92">
        <v>91</v>
      </c>
      <c r="B92" s="1">
        <v>13566</v>
      </c>
      <c r="C92" t="s">
        <v>9</v>
      </c>
      <c r="D92" s="1">
        <v>42999</v>
      </c>
      <c r="E92">
        <v>80</v>
      </c>
      <c r="F92" t="s">
        <v>21</v>
      </c>
      <c r="G92" t="s">
        <v>25</v>
      </c>
      <c r="H92" t="s">
        <v>25</v>
      </c>
      <c r="I92" t="s">
        <v>25</v>
      </c>
    </row>
    <row r="93" spans="1:9">
      <c r="A93">
        <v>92</v>
      </c>
      <c r="B93" s="1">
        <v>18876</v>
      </c>
      <c r="C93" t="s">
        <v>9</v>
      </c>
      <c r="D93" s="1">
        <v>43161</v>
      </c>
      <c r="E93">
        <v>66</v>
      </c>
      <c r="F93" t="s">
        <v>21</v>
      </c>
      <c r="G93" t="s">
        <v>25</v>
      </c>
      <c r="H93" t="s">
        <v>25</v>
      </c>
      <c r="I93" t="s">
        <v>25</v>
      </c>
    </row>
    <row r="94" spans="1:9">
      <c r="A94">
        <v>93</v>
      </c>
      <c r="B94" s="1">
        <v>13757</v>
      </c>
      <c r="C94" t="s">
        <v>9</v>
      </c>
      <c r="D94" s="1">
        <v>43119</v>
      </c>
      <c r="E94">
        <v>80</v>
      </c>
      <c r="F94" t="s">
        <v>10</v>
      </c>
      <c r="G94" t="s">
        <v>25</v>
      </c>
      <c r="H94" t="s">
        <v>25</v>
      </c>
      <c r="I94" t="s">
        <v>25</v>
      </c>
    </row>
    <row r="95" spans="1:9">
      <c r="A95">
        <v>94</v>
      </c>
      <c r="B95" s="1">
        <v>15621</v>
      </c>
      <c r="C95" t="s">
        <v>9</v>
      </c>
      <c r="D95" s="1">
        <v>42980</v>
      </c>
      <c r="E95">
        <v>74</v>
      </c>
      <c r="F95" t="s">
        <v>21</v>
      </c>
      <c r="G95" t="s">
        <v>25</v>
      </c>
      <c r="H95" t="s">
        <v>25</v>
      </c>
      <c r="I95" t="s">
        <v>25</v>
      </c>
    </row>
    <row r="96" spans="1:9">
      <c r="A96">
        <v>95</v>
      </c>
      <c r="B96" s="1">
        <v>20676</v>
      </c>
      <c r="C96" t="s">
        <v>11</v>
      </c>
      <c r="D96" s="1">
        <v>43081</v>
      </c>
      <c r="E96">
        <v>61</v>
      </c>
      <c r="F96" t="s">
        <v>10</v>
      </c>
      <c r="G96" t="s">
        <v>25</v>
      </c>
      <c r="H96" t="s">
        <v>25</v>
      </c>
      <c r="I96" t="s">
        <v>25</v>
      </c>
    </row>
    <row r="97" spans="1:9">
      <c r="A97">
        <v>96</v>
      </c>
      <c r="B97" s="1">
        <v>22493</v>
      </c>
      <c r="C97" t="s">
        <v>11</v>
      </c>
      <c r="D97" s="1">
        <v>42986</v>
      </c>
      <c r="E97">
        <v>56</v>
      </c>
      <c r="F97" t="s">
        <v>21</v>
      </c>
      <c r="G97" t="s">
        <v>25</v>
      </c>
      <c r="H97" t="s">
        <v>25</v>
      </c>
      <c r="I97" t="s">
        <v>25</v>
      </c>
    </row>
    <row r="98" spans="1:9">
      <c r="A98">
        <v>97</v>
      </c>
      <c r="B98" s="1">
        <v>15503</v>
      </c>
      <c r="C98" t="s">
        <v>9</v>
      </c>
      <c r="D98" s="1">
        <v>43184</v>
      </c>
      <c r="E98">
        <v>75</v>
      </c>
      <c r="F98" t="s">
        <v>21</v>
      </c>
      <c r="G98" t="s">
        <v>25</v>
      </c>
      <c r="H98" t="s">
        <v>25</v>
      </c>
      <c r="I98" t="s">
        <v>25</v>
      </c>
    </row>
    <row r="99" spans="1:9">
      <c r="A99">
        <v>98</v>
      </c>
      <c r="B99" s="1">
        <v>22348</v>
      </c>
      <c r="C99" t="s">
        <v>11</v>
      </c>
      <c r="D99" s="1">
        <v>43139</v>
      </c>
      <c r="E99">
        <v>56</v>
      </c>
      <c r="F99" t="s">
        <v>10</v>
      </c>
      <c r="G99" t="s">
        <v>25</v>
      </c>
      <c r="H99" t="s">
        <v>25</v>
      </c>
      <c r="I99" t="s">
        <v>11</v>
      </c>
    </row>
    <row r="100" spans="1:9">
      <c r="A100">
        <v>99</v>
      </c>
      <c r="B100" s="1">
        <v>16498</v>
      </c>
      <c r="C100" t="s">
        <v>11</v>
      </c>
      <c r="D100" s="1">
        <v>43068</v>
      </c>
      <c r="E100">
        <v>72</v>
      </c>
      <c r="F100" t="s">
        <v>21</v>
      </c>
      <c r="G100" t="s">
        <v>25</v>
      </c>
      <c r="H100" t="s">
        <v>25</v>
      </c>
      <c r="I100" t="s">
        <v>25</v>
      </c>
    </row>
    <row r="101" spans="1:9">
      <c r="A101">
        <v>100</v>
      </c>
      <c r="B101" s="1">
        <v>10985</v>
      </c>
      <c r="C101" t="s">
        <v>9</v>
      </c>
      <c r="D101" s="1">
        <v>43133</v>
      </c>
      <c r="E101">
        <v>88</v>
      </c>
      <c r="F101" t="s">
        <v>10</v>
      </c>
      <c r="G101" t="s">
        <v>25</v>
      </c>
      <c r="H101" t="s">
        <v>25</v>
      </c>
      <c r="I101" t="s">
        <v>25</v>
      </c>
    </row>
    <row r="102" spans="1:9">
      <c r="A102">
        <v>101</v>
      </c>
      <c r="B102" s="1">
        <v>24332</v>
      </c>
      <c r="C102" t="s">
        <v>9</v>
      </c>
      <c r="D102" s="1">
        <v>43046</v>
      </c>
      <c r="E102">
        <v>51</v>
      </c>
      <c r="F102" t="s">
        <v>10</v>
      </c>
      <c r="G102" t="s">
        <v>25</v>
      </c>
      <c r="H102" t="s">
        <v>25</v>
      </c>
      <c r="I102" t="s">
        <v>25</v>
      </c>
    </row>
    <row r="103" spans="1:9">
      <c r="A103">
        <v>102</v>
      </c>
      <c r="B103" s="1">
        <v>21773</v>
      </c>
      <c r="C103" t="s">
        <v>11</v>
      </c>
      <c r="D103" s="1">
        <v>43247</v>
      </c>
      <c r="E103">
        <v>58</v>
      </c>
      <c r="F103" t="s">
        <v>21</v>
      </c>
      <c r="G103" t="s">
        <v>25</v>
      </c>
      <c r="H103" t="s">
        <v>25</v>
      </c>
      <c r="I103" t="s">
        <v>25</v>
      </c>
    </row>
    <row r="104" spans="1:9">
      <c r="A104">
        <v>103</v>
      </c>
      <c r="B104" s="1">
        <v>20650</v>
      </c>
      <c r="C104" t="s">
        <v>11</v>
      </c>
      <c r="D104" s="1">
        <v>43038</v>
      </c>
      <c r="E104">
        <v>61</v>
      </c>
      <c r="F104" t="s">
        <v>21</v>
      </c>
      <c r="G104" t="s">
        <v>25</v>
      </c>
      <c r="H104" t="s">
        <v>25</v>
      </c>
      <c r="I104" t="s">
        <v>25</v>
      </c>
    </row>
    <row r="105" spans="1:9">
      <c r="A105">
        <v>104</v>
      </c>
      <c r="B105" s="1">
        <v>8993</v>
      </c>
      <c r="C105" t="s">
        <v>9</v>
      </c>
      <c r="D105" s="1">
        <v>42976</v>
      </c>
      <c r="E105">
        <v>93</v>
      </c>
      <c r="F105" t="s">
        <v>21</v>
      </c>
      <c r="G105" t="s">
        <v>25</v>
      </c>
      <c r="H105" t="s">
        <v>25</v>
      </c>
      <c r="I105" t="s">
        <v>25</v>
      </c>
    </row>
    <row r="106" spans="1:9">
      <c r="A106">
        <v>105</v>
      </c>
      <c r="B106" s="1">
        <v>22222</v>
      </c>
      <c r="C106" t="s">
        <v>11</v>
      </c>
      <c r="D106" s="1">
        <v>43304</v>
      </c>
      <c r="E106">
        <v>57</v>
      </c>
      <c r="F106" t="s">
        <v>10</v>
      </c>
      <c r="G106" t="s">
        <v>25</v>
      </c>
      <c r="H106" t="s">
        <v>25</v>
      </c>
      <c r="I106" t="s">
        <v>25</v>
      </c>
    </row>
    <row r="107" spans="1:9">
      <c r="A107">
        <v>106</v>
      </c>
      <c r="B107" s="1">
        <v>19006</v>
      </c>
      <c r="C107" t="s">
        <v>11</v>
      </c>
      <c r="D107" s="1">
        <v>43004</v>
      </c>
      <c r="E107">
        <v>65</v>
      </c>
      <c r="F107" t="s">
        <v>10</v>
      </c>
      <c r="G107" t="s">
        <v>11</v>
      </c>
      <c r="H107" t="s">
        <v>11</v>
      </c>
      <c r="I107" t="s">
        <v>95</v>
      </c>
    </row>
    <row r="108" spans="1:9">
      <c r="A108">
        <v>107</v>
      </c>
      <c r="B108" s="1">
        <v>19050</v>
      </c>
      <c r="C108" t="s">
        <v>11</v>
      </c>
      <c r="D108" s="1">
        <v>43139</v>
      </c>
      <c r="E108">
        <v>65</v>
      </c>
      <c r="F108" t="s">
        <v>21</v>
      </c>
      <c r="G108" t="s">
        <v>25</v>
      </c>
      <c r="H108" t="s">
        <v>25</v>
      </c>
      <c r="I108" t="s">
        <v>9</v>
      </c>
    </row>
    <row r="109" spans="1:9">
      <c r="A109">
        <v>108</v>
      </c>
      <c r="B109" s="1">
        <v>12119</v>
      </c>
      <c r="C109" t="s">
        <v>9</v>
      </c>
      <c r="D109" s="1">
        <v>43115</v>
      </c>
      <c r="E109">
        <v>84</v>
      </c>
      <c r="F109" t="s">
        <v>10</v>
      </c>
      <c r="G109" t="s">
        <v>25</v>
      </c>
      <c r="H109" t="s">
        <v>25</v>
      </c>
      <c r="I109" t="s">
        <v>25</v>
      </c>
    </row>
    <row r="110" spans="1:9">
      <c r="A110">
        <v>109</v>
      </c>
      <c r="B110" s="1">
        <v>24836</v>
      </c>
      <c r="C110" t="s">
        <v>9</v>
      </c>
      <c r="D110" s="1">
        <v>43259</v>
      </c>
      <c r="E110">
        <v>50</v>
      </c>
      <c r="F110" t="s">
        <v>21</v>
      </c>
      <c r="G110" t="s">
        <v>25</v>
      </c>
      <c r="H110" t="s">
        <v>25</v>
      </c>
      <c r="I110" t="s">
        <v>25</v>
      </c>
    </row>
    <row r="111" spans="1:9">
      <c r="A111">
        <v>110</v>
      </c>
      <c r="B111" s="1">
        <v>17895</v>
      </c>
      <c r="C111" t="s">
        <v>11</v>
      </c>
      <c r="D111" s="1">
        <v>43157</v>
      </c>
      <c r="E111">
        <v>69</v>
      </c>
      <c r="F111" t="s">
        <v>10</v>
      </c>
      <c r="G111" t="s">
        <v>25</v>
      </c>
      <c r="H111" t="s">
        <v>25</v>
      </c>
      <c r="I111" t="s">
        <v>25</v>
      </c>
    </row>
    <row r="112" spans="1:9">
      <c r="A112">
        <v>111</v>
      </c>
      <c r="B112" s="1">
        <v>18867</v>
      </c>
      <c r="C112" t="s">
        <v>11</v>
      </c>
      <c r="D112" s="1">
        <v>43066</v>
      </c>
      <c r="E112">
        <v>66</v>
      </c>
      <c r="F112" t="s">
        <v>21</v>
      </c>
      <c r="G112" t="s">
        <v>25</v>
      </c>
      <c r="H112" t="s">
        <v>25</v>
      </c>
      <c r="I112" t="s">
        <v>25</v>
      </c>
    </row>
    <row r="113" spans="1:9">
      <c r="A113">
        <v>112</v>
      </c>
      <c r="B113" s="1">
        <v>9051</v>
      </c>
      <c r="C113" t="s">
        <v>9</v>
      </c>
      <c r="D113" s="1">
        <v>43133</v>
      </c>
      <c r="E113">
        <v>93</v>
      </c>
      <c r="F113" t="s">
        <v>21</v>
      </c>
      <c r="G113" t="s">
        <v>11</v>
      </c>
      <c r="H113" t="s">
        <v>25</v>
      </c>
      <c r="I113" t="s">
        <v>12</v>
      </c>
    </row>
    <row r="114" spans="1:9">
      <c r="A114">
        <v>113</v>
      </c>
      <c r="B114" s="1">
        <v>16130</v>
      </c>
      <c r="C114" t="s">
        <v>9</v>
      </c>
      <c r="D114" s="1">
        <v>43034</v>
      </c>
      <c r="E114">
        <v>73</v>
      </c>
      <c r="F114" t="s">
        <v>10</v>
      </c>
      <c r="G114" t="s">
        <v>25</v>
      </c>
      <c r="H114" t="s">
        <v>25</v>
      </c>
      <c r="I114" t="s">
        <v>25</v>
      </c>
    </row>
    <row r="115" spans="1:9">
      <c r="A115">
        <v>114</v>
      </c>
      <c r="B115" s="1">
        <v>19987</v>
      </c>
      <c r="C115" t="s">
        <v>11</v>
      </c>
      <c r="D115" s="1">
        <v>43231</v>
      </c>
      <c r="E115">
        <v>63</v>
      </c>
      <c r="F115" t="s">
        <v>10</v>
      </c>
      <c r="G115" t="s">
        <v>25</v>
      </c>
      <c r="H115" t="s">
        <v>25</v>
      </c>
      <c r="I115" t="s">
        <v>25</v>
      </c>
    </row>
    <row r="116" spans="1:9">
      <c r="A116">
        <v>115</v>
      </c>
      <c r="B116" s="1">
        <v>19163</v>
      </c>
      <c r="C116" t="s">
        <v>11</v>
      </c>
      <c r="D116" s="1">
        <v>43267</v>
      </c>
      <c r="E116">
        <v>65</v>
      </c>
      <c r="F116" t="s">
        <v>21</v>
      </c>
      <c r="G116" t="s">
        <v>25</v>
      </c>
      <c r="H116" t="s">
        <v>25</v>
      </c>
      <c r="I116" t="s">
        <v>25</v>
      </c>
    </row>
    <row r="117" spans="1:9">
      <c r="A117">
        <v>116</v>
      </c>
      <c r="B117" s="1">
        <v>14202</v>
      </c>
      <c r="C117" t="s">
        <v>9</v>
      </c>
      <c r="D117" s="1">
        <v>43195</v>
      </c>
      <c r="E117">
        <v>79</v>
      </c>
      <c r="F117" t="s">
        <v>10</v>
      </c>
      <c r="G117" t="s">
        <v>25</v>
      </c>
      <c r="H117" t="s">
        <v>25</v>
      </c>
      <c r="I117" t="s">
        <v>25</v>
      </c>
    </row>
    <row r="118" spans="1:9">
      <c r="A118">
        <v>117</v>
      </c>
      <c r="B118" s="1">
        <v>19729</v>
      </c>
      <c r="C118" t="s">
        <v>11</v>
      </c>
      <c r="D118" s="1">
        <v>43298</v>
      </c>
      <c r="E118">
        <v>64</v>
      </c>
      <c r="F118" t="s">
        <v>21</v>
      </c>
      <c r="G118" t="s">
        <v>25</v>
      </c>
      <c r="H118" t="s">
        <v>25</v>
      </c>
      <c r="I118" t="s">
        <v>25</v>
      </c>
    </row>
    <row r="119" spans="1:9">
      <c r="A119">
        <v>118</v>
      </c>
      <c r="B119" s="1">
        <v>21443</v>
      </c>
      <c r="C119" t="s">
        <v>11</v>
      </c>
      <c r="D119" s="1">
        <v>43068</v>
      </c>
      <c r="E119">
        <v>59</v>
      </c>
      <c r="F119" t="s">
        <v>21</v>
      </c>
      <c r="G119" t="s">
        <v>25</v>
      </c>
      <c r="H119" t="s">
        <v>25</v>
      </c>
      <c r="I119" t="s">
        <v>25</v>
      </c>
    </row>
    <row r="120" spans="1:9">
      <c r="A120">
        <v>119</v>
      </c>
      <c r="B120" s="1">
        <v>24463</v>
      </c>
      <c r="C120" t="s">
        <v>9</v>
      </c>
      <c r="D120" s="1">
        <v>43257</v>
      </c>
      <c r="E120">
        <v>51</v>
      </c>
      <c r="F120" t="s">
        <v>10</v>
      </c>
      <c r="G120" t="s">
        <v>25</v>
      </c>
      <c r="H120" t="s">
        <v>25</v>
      </c>
      <c r="I120" t="s">
        <v>25</v>
      </c>
    </row>
    <row r="121" spans="1:9">
      <c r="A121">
        <v>120</v>
      </c>
      <c r="B121" s="1">
        <v>14333</v>
      </c>
      <c r="C121" t="s">
        <v>9</v>
      </c>
      <c r="D121" s="1">
        <v>43071</v>
      </c>
      <c r="E121">
        <v>78</v>
      </c>
      <c r="F121" t="s">
        <v>10</v>
      </c>
      <c r="G121" t="s">
        <v>25</v>
      </c>
      <c r="H121" t="s">
        <v>9</v>
      </c>
      <c r="I121" t="s">
        <v>11</v>
      </c>
    </row>
    <row r="122" spans="1:9">
      <c r="A122">
        <v>121</v>
      </c>
      <c r="B122" s="1">
        <v>15457</v>
      </c>
      <c r="C122" t="s">
        <v>9</v>
      </c>
      <c r="D122" s="1">
        <v>42969</v>
      </c>
      <c r="E122">
        <v>75</v>
      </c>
      <c r="F122" t="s">
        <v>21</v>
      </c>
      <c r="G122" t="s">
        <v>25</v>
      </c>
      <c r="H122" t="s">
        <v>25</v>
      </c>
      <c r="I122" t="s">
        <v>11</v>
      </c>
    </row>
    <row r="123" spans="1:9">
      <c r="A123">
        <v>122</v>
      </c>
      <c r="B123" s="1">
        <v>21970</v>
      </c>
      <c r="C123" t="s">
        <v>11</v>
      </c>
      <c r="D123" s="1">
        <v>43187</v>
      </c>
      <c r="E123">
        <v>58</v>
      </c>
      <c r="F123" t="s">
        <v>21</v>
      </c>
      <c r="G123" t="s">
        <v>25</v>
      </c>
      <c r="H123" t="s">
        <v>25</v>
      </c>
      <c r="I123" t="s">
        <v>9</v>
      </c>
    </row>
    <row r="124" spans="1:9">
      <c r="A124">
        <v>123</v>
      </c>
      <c r="B124" s="1">
        <v>18258</v>
      </c>
      <c r="C124" t="s">
        <v>11</v>
      </c>
      <c r="D124" s="1">
        <v>43272</v>
      </c>
      <c r="E124">
        <v>68</v>
      </c>
      <c r="F124" t="s">
        <v>10</v>
      </c>
      <c r="G124" t="s">
        <v>25</v>
      </c>
      <c r="H124" t="s">
        <v>25</v>
      </c>
      <c r="I124" t="s">
        <v>9</v>
      </c>
    </row>
    <row r="125" spans="1:9">
      <c r="A125">
        <v>124</v>
      </c>
      <c r="B125" s="1">
        <v>14149</v>
      </c>
      <c r="C125" t="s">
        <v>9</v>
      </c>
      <c r="D125" s="1">
        <v>43134</v>
      </c>
      <c r="E125">
        <v>79</v>
      </c>
      <c r="F125" t="s">
        <v>21</v>
      </c>
      <c r="G125" t="s">
        <v>25</v>
      </c>
      <c r="H125" t="s">
        <v>95</v>
      </c>
      <c r="I125" t="s">
        <v>12</v>
      </c>
    </row>
    <row r="126" spans="1:9">
      <c r="A126">
        <v>125</v>
      </c>
      <c r="B126" s="1">
        <v>27345</v>
      </c>
      <c r="C126" t="s">
        <v>9</v>
      </c>
      <c r="D126" s="1">
        <v>43097</v>
      </c>
      <c r="E126">
        <v>43</v>
      </c>
      <c r="F126" t="s">
        <v>10</v>
      </c>
      <c r="G126" t="s">
        <v>25</v>
      </c>
      <c r="H126" t="s">
        <v>25</v>
      </c>
      <c r="I126" t="s">
        <v>25</v>
      </c>
    </row>
    <row r="127" spans="1:9">
      <c r="A127">
        <v>126</v>
      </c>
      <c r="B127" s="1">
        <v>18783</v>
      </c>
      <c r="C127" t="s">
        <v>11</v>
      </c>
      <c r="D127" s="1">
        <v>43232</v>
      </c>
      <c r="E127">
        <v>66</v>
      </c>
      <c r="F127" t="s">
        <v>10</v>
      </c>
      <c r="G127" t="s">
        <v>25</v>
      </c>
      <c r="H127" t="s">
        <v>25</v>
      </c>
      <c r="I127" t="s">
        <v>25</v>
      </c>
    </row>
    <row r="128" spans="1:9">
      <c r="A128">
        <v>127</v>
      </c>
      <c r="B128" s="1">
        <v>16022</v>
      </c>
      <c r="C128" t="s">
        <v>9</v>
      </c>
      <c r="D128" s="1">
        <v>42992</v>
      </c>
      <c r="E128">
        <v>73</v>
      </c>
      <c r="F128" t="s">
        <v>21</v>
      </c>
      <c r="G128" t="s">
        <v>25</v>
      </c>
      <c r="H128" t="s">
        <v>25</v>
      </c>
      <c r="I128" t="s">
        <v>25</v>
      </c>
    </row>
    <row r="129" spans="1:9">
      <c r="A129">
        <v>128</v>
      </c>
      <c r="B129" s="1">
        <v>16118</v>
      </c>
      <c r="C129" t="s">
        <v>9</v>
      </c>
      <c r="D129" s="1">
        <v>43310</v>
      </c>
      <c r="E129">
        <v>74</v>
      </c>
      <c r="F129" t="s">
        <v>21</v>
      </c>
      <c r="G129" t="s">
        <v>25</v>
      </c>
      <c r="H129" t="s">
        <v>25</v>
      </c>
      <c r="I129" t="s">
        <v>25</v>
      </c>
    </row>
    <row r="130" spans="1:9">
      <c r="A130">
        <v>129</v>
      </c>
      <c r="B130" s="1">
        <v>17591</v>
      </c>
      <c r="C130" t="s">
        <v>11</v>
      </c>
      <c r="D130" s="1">
        <v>43028</v>
      </c>
      <c r="E130">
        <v>69</v>
      </c>
      <c r="F130" t="s">
        <v>21</v>
      </c>
      <c r="G130" t="s">
        <v>25</v>
      </c>
      <c r="H130" t="s">
        <v>25</v>
      </c>
      <c r="I130" t="s">
        <v>25</v>
      </c>
    </row>
    <row r="131" spans="1:9">
      <c r="A131">
        <v>130</v>
      </c>
      <c r="B131" s="1">
        <v>14190</v>
      </c>
      <c r="C131" t="s">
        <v>9</v>
      </c>
      <c r="D131" s="1">
        <v>43333</v>
      </c>
      <c r="E131">
        <v>79</v>
      </c>
      <c r="F131" t="s">
        <v>10</v>
      </c>
      <c r="G131" t="s">
        <v>25</v>
      </c>
      <c r="H131" t="s">
        <v>25</v>
      </c>
      <c r="I131" t="s">
        <v>25</v>
      </c>
    </row>
    <row r="132" spans="1:9">
      <c r="A132">
        <v>131</v>
      </c>
      <c r="B132" s="1">
        <v>10196</v>
      </c>
      <c r="C132" t="s">
        <v>9</v>
      </c>
      <c r="D132" s="1">
        <v>43096</v>
      </c>
      <c r="E132">
        <v>90</v>
      </c>
      <c r="F132" t="s">
        <v>21</v>
      </c>
      <c r="G132" t="s">
        <v>25</v>
      </c>
      <c r="H132" t="s">
        <v>25</v>
      </c>
      <c r="I132" t="s">
        <v>25</v>
      </c>
    </row>
    <row r="133" spans="1:9">
      <c r="A133">
        <v>132</v>
      </c>
      <c r="B133" s="1">
        <v>16161</v>
      </c>
      <c r="C133" t="s">
        <v>9</v>
      </c>
      <c r="D133" s="1">
        <v>43019</v>
      </c>
      <c r="E133">
        <v>73</v>
      </c>
      <c r="F133" t="s">
        <v>21</v>
      </c>
      <c r="G133" t="s">
        <v>25</v>
      </c>
      <c r="H133" t="s">
        <v>25</v>
      </c>
      <c r="I133" t="s">
        <v>25</v>
      </c>
    </row>
    <row r="134" spans="1:9">
      <c r="A134">
        <v>133</v>
      </c>
      <c r="B134" s="1">
        <v>19946</v>
      </c>
      <c r="C134" t="s">
        <v>11</v>
      </c>
      <c r="D134" s="1">
        <v>43298</v>
      </c>
      <c r="E134">
        <v>63</v>
      </c>
      <c r="F134" t="s">
        <v>10</v>
      </c>
      <c r="G134" t="s">
        <v>25</v>
      </c>
      <c r="H134" t="s">
        <v>25</v>
      </c>
      <c r="I134" t="s">
        <v>25</v>
      </c>
    </row>
    <row r="135" spans="1:9">
      <c r="A135">
        <v>134</v>
      </c>
      <c r="B135" s="1">
        <v>14407</v>
      </c>
      <c r="C135" t="s">
        <v>9</v>
      </c>
      <c r="D135" s="1">
        <v>43202</v>
      </c>
      <c r="E135">
        <v>78</v>
      </c>
      <c r="F135" t="s">
        <v>10</v>
      </c>
      <c r="G135" t="s">
        <v>25</v>
      </c>
      <c r="H135" t="s">
        <v>25</v>
      </c>
      <c r="I135" t="s">
        <v>25</v>
      </c>
    </row>
    <row r="136" spans="1:9">
      <c r="A136">
        <v>135</v>
      </c>
      <c r="B136" s="1">
        <v>16933</v>
      </c>
      <c r="C136" t="s">
        <v>11</v>
      </c>
      <c r="D136" s="1">
        <v>43251</v>
      </c>
      <c r="E136">
        <v>72</v>
      </c>
      <c r="F136" t="s">
        <v>21</v>
      </c>
      <c r="G136" t="s">
        <v>25</v>
      </c>
      <c r="H136" t="s">
        <v>25</v>
      </c>
      <c r="I136" t="s">
        <v>25</v>
      </c>
    </row>
    <row r="137" spans="1:9">
      <c r="A137">
        <v>136</v>
      </c>
      <c r="B137" s="1">
        <v>12424</v>
      </c>
      <c r="C137" t="s">
        <v>9</v>
      </c>
      <c r="D137" s="1">
        <v>43066</v>
      </c>
      <c r="E137">
        <v>83</v>
      </c>
      <c r="F137" t="s">
        <v>10</v>
      </c>
      <c r="G137" t="s">
        <v>25</v>
      </c>
      <c r="H137" t="s">
        <v>25</v>
      </c>
      <c r="I137" t="s">
        <v>25</v>
      </c>
    </row>
    <row r="138" spans="1:9">
      <c r="A138">
        <v>137</v>
      </c>
      <c r="B138" s="1">
        <v>23277</v>
      </c>
      <c r="C138" t="s">
        <v>11</v>
      </c>
      <c r="D138" s="1">
        <v>43297</v>
      </c>
      <c r="E138">
        <v>54</v>
      </c>
      <c r="F138" t="s">
        <v>21</v>
      </c>
      <c r="G138" t="s">
        <v>25</v>
      </c>
      <c r="H138" t="s">
        <v>25</v>
      </c>
      <c r="I138" t="s">
        <v>25</v>
      </c>
    </row>
    <row r="139" spans="1:9">
      <c r="A139">
        <v>138</v>
      </c>
      <c r="B139" s="1">
        <v>20311</v>
      </c>
      <c r="C139" t="s">
        <v>11</v>
      </c>
      <c r="D139" s="1">
        <v>43271</v>
      </c>
      <c r="E139">
        <v>62</v>
      </c>
      <c r="F139" t="s">
        <v>21</v>
      </c>
      <c r="G139" t="s">
        <v>25</v>
      </c>
      <c r="H139" t="s">
        <v>25</v>
      </c>
      <c r="I139" t="s">
        <v>25</v>
      </c>
    </row>
    <row r="140" spans="1:9">
      <c r="A140">
        <v>139</v>
      </c>
      <c r="B140" s="1">
        <v>29466</v>
      </c>
      <c r="C140" t="s">
        <v>9</v>
      </c>
      <c r="D140" s="1">
        <v>43122</v>
      </c>
      <c r="E140">
        <v>37</v>
      </c>
      <c r="F140" t="s">
        <v>21</v>
      </c>
      <c r="G140" t="s">
        <v>25</v>
      </c>
      <c r="H140" t="s">
        <v>25</v>
      </c>
      <c r="I140" t="s">
        <v>25</v>
      </c>
    </row>
    <row r="141" spans="1:9">
      <c r="A141">
        <v>140</v>
      </c>
      <c r="B141" s="1">
        <v>21740</v>
      </c>
      <c r="C141" t="s">
        <v>11</v>
      </c>
      <c r="D141" s="1">
        <v>43243</v>
      </c>
      <c r="E141">
        <v>58</v>
      </c>
      <c r="F141" t="s">
        <v>10</v>
      </c>
      <c r="G141" t="s">
        <v>25</v>
      </c>
      <c r="H141" t="s">
        <v>25</v>
      </c>
      <c r="I141" t="s">
        <v>25</v>
      </c>
    </row>
    <row r="142" spans="1:9">
      <c r="A142">
        <v>141</v>
      </c>
      <c r="B142" s="1">
        <v>22152</v>
      </c>
      <c r="C142" t="s">
        <v>11</v>
      </c>
      <c r="D142" s="1">
        <v>42979</v>
      </c>
      <c r="E142">
        <v>57</v>
      </c>
      <c r="F142" t="s">
        <v>21</v>
      </c>
      <c r="G142" t="s">
        <v>25</v>
      </c>
      <c r="H142" t="s">
        <v>25</v>
      </c>
      <c r="I142" t="s">
        <v>25</v>
      </c>
    </row>
    <row r="143" spans="1:9">
      <c r="A143">
        <v>142</v>
      </c>
      <c r="B143" s="1">
        <v>10226</v>
      </c>
      <c r="C143" t="s">
        <v>9</v>
      </c>
      <c r="D143" s="1">
        <v>42965</v>
      </c>
      <c r="E143">
        <v>89</v>
      </c>
      <c r="F143" t="s">
        <v>10</v>
      </c>
      <c r="G143" t="s">
        <v>11</v>
      </c>
      <c r="H143" t="s">
        <v>9</v>
      </c>
      <c r="I143" t="s">
        <v>11</v>
      </c>
    </row>
    <row r="144" spans="1:9">
      <c r="A144">
        <v>143</v>
      </c>
      <c r="B144" s="1">
        <v>23956</v>
      </c>
      <c r="C144" t="s">
        <v>9</v>
      </c>
      <c r="D144" s="1">
        <v>43269</v>
      </c>
      <c r="E144">
        <v>52</v>
      </c>
      <c r="F144" t="s">
        <v>21</v>
      </c>
      <c r="G144" t="s">
        <v>25</v>
      </c>
      <c r="H144" t="s">
        <v>25</v>
      </c>
      <c r="I144" t="s">
        <v>25</v>
      </c>
    </row>
    <row r="145" spans="1:9">
      <c r="A145">
        <v>144</v>
      </c>
      <c r="B145" s="1">
        <v>15985</v>
      </c>
      <c r="C145" t="s">
        <v>9</v>
      </c>
      <c r="D145" s="1">
        <v>43127</v>
      </c>
      <c r="E145">
        <v>74</v>
      </c>
      <c r="F145" t="s">
        <v>10</v>
      </c>
      <c r="G145" t="s">
        <v>25</v>
      </c>
      <c r="H145" t="s">
        <v>25</v>
      </c>
      <c r="I145" t="s">
        <v>25</v>
      </c>
    </row>
    <row r="146" spans="1:9">
      <c r="A146">
        <v>145</v>
      </c>
      <c r="B146" s="1">
        <v>11541</v>
      </c>
      <c r="C146" t="s">
        <v>9</v>
      </c>
      <c r="D146" s="1">
        <v>43051</v>
      </c>
      <c r="E146">
        <v>86</v>
      </c>
      <c r="F146" t="s">
        <v>21</v>
      </c>
      <c r="G146" t="s">
        <v>11</v>
      </c>
      <c r="H146" t="s">
        <v>9</v>
      </c>
      <c r="I146" t="s">
        <v>11</v>
      </c>
    </row>
    <row r="147" spans="1:9">
      <c r="A147">
        <v>146</v>
      </c>
      <c r="B147" s="1">
        <v>9781</v>
      </c>
      <c r="C147" t="s">
        <v>9</v>
      </c>
      <c r="D147" s="1">
        <v>43091</v>
      </c>
      <c r="E147">
        <v>91</v>
      </c>
      <c r="F147" t="s">
        <v>21</v>
      </c>
      <c r="G147" t="s">
        <v>11</v>
      </c>
      <c r="H147" t="s">
        <v>9</v>
      </c>
      <c r="I147" t="s">
        <v>12</v>
      </c>
    </row>
    <row r="148" spans="1:9">
      <c r="A148">
        <v>147</v>
      </c>
      <c r="B148" s="1">
        <v>22655</v>
      </c>
      <c r="C148" t="s">
        <v>11</v>
      </c>
      <c r="D148" s="1">
        <v>43253</v>
      </c>
      <c r="E148">
        <v>56</v>
      </c>
      <c r="F148" t="s">
        <v>10</v>
      </c>
      <c r="G148" t="s">
        <v>25</v>
      </c>
      <c r="H148" t="s">
        <v>25</v>
      </c>
      <c r="I148" t="s">
        <v>9</v>
      </c>
    </row>
    <row r="149" spans="1:9">
      <c r="A149">
        <v>148</v>
      </c>
      <c r="B149" s="1">
        <v>17270</v>
      </c>
      <c r="C149" t="s">
        <v>11</v>
      </c>
      <c r="D149" s="1">
        <v>42992</v>
      </c>
      <c r="E149">
        <v>70</v>
      </c>
      <c r="F149" t="s">
        <v>10</v>
      </c>
      <c r="G149" t="s">
        <v>25</v>
      </c>
      <c r="H149" t="s">
        <v>25</v>
      </c>
      <c r="I149" t="s">
        <v>25</v>
      </c>
    </row>
    <row r="150" spans="1:9">
      <c r="A150">
        <v>149</v>
      </c>
      <c r="B150" s="1">
        <v>19572</v>
      </c>
      <c r="C150" t="s">
        <v>11</v>
      </c>
      <c r="D150" s="1">
        <v>43314</v>
      </c>
      <c r="E150">
        <v>65</v>
      </c>
      <c r="F150" t="s">
        <v>21</v>
      </c>
      <c r="G150" t="s">
        <v>25</v>
      </c>
      <c r="H150" t="s">
        <v>25</v>
      </c>
      <c r="I150" t="s">
        <v>25</v>
      </c>
    </row>
    <row r="151" spans="1:9">
      <c r="A151">
        <v>150</v>
      </c>
      <c r="B151" s="1">
        <v>9840</v>
      </c>
      <c r="C151" t="s">
        <v>9</v>
      </c>
      <c r="D151" s="1">
        <v>43155</v>
      </c>
      <c r="E151">
        <v>91</v>
      </c>
      <c r="F151" t="s">
        <v>21</v>
      </c>
      <c r="G151" t="s">
        <v>25</v>
      </c>
      <c r="H151" t="s">
        <v>25</v>
      </c>
      <c r="I151" t="s">
        <v>25</v>
      </c>
    </row>
    <row r="152" spans="1:9">
      <c r="A152">
        <v>151</v>
      </c>
      <c r="B152" s="1">
        <v>14255</v>
      </c>
      <c r="C152" t="s">
        <v>9</v>
      </c>
      <c r="D152" s="1">
        <v>42974</v>
      </c>
      <c r="E152">
        <v>78</v>
      </c>
      <c r="F152" t="s">
        <v>21</v>
      </c>
      <c r="G152" t="s">
        <v>25</v>
      </c>
      <c r="H152" t="s">
        <v>25</v>
      </c>
      <c r="I152" t="s">
        <v>25</v>
      </c>
    </row>
    <row r="153" spans="1:9">
      <c r="A153">
        <v>152</v>
      </c>
      <c r="B153" s="1">
        <v>20606</v>
      </c>
      <c r="C153" t="s">
        <v>11</v>
      </c>
      <c r="D153" s="1">
        <v>43069</v>
      </c>
      <c r="E153">
        <v>61</v>
      </c>
      <c r="F153" t="s">
        <v>21</v>
      </c>
      <c r="G153" t="s">
        <v>25</v>
      </c>
      <c r="H153" t="s">
        <v>25</v>
      </c>
      <c r="I153" t="s">
        <v>25</v>
      </c>
    </row>
    <row r="154" spans="1:9">
      <c r="A154">
        <v>153</v>
      </c>
      <c r="B154" s="1">
        <v>19357</v>
      </c>
      <c r="C154" t="s">
        <v>11</v>
      </c>
      <c r="D154" s="1">
        <v>43140</v>
      </c>
      <c r="E154">
        <v>65</v>
      </c>
      <c r="F154" t="s">
        <v>10</v>
      </c>
      <c r="G154" t="s">
        <v>25</v>
      </c>
      <c r="H154" t="s">
        <v>25</v>
      </c>
      <c r="I154" t="s">
        <v>11</v>
      </c>
    </row>
    <row r="155" spans="1:9">
      <c r="A155">
        <v>154</v>
      </c>
      <c r="B155" s="1">
        <v>10621</v>
      </c>
      <c r="C155" t="s">
        <v>9</v>
      </c>
      <c r="D155" s="1">
        <v>42993</v>
      </c>
      <c r="E155">
        <v>88</v>
      </c>
      <c r="F155" t="s">
        <v>10</v>
      </c>
      <c r="G155" t="s">
        <v>25</v>
      </c>
      <c r="H155" t="s">
        <v>25</v>
      </c>
      <c r="I155" t="s">
        <v>25</v>
      </c>
    </row>
    <row r="156" spans="1:9">
      <c r="A156">
        <v>155</v>
      </c>
      <c r="B156" s="1">
        <v>20017</v>
      </c>
      <c r="C156" t="s">
        <v>11</v>
      </c>
      <c r="D156" s="1">
        <v>43211</v>
      </c>
      <c r="E156">
        <v>63</v>
      </c>
      <c r="F156" t="s">
        <v>21</v>
      </c>
      <c r="G156" t="s">
        <v>25</v>
      </c>
      <c r="H156" t="s">
        <v>25</v>
      </c>
      <c r="I156" t="s">
        <v>11</v>
      </c>
    </row>
    <row r="157" spans="1:9">
      <c r="A157">
        <v>156</v>
      </c>
      <c r="B157" s="1">
        <v>16334</v>
      </c>
      <c r="C157" t="s">
        <v>9</v>
      </c>
      <c r="D157" s="1">
        <v>43291</v>
      </c>
      <c r="E157">
        <v>73</v>
      </c>
      <c r="F157" t="s">
        <v>21</v>
      </c>
      <c r="G157" t="s">
        <v>25</v>
      </c>
      <c r="H157" t="s">
        <v>25</v>
      </c>
      <c r="I157" t="s">
        <v>25</v>
      </c>
    </row>
    <row r="158" spans="1:9">
      <c r="A158">
        <v>157</v>
      </c>
      <c r="B158" s="1">
        <v>19319</v>
      </c>
      <c r="C158" t="s">
        <v>11</v>
      </c>
      <c r="D158" s="1">
        <v>43019</v>
      </c>
      <c r="E158">
        <v>64</v>
      </c>
      <c r="F158" t="s">
        <v>21</v>
      </c>
      <c r="G158" t="s">
        <v>25</v>
      </c>
      <c r="H158" t="s">
        <v>25</v>
      </c>
      <c r="I158" t="s">
        <v>25</v>
      </c>
    </row>
    <row r="159" spans="1:9">
      <c r="A159">
        <v>158</v>
      </c>
      <c r="B159" s="1">
        <v>20603</v>
      </c>
      <c r="C159" t="s">
        <v>11</v>
      </c>
      <c r="D159" s="1">
        <v>43225</v>
      </c>
      <c r="E159">
        <v>61</v>
      </c>
      <c r="F159" t="s">
        <v>10</v>
      </c>
      <c r="G159" t="s">
        <v>25</v>
      </c>
      <c r="H159" t="s">
        <v>25</v>
      </c>
      <c r="I159" t="s">
        <v>25</v>
      </c>
    </row>
    <row r="160" spans="1:9">
      <c r="A160">
        <v>159</v>
      </c>
      <c r="B160" s="1">
        <v>15383</v>
      </c>
      <c r="C160" t="s">
        <v>9</v>
      </c>
      <c r="D160" s="1">
        <v>42955</v>
      </c>
      <c r="E160">
        <v>75</v>
      </c>
      <c r="F160" t="s">
        <v>10</v>
      </c>
      <c r="G160" t="s">
        <v>11</v>
      </c>
      <c r="H160" t="s">
        <v>25</v>
      </c>
      <c r="I160" t="s">
        <v>25</v>
      </c>
    </row>
    <row r="161" spans="1:9">
      <c r="A161">
        <v>160</v>
      </c>
      <c r="B161" s="1">
        <v>17075</v>
      </c>
      <c r="C161" t="s">
        <v>11</v>
      </c>
      <c r="D161" s="1">
        <v>43279</v>
      </c>
      <c r="E161">
        <v>71</v>
      </c>
      <c r="F161" t="s">
        <v>10</v>
      </c>
      <c r="G161" t="s">
        <v>25</v>
      </c>
      <c r="H161" t="s">
        <v>25</v>
      </c>
      <c r="I161" t="s">
        <v>25</v>
      </c>
    </row>
    <row r="162" spans="1:9">
      <c r="A162">
        <v>161</v>
      </c>
      <c r="B162" s="1">
        <v>26098</v>
      </c>
      <c r="C162" t="s">
        <v>9</v>
      </c>
      <c r="D162" s="1">
        <v>43014</v>
      </c>
      <c r="E162">
        <v>46</v>
      </c>
      <c r="F162" t="s">
        <v>21</v>
      </c>
      <c r="G162" t="s">
        <v>25</v>
      </c>
      <c r="H162" t="s">
        <v>25</v>
      </c>
      <c r="I162" t="s">
        <v>11</v>
      </c>
    </row>
    <row r="163" spans="1:9">
      <c r="A163">
        <v>162</v>
      </c>
      <c r="B163" s="1">
        <v>14854</v>
      </c>
      <c r="C163" t="s">
        <v>9</v>
      </c>
      <c r="D163" s="1">
        <v>43186</v>
      </c>
      <c r="E163">
        <v>77</v>
      </c>
      <c r="F163" t="s">
        <v>21</v>
      </c>
      <c r="G163" t="s">
        <v>25</v>
      </c>
      <c r="H163" t="s">
        <v>25</v>
      </c>
      <c r="I163" t="s">
        <v>25</v>
      </c>
    </row>
    <row r="164" spans="1:9">
      <c r="A164">
        <v>163</v>
      </c>
      <c r="B164" s="1">
        <v>19917</v>
      </c>
      <c r="C164" t="s">
        <v>11</v>
      </c>
      <c r="D164" s="1">
        <v>43031</v>
      </c>
      <c r="E164">
        <v>63</v>
      </c>
      <c r="F164" t="s">
        <v>10</v>
      </c>
      <c r="G164" t="s">
        <v>25</v>
      </c>
      <c r="H164" t="s">
        <v>25</v>
      </c>
      <c r="I164" t="s">
        <v>25</v>
      </c>
    </row>
    <row r="165" spans="1:9">
      <c r="A165">
        <v>164</v>
      </c>
      <c r="B165" s="1">
        <v>18476</v>
      </c>
      <c r="C165" t="s">
        <v>11</v>
      </c>
      <c r="D165" s="1">
        <v>42974</v>
      </c>
      <c r="E165">
        <v>67</v>
      </c>
      <c r="F165" t="s">
        <v>21</v>
      </c>
      <c r="G165" t="s">
        <v>25</v>
      </c>
      <c r="H165" t="s">
        <v>25</v>
      </c>
      <c r="I165" t="s">
        <v>25</v>
      </c>
    </row>
    <row r="166" spans="1:9">
      <c r="A166">
        <v>165</v>
      </c>
      <c r="B166" s="1">
        <v>10961</v>
      </c>
      <c r="C166" t="s">
        <v>9</v>
      </c>
      <c r="D166" s="1">
        <v>43075</v>
      </c>
      <c r="E166">
        <v>87</v>
      </c>
      <c r="F166" t="s">
        <v>21</v>
      </c>
      <c r="G166" t="s">
        <v>25</v>
      </c>
      <c r="H166" t="s">
        <v>25</v>
      </c>
      <c r="I166" t="s">
        <v>25</v>
      </c>
    </row>
    <row r="167" spans="1:9">
      <c r="A167">
        <v>166</v>
      </c>
      <c r="B167" s="1">
        <v>12592</v>
      </c>
      <c r="C167" t="s">
        <v>9</v>
      </c>
      <c r="D167" s="1">
        <v>43317</v>
      </c>
      <c r="E167">
        <v>84</v>
      </c>
      <c r="F167" t="s">
        <v>10</v>
      </c>
      <c r="G167" t="s">
        <v>25</v>
      </c>
      <c r="H167" t="s">
        <v>25</v>
      </c>
      <c r="I167" t="s">
        <v>25</v>
      </c>
    </row>
    <row r="168" spans="1:9">
      <c r="A168">
        <v>167</v>
      </c>
      <c r="B168" s="1">
        <v>17524</v>
      </c>
      <c r="C168" t="s">
        <v>11</v>
      </c>
      <c r="D168" s="1">
        <v>43132</v>
      </c>
      <c r="E168">
        <v>70</v>
      </c>
      <c r="F168" t="s">
        <v>10</v>
      </c>
      <c r="G168" t="s">
        <v>25</v>
      </c>
      <c r="H168" t="s">
        <v>25</v>
      </c>
      <c r="I168" t="s">
        <v>25</v>
      </c>
    </row>
    <row r="169" spans="1:9">
      <c r="A169">
        <v>168</v>
      </c>
      <c r="B169" s="1">
        <v>24927</v>
      </c>
      <c r="C169" t="s">
        <v>9</v>
      </c>
      <c r="D169" s="1">
        <v>43073</v>
      </c>
      <c r="E169">
        <v>49</v>
      </c>
      <c r="F169" t="s">
        <v>21</v>
      </c>
      <c r="G169" t="s">
        <v>25</v>
      </c>
      <c r="H169" t="s">
        <v>25</v>
      </c>
      <c r="I169" t="s">
        <v>25</v>
      </c>
    </row>
    <row r="170" spans="1:9">
      <c r="A170">
        <v>169</v>
      </c>
      <c r="B170" s="1">
        <v>42749</v>
      </c>
      <c r="C170" t="s">
        <v>9</v>
      </c>
      <c r="D170" s="1">
        <v>43141</v>
      </c>
      <c r="E170">
        <v>1</v>
      </c>
      <c r="F170" t="s">
        <v>21</v>
      </c>
      <c r="G170" t="s">
        <v>25</v>
      </c>
      <c r="H170" t="s">
        <v>25</v>
      </c>
      <c r="I170" t="s">
        <v>25</v>
      </c>
    </row>
    <row r="171" spans="1:9">
      <c r="A171">
        <v>170</v>
      </c>
      <c r="B171" s="1">
        <v>19511</v>
      </c>
      <c r="C171" t="s">
        <v>11</v>
      </c>
      <c r="D171" s="1">
        <v>43024</v>
      </c>
      <c r="E171">
        <v>64</v>
      </c>
      <c r="F171" t="s">
        <v>21</v>
      </c>
      <c r="G171" t="s">
        <v>25</v>
      </c>
      <c r="H171" t="s">
        <v>25</v>
      </c>
      <c r="I171" t="s">
        <v>25</v>
      </c>
    </row>
    <row r="172" spans="1:9">
      <c r="A172">
        <v>171</v>
      </c>
      <c r="B172" s="1">
        <v>12639</v>
      </c>
      <c r="C172" t="s">
        <v>9</v>
      </c>
      <c r="D172" s="1">
        <v>43187</v>
      </c>
      <c r="E172">
        <v>83</v>
      </c>
      <c r="F172" t="s">
        <v>10</v>
      </c>
      <c r="G172" t="s">
        <v>25</v>
      </c>
      <c r="H172" t="s">
        <v>25</v>
      </c>
      <c r="I172" t="s">
        <v>25</v>
      </c>
    </row>
    <row r="173" spans="1:9">
      <c r="A173">
        <v>172</v>
      </c>
      <c r="B173" s="1">
        <v>9264</v>
      </c>
      <c r="C173" t="s">
        <v>9</v>
      </c>
      <c r="D173" s="1">
        <v>43129</v>
      </c>
      <c r="E173">
        <v>92</v>
      </c>
      <c r="F173" t="s">
        <v>21</v>
      </c>
      <c r="G173" t="s">
        <v>25</v>
      </c>
      <c r="H173" t="s">
        <v>25</v>
      </c>
      <c r="I173" t="s">
        <v>25</v>
      </c>
    </row>
    <row r="174" spans="1:9">
      <c r="A174">
        <v>173</v>
      </c>
      <c r="B174" s="1">
        <v>17025</v>
      </c>
      <c r="C174" t="s">
        <v>11</v>
      </c>
      <c r="D174" s="1">
        <v>43050</v>
      </c>
      <c r="E174">
        <v>71</v>
      </c>
      <c r="F174" t="s">
        <v>10</v>
      </c>
      <c r="G174" t="s">
        <v>25</v>
      </c>
      <c r="H174" t="s">
        <v>25</v>
      </c>
      <c r="I174" t="s">
        <v>25</v>
      </c>
    </row>
    <row r="175" spans="1:9">
      <c r="A175">
        <v>174</v>
      </c>
      <c r="B175" s="1">
        <v>13577</v>
      </c>
      <c r="C175" t="s">
        <v>9</v>
      </c>
      <c r="D175" s="1">
        <v>43258</v>
      </c>
      <c r="E175">
        <v>81</v>
      </c>
      <c r="F175" t="s">
        <v>21</v>
      </c>
      <c r="G175" t="s">
        <v>25</v>
      </c>
      <c r="H175" t="s">
        <v>25</v>
      </c>
      <c r="I175" t="s">
        <v>25</v>
      </c>
    </row>
    <row r="176" spans="1:9">
      <c r="A176">
        <v>175</v>
      </c>
      <c r="B176" s="1">
        <v>16113</v>
      </c>
      <c r="C176" t="s">
        <v>9</v>
      </c>
      <c r="D176" s="1">
        <v>43097</v>
      </c>
      <c r="E176">
        <v>73</v>
      </c>
      <c r="F176" t="s">
        <v>10</v>
      </c>
      <c r="G176" t="s">
        <v>25</v>
      </c>
      <c r="H176" t="s">
        <v>25</v>
      </c>
      <c r="I176" t="s">
        <v>25</v>
      </c>
    </row>
    <row r="177" spans="1:9">
      <c r="A177">
        <v>176</v>
      </c>
      <c r="B177" s="1">
        <v>7282</v>
      </c>
      <c r="C177" t="s">
        <v>9</v>
      </c>
      <c r="D177" s="1">
        <v>43216</v>
      </c>
      <c r="E177">
        <v>98</v>
      </c>
      <c r="F177" t="s">
        <v>10</v>
      </c>
      <c r="G177" t="s">
        <v>25</v>
      </c>
      <c r="H177" t="s">
        <v>25</v>
      </c>
      <c r="I177" t="s">
        <v>25</v>
      </c>
    </row>
    <row r="178" spans="1:9">
      <c r="A178">
        <v>177</v>
      </c>
      <c r="B178" s="1">
        <v>20505</v>
      </c>
      <c r="C178" t="s">
        <v>11</v>
      </c>
      <c r="D178" s="1">
        <v>42975</v>
      </c>
      <c r="E178">
        <v>62</v>
      </c>
      <c r="F178" t="s">
        <v>21</v>
      </c>
      <c r="G178" t="s">
        <v>25</v>
      </c>
      <c r="H178" t="s">
        <v>25</v>
      </c>
      <c r="I178" t="s">
        <v>25</v>
      </c>
    </row>
    <row r="179" spans="1:9">
      <c r="A179">
        <v>178</v>
      </c>
      <c r="B179" s="1">
        <v>17757</v>
      </c>
      <c r="C179" t="s">
        <v>11</v>
      </c>
      <c r="D179" s="1">
        <v>42993</v>
      </c>
      <c r="E179">
        <v>69</v>
      </c>
      <c r="F179" t="s">
        <v>21</v>
      </c>
      <c r="G179" t="s">
        <v>11</v>
      </c>
      <c r="H179" t="s">
        <v>25</v>
      </c>
      <c r="I179" t="s">
        <v>25</v>
      </c>
    </row>
    <row r="180" spans="1:9">
      <c r="A180">
        <v>179</v>
      </c>
      <c r="B180" s="1">
        <v>12313</v>
      </c>
      <c r="C180" t="s">
        <v>9</v>
      </c>
      <c r="D180" s="1">
        <v>43108</v>
      </c>
      <c r="E180">
        <v>84</v>
      </c>
      <c r="F180" t="s">
        <v>10</v>
      </c>
      <c r="G180" t="s">
        <v>25</v>
      </c>
      <c r="H180" t="s">
        <v>11</v>
      </c>
      <c r="I180" t="s">
        <v>12</v>
      </c>
    </row>
    <row r="181" spans="1:9">
      <c r="A181">
        <v>180</v>
      </c>
      <c r="B181" s="1">
        <v>17516</v>
      </c>
      <c r="C181" t="s">
        <v>11</v>
      </c>
      <c r="D181" s="1">
        <v>43085</v>
      </c>
      <c r="E181">
        <v>71</v>
      </c>
      <c r="F181" t="s">
        <v>21</v>
      </c>
      <c r="G181" t="s">
        <v>25</v>
      </c>
      <c r="H181" t="s">
        <v>25</v>
      </c>
      <c r="I181" t="s">
        <v>25</v>
      </c>
    </row>
    <row r="182" spans="1:9">
      <c r="A182">
        <v>181</v>
      </c>
      <c r="B182" s="1">
        <v>19833</v>
      </c>
      <c r="C182" t="s">
        <v>11</v>
      </c>
      <c r="D182" s="1">
        <v>43279</v>
      </c>
      <c r="E182">
        <v>64</v>
      </c>
      <c r="F182" t="s">
        <v>21</v>
      </c>
      <c r="G182" t="s">
        <v>11</v>
      </c>
      <c r="H182" t="s">
        <v>25</v>
      </c>
      <c r="I182" t="s">
        <v>11</v>
      </c>
    </row>
    <row r="183" spans="1:9">
      <c r="A183">
        <v>182</v>
      </c>
      <c r="B183" s="1">
        <v>8200</v>
      </c>
      <c r="C183" t="s">
        <v>9</v>
      </c>
      <c r="D183" s="1">
        <v>43038</v>
      </c>
      <c r="E183">
        <v>95</v>
      </c>
      <c r="F183" t="s">
        <v>10</v>
      </c>
      <c r="G183" t="s">
        <v>25</v>
      </c>
      <c r="H183" t="s">
        <v>25</v>
      </c>
      <c r="I183" t="s">
        <v>25</v>
      </c>
    </row>
    <row r="184" spans="1:9">
      <c r="A184">
        <v>183</v>
      </c>
      <c r="B184" s="1">
        <v>8936</v>
      </c>
      <c r="C184" t="s">
        <v>9</v>
      </c>
      <c r="D184" s="1">
        <v>43109</v>
      </c>
      <c r="E184">
        <v>93</v>
      </c>
      <c r="F184" t="s">
        <v>10</v>
      </c>
      <c r="G184" t="s">
        <v>25</v>
      </c>
      <c r="H184" t="s">
        <v>25</v>
      </c>
      <c r="I184" t="s">
        <v>25</v>
      </c>
    </row>
    <row r="185" spans="1:9">
      <c r="A185">
        <v>184</v>
      </c>
      <c r="B185" s="1">
        <v>20286</v>
      </c>
      <c r="C185" t="s">
        <v>11</v>
      </c>
      <c r="D185" s="1">
        <v>43070</v>
      </c>
      <c r="E185">
        <v>62</v>
      </c>
      <c r="F185" t="s">
        <v>21</v>
      </c>
      <c r="G185" t="s">
        <v>11</v>
      </c>
      <c r="H185" t="s">
        <v>25</v>
      </c>
      <c r="I185" t="s">
        <v>11</v>
      </c>
    </row>
    <row r="186" spans="1:9">
      <c r="A186">
        <v>185</v>
      </c>
      <c r="B186" s="1">
        <v>7608</v>
      </c>
      <c r="C186" t="s">
        <v>9</v>
      </c>
      <c r="D186" s="1">
        <v>43312</v>
      </c>
      <c r="E186">
        <v>97</v>
      </c>
      <c r="F186" t="s">
        <v>10</v>
      </c>
      <c r="G186" t="s">
        <v>25</v>
      </c>
      <c r="H186" t="s">
        <v>25</v>
      </c>
      <c r="I186" t="s">
        <v>25</v>
      </c>
    </row>
    <row r="187" spans="1:9">
      <c r="A187">
        <v>186</v>
      </c>
      <c r="B187" s="1">
        <v>20391</v>
      </c>
      <c r="C187" t="s">
        <v>11</v>
      </c>
      <c r="D187" s="1">
        <v>43244</v>
      </c>
      <c r="E187">
        <v>62</v>
      </c>
      <c r="F187" t="s">
        <v>10</v>
      </c>
      <c r="G187" t="s">
        <v>25</v>
      </c>
      <c r="H187" t="s">
        <v>25</v>
      </c>
      <c r="I187" t="s">
        <v>25</v>
      </c>
    </row>
    <row r="188" spans="1:9">
      <c r="A188">
        <v>187</v>
      </c>
      <c r="B188" s="1">
        <v>23210</v>
      </c>
      <c r="C188" t="s">
        <v>11</v>
      </c>
      <c r="D188" s="1">
        <v>43067</v>
      </c>
      <c r="E188">
        <v>54</v>
      </c>
      <c r="F188" t="s">
        <v>10</v>
      </c>
      <c r="G188" t="s">
        <v>25</v>
      </c>
      <c r="H188" t="s">
        <v>11</v>
      </c>
      <c r="I188" t="s">
        <v>11</v>
      </c>
    </row>
    <row r="189" spans="1:9">
      <c r="A189">
        <v>188</v>
      </c>
      <c r="B189" s="1">
        <v>16684</v>
      </c>
      <c r="C189" t="s">
        <v>9</v>
      </c>
      <c r="D189" s="1">
        <v>43114</v>
      </c>
      <c r="E189">
        <v>72</v>
      </c>
      <c r="F189" t="s">
        <v>21</v>
      </c>
      <c r="G189" t="s">
        <v>25</v>
      </c>
      <c r="H189" t="s">
        <v>25</v>
      </c>
      <c r="I189" t="s">
        <v>25</v>
      </c>
    </row>
    <row r="190" spans="1:9">
      <c r="A190">
        <v>189</v>
      </c>
      <c r="B190" s="1">
        <v>10436</v>
      </c>
      <c r="C190" t="s">
        <v>9</v>
      </c>
      <c r="D190" s="1">
        <v>43321</v>
      </c>
      <c r="E190">
        <v>90</v>
      </c>
      <c r="F190" t="s">
        <v>10</v>
      </c>
      <c r="G190" t="s">
        <v>25</v>
      </c>
      <c r="H190" t="s">
        <v>25</v>
      </c>
      <c r="I190" t="s">
        <v>11</v>
      </c>
    </row>
    <row r="191" spans="1:9">
      <c r="A191">
        <v>190</v>
      </c>
      <c r="B191" s="1">
        <v>13910</v>
      </c>
      <c r="C191" t="s">
        <v>9</v>
      </c>
      <c r="D191" s="1">
        <v>43152</v>
      </c>
      <c r="E191">
        <v>80</v>
      </c>
      <c r="F191" t="s">
        <v>10</v>
      </c>
      <c r="G191" t="s">
        <v>11</v>
      </c>
      <c r="H191" t="s">
        <v>25</v>
      </c>
      <c r="I191" t="s">
        <v>11</v>
      </c>
    </row>
    <row r="192" spans="1:9">
      <c r="A192">
        <v>191</v>
      </c>
      <c r="B192" s="1">
        <v>9309</v>
      </c>
      <c r="C192" t="s">
        <v>9</v>
      </c>
      <c r="D192" s="1">
        <v>43002</v>
      </c>
      <c r="E192">
        <v>92</v>
      </c>
      <c r="F192" t="s">
        <v>21</v>
      </c>
      <c r="G192" t="s">
        <v>25</v>
      </c>
      <c r="H192" t="s">
        <v>25</v>
      </c>
      <c r="I192" t="s">
        <v>11</v>
      </c>
    </row>
    <row r="193" spans="1:9">
      <c r="A193">
        <v>192</v>
      </c>
      <c r="B193" s="1">
        <v>22327</v>
      </c>
      <c r="C193" t="s">
        <v>11</v>
      </c>
      <c r="D193" s="1">
        <v>43096</v>
      </c>
      <c r="E193">
        <v>56</v>
      </c>
      <c r="F193" t="s">
        <v>21</v>
      </c>
      <c r="G193" t="s">
        <v>25</v>
      </c>
      <c r="H193" t="s">
        <v>11</v>
      </c>
      <c r="I193" t="s">
        <v>11</v>
      </c>
    </row>
    <row r="194" spans="1:9">
      <c r="A194">
        <v>193</v>
      </c>
      <c r="B194" s="1">
        <v>13980</v>
      </c>
      <c r="C194" t="s">
        <v>9</v>
      </c>
      <c r="D194" s="1">
        <v>43163</v>
      </c>
      <c r="E194">
        <v>79</v>
      </c>
      <c r="F194" t="s">
        <v>21</v>
      </c>
      <c r="G194" t="s">
        <v>25</v>
      </c>
      <c r="H194" t="s">
        <v>25</v>
      </c>
      <c r="I194" t="s">
        <v>25</v>
      </c>
    </row>
    <row r="195" spans="1:9">
      <c r="A195">
        <v>194</v>
      </c>
      <c r="B195" s="1">
        <v>18216</v>
      </c>
      <c r="C195" t="s">
        <v>11</v>
      </c>
      <c r="D195" s="1">
        <v>43258</v>
      </c>
      <c r="E195">
        <v>68</v>
      </c>
      <c r="F195" t="s">
        <v>21</v>
      </c>
      <c r="G195" t="s">
        <v>25</v>
      </c>
      <c r="H195" t="s">
        <v>25</v>
      </c>
      <c r="I195" t="s">
        <v>25</v>
      </c>
    </row>
    <row r="196" spans="1:9">
      <c r="A196">
        <v>195</v>
      </c>
      <c r="B196" s="1">
        <v>12128</v>
      </c>
      <c r="C196" t="s">
        <v>9</v>
      </c>
      <c r="D196" s="1">
        <v>43216</v>
      </c>
      <c r="E196">
        <v>85</v>
      </c>
      <c r="F196" t="s">
        <v>10</v>
      </c>
      <c r="G196" t="s">
        <v>11</v>
      </c>
      <c r="H196" t="s">
        <v>25</v>
      </c>
      <c r="I196" t="s">
        <v>9</v>
      </c>
    </row>
    <row r="197" spans="1:9">
      <c r="A197">
        <v>196</v>
      </c>
      <c r="B197" s="1">
        <v>12977</v>
      </c>
      <c r="C197" t="s">
        <v>9</v>
      </c>
      <c r="D197" s="1">
        <v>43030</v>
      </c>
      <c r="E197">
        <v>82</v>
      </c>
      <c r="F197" t="s">
        <v>10</v>
      </c>
      <c r="G197" t="s">
        <v>25</v>
      </c>
      <c r="H197" t="s">
        <v>25</v>
      </c>
      <c r="I197" t="s">
        <v>25</v>
      </c>
    </row>
    <row r="198" spans="1:9">
      <c r="A198">
        <v>197</v>
      </c>
      <c r="B198" s="1">
        <v>17627</v>
      </c>
      <c r="C198" t="s">
        <v>11</v>
      </c>
      <c r="D198" s="1">
        <v>43342</v>
      </c>
      <c r="E198">
        <v>70</v>
      </c>
      <c r="F198" t="s">
        <v>10</v>
      </c>
      <c r="G198" t="s">
        <v>25</v>
      </c>
      <c r="H198" t="s">
        <v>25</v>
      </c>
      <c r="I198" t="s">
        <v>25</v>
      </c>
    </row>
    <row r="199" spans="1:9">
      <c r="A199">
        <v>198</v>
      </c>
      <c r="B199" s="1">
        <v>13761</v>
      </c>
      <c r="C199" t="s">
        <v>9</v>
      </c>
      <c r="D199" s="1">
        <v>43086</v>
      </c>
      <c r="E199">
        <v>50</v>
      </c>
      <c r="F199" t="s">
        <v>21</v>
      </c>
      <c r="G199" t="s">
        <v>25</v>
      </c>
      <c r="H199" t="s">
        <v>25</v>
      </c>
      <c r="I199" t="s">
        <v>25</v>
      </c>
    </row>
    <row r="200" spans="1:9">
      <c r="A200">
        <v>199</v>
      </c>
      <c r="B200" s="1">
        <v>18728</v>
      </c>
      <c r="C200" t="s">
        <v>11</v>
      </c>
      <c r="D200" s="1">
        <v>43268</v>
      </c>
      <c r="E200">
        <v>67</v>
      </c>
      <c r="F200" t="s">
        <v>10</v>
      </c>
      <c r="G200" t="s">
        <v>25</v>
      </c>
      <c r="H200" t="s">
        <v>25</v>
      </c>
      <c r="I200" t="s">
        <v>25</v>
      </c>
    </row>
    <row r="201" spans="1:9">
      <c r="A201">
        <v>200</v>
      </c>
      <c r="B201" s="1">
        <v>15782</v>
      </c>
      <c r="C201" t="s">
        <v>9</v>
      </c>
      <c r="D201" s="1">
        <v>43104</v>
      </c>
      <c r="E201">
        <v>74</v>
      </c>
      <c r="F201" t="s">
        <v>21</v>
      </c>
      <c r="G201" t="s">
        <v>25</v>
      </c>
      <c r="H201" t="s">
        <v>25</v>
      </c>
      <c r="I201" t="s">
        <v>25</v>
      </c>
    </row>
    <row r="202" spans="1:9">
      <c r="A202">
        <v>201</v>
      </c>
      <c r="B202" s="1">
        <v>29165</v>
      </c>
      <c r="C202" t="s">
        <v>9</v>
      </c>
      <c r="D202" s="1">
        <v>43194</v>
      </c>
      <c r="E202">
        <v>38</v>
      </c>
      <c r="F202" t="s">
        <v>21</v>
      </c>
      <c r="G202" t="s">
        <v>25</v>
      </c>
      <c r="H202" t="s">
        <v>25</v>
      </c>
      <c r="I202" t="s">
        <v>25</v>
      </c>
    </row>
    <row r="203" spans="1:9">
      <c r="A203">
        <v>202</v>
      </c>
      <c r="B203" s="1">
        <v>18859</v>
      </c>
      <c r="C203" t="s">
        <v>11</v>
      </c>
      <c r="D203" s="1">
        <v>43093</v>
      </c>
      <c r="E203">
        <v>66</v>
      </c>
      <c r="F203" t="s">
        <v>21</v>
      </c>
      <c r="G203" t="s">
        <v>25</v>
      </c>
      <c r="H203" t="s">
        <v>25</v>
      </c>
      <c r="I203" t="s">
        <v>25</v>
      </c>
    </row>
    <row r="204" spans="1:9">
      <c r="A204">
        <v>203</v>
      </c>
      <c r="B204" s="1">
        <v>6397</v>
      </c>
      <c r="C204" t="s">
        <v>9</v>
      </c>
      <c r="D204" s="1">
        <v>43322</v>
      </c>
      <c r="E204">
        <v>101</v>
      </c>
      <c r="F204" t="s">
        <v>10</v>
      </c>
      <c r="G204" t="s">
        <v>25</v>
      </c>
      <c r="H204" t="s">
        <v>25</v>
      </c>
      <c r="I204" t="s">
        <v>25</v>
      </c>
    </row>
    <row r="205" spans="1:9">
      <c r="A205">
        <v>204</v>
      </c>
      <c r="B205" s="1">
        <v>18636</v>
      </c>
      <c r="C205" t="s">
        <v>11</v>
      </c>
      <c r="D205" s="1">
        <v>43034</v>
      </c>
      <c r="E205">
        <v>66</v>
      </c>
      <c r="F205" t="s">
        <v>10</v>
      </c>
      <c r="G205" t="s">
        <v>25</v>
      </c>
      <c r="H205" t="s">
        <v>25</v>
      </c>
      <c r="I205" t="s">
        <v>25</v>
      </c>
    </row>
    <row r="206" spans="1:9">
      <c r="A206">
        <v>205</v>
      </c>
      <c r="B206" s="1">
        <v>20526</v>
      </c>
      <c r="C206" t="s">
        <v>11</v>
      </c>
      <c r="D206" s="1">
        <v>42971</v>
      </c>
      <c r="E206">
        <v>61</v>
      </c>
      <c r="F206" t="s">
        <v>21</v>
      </c>
      <c r="G206" t="s">
        <v>25</v>
      </c>
      <c r="H206" t="s">
        <v>9</v>
      </c>
      <c r="I206" t="s">
        <v>12</v>
      </c>
    </row>
    <row r="207" spans="1:9">
      <c r="A207">
        <v>206</v>
      </c>
      <c r="B207" s="1">
        <v>16336</v>
      </c>
      <c r="C207" t="s">
        <v>9</v>
      </c>
      <c r="D207" s="1">
        <v>43081</v>
      </c>
      <c r="E207">
        <v>73</v>
      </c>
      <c r="F207" t="s">
        <v>21</v>
      </c>
      <c r="G207" t="s">
        <v>25</v>
      </c>
      <c r="H207" t="s">
        <v>25</v>
      </c>
      <c r="I207" t="s">
        <v>25</v>
      </c>
    </row>
    <row r="208" spans="1:9">
      <c r="A208">
        <v>207</v>
      </c>
      <c r="B208" s="1">
        <v>18592</v>
      </c>
      <c r="C208" t="s">
        <v>11</v>
      </c>
      <c r="D208" s="1">
        <v>43239</v>
      </c>
      <c r="E208">
        <v>67</v>
      </c>
      <c r="F208" t="s">
        <v>21</v>
      </c>
      <c r="G208" t="s">
        <v>25</v>
      </c>
      <c r="H208" t="s">
        <v>25</v>
      </c>
      <c r="I208" t="s">
        <v>25</v>
      </c>
    </row>
    <row r="209" spans="1:9">
      <c r="A209">
        <v>208</v>
      </c>
      <c r="B209" s="1">
        <v>25820</v>
      </c>
      <c r="C209" t="s">
        <v>9</v>
      </c>
      <c r="D209" s="1">
        <v>43023</v>
      </c>
      <c r="E209">
        <v>47</v>
      </c>
      <c r="F209" t="s">
        <v>21</v>
      </c>
      <c r="G209" t="s">
        <v>25</v>
      </c>
      <c r="H209" t="s">
        <v>11</v>
      </c>
      <c r="I209" t="s">
        <v>9</v>
      </c>
    </row>
    <row r="210" spans="1:9">
      <c r="A210">
        <v>209</v>
      </c>
      <c r="B210" s="1">
        <v>14963</v>
      </c>
      <c r="C210" t="s">
        <v>9</v>
      </c>
      <c r="D210" s="1">
        <v>43253</v>
      </c>
      <c r="E210">
        <v>77</v>
      </c>
      <c r="F210" t="s">
        <v>21</v>
      </c>
      <c r="G210" t="s">
        <v>25</v>
      </c>
      <c r="H210" t="s">
        <v>25</v>
      </c>
      <c r="I210" t="s">
        <v>25</v>
      </c>
    </row>
    <row r="211" spans="1:9">
      <c r="A211">
        <v>210</v>
      </c>
      <c r="B211" s="1">
        <v>8999</v>
      </c>
      <c r="C211" t="s">
        <v>9</v>
      </c>
      <c r="D211" s="1">
        <v>43074</v>
      </c>
      <c r="E211">
        <v>93</v>
      </c>
      <c r="F211" t="s">
        <v>10</v>
      </c>
      <c r="G211" t="s">
        <v>25</v>
      </c>
      <c r="H211" t="s">
        <v>25</v>
      </c>
      <c r="I211" t="s">
        <v>12</v>
      </c>
    </row>
    <row r="212" spans="1:9">
      <c r="A212">
        <v>211</v>
      </c>
      <c r="B212" s="1">
        <v>21058</v>
      </c>
      <c r="C212" t="s">
        <v>11</v>
      </c>
      <c r="D212" s="1">
        <v>43135</v>
      </c>
      <c r="E212">
        <v>60</v>
      </c>
      <c r="F212" t="s">
        <v>21</v>
      </c>
      <c r="G212" t="s">
        <v>25</v>
      </c>
      <c r="H212" t="s">
        <v>25</v>
      </c>
      <c r="I212" t="s">
        <v>25</v>
      </c>
    </row>
    <row r="213" spans="1:9">
      <c r="A213">
        <v>212</v>
      </c>
      <c r="B213" s="1">
        <v>26994</v>
      </c>
      <c r="C213" t="s">
        <v>9</v>
      </c>
      <c r="D213" s="1">
        <v>43284</v>
      </c>
      <c r="E213">
        <v>44</v>
      </c>
      <c r="F213" t="s">
        <v>10</v>
      </c>
      <c r="G213" t="s">
        <v>25</v>
      </c>
      <c r="H213" t="s">
        <v>25</v>
      </c>
      <c r="I213" t="s">
        <v>25</v>
      </c>
    </row>
    <row r="214" spans="1:9">
      <c r="A214">
        <v>213</v>
      </c>
      <c r="B214" s="1">
        <v>17347</v>
      </c>
      <c r="C214" t="s">
        <v>11</v>
      </c>
      <c r="D214" s="1">
        <v>43068</v>
      </c>
      <c r="E214">
        <v>70</v>
      </c>
      <c r="F214" t="s">
        <v>10</v>
      </c>
      <c r="G214" t="s">
        <v>25</v>
      </c>
      <c r="H214" t="s">
        <v>25</v>
      </c>
      <c r="I214" t="s">
        <v>25</v>
      </c>
    </row>
    <row r="215" spans="1:9">
      <c r="A215">
        <v>214</v>
      </c>
      <c r="B215" s="1">
        <v>13909</v>
      </c>
      <c r="C215" t="s">
        <v>9</v>
      </c>
      <c r="D215" s="1">
        <v>42970</v>
      </c>
      <c r="E215">
        <v>79</v>
      </c>
      <c r="F215" t="s">
        <v>21</v>
      </c>
      <c r="G215" t="s">
        <v>9</v>
      </c>
      <c r="H215" t="s">
        <v>25</v>
      </c>
      <c r="I215" t="s">
        <v>11</v>
      </c>
    </row>
    <row r="216" spans="1:9">
      <c r="A216">
        <v>215</v>
      </c>
      <c r="B216" s="1">
        <v>11727</v>
      </c>
      <c r="C216" t="s">
        <v>9</v>
      </c>
      <c r="D216" s="1">
        <v>43137</v>
      </c>
      <c r="E216">
        <v>86</v>
      </c>
      <c r="F216" t="s">
        <v>21</v>
      </c>
      <c r="G216" t="s">
        <v>25</v>
      </c>
      <c r="H216" t="s">
        <v>25</v>
      </c>
      <c r="I216" t="s">
        <v>25</v>
      </c>
    </row>
    <row r="217" spans="1:9">
      <c r="A217">
        <v>216</v>
      </c>
      <c r="B217" s="1">
        <v>14040</v>
      </c>
      <c r="C217" t="s">
        <v>9</v>
      </c>
      <c r="D217" s="1">
        <v>43061</v>
      </c>
      <c r="E217">
        <v>79</v>
      </c>
      <c r="F217" t="s">
        <v>10</v>
      </c>
      <c r="G217" t="s">
        <v>25</v>
      </c>
      <c r="H217" t="s">
        <v>25</v>
      </c>
      <c r="I217" t="s">
        <v>25</v>
      </c>
    </row>
    <row r="218" spans="1:9">
      <c r="A218">
        <v>217</v>
      </c>
      <c r="B218" s="1">
        <v>19738</v>
      </c>
      <c r="C218" t="s">
        <v>11</v>
      </c>
      <c r="D218" s="1">
        <v>43309</v>
      </c>
      <c r="E218">
        <v>64</v>
      </c>
      <c r="F218" t="s">
        <v>10</v>
      </c>
      <c r="G218" t="s">
        <v>25</v>
      </c>
      <c r="H218" t="s">
        <v>25</v>
      </c>
      <c r="I218" t="s">
        <v>25</v>
      </c>
    </row>
    <row r="219" spans="1:9">
      <c r="A219">
        <v>218</v>
      </c>
      <c r="B219" s="1">
        <v>15938</v>
      </c>
      <c r="C219" t="s">
        <v>9</v>
      </c>
      <c r="D219" s="1">
        <v>43039</v>
      </c>
      <c r="E219">
        <v>74</v>
      </c>
      <c r="F219" t="s">
        <v>10</v>
      </c>
      <c r="G219" t="s">
        <v>25</v>
      </c>
      <c r="H219" t="s">
        <v>25</v>
      </c>
      <c r="I219" t="s">
        <v>11</v>
      </c>
    </row>
    <row r="220" spans="1:9">
      <c r="A220">
        <v>219</v>
      </c>
      <c r="B220" s="1">
        <v>22072</v>
      </c>
      <c r="C220" t="s">
        <v>11</v>
      </c>
      <c r="D220" s="1">
        <v>43120</v>
      </c>
      <c r="E220">
        <v>57</v>
      </c>
      <c r="F220" t="s">
        <v>21</v>
      </c>
      <c r="G220" t="s">
        <v>25</v>
      </c>
      <c r="H220" t="s">
        <v>25</v>
      </c>
      <c r="I220" t="s">
        <v>25</v>
      </c>
    </row>
    <row r="221" spans="1:9">
      <c r="A221">
        <v>220</v>
      </c>
      <c r="B221" s="1">
        <v>24498</v>
      </c>
      <c r="C221" t="s">
        <v>9</v>
      </c>
      <c r="D221" s="1">
        <v>43281</v>
      </c>
      <c r="E221">
        <v>51</v>
      </c>
      <c r="F221" t="s">
        <v>21</v>
      </c>
      <c r="G221" t="s">
        <v>25</v>
      </c>
      <c r="H221" t="s">
        <v>25</v>
      </c>
      <c r="I221" t="s">
        <v>25</v>
      </c>
    </row>
    <row r="222" spans="1:9">
      <c r="A222">
        <v>221</v>
      </c>
      <c r="B222" s="1">
        <v>13487</v>
      </c>
      <c r="C222" t="s">
        <v>9</v>
      </c>
      <c r="D222" s="1">
        <v>43325</v>
      </c>
      <c r="E222">
        <v>81</v>
      </c>
      <c r="F222" t="s">
        <v>10</v>
      </c>
      <c r="G222" t="s">
        <v>25</v>
      </c>
      <c r="H222" t="s">
        <v>25</v>
      </c>
      <c r="I222" t="s">
        <v>25</v>
      </c>
    </row>
    <row r="223" spans="1:9">
      <c r="A223">
        <v>222</v>
      </c>
      <c r="B223" s="1">
        <v>18659</v>
      </c>
      <c r="C223" t="s">
        <v>11</v>
      </c>
      <c r="D223" s="1">
        <v>43274</v>
      </c>
      <c r="E223">
        <v>66</v>
      </c>
      <c r="F223" t="s">
        <v>21</v>
      </c>
      <c r="G223" t="s">
        <v>25</v>
      </c>
      <c r="H223" t="s">
        <v>25</v>
      </c>
      <c r="I223" t="s">
        <v>25</v>
      </c>
    </row>
    <row r="224" spans="1:9">
      <c r="A224">
        <v>223</v>
      </c>
      <c r="B224" s="1">
        <v>8622</v>
      </c>
      <c r="C224" t="s">
        <v>9</v>
      </c>
      <c r="D224" s="1">
        <v>42973</v>
      </c>
      <c r="E224">
        <v>94</v>
      </c>
      <c r="F224" t="s">
        <v>10</v>
      </c>
      <c r="G224" t="s">
        <v>25</v>
      </c>
      <c r="H224" t="s">
        <v>25</v>
      </c>
      <c r="I224" t="s">
        <v>25</v>
      </c>
    </row>
    <row r="225" spans="1:9">
      <c r="A225">
        <v>224</v>
      </c>
      <c r="B225" s="1">
        <v>11233</v>
      </c>
      <c r="C225" t="s">
        <v>9</v>
      </c>
      <c r="D225" s="1">
        <v>43230</v>
      </c>
      <c r="E225">
        <v>87</v>
      </c>
      <c r="F225" t="s">
        <v>10</v>
      </c>
      <c r="G225" t="s">
        <v>25</v>
      </c>
      <c r="H225" t="s">
        <v>25</v>
      </c>
      <c r="I225" t="s">
        <v>25</v>
      </c>
    </row>
    <row r="226" spans="1:9">
      <c r="A226">
        <v>225</v>
      </c>
      <c r="B226" s="1">
        <v>22719</v>
      </c>
      <c r="C226" t="s">
        <v>11</v>
      </c>
      <c r="D226" s="1">
        <v>43020</v>
      </c>
      <c r="E226">
        <v>55</v>
      </c>
      <c r="F226" t="s">
        <v>21</v>
      </c>
      <c r="G226" t="s">
        <v>25</v>
      </c>
      <c r="H226" t="s">
        <v>25</v>
      </c>
      <c r="I226" t="s">
        <v>25</v>
      </c>
    </row>
    <row r="227" spans="1:9">
      <c r="A227">
        <v>226</v>
      </c>
      <c r="B227" s="1">
        <v>19907</v>
      </c>
      <c r="C227" t="s">
        <v>11</v>
      </c>
      <c r="D227" s="1">
        <v>43001</v>
      </c>
      <c r="E227">
        <v>63</v>
      </c>
      <c r="F227" t="s">
        <v>21</v>
      </c>
      <c r="G227" t="s">
        <v>25</v>
      </c>
      <c r="H227" t="s">
        <v>11</v>
      </c>
      <c r="I227" t="s">
        <v>25</v>
      </c>
    </row>
    <row r="228" spans="1:9">
      <c r="A228">
        <v>227</v>
      </c>
      <c r="B228" s="1">
        <v>16098</v>
      </c>
      <c r="C228" t="s">
        <v>9</v>
      </c>
      <c r="D228" s="1">
        <v>43141</v>
      </c>
      <c r="E228">
        <v>74</v>
      </c>
      <c r="F228" t="s">
        <v>10</v>
      </c>
      <c r="G228" t="s">
        <v>25</v>
      </c>
      <c r="H228" t="s">
        <v>25</v>
      </c>
      <c r="I228" t="s">
        <v>12</v>
      </c>
    </row>
    <row r="229" spans="1:9">
      <c r="A229">
        <v>228</v>
      </c>
      <c r="B229" s="1">
        <v>18035</v>
      </c>
      <c r="C229" t="s">
        <v>11</v>
      </c>
      <c r="D229" s="1">
        <v>43206</v>
      </c>
      <c r="E229">
        <v>68</v>
      </c>
      <c r="F229" t="s">
        <v>10</v>
      </c>
      <c r="G229" t="s">
        <v>25</v>
      </c>
      <c r="H229" t="s">
        <v>25</v>
      </c>
      <c r="I229" t="s">
        <v>12</v>
      </c>
    </row>
    <row r="230" spans="1:9">
      <c r="A230">
        <v>229</v>
      </c>
      <c r="B230" s="1">
        <v>14039</v>
      </c>
      <c r="C230" t="s">
        <v>9</v>
      </c>
      <c r="D230" s="1">
        <v>43020</v>
      </c>
      <c r="E230">
        <v>79</v>
      </c>
      <c r="F230" t="s">
        <v>21</v>
      </c>
      <c r="G230" t="s">
        <v>9</v>
      </c>
      <c r="H230" t="s">
        <v>9</v>
      </c>
      <c r="I230" t="s">
        <v>11</v>
      </c>
    </row>
    <row r="231" spans="1:9">
      <c r="A231">
        <v>230</v>
      </c>
      <c r="B231" s="1">
        <v>19462</v>
      </c>
      <c r="C231" t="s">
        <v>11</v>
      </c>
      <c r="D231" s="1">
        <v>43099</v>
      </c>
      <c r="E231">
        <v>64</v>
      </c>
      <c r="F231" t="s">
        <v>21</v>
      </c>
      <c r="G231" t="s">
        <v>25</v>
      </c>
      <c r="H231" t="s">
        <v>25</v>
      </c>
      <c r="I231" t="s">
        <v>11</v>
      </c>
    </row>
    <row r="232" spans="1:9">
      <c r="A232">
        <v>231</v>
      </c>
      <c r="B232" s="1">
        <v>19903</v>
      </c>
      <c r="C232" t="s">
        <v>11</v>
      </c>
      <c r="D232" s="1">
        <v>42972</v>
      </c>
      <c r="E232">
        <v>63</v>
      </c>
      <c r="F232" t="s">
        <v>21</v>
      </c>
      <c r="G232" t="s">
        <v>25</v>
      </c>
      <c r="H232" t="s">
        <v>9</v>
      </c>
      <c r="I232" t="s">
        <v>9</v>
      </c>
    </row>
    <row r="233" spans="1:9">
      <c r="A233">
        <v>232</v>
      </c>
      <c r="B233" s="1">
        <v>12724</v>
      </c>
      <c r="C233" t="s">
        <v>9</v>
      </c>
      <c r="D233" s="1">
        <v>43307</v>
      </c>
      <c r="E233">
        <v>83</v>
      </c>
      <c r="F233" t="s">
        <v>10</v>
      </c>
      <c r="G233" t="s">
        <v>25</v>
      </c>
      <c r="H233" t="s">
        <v>25</v>
      </c>
      <c r="I233" t="s">
        <v>25</v>
      </c>
    </row>
    <row r="234" spans="1:9">
      <c r="A234">
        <v>233</v>
      </c>
      <c r="B234" s="1">
        <v>17522</v>
      </c>
      <c r="C234" t="s">
        <v>11</v>
      </c>
      <c r="D234" s="1">
        <v>43044</v>
      </c>
      <c r="E234">
        <v>69</v>
      </c>
      <c r="F234" t="s">
        <v>21</v>
      </c>
      <c r="G234" t="s">
        <v>25</v>
      </c>
      <c r="H234" t="s">
        <v>25</v>
      </c>
      <c r="I234" t="s">
        <v>25</v>
      </c>
    </row>
    <row r="235" spans="1:9">
      <c r="A235">
        <v>234</v>
      </c>
      <c r="B235" s="1">
        <v>18166</v>
      </c>
      <c r="C235" t="s">
        <v>11</v>
      </c>
      <c r="D235" s="1">
        <v>43330</v>
      </c>
      <c r="E235">
        <v>68</v>
      </c>
      <c r="F235" t="s">
        <v>10</v>
      </c>
      <c r="G235" t="s">
        <v>25</v>
      </c>
      <c r="H235" t="s">
        <v>25</v>
      </c>
      <c r="I235" t="s">
        <v>11</v>
      </c>
    </row>
    <row r="236" spans="1:9">
      <c r="A236">
        <v>235</v>
      </c>
      <c r="B236" s="1">
        <v>7123</v>
      </c>
      <c r="C236" t="s">
        <v>9</v>
      </c>
      <c r="D236" s="1">
        <v>43010</v>
      </c>
      <c r="E236">
        <v>98</v>
      </c>
      <c r="F236" t="s">
        <v>10</v>
      </c>
      <c r="G236" t="s">
        <v>25</v>
      </c>
      <c r="H236" t="s">
        <v>25</v>
      </c>
      <c r="I236" t="s">
        <v>25</v>
      </c>
    </row>
    <row r="237" spans="1:9">
      <c r="A237">
        <v>236</v>
      </c>
      <c r="B237" s="1">
        <v>16467</v>
      </c>
      <c r="C237" t="s">
        <v>11</v>
      </c>
      <c r="D237" s="1">
        <v>43111</v>
      </c>
      <c r="E237">
        <v>72</v>
      </c>
      <c r="F237" t="s">
        <v>21</v>
      </c>
      <c r="G237" t="s">
        <v>25</v>
      </c>
      <c r="H237" t="s">
        <v>9</v>
      </c>
      <c r="I237" t="s">
        <v>11</v>
      </c>
    </row>
    <row r="238" spans="1:9">
      <c r="A238">
        <v>237</v>
      </c>
      <c r="B238" s="1">
        <v>20138</v>
      </c>
      <c r="C238" t="s">
        <v>11</v>
      </c>
      <c r="D238" s="1">
        <v>43198</v>
      </c>
      <c r="E238">
        <v>63</v>
      </c>
      <c r="F238" t="s">
        <v>21</v>
      </c>
      <c r="G238" t="s">
        <v>25</v>
      </c>
      <c r="H238" t="s">
        <v>25</v>
      </c>
      <c r="I238" t="s">
        <v>25</v>
      </c>
    </row>
    <row r="239" spans="1:9">
      <c r="A239">
        <v>238</v>
      </c>
      <c r="B239" s="1">
        <v>17927</v>
      </c>
      <c r="C239" t="s">
        <v>11</v>
      </c>
      <c r="D239" s="1">
        <v>43101</v>
      </c>
      <c r="E239">
        <v>69</v>
      </c>
      <c r="F239" t="s">
        <v>21</v>
      </c>
      <c r="G239" t="s">
        <v>25</v>
      </c>
      <c r="H239" t="s">
        <v>25</v>
      </c>
      <c r="I239" t="s">
        <v>25</v>
      </c>
    </row>
    <row r="240" spans="1:9">
      <c r="A240">
        <v>239</v>
      </c>
      <c r="B240" s="1">
        <v>6024</v>
      </c>
      <c r="C240" t="s">
        <v>9</v>
      </c>
      <c r="D240" s="1">
        <v>43039</v>
      </c>
      <c r="E240">
        <v>101</v>
      </c>
      <c r="F240" t="s">
        <v>10</v>
      </c>
      <c r="G240" t="s">
        <v>25</v>
      </c>
      <c r="H240" t="s">
        <v>25</v>
      </c>
      <c r="I240" t="s">
        <v>25</v>
      </c>
    </row>
    <row r="241" spans="1:9">
      <c r="A241">
        <v>240</v>
      </c>
      <c r="B241" s="1">
        <v>19441</v>
      </c>
      <c r="C241" t="s">
        <v>11</v>
      </c>
      <c r="D241" s="1">
        <v>43162</v>
      </c>
      <c r="E241">
        <v>65</v>
      </c>
      <c r="F241" t="s">
        <v>10</v>
      </c>
      <c r="G241" t="s">
        <v>25</v>
      </c>
      <c r="H241" t="s">
        <v>25</v>
      </c>
      <c r="I241" t="s">
        <v>25</v>
      </c>
    </row>
    <row r="242" spans="1:9">
      <c r="A242">
        <v>241</v>
      </c>
      <c r="B242" s="1">
        <v>26848</v>
      </c>
      <c r="C242" t="s">
        <v>9</v>
      </c>
      <c r="D242" s="1">
        <v>43335</v>
      </c>
      <c r="E242">
        <v>45</v>
      </c>
      <c r="F242" t="s">
        <v>21</v>
      </c>
      <c r="G242" t="s">
        <v>25</v>
      </c>
      <c r="H242" t="s">
        <v>25</v>
      </c>
      <c r="I242" t="s">
        <v>25</v>
      </c>
    </row>
    <row r="243" spans="1:9">
      <c r="A243">
        <v>242</v>
      </c>
      <c r="B243" s="1">
        <v>11328</v>
      </c>
      <c r="C243" t="s">
        <v>9</v>
      </c>
      <c r="D243" s="1">
        <v>43099</v>
      </c>
      <c r="E243">
        <v>86</v>
      </c>
      <c r="F243" t="s">
        <v>10</v>
      </c>
      <c r="G243" t="s">
        <v>25</v>
      </c>
      <c r="H243" t="s">
        <v>25</v>
      </c>
      <c r="I243" t="s">
        <v>25</v>
      </c>
    </row>
    <row r="244" spans="1:9">
      <c r="A244">
        <v>243</v>
      </c>
      <c r="B244" s="1">
        <v>24175</v>
      </c>
      <c r="C244" t="s">
        <v>9</v>
      </c>
      <c r="D244" s="1">
        <v>43251</v>
      </c>
      <c r="E244">
        <v>52</v>
      </c>
      <c r="F244" t="s">
        <v>21</v>
      </c>
      <c r="G244" t="s">
        <v>25</v>
      </c>
      <c r="H244" t="s">
        <v>25</v>
      </c>
      <c r="I244" t="s">
        <v>25</v>
      </c>
    </row>
    <row r="245" spans="1:9">
      <c r="A245">
        <v>244</v>
      </c>
      <c r="B245" s="1">
        <v>17601</v>
      </c>
      <c r="C245" t="s">
        <v>11</v>
      </c>
      <c r="D245" s="1">
        <v>43153</v>
      </c>
      <c r="E245">
        <v>69</v>
      </c>
      <c r="F245" t="s">
        <v>10</v>
      </c>
      <c r="G245" t="s">
        <v>25</v>
      </c>
      <c r="H245" t="s">
        <v>25</v>
      </c>
      <c r="I245" t="s">
        <v>25</v>
      </c>
    </row>
    <row r="246" spans="1:9">
      <c r="A246">
        <v>245</v>
      </c>
      <c r="B246" s="1">
        <v>14582</v>
      </c>
      <c r="C246" t="s">
        <v>9</v>
      </c>
      <c r="D246" s="1">
        <v>43289</v>
      </c>
      <c r="E246">
        <v>78</v>
      </c>
      <c r="F246" t="s">
        <v>21</v>
      </c>
      <c r="G246" t="s">
        <v>25</v>
      </c>
      <c r="H246" t="s">
        <v>25</v>
      </c>
      <c r="I246" t="s">
        <v>25</v>
      </c>
    </row>
    <row r="247" spans="1:9">
      <c r="A247">
        <v>246</v>
      </c>
      <c r="B247" s="1">
        <v>16706</v>
      </c>
      <c r="C247" t="s">
        <v>11</v>
      </c>
      <c r="D247" s="1">
        <v>43168</v>
      </c>
      <c r="E247">
        <v>63</v>
      </c>
      <c r="F247" t="s">
        <v>21</v>
      </c>
      <c r="G247" t="s">
        <v>25</v>
      </c>
      <c r="H247" t="s">
        <v>25</v>
      </c>
      <c r="I247" t="s">
        <v>25</v>
      </c>
    </row>
    <row r="248" spans="1:9">
      <c r="A248">
        <v>247</v>
      </c>
      <c r="B248" s="1">
        <v>15084</v>
      </c>
      <c r="C248" t="s">
        <v>9</v>
      </c>
      <c r="D248" s="1">
        <v>43261</v>
      </c>
      <c r="E248">
        <v>77</v>
      </c>
      <c r="F248" t="s">
        <v>21</v>
      </c>
      <c r="G248" t="s">
        <v>25</v>
      </c>
      <c r="H248" t="s">
        <v>25</v>
      </c>
      <c r="I248" t="s">
        <v>11</v>
      </c>
    </row>
    <row r="249" spans="1:9">
      <c r="A249">
        <v>248</v>
      </c>
      <c r="B249" s="1">
        <v>14228</v>
      </c>
      <c r="C249" t="s">
        <v>9</v>
      </c>
      <c r="D249" s="1">
        <v>43060</v>
      </c>
      <c r="E249">
        <v>78</v>
      </c>
      <c r="F249" t="s">
        <v>10</v>
      </c>
      <c r="G249" t="s">
        <v>25</v>
      </c>
      <c r="H249" t="s">
        <v>25</v>
      </c>
      <c r="I249" t="s">
        <v>25</v>
      </c>
    </row>
    <row r="250" spans="1:9">
      <c r="A250">
        <v>249</v>
      </c>
      <c r="B250" s="1">
        <v>22140</v>
      </c>
      <c r="C250" t="s">
        <v>11</v>
      </c>
      <c r="D250" s="1">
        <v>42995</v>
      </c>
      <c r="E250">
        <v>57</v>
      </c>
      <c r="F250" t="s">
        <v>21</v>
      </c>
      <c r="G250" t="s">
        <v>25</v>
      </c>
      <c r="H250" t="s">
        <v>25</v>
      </c>
      <c r="I250" t="s">
        <v>25</v>
      </c>
    </row>
    <row r="251" spans="1:9">
      <c r="A251">
        <v>250</v>
      </c>
      <c r="B251" s="1">
        <v>20111</v>
      </c>
      <c r="C251" t="s">
        <v>11</v>
      </c>
      <c r="D251" s="1">
        <v>43163</v>
      </c>
      <c r="E251">
        <v>63</v>
      </c>
      <c r="F251" t="s">
        <v>10</v>
      </c>
      <c r="G251" t="s">
        <v>25</v>
      </c>
      <c r="H251" t="s">
        <v>25</v>
      </c>
      <c r="I251" t="s">
        <v>25</v>
      </c>
    </row>
    <row r="252" spans="1:9">
      <c r="A252">
        <v>251</v>
      </c>
      <c r="B252" s="1">
        <v>9584</v>
      </c>
      <c r="C252" t="s">
        <v>9</v>
      </c>
      <c r="D252" s="1">
        <v>43093</v>
      </c>
      <c r="E252">
        <v>91</v>
      </c>
      <c r="F252" t="s">
        <v>10</v>
      </c>
      <c r="G252" t="s">
        <v>25</v>
      </c>
      <c r="H252" t="s">
        <v>25</v>
      </c>
      <c r="I252" t="s">
        <v>25</v>
      </c>
    </row>
    <row r="253" spans="1:9">
      <c r="A253">
        <v>252</v>
      </c>
      <c r="B253" s="1">
        <v>17724</v>
      </c>
      <c r="C253" t="s">
        <v>11</v>
      </c>
      <c r="D253" s="1">
        <v>43220</v>
      </c>
      <c r="E253">
        <v>69</v>
      </c>
      <c r="F253" t="s">
        <v>21</v>
      </c>
      <c r="G253" t="s">
        <v>25</v>
      </c>
      <c r="H253" t="s">
        <v>25</v>
      </c>
      <c r="I253" t="s">
        <v>25</v>
      </c>
    </row>
    <row r="254" spans="1:9">
      <c r="A254">
        <v>253</v>
      </c>
      <c r="B254" s="1">
        <v>21394</v>
      </c>
      <c r="C254" t="s">
        <v>9</v>
      </c>
      <c r="D254" s="1">
        <v>43286</v>
      </c>
      <c r="E254">
        <v>59</v>
      </c>
      <c r="F254" t="s">
        <v>21</v>
      </c>
      <c r="G254" t="s">
        <v>25</v>
      </c>
      <c r="H254" t="s">
        <v>25</v>
      </c>
      <c r="I254" t="s">
        <v>25</v>
      </c>
    </row>
    <row r="255" spans="1:9">
      <c r="A255">
        <v>254</v>
      </c>
      <c r="B255" s="1">
        <v>25226</v>
      </c>
      <c r="C255" t="s">
        <v>9</v>
      </c>
      <c r="D255" s="1">
        <v>43057</v>
      </c>
      <c r="E255">
        <v>48</v>
      </c>
      <c r="F255" t="s">
        <v>10</v>
      </c>
      <c r="G255" t="s">
        <v>25</v>
      </c>
      <c r="H255" t="s">
        <v>25</v>
      </c>
      <c r="I255" t="s">
        <v>25</v>
      </c>
    </row>
    <row r="256" spans="1:9">
      <c r="A256">
        <v>255</v>
      </c>
      <c r="B256" s="1">
        <v>17154</v>
      </c>
      <c r="C256" t="s">
        <v>11</v>
      </c>
      <c r="D256" s="1">
        <v>43260</v>
      </c>
      <c r="E256">
        <v>71</v>
      </c>
      <c r="F256" t="s">
        <v>21</v>
      </c>
      <c r="G256" t="s">
        <v>25</v>
      </c>
      <c r="H256" t="s">
        <v>25</v>
      </c>
      <c r="I256" t="s">
        <v>25</v>
      </c>
    </row>
    <row r="257" spans="1:9">
      <c r="A257">
        <v>256</v>
      </c>
      <c r="B257" s="1">
        <v>21041</v>
      </c>
      <c r="C257" t="s">
        <v>11</v>
      </c>
      <c r="D257" s="1">
        <v>43217</v>
      </c>
      <c r="E257">
        <v>60</v>
      </c>
      <c r="F257" t="s">
        <v>10</v>
      </c>
      <c r="G257" t="s">
        <v>25</v>
      </c>
      <c r="H257" t="s">
        <v>25</v>
      </c>
      <c r="I257" t="s">
        <v>25</v>
      </c>
    </row>
    <row r="258" spans="1:9">
      <c r="A258">
        <v>257</v>
      </c>
      <c r="B258" s="1">
        <v>24394</v>
      </c>
      <c r="C258" t="s">
        <v>9</v>
      </c>
      <c r="D258" s="1">
        <v>43029</v>
      </c>
      <c r="E258">
        <v>51</v>
      </c>
      <c r="F258" t="s">
        <v>21</v>
      </c>
      <c r="G258" t="s">
        <v>25</v>
      </c>
      <c r="H258" t="s">
        <v>25</v>
      </c>
      <c r="I258" t="s">
        <v>25</v>
      </c>
    </row>
    <row r="259" spans="1:9">
      <c r="A259">
        <v>258</v>
      </c>
      <c r="B259" s="1">
        <v>15976</v>
      </c>
      <c r="C259" t="s">
        <v>9</v>
      </c>
      <c r="D259" s="1">
        <v>43127</v>
      </c>
      <c r="E259">
        <v>74</v>
      </c>
      <c r="F259" t="s">
        <v>10</v>
      </c>
      <c r="G259" t="s">
        <v>25</v>
      </c>
      <c r="H259" t="s">
        <v>25</v>
      </c>
      <c r="I259" t="s">
        <v>25</v>
      </c>
    </row>
    <row r="260" spans="1:9">
      <c r="A260">
        <v>259</v>
      </c>
      <c r="B260" s="1">
        <v>18648</v>
      </c>
      <c r="C260" t="s">
        <v>11</v>
      </c>
      <c r="D260" s="1">
        <v>43263</v>
      </c>
      <c r="E260">
        <v>67</v>
      </c>
      <c r="F260" t="s">
        <v>21</v>
      </c>
      <c r="G260" t="s">
        <v>25</v>
      </c>
      <c r="H260" t="s">
        <v>25</v>
      </c>
      <c r="I260" t="s">
        <v>25</v>
      </c>
    </row>
    <row r="261" spans="1:9">
      <c r="A261">
        <v>260</v>
      </c>
      <c r="B261" s="1">
        <v>24373</v>
      </c>
      <c r="C261" t="s">
        <v>9</v>
      </c>
      <c r="D261" s="1">
        <v>43098</v>
      </c>
      <c r="E261">
        <v>51</v>
      </c>
      <c r="F261" t="s">
        <v>21</v>
      </c>
      <c r="G261" t="s">
        <v>25</v>
      </c>
      <c r="H261" t="s">
        <v>25</v>
      </c>
      <c r="I261" t="s">
        <v>11</v>
      </c>
    </row>
    <row r="262" spans="1:9">
      <c r="A262">
        <v>261</v>
      </c>
      <c r="B262" s="1">
        <v>15024</v>
      </c>
      <c r="C262" t="s">
        <v>9</v>
      </c>
      <c r="D262" s="1">
        <v>43187</v>
      </c>
      <c r="E262">
        <v>77</v>
      </c>
      <c r="F262" t="s">
        <v>21</v>
      </c>
      <c r="G262" t="s">
        <v>25</v>
      </c>
      <c r="H262" t="s">
        <v>25</v>
      </c>
      <c r="I262" t="s">
        <v>25</v>
      </c>
    </row>
    <row r="263" spans="1:9">
      <c r="A263">
        <v>262</v>
      </c>
      <c r="B263" s="1">
        <v>18743</v>
      </c>
      <c r="C263" t="s">
        <v>11</v>
      </c>
      <c r="D263" s="1">
        <v>43277</v>
      </c>
      <c r="E263">
        <v>67</v>
      </c>
      <c r="F263" t="s">
        <v>10</v>
      </c>
      <c r="G263" t="s">
        <v>25</v>
      </c>
      <c r="H263" t="s">
        <v>25</v>
      </c>
      <c r="I263" t="s">
        <v>25</v>
      </c>
    </row>
    <row r="264" spans="1:9">
      <c r="A264">
        <v>263</v>
      </c>
      <c r="B264" s="1">
        <v>27185</v>
      </c>
      <c r="C264" t="s">
        <v>9</v>
      </c>
      <c r="D264" s="1">
        <v>43170</v>
      </c>
      <c r="E264">
        <v>43</v>
      </c>
      <c r="F264" t="s">
        <v>21</v>
      </c>
      <c r="G264" t="s">
        <v>25</v>
      </c>
      <c r="H264" t="s">
        <v>25</v>
      </c>
      <c r="I264" t="s">
        <v>25</v>
      </c>
    </row>
    <row r="265" spans="1:9">
      <c r="A265">
        <v>264</v>
      </c>
      <c r="B265" s="1">
        <v>9356</v>
      </c>
      <c r="C265" t="s">
        <v>9</v>
      </c>
      <c r="D265" s="1">
        <v>43062</v>
      </c>
      <c r="E265">
        <v>92</v>
      </c>
      <c r="F265" t="s">
        <v>10</v>
      </c>
      <c r="G265" t="s">
        <v>25</v>
      </c>
      <c r="H265" t="s">
        <v>25</v>
      </c>
      <c r="I265" t="s">
        <v>25</v>
      </c>
    </row>
    <row r="266" spans="1:9">
      <c r="A266">
        <v>265</v>
      </c>
      <c r="B266" s="1">
        <v>13955</v>
      </c>
      <c r="C266" t="s">
        <v>9</v>
      </c>
      <c r="D266" s="1">
        <v>43266</v>
      </c>
      <c r="E266">
        <v>80</v>
      </c>
      <c r="F266" t="s">
        <v>10</v>
      </c>
      <c r="G266" t="s">
        <v>25</v>
      </c>
      <c r="H266" t="s">
        <v>25</v>
      </c>
      <c r="I266" t="s">
        <v>25</v>
      </c>
    </row>
    <row r="267" spans="1:9">
      <c r="A267">
        <v>266</v>
      </c>
      <c r="B267" s="1">
        <v>19754</v>
      </c>
      <c r="C267" t="s">
        <v>11</v>
      </c>
      <c r="D267" s="1">
        <v>43016</v>
      </c>
      <c r="E267">
        <v>63</v>
      </c>
      <c r="F267" t="s">
        <v>21</v>
      </c>
      <c r="G267" t="s">
        <v>25</v>
      </c>
      <c r="H267" t="s">
        <v>25</v>
      </c>
      <c r="I267" t="s">
        <v>25</v>
      </c>
    </row>
    <row r="268" spans="1:9">
      <c r="A268">
        <v>267</v>
      </c>
      <c r="B268" s="1">
        <v>17291</v>
      </c>
      <c r="C268" t="s">
        <v>9</v>
      </c>
      <c r="D268" s="1">
        <v>43248</v>
      </c>
      <c r="E268">
        <v>72</v>
      </c>
      <c r="F268" t="s">
        <v>21</v>
      </c>
      <c r="G268" t="s">
        <v>25</v>
      </c>
      <c r="H268" t="s">
        <v>25</v>
      </c>
      <c r="I268" t="s">
        <v>25</v>
      </c>
    </row>
    <row r="269" spans="1:9">
      <c r="A269">
        <v>268</v>
      </c>
      <c r="B269" s="1">
        <v>18037</v>
      </c>
      <c r="C269" t="s">
        <v>11</v>
      </c>
      <c r="D269" s="1">
        <v>43319</v>
      </c>
      <c r="E269">
        <v>60</v>
      </c>
      <c r="F269" t="s">
        <v>21</v>
      </c>
      <c r="G269" t="s">
        <v>25</v>
      </c>
      <c r="H269" t="s">
        <v>25</v>
      </c>
      <c r="I269" t="s">
        <v>25</v>
      </c>
    </row>
    <row r="270" spans="1:9">
      <c r="A270">
        <v>269</v>
      </c>
      <c r="B270" s="1">
        <v>22686</v>
      </c>
      <c r="C270" t="s">
        <v>11</v>
      </c>
      <c r="D270" s="1">
        <v>43213</v>
      </c>
      <c r="E270">
        <v>56</v>
      </c>
      <c r="F270" t="s">
        <v>10</v>
      </c>
      <c r="G270" t="s">
        <v>25</v>
      </c>
      <c r="H270" t="s">
        <v>25</v>
      </c>
      <c r="I270" t="s">
        <v>25</v>
      </c>
    </row>
    <row r="271" spans="1:9">
      <c r="A271">
        <v>270</v>
      </c>
      <c r="B271" s="1">
        <v>23458</v>
      </c>
      <c r="C271" t="s">
        <v>11</v>
      </c>
      <c r="D271" s="1">
        <v>43006</v>
      </c>
      <c r="E271">
        <v>53</v>
      </c>
      <c r="F271" t="s">
        <v>10</v>
      </c>
      <c r="G271" t="s">
        <v>25</v>
      </c>
      <c r="H271" t="s">
        <v>11</v>
      </c>
      <c r="I271" t="s">
        <v>11</v>
      </c>
    </row>
    <row r="272" spans="1:9">
      <c r="A272">
        <v>271</v>
      </c>
      <c r="B272" s="1">
        <v>13938</v>
      </c>
      <c r="C272" t="s">
        <v>9</v>
      </c>
      <c r="D272" s="1">
        <v>42982</v>
      </c>
      <c r="E272">
        <v>79</v>
      </c>
      <c r="F272" t="s">
        <v>21</v>
      </c>
      <c r="G272" t="s">
        <v>25</v>
      </c>
      <c r="H272" t="s">
        <v>25</v>
      </c>
      <c r="I272" t="s">
        <v>25</v>
      </c>
    </row>
    <row r="273" spans="1:9">
      <c r="A273">
        <v>272</v>
      </c>
      <c r="B273" s="1">
        <v>16327</v>
      </c>
      <c r="C273" t="s">
        <v>9</v>
      </c>
      <c r="D273" s="1">
        <v>43132</v>
      </c>
      <c r="E273">
        <v>73</v>
      </c>
      <c r="F273" t="s">
        <v>10</v>
      </c>
      <c r="G273" t="s">
        <v>25</v>
      </c>
      <c r="H273" t="s">
        <v>25</v>
      </c>
      <c r="I273" t="s">
        <v>25</v>
      </c>
    </row>
    <row r="274" spans="1:9">
      <c r="A274">
        <v>273</v>
      </c>
      <c r="B274" s="1">
        <v>22978</v>
      </c>
      <c r="C274" t="s">
        <v>11</v>
      </c>
      <c r="D274" s="1">
        <v>43058</v>
      </c>
      <c r="E274">
        <v>54</v>
      </c>
      <c r="F274" t="s">
        <v>21</v>
      </c>
      <c r="G274" t="s">
        <v>25</v>
      </c>
      <c r="H274" t="s">
        <v>25</v>
      </c>
      <c r="I274" t="s">
        <v>25</v>
      </c>
    </row>
    <row r="275" spans="1:9">
      <c r="A275">
        <v>274</v>
      </c>
      <c r="B275" s="1">
        <v>18613</v>
      </c>
      <c r="C275" t="s">
        <v>11</v>
      </c>
      <c r="D275" s="1">
        <v>43317</v>
      </c>
      <c r="E275">
        <v>67</v>
      </c>
      <c r="F275" t="s">
        <v>10</v>
      </c>
      <c r="G275" t="s">
        <v>25</v>
      </c>
      <c r="H275" t="s">
        <v>25</v>
      </c>
      <c r="I275" t="s">
        <v>25</v>
      </c>
    </row>
    <row r="276" spans="1:9">
      <c r="A276">
        <v>275</v>
      </c>
      <c r="B276" s="1">
        <v>15382</v>
      </c>
      <c r="C276" t="s">
        <v>9</v>
      </c>
      <c r="D276" s="1">
        <v>43253</v>
      </c>
      <c r="E276">
        <v>76</v>
      </c>
      <c r="F276" t="s">
        <v>10</v>
      </c>
      <c r="G276" t="s">
        <v>25</v>
      </c>
      <c r="H276" t="s">
        <v>25</v>
      </c>
      <c r="I276" t="s">
        <v>25</v>
      </c>
    </row>
    <row r="277" spans="1:9">
      <c r="A277">
        <v>276</v>
      </c>
      <c r="B277" s="1">
        <v>9630</v>
      </c>
      <c r="C277" t="s">
        <v>9</v>
      </c>
      <c r="D277" s="1">
        <v>43160</v>
      </c>
      <c r="E277">
        <v>91</v>
      </c>
      <c r="F277" t="s">
        <v>10</v>
      </c>
      <c r="G277" t="s">
        <v>25</v>
      </c>
      <c r="H277" t="s">
        <v>25</v>
      </c>
      <c r="I277" t="s">
        <v>25</v>
      </c>
    </row>
    <row r="278" spans="1:9">
      <c r="A278">
        <v>277</v>
      </c>
      <c r="B278" s="1">
        <v>21184</v>
      </c>
      <c r="C278" t="s">
        <v>11</v>
      </c>
      <c r="D278" s="1">
        <v>43028</v>
      </c>
      <c r="E278">
        <v>59</v>
      </c>
      <c r="F278" t="s">
        <v>21</v>
      </c>
      <c r="G278" t="s">
        <v>25</v>
      </c>
      <c r="H278" t="s">
        <v>25</v>
      </c>
      <c r="I278" t="s">
        <v>11</v>
      </c>
    </row>
    <row r="279" spans="1:9">
      <c r="A279">
        <v>278</v>
      </c>
      <c r="B279" s="1">
        <v>12284</v>
      </c>
      <c r="C279" t="s">
        <v>9</v>
      </c>
      <c r="D279" s="1">
        <v>43282</v>
      </c>
      <c r="E279">
        <v>84</v>
      </c>
      <c r="F279" t="s">
        <v>21</v>
      </c>
      <c r="G279" t="s">
        <v>25</v>
      </c>
      <c r="H279" t="s">
        <v>25</v>
      </c>
      <c r="I279" t="s">
        <v>25</v>
      </c>
    </row>
    <row r="280" spans="1:9">
      <c r="A280">
        <v>279</v>
      </c>
      <c r="B280" s="1">
        <v>11095</v>
      </c>
      <c r="C280" t="s">
        <v>9</v>
      </c>
      <c r="D280" s="1">
        <v>43088</v>
      </c>
      <c r="E280">
        <v>87</v>
      </c>
      <c r="F280" t="s">
        <v>10</v>
      </c>
      <c r="G280" t="s">
        <v>25</v>
      </c>
      <c r="H280" t="s">
        <v>25</v>
      </c>
      <c r="I280" t="s">
        <v>11</v>
      </c>
    </row>
    <row r="281" spans="1:9">
      <c r="A281">
        <v>280</v>
      </c>
      <c r="B281" s="1">
        <v>24946</v>
      </c>
      <c r="C281" t="s">
        <v>9</v>
      </c>
      <c r="D281" s="1">
        <v>43211</v>
      </c>
      <c r="E281">
        <v>50</v>
      </c>
      <c r="F281" t="s">
        <v>21</v>
      </c>
      <c r="G281" t="s">
        <v>25</v>
      </c>
      <c r="H281" t="s">
        <v>25</v>
      </c>
      <c r="I281" t="s">
        <v>25</v>
      </c>
    </row>
    <row r="282" spans="1:9">
      <c r="A282">
        <v>281</v>
      </c>
      <c r="B282" s="1">
        <v>13423</v>
      </c>
      <c r="C282" t="s">
        <v>9</v>
      </c>
      <c r="D282" s="1">
        <v>43104</v>
      </c>
      <c r="E282">
        <v>81</v>
      </c>
      <c r="F282" t="s">
        <v>21</v>
      </c>
      <c r="G282" t="s">
        <v>25</v>
      </c>
      <c r="H282" t="s">
        <v>25</v>
      </c>
      <c r="I282" t="s">
        <v>11</v>
      </c>
    </row>
    <row r="283" spans="1:9">
      <c r="A283">
        <v>282</v>
      </c>
      <c r="B283" s="1">
        <v>17028</v>
      </c>
      <c r="C283" t="s">
        <v>11</v>
      </c>
      <c r="D283" s="1">
        <v>42984</v>
      </c>
      <c r="E283">
        <v>71</v>
      </c>
      <c r="F283" t="s">
        <v>21</v>
      </c>
      <c r="G283" t="s">
        <v>9</v>
      </c>
      <c r="H283" t="s">
        <v>25</v>
      </c>
      <c r="I283" t="s">
        <v>11</v>
      </c>
    </row>
    <row r="284" spans="1:9">
      <c r="A284">
        <v>283</v>
      </c>
      <c r="B284" s="1">
        <v>21122</v>
      </c>
      <c r="C284" t="s">
        <v>11</v>
      </c>
      <c r="D284" s="1">
        <v>43175</v>
      </c>
      <c r="E284">
        <v>60</v>
      </c>
      <c r="F284" t="s">
        <v>10</v>
      </c>
      <c r="G284" t="s">
        <v>25</v>
      </c>
      <c r="H284" t="s">
        <v>25</v>
      </c>
      <c r="I284" t="s">
        <v>25</v>
      </c>
    </row>
    <row r="285" spans="1:9">
      <c r="A285">
        <v>284</v>
      </c>
      <c r="B285" s="1">
        <v>15510</v>
      </c>
      <c r="C285" t="s">
        <v>9</v>
      </c>
      <c r="D285" s="1">
        <v>43242</v>
      </c>
      <c r="E285">
        <v>75</v>
      </c>
      <c r="F285" t="s">
        <v>21</v>
      </c>
      <c r="G285" t="s">
        <v>25</v>
      </c>
      <c r="H285" t="s">
        <v>25</v>
      </c>
      <c r="I285" t="s">
        <v>25</v>
      </c>
    </row>
    <row r="286" spans="1:9">
      <c r="A286">
        <v>285</v>
      </c>
      <c r="B286" s="1">
        <v>13308</v>
      </c>
      <c r="C286" t="s">
        <v>9</v>
      </c>
      <c r="D286" s="1">
        <v>43151</v>
      </c>
      <c r="E286">
        <v>81</v>
      </c>
      <c r="F286" t="s">
        <v>10</v>
      </c>
      <c r="G286" t="s">
        <v>11</v>
      </c>
      <c r="H286" t="s">
        <v>9</v>
      </c>
      <c r="I286" t="s">
        <v>25</v>
      </c>
    </row>
    <row r="287" spans="1:9">
      <c r="A287">
        <v>286</v>
      </c>
      <c r="B287" s="1">
        <v>17892</v>
      </c>
      <c r="C287" t="s">
        <v>11</v>
      </c>
      <c r="D287" s="1">
        <v>43269</v>
      </c>
      <c r="E287">
        <v>69</v>
      </c>
      <c r="F287" t="s">
        <v>21</v>
      </c>
      <c r="G287" t="s">
        <v>25</v>
      </c>
      <c r="H287" t="s">
        <v>25</v>
      </c>
      <c r="I287" t="s">
        <v>25</v>
      </c>
    </row>
    <row r="288" spans="1:9">
      <c r="A288">
        <v>287</v>
      </c>
      <c r="B288" s="1">
        <v>26600</v>
      </c>
      <c r="C288" t="s">
        <v>9</v>
      </c>
      <c r="D288" s="1">
        <v>43068</v>
      </c>
      <c r="E288">
        <v>45</v>
      </c>
      <c r="F288" t="s">
        <v>21</v>
      </c>
      <c r="G288" t="s">
        <v>25</v>
      </c>
      <c r="H288" t="s">
        <v>25</v>
      </c>
      <c r="I288" t="s">
        <v>25</v>
      </c>
    </row>
    <row r="289" spans="1:9">
      <c r="A289">
        <v>288</v>
      </c>
      <c r="B289" s="1">
        <v>12066</v>
      </c>
      <c r="C289" t="s">
        <v>9</v>
      </c>
      <c r="D289" s="1">
        <v>43018</v>
      </c>
      <c r="E289">
        <v>84</v>
      </c>
      <c r="F289" t="s">
        <v>21</v>
      </c>
      <c r="G289" t="s">
        <v>25</v>
      </c>
      <c r="H289" t="s">
        <v>25</v>
      </c>
      <c r="I289" t="s">
        <v>25</v>
      </c>
    </row>
    <row r="290" spans="1:9">
      <c r="A290">
        <v>289</v>
      </c>
      <c r="B290" s="1">
        <v>13391</v>
      </c>
      <c r="C290" t="s">
        <v>9</v>
      </c>
      <c r="D290" s="1">
        <v>43115</v>
      </c>
      <c r="E290">
        <v>81</v>
      </c>
      <c r="F290" t="s">
        <v>10</v>
      </c>
      <c r="G290" t="s">
        <v>25</v>
      </c>
      <c r="H290" t="s">
        <v>25</v>
      </c>
      <c r="I290" t="s">
        <v>25</v>
      </c>
    </row>
    <row r="291" spans="1:9">
      <c r="A291">
        <v>290</v>
      </c>
      <c r="B291" s="1">
        <v>20534</v>
      </c>
      <c r="C291" t="s">
        <v>11</v>
      </c>
      <c r="D291" s="1">
        <v>42971</v>
      </c>
      <c r="E291">
        <v>61</v>
      </c>
      <c r="F291" t="s">
        <v>10</v>
      </c>
      <c r="G291" t="s">
        <v>25</v>
      </c>
      <c r="H291" t="s">
        <v>25</v>
      </c>
      <c r="I291" t="s">
        <v>25</v>
      </c>
    </row>
    <row r="292" spans="1:9">
      <c r="A292">
        <v>291</v>
      </c>
      <c r="B292" s="1">
        <v>20052</v>
      </c>
      <c r="C292" t="s">
        <v>11</v>
      </c>
      <c r="D292" s="1">
        <v>43196</v>
      </c>
      <c r="E292">
        <v>63</v>
      </c>
      <c r="F292" t="s">
        <v>21</v>
      </c>
      <c r="G292" t="s">
        <v>25</v>
      </c>
      <c r="H292" t="s">
        <v>25</v>
      </c>
      <c r="I292" t="s">
        <v>25</v>
      </c>
    </row>
    <row r="293" spans="1:9">
      <c r="A293">
        <v>292</v>
      </c>
      <c r="B293" s="1">
        <v>21244</v>
      </c>
      <c r="C293" t="s">
        <v>11</v>
      </c>
      <c r="D293" s="1">
        <v>42992</v>
      </c>
      <c r="E293">
        <v>59</v>
      </c>
      <c r="F293" t="s">
        <v>10</v>
      </c>
      <c r="G293" t="s">
        <v>25</v>
      </c>
      <c r="H293" t="s">
        <v>25</v>
      </c>
      <c r="I293" t="s">
        <v>25</v>
      </c>
    </row>
    <row r="294" spans="1:9">
      <c r="A294">
        <v>293</v>
      </c>
      <c r="B294" s="1">
        <v>15412</v>
      </c>
      <c r="C294" t="s">
        <v>9</v>
      </c>
      <c r="D294" s="1">
        <v>43041</v>
      </c>
      <c r="E294">
        <v>75</v>
      </c>
      <c r="F294" t="s">
        <v>21</v>
      </c>
      <c r="G294" t="s">
        <v>25</v>
      </c>
      <c r="H294" t="s">
        <v>25</v>
      </c>
      <c r="I294" t="s">
        <v>25</v>
      </c>
    </row>
    <row r="295" spans="1:9">
      <c r="A295">
        <v>294</v>
      </c>
      <c r="B295" s="1">
        <v>19238</v>
      </c>
      <c r="C295" t="s">
        <v>11</v>
      </c>
      <c r="D295" s="1">
        <v>43306</v>
      </c>
      <c r="E295">
        <v>65</v>
      </c>
      <c r="F295" t="s">
        <v>21</v>
      </c>
      <c r="G295" t="s">
        <v>25</v>
      </c>
      <c r="H295" t="s">
        <v>25</v>
      </c>
      <c r="I295" t="s">
        <v>25</v>
      </c>
    </row>
    <row r="296" spans="1:9">
      <c r="A296">
        <v>295</v>
      </c>
      <c r="B296" s="1">
        <v>33429</v>
      </c>
      <c r="C296" t="s">
        <v>9</v>
      </c>
      <c r="D296" s="1">
        <v>43205</v>
      </c>
      <c r="E296">
        <v>26</v>
      </c>
      <c r="F296" t="s">
        <v>10</v>
      </c>
      <c r="G296" t="s">
        <v>25</v>
      </c>
      <c r="H296" t="s">
        <v>25</v>
      </c>
      <c r="I296" t="s">
        <v>25</v>
      </c>
    </row>
    <row r="297" spans="1:9">
      <c r="A297">
        <v>296</v>
      </c>
      <c r="B297" s="1">
        <v>13048</v>
      </c>
      <c r="C297" t="s">
        <v>9</v>
      </c>
      <c r="D297" s="1">
        <v>43075</v>
      </c>
      <c r="E297">
        <v>82</v>
      </c>
      <c r="F297" t="s">
        <v>21</v>
      </c>
      <c r="G297" t="s">
        <v>25</v>
      </c>
      <c r="H297" t="s">
        <v>25</v>
      </c>
      <c r="I297" t="s">
        <v>25</v>
      </c>
    </row>
    <row r="298" spans="1:9">
      <c r="A298">
        <v>297</v>
      </c>
      <c r="B298" s="1">
        <v>21083</v>
      </c>
      <c r="C298" t="s">
        <v>11</v>
      </c>
      <c r="D298" s="1">
        <v>43259</v>
      </c>
      <c r="E298">
        <v>60</v>
      </c>
      <c r="F298" t="s">
        <v>10</v>
      </c>
      <c r="G298" t="s">
        <v>25</v>
      </c>
      <c r="H298" t="s">
        <v>25</v>
      </c>
      <c r="I298" t="s">
        <v>25</v>
      </c>
    </row>
    <row r="299" spans="1:9">
      <c r="A299">
        <v>298</v>
      </c>
      <c r="B299" s="1">
        <v>16523</v>
      </c>
      <c r="C299" t="s">
        <v>9</v>
      </c>
      <c r="D299" s="1">
        <v>43132</v>
      </c>
      <c r="E299">
        <v>72</v>
      </c>
      <c r="F299" t="s">
        <v>21</v>
      </c>
      <c r="G299" t="s">
        <v>25</v>
      </c>
      <c r="H299" t="s">
        <v>25</v>
      </c>
      <c r="I299" t="s">
        <v>25</v>
      </c>
    </row>
    <row r="300" spans="1:9">
      <c r="A300">
        <v>299</v>
      </c>
      <c r="B300" s="1">
        <v>25594</v>
      </c>
      <c r="C300" t="s">
        <v>9</v>
      </c>
      <c r="D300" s="1">
        <v>43012</v>
      </c>
      <c r="E300">
        <v>47</v>
      </c>
      <c r="F300" t="s">
        <v>10</v>
      </c>
      <c r="G300" t="s">
        <v>25</v>
      </c>
      <c r="H300" t="s">
        <v>25</v>
      </c>
      <c r="I300" t="s">
        <v>25</v>
      </c>
    </row>
    <row r="301" spans="1:9">
      <c r="A301">
        <v>300</v>
      </c>
      <c r="B301" s="1">
        <v>12275</v>
      </c>
      <c r="C301" t="s">
        <v>9</v>
      </c>
      <c r="D301" s="1">
        <v>43314</v>
      </c>
      <c r="E301">
        <v>84</v>
      </c>
      <c r="F301" t="s">
        <v>10</v>
      </c>
      <c r="G301" t="s">
        <v>25</v>
      </c>
      <c r="H301" t="s">
        <v>25</v>
      </c>
      <c r="I301" t="s">
        <v>25</v>
      </c>
    </row>
    <row r="302" spans="1:9">
      <c r="A302">
        <v>301</v>
      </c>
      <c r="B302" s="1">
        <v>8017</v>
      </c>
      <c r="C302" t="s">
        <v>96</v>
      </c>
      <c r="E302">
        <v>96</v>
      </c>
      <c r="F302" t="s">
        <v>97</v>
      </c>
      <c r="G302" t="s">
        <v>98</v>
      </c>
      <c r="H302" t="s">
        <v>98</v>
      </c>
      <c r="I302" t="s">
        <v>99</v>
      </c>
    </row>
    <row r="303" spans="1:9">
      <c r="A303">
        <v>302</v>
      </c>
      <c r="B303" s="1">
        <v>16995</v>
      </c>
      <c r="C303" t="s">
        <v>99</v>
      </c>
      <c r="E303">
        <v>71</v>
      </c>
      <c r="F303" t="s">
        <v>97</v>
      </c>
      <c r="G303" t="s">
        <v>98</v>
      </c>
      <c r="H303" t="s">
        <v>98</v>
      </c>
      <c r="I303" t="s">
        <v>99</v>
      </c>
    </row>
    <row r="304" spans="1:9">
      <c r="A304">
        <v>303</v>
      </c>
      <c r="B304" s="1">
        <v>8064</v>
      </c>
      <c r="C304" t="s">
        <v>96</v>
      </c>
      <c r="E304">
        <v>96</v>
      </c>
      <c r="F304" t="s">
        <v>100</v>
      </c>
      <c r="G304" t="s">
        <v>98</v>
      </c>
      <c r="H304" t="s">
        <v>98</v>
      </c>
      <c r="I304" t="s">
        <v>96</v>
      </c>
    </row>
    <row r="305" spans="1:9">
      <c r="A305">
        <v>304</v>
      </c>
      <c r="B305" s="1">
        <v>20354</v>
      </c>
      <c r="C305" t="s">
        <v>99</v>
      </c>
      <c r="E305">
        <v>62</v>
      </c>
      <c r="F305" t="s">
        <v>97</v>
      </c>
      <c r="G305" t="s">
        <v>98</v>
      </c>
      <c r="H305" t="s">
        <v>98</v>
      </c>
      <c r="I305" t="s">
        <v>99</v>
      </c>
    </row>
    <row r="306" spans="1:9">
      <c r="A306">
        <v>305</v>
      </c>
      <c r="B306" s="1">
        <v>17156</v>
      </c>
      <c r="C306" t="s">
        <v>99</v>
      </c>
      <c r="E306">
        <v>71</v>
      </c>
      <c r="F306" t="s">
        <v>97</v>
      </c>
      <c r="G306" t="s">
        <v>98</v>
      </c>
      <c r="H306" t="s">
        <v>98</v>
      </c>
      <c r="I306" t="s">
        <v>99</v>
      </c>
    </row>
    <row r="307" spans="1:9">
      <c r="A307">
        <v>306</v>
      </c>
      <c r="B307" s="1">
        <v>12707</v>
      </c>
      <c r="C307" t="s">
        <v>96</v>
      </c>
      <c r="E307">
        <v>83</v>
      </c>
      <c r="F307" t="s">
        <v>97</v>
      </c>
      <c r="G307" t="s">
        <v>98</v>
      </c>
      <c r="H307" t="s">
        <v>98</v>
      </c>
      <c r="I307" t="s">
        <v>96</v>
      </c>
    </row>
    <row r="308" spans="1:9">
      <c r="A308">
        <v>307</v>
      </c>
      <c r="B308" s="1">
        <v>14279</v>
      </c>
      <c r="C308" t="s">
        <v>96</v>
      </c>
      <c r="E308">
        <v>79</v>
      </c>
      <c r="F308" t="s">
        <v>97</v>
      </c>
      <c r="G308" t="s">
        <v>98</v>
      </c>
      <c r="H308" t="s">
        <v>98</v>
      </c>
      <c r="I308" t="s">
        <v>99</v>
      </c>
    </row>
    <row r="309" spans="1:9">
      <c r="A309">
        <v>308</v>
      </c>
      <c r="B309" s="1">
        <v>26292</v>
      </c>
      <c r="C309" t="s">
        <v>96</v>
      </c>
      <c r="E309">
        <v>46</v>
      </c>
      <c r="F309" t="s">
        <v>97</v>
      </c>
      <c r="G309" t="s">
        <v>98</v>
      </c>
      <c r="H309" t="s">
        <v>98</v>
      </c>
      <c r="I309" t="s">
        <v>96</v>
      </c>
    </row>
    <row r="310" spans="1:9">
      <c r="A310">
        <v>309</v>
      </c>
      <c r="B310" s="1">
        <v>20977</v>
      </c>
      <c r="C310" t="s">
        <v>99</v>
      </c>
      <c r="E310">
        <v>61</v>
      </c>
      <c r="F310" t="s">
        <v>100</v>
      </c>
      <c r="G310" t="s">
        <v>98</v>
      </c>
      <c r="H310" t="s">
        <v>98</v>
      </c>
      <c r="I310" t="s">
        <v>99</v>
      </c>
    </row>
    <row r="311" spans="1:9">
      <c r="A311">
        <v>310</v>
      </c>
      <c r="B311" s="1">
        <v>18425</v>
      </c>
      <c r="C311" t="s">
        <v>99</v>
      </c>
      <c r="E311">
        <v>68</v>
      </c>
      <c r="F311" t="s">
        <v>100</v>
      </c>
      <c r="G311" t="s">
        <v>98</v>
      </c>
      <c r="H311" t="s">
        <v>98</v>
      </c>
      <c r="I311" t="s">
        <v>99</v>
      </c>
    </row>
    <row r="312" spans="1:9">
      <c r="A312">
        <v>311</v>
      </c>
      <c r="B312" s="1">
        <v>20865</v>
      </c>
      <c r="C312" t="s">
        <v>99</v>
      </c>
      <c r="E312">
        <v>61</v>
      </c>
      <c r="F312" t="s">
        <v>97</v>
      </c>
      <c r="G312" t="s">
        <v>98</v>
      </c>
      <c r="H312" t="s">
        <v>98</v>
      </c>
      <c r="I312" t="s">
        <v>96</v>
      </c>
    </row>
    <row r="313" spans="1:9">
      <c r="A313">
        <v>312</v>
      </c>
      <c r="B313" s="1">
        <v>11860</v>
      </c>
      <c r="C313" t="s">
        <v>96</v>
      </c>
      <c r="E313">
        <v>85</v>
      </c>
      <c r="F313" t="s">
        <v>97</v>
      </c>
      <c r="G313" t="s">
        <v>98</v>
      </c>
      <c r="H313" t="s">
        <v>98</v>
      </c>
      <c r="I313" t="s">
        <v>99</v>
      </c>
    </row>
    <row r="314" spans="1:9">
      <c r="A314">
        <v>313</v>
      </c>
      <c r="B314" s="1">
        <v>7472</v>
      </c>
      <c r="C314" t="s">
        <v>96</v>
      </c>
      <c r="E314">
        <v>97</v>
      </c>
      <c r="F314" t="s">
        <v>97</v>
      </c>
      <c r="G314" t="s">
        <v>98</v>
      </c>
      <c r="H314" t="s">
        <v>98</v>
      </c>
      <c r="I314" t="s">
        <v>99</v>
      </c>
    </row>
    <row r="315" spans="1:9">
      <c r="A315">
        <v>314</v>
      </c>
      <c r="B315" s="1">
        <v>16372</v>
      </c>
      <c r="C315" t="s">
        <v>96</v>
      </c>
      <c r="E315">
        <v>73</v>
      </c>
      <c r="F315" t="s">
        <v>100</v>
      </c>
      <c r="G315" t="s">
        <v>98</v>
      </c>
      <c r="H315" t="s">
        <v>98</v>
      </c>
      <c r="I315" t="s">
        <v>96</v>
      </c>
    </row>
    <row r="316" spans="1:9">
      <c r="A316">
        <v>315</v>
      </c>
      <c r="B316" s="1">
        <v>10380</v>
      </c>
      <c r="C316" t="s">
        <v>96</v>
      </c>
      <c r="E316">
        <v>90</v>
      </c>
      <c r="F316" t="s">
        <v>100</v>
      </c>
      <c r="G316" t="s">
        <v>98</v>
      </c>
      <c r="H316" t="s">
        <v>98</v>
      </c>
      <c r="I316" t="s">
        <v>99</v>
      </c>
    </row>
    <row r="317" spans="1:9">
      <c r="A317">
        <v>316</v>
      </c>
      <c r="B317" s="1">
        <v>16148</v>
      </c>
      <c r="C317" t="s">
        <v>96</v>
      </c>
      <c r="E317">
        <v>74</v>
      </c>
      <c r="F317" t="s">
        <v>100</v>
      </c>
      <c r="G317" t="s">
        <v>98</v>
      </c>
      <c r="H317" t="s">
        <v>98</v>
      </c>
      <c r="I317" t="s">
        <v>96</v>
      </c>
    </row>
    <row r="318" spans="1:9">
      <c r="A318">
        <v>317</v>
      </c>
      <c r="B318" s="1">
        <v>11387</v>
      </c>
      <c r="C318" t="s">
        <v>96</v>
      </c>
      <c r="E318">
        <v>87</v>
      </c>
      <c r="F318" t="s">
        <v>97</v>
      </c>
      <c r="G318" t="s">
        <v>98</v>
      </c>
      <c r="H318" t="s">
        <v>98</v>
      </c>
      <c r="I318" t="s">
        <v>99</v>
      </c>
    </row>
    <row r="319" spans="1:9">
      <c r="A319">
        <v>318</v>
      </c>
      <c r="B319" s="1">
        <v>12790</v>
      </c>
      <c r="C319" t="s">
        <v>96</v>
      </c>
      <c r="E319">
        <v>83</v>
      </c>
      <c r="F319" t="s">
        <v>97</v>
      </c>
      <c r="G319" t="s">
        <v>98</v>
      </c>
      <c r="H319" t="s">
        <v>98</v>
      </c>
      <c r="I319" t="s">
        <v>96</v>
      </c>
    </row>
    <row r="320" spans="1:9">
      <c r="A320">
        <v>319</v>
      </c>
      <c r="B320" s="1">
        <v>8325</v>
      </c>
      <c r="C320" t="s">
        <v>96</v>
      </c>
      <c r="E320">
        <v>95</v>
      </c>
      <c r="F320" t="s">
        <v>97</v>
      </c>
      <c r="G320" t="s">
        <v>98</v>
      </c>
      <c r="H320" t="s">
        <v>98</v>
      </c>
      <c r="I320" t="s">
        <v>99</v>
      </c>
    </row>
    <row r="321" spans="1:9">
      <c r="A321">
        <v>320</v>
      </c>
      <c r="B321" s="1">
        <v>9481</v>
      </c>
      <c r="C321" t="s">
        <v>96</v>
      </c>
      <c r="E321">
        <v>92</v>
      </c>
      <c r="F321" t="s">
        <v>100</v>
      </c>
      <c r="G321" t="s">
        <v>98</v>
      </c>
      <c r="H321" t="s">
        <v>98</v>
      </c>
      <c r="I321" t="s">
        <v>99</v>
      </c>
    </row>
    <row r="322" spans="1:9">
      <c r="A322">
        <v>321</v>
      </c>
      <c r="B322" s="1">
        <v>39801</v>
      </c>
      <c r="C322" t="s">
        <v>96</v>
      </c>
      <c r="E322">
        <v>9</v>
      </c>
      <c r="F322" t="s">
        <v>100</v>
      </c>
      <c r="G322" t="s">
        <v>98</v>
      </c>
      <c r="H322" t="s">
        <v>98</v>
      </c>
      <c r="I322" t="s">
        <v>96</v>
      </c>
    </row>
    <row r="323" spans="1:9">
      <c r="A323">
        <v>322</v>
      </c>
      <c r="B323" s="1">
        <v>35951</v>
      </c>
      <c r="C323" t="s">
        <v>96</v>
      </c>
      <c r="E323">
        <v>19</v>
      </c>
      <c r="F323" t="s">
        <v>100</v>
      </c>
      <c r="G323" t="s">
        <v>98</v>
      </c>
      <c r="H323" t="s">
        <v>98</v>
      </c>
      <c r="I323" t="s">
        <v>96</v>
      </c>
    </row>
    <row r="324" spans="1:9">
      <c r="A324">
        <v>323</v>
      </c>
      <c r="B324" s="1">
        <v>10380</v>
      </c>
      <c r="C324" t="s">
        <v>96</v>
      </c>
      <c r="E324">
        <v>90</v>
      </c>
      <c r="F324" t="s">
        <v>100</v>
      </c>
      <c r="G324" t="s">
        <v>98</v>
      </c>
      <c r="H324" t="s">
        <v>98</v>
      </c>
      <c r="I324" t="s">
        <v>99</v>
      </c>
    </row>
    <row r="325" spans="1:9">
      <c r="A325">
        <v>324</v>
      </c>
      <c r="B325" s="1">
        <v>11947</v>
      </c>
      <c r="C325" t="s">
        <v>96</v>
      </c>
      <c r="E325">
        <v>85</v>
      </c>
      <c r="F325" t="s">
        <v>97</v>
      </c>
      <c r="G325" t="s">
        <v>98</v>
      </c>
      <c r="H325" t="s">
        <v>98</v>
      </c>
      <c r="I325" t="s">
        <v>99</v>
      </c>
    </row>
    <row r="326" spans="1:9">
      <c r="A326">
        <v>325</v>
      </c>
      <c r="B326" s="1">
        <v>30386</v>
      </c>
      <c r="C326" t="s">
        <v>96</v>
      </c>
      <c r="E326">
        <v>35</v>
      </c>
      <c r="F326" t="s">
        <v>100</v>
      </c>
      <c r="G326" t="s">
        <v>98</v>
      </c>
      <c r="H326" t="s">
        <v>98</v>
      </c>
      <c r="I326" t="s">
        <v>96</v>
      </c>
    </row>
    <row r="327" spans="1:9">
      <c r="A327">
        <v>326</v>
      </c>
      <c r="B327" s="1">
        <v>7998</v>
      </c>
      <c r="C327" t="s">
        <v>96</v>
      </c>
      <c r="E327">
        <v>96</v>
      </c>
      <c r="F327" t="s">
        <v>97</v>
      </c>
      <c r="G327" t="s">
        <v>98</v>
      </c>
      <c r="H327" t="s">
        <v>98</v>
      </c>
      <c r="I327" t="s">
        <v>99</v>
      </c>
    </row>
    <row r="328" spans="1:9">
      <c r="A328">
        <v>327</v>
      </c>
      <c r="B328" s="1">
        <v>13897</v>
      </c>
      <c r="C328" t="s">
        <v>96</v>
      </c>
      <c r="E328">
        <v>80</v>
      </c>
      <c r="F328" t="s">
        <v>97</v>
      </c>
      <c r="G328" t="s">
        <v>98</v>
      </c>
      <c r="H328" t="s">
        <v>98</v>
      </c>
      <c r="I328" t="s">
        <v>99</v>
      </c>
    </row>
    <row r="329" spans="1:9">
      <c r="A329">
        <v>328</v>
      </c>
      <c r="B329" s="1">
        <v>20797</v>
      </c>
      <c r="C329" t="s">
        <v>99</v>
      </c>
      <c r="E329">
        <v>61</v>
      </c>
      <c r="F329" t="s">
        <v>100</v>
      </c>
      <c r="G329" t="s">
        <v>98</v>
      </c>
      <c r="H329" t="s">
        <v>98</v>
      </c>
      <c r="I329" t="s">
        <v>99</v>
      </c>
    </row>
    <row r="330" spans="1:9">
      <c r="A330">
        <v>329</v>
      </c>
      <c r="B330" s="1">
        <v>25310</v>
      </c>
      <c r="C330" t="s">
        <v>96</v>
      </c>
      <c r="E330">
        <v>49</v>
      </c>
      <c r="F330" t="s">
        <v>100</v>
      </c>
      <c r="G330" t="s">
        <v>98</v>
      </c>
      <c r="H330" t="s">
        <v>98</v>
      </c>
      <c r="I330" t="s">
        <v>99</v>
      </c>
    </row>
    <row r="331" spans="1:9">
      <c r="A331">
        <v>330</v>
      </c>
      <c r="B331" s="1">
        <v>15619</v>
      </c>
      <c r="C331" t="s">
        <v>96</v>
      </c>
      <c r="E331">
        <v>75</v>
      </c>
      <c r="F331" t="s">
        <v>100</v>
      </c>
      <c r="G331" t="s">
        <v>98</v>
      </c>
      <c r="H331" t="s">
        <v>98</v>
      </c>
      <c r="I331" t="s">
        <v>99</v>
      </c>
    </row>
    <row r="332" spans="1:9">
      <c r="A332">
        <v>331</v>
      </c>
      <c r="B332" s="1">
        <v>20122</v>
      </c>
      <c r="C332" t="s">
        <v>99</v>
      </c>
      <c r="E332">
        <v>63</v>
      </c>
      <c r="F332" t="s">
        <v>100</v>
      </c>
      <c r="G332" t="s">
        <v>98</v>
      </c>
      <c r="H332" t="s">
        <v>98</v>
      </c>
      <c r="I332" t="s">
        <v>99</v>
      </c>
    </row>
    <row r="333" spans="1:9">
      <c r="A333">
        <v>332</v>
      </c>
      <c r="B333" s="1">
        <v>22815</v>
      </c>
      <c r="C333" t="s">
        <v>99</v>
      </c>
      <c r="E333">
        <v>56</v>
      </c>
      <c r="F333" t="s">
        <v>100</v>
      </c>
      <c r="G333" t="s">
        <v>98</v>
      </c>
      <c r="H333" t="s">
        <v>98</v>
      </c>
      <c r="I333" t="s">
        <v>99</v>
      </c>
    </row>
    <row r="334" spans="1:9">
      <c r="A334">
        <v>333</v>
      </c>
      <c r="B334" s="1">
        <v>15961</v>
      </c>
      <c r="C334" t="s">
        <v>96</v>
      </c>
      <c r="E334">
        <v>74</v>
      </c>
      <c r="F334" t="s">
        <v>100</v>
      </c>
      <c r="G334" t="s">
        <v>98</v>
      </c>
      <c r="H334" t="s">
        <v>98</v>
      </c>
      <c r="I334" t="s">
        <v>99</v>
      </c>
    </row>
    <row r="335" spans="1:9">
      <c r="A335">
        <v>334</v>
      </c>
      <c r="B335" s="1">
        <v>16769</v>
      </c>
      <c r="C335" t="s">
        <v>96</v>
      </c>
      <c r="E335">
        <v>72</v>
      </c>
      <c r="F335" t="s">
        <v>100</v>
      </c>
      <c r="G335" t="s">
        <v>98</v>
      </c>
      <c r="H335" t="s">
        <v>98</v>
      </c>
      <c r="I335" t="s">
        <v>99</v>
      </c>
    </row>
    <row r="336" spans="1:9">
      <c r="A336">
        <v>335</v>
      </c>
      <c r="B336" s="1">
        <v>12045</v>
      </c>
      <c r="C336" t="s">
        <v>96</v>
      </c>
      <c r="E336">
        <v>85</v>
      </c>
      <c r="F336" t="s">
        <v>97</v>
      </c>
      <c r="G336" t="s">
        <v>98</v>
      </c>
      <c r="H336" t="s">
        <v>98</v>
      </c>
      <c r="I336" t="s">
        <v>99</v>
      </c>
    </row>
    <row r="337" spans="1:9">
      <c r="A337">
        <v>336</v>
      </c>
      <c r="B337" s="1">
        <v>15740</v>
      </c>
      <c r="C337" t="s">
        <v>96</v>
      </c>
      <c r="E337">
        <v>75</v>
      </c>
      <c r="F337" t="s">
        <v>97</v>
      </c>
      <c r="G337" t="s">
        <v>98</v>
      </c>
      <c r="H337" t="s">
        <v>98</v>
      </c>
      <c r="I337" t="s">
        <v>96</v>
      </c>
    </row>
    <row r="338" spans="1:9">
      <c r="A338">
        <v>337</v>
      </c>
      <c r="B338" s="1">
        <v>20208</v>
      </c>
      <c r="C338" t="s">
        <v>99</v>
      </c>
      <c r="E338">
        <v>63</v>
      </c>
      <c r="F338" t="s">
        <v>100</v>
      </c>
      <c r="G338" t="s">
        <v>98</v>
      </c>
      <c r="H338" t="s">
        <v>98</v>
      </c>
      <c r="I338" t="s">
        <v>99</v>
      </c>
    </row>
    <row r="339" spans="1:9">
      <c r="A339">
        <v>338</v>
      </c>
      <c r="B339" s="1">
        <v>19081</v>
      </c>
      <c r="C339" t="s">
        <v>99</v>
      </c>
      <c r="E339">
        <v>66</v>
      </c>
      <c r="F339" t="s">
        <v>100</v>
      </c>
      <c r="G339" t="s">
        <v>98</v>
      </c>
      <c r="H339" t="s">
        <v>98</v>
      </c>
      <c r="I339" t="s">
        <v>99</v>
      </c>
    </row>
    <row r="340" spans="1:9">
      <c r="A340">
        <v>339</v>
      </c>
      <c r="B340" s="1">
        <v>18668</v>
      </c>
      <c r="C340" t="s">
        <v>99</v>
      </c>
      <c r="E340">
        <v>67</v>
      </c>
      <c r="F340" t="s">
        <v>97</v>
      </c>
      <c r="G340" t="s">
        <v>98</v>
      </c>
      <c r="H340" t="s">
        <v>98</v>
      </c>
      <c r="I340" t="s">
        <v>99</v>
      </c>
    </row>
    <row r="341" spans="1:9">
      <c r="A341">
        <v>340</v>
      </c>
      <c r="B341" s="1">
        <v>26753</v>
      </c>
      <c r="C341" t="s">
        <v>96</v>
      </c>
      <c r="E341">
        <v>45</v>
      </c>
      <c r="F341" t="s">
        <v>97</v>
      </c>
      <c r="G341" t="s">
        <v>98</v>
      </c>
      <c r="H341" t="s">
        <v>98</v>
      </c>
      <c r="I341" t="s">
        <v>99</v>
      </c>
    </row>
    <row r="342" spans="1:9">
      <c r="A342">
        <v>341</v>
      </c>
      <c r="B342" s="1">
        <v>8674</v>
      </c>
      <c r="C342" t="s">
        <v>96</v>
      </c>
      <c r="E342">
        <v>94</v>
      </c>
      <c r="F342" t="s">
        <v>97</v>
      </c>
      <c r="G342" t="s">
        <v>98</v>
      </c>
      <c r="H342" t="s">
        <v>98</v>
      </c>
      <c r="I342" t="s">
        <v>99</v>
      </c>
    </row>
    <row r="343" spans="1:9">
      <c r="A343">
        <v>342</v>
      </c>
      <c r="B343" s="1">
        <v>11380</v>
      </c>
      <c r="C343" t="s">
        <v>96</v>
      </c>
      <c r="E343">
        <v>87</v>
      </c>
      <c r="F343" t="s">
        <v>97</v>
      </c>
      <c r="G343" t="s">
        <v>98</v>
      </c>
      <c r="H343" t="s">
        <v>98</v>
      </c>
      <c r="I343" t="s">
        <v>96</v>
      </c>
    </row>
    <row r="344" spans="1:9">
      <c r="A344">
        <v>343</v>
      </c>
      <c r="B344" s="1">
        <v>11816</v>
      </c>
      <c r="C344" t="s">
        <v>96</v>
      </c>
      <c r="E344">
        <v>86</v>
      </c>
      <c r="F344" t="s">
        <v>97</v>
      </c>
      <c r="G344" t="s">
        <v>98</v>
      </c>
      <c r="H344" t="s">
        <v>98</v>
      </c>
      <c r="I344" t="s">
        <v>99</v>
      </c>
    </row>
    <row r="345" spans="1:9">
      <c r="A345">
        <v>344</v>
      </c>
      <c r="B345" s="1">
        <v>20525</v>
      </c>
      <c r="C345" t="s">
        <v>99</v>
      </c>
      <c r="E345">
        <v>62</v>
      </c>
      <c r="F345" t="s">
        <v>100</v>
      </c>
      <c r="G345" t="s">
        <v>98</v>
      </c>
      <c r="H345" t="s">
        <v>98</v>
      </c>
      <c r="I345" t="s">
        <v>99</v>
      </c>
    </row>
    <row r="346" spans="1:9">
      <c r="A346">
        <v>345</v>
      </c>
      <c r="B346" s="1">
        <v>15234</v>
      </c>
      <c r="C346" t="s">
        <v>96</v>
      </c>
      <c r="E346">
        <v>76</v>
      </c>
      <c r="F346" t="s">
        <v>100</v>
      </c>
      <c r="G346" t="s">
        <v>98</v>
      </c>
      <c r="H346" t="s">
        <v>98</v>
      </c>
      <c r="I346" t="s">
        <v>96</v>
      </c>
    </row>
    <row r="347" spans="1:9">
      <c r="A347">
        <v>346</v>
      </c>
      <c r="B347" s="1">
        <v>15725</v>
      </c>
      <c r="C347" t="s">
        <v>96</v>
      </c>
      <c r="E347">
        <v>75</v>
      </c>
      <c r="F347" t="s">
        <v>97</v>
      </c>
      <c r="G347" t="s">
        <v>98</v>
      </c>
      <c r="H347" t="s">
        <v>98</v>
      </c>
      <c r="I347" t="s">
        <v>99</v>
      </c>
    </row>
    <row r="348" spans="1:9">
      <c r="A348">
        <v>347</v>
      </c>
      <c r="B348" s="1">
        <v>12869</v>
      </c>
      <c r="C348" t="s">
        <v>96</v>
      </c>
      <c r="E348">
        <v>83</v>
      </c>
      <c r="F348" t="s">
        <v>100</v>
      </c>
      <c r="G348" t="s">
        <v>98</v>
      </c>
      <c r="H348" t="s">
        <v>98</v>
      </c>
      <c r="I348" t="s">
        <v>99</v>
      </c>
    </row>
    <row r="349" spans="1:9">
      <c r="A349">
        <v>348</v>
      </c>
      <c r="B349" s="1">
        <v>15866</v>
      </c>
      <c r="C349" t="s">
        <v>96</v>
      </c>
      <c r="E349">
        <v>74</v>
      </c>
      <c r="F349" t="s">
        <v>100</v>
      </c>
      <c r="G349" t="s">
        <v>98</v>
      </c>
      <c r="H349" t="s">
        <v>98</v>
      </c>
      <c r="I349" t="s">
        <v>99</v>
      </c>
    </row>
    <row r="350" spans="1:9">
      <c r="A350">
        <v>349</v>
      </c>
      <c r="B350" s="1">
        <v>16029</v>
      </c>
      <c r="C350" t="s">
        <v>96</v>
      </c>
      <c r="E350">
        <v>74</v>
      </c>
      <c r="F350" t="s">
        <v>97</v>
      </c>
      <c r="G350" t="s">
        <v>98</v>
      </c>
      <c r="H350" t="s">
        <v>98</v>
      </c>
      <c r="I350" t="s">
        <v>99</v>
      </c>
    </row>
    <row r="351" spans="1:9">
      <c r="A351">
        <v>350</v>
      </c>
      <c r="B351" s="1">
        <v>29563</v>
      </c>
      <c r="C351" t="s">
        <v>96</v>
      </c>
      <c r="E351">
        <v>37</v>
      </c>
      <c r="F351" t="s">
        <v>100</v>
      </c>
      <c r="G351" t="s">
        <v>98</v>
      </c>
      <c r="H351" t="s">
        <v>98</v>
      </c>
      <c r="I351" t="s">
        <v>96</v>
      </c>
    </row>
    <row r="352" spans="1:9">
      <c r="A352">
        <v>351</v>
      </c>
      <c r="B352" s="1">
        <v>14061</v>
      </c>
      <c r="C352" t="s">
        <v>96</v>
      </c>
      <c r="E352">
        <v>79</v>
      </c>
      <c r="F352" t="s">
        <v>97</v>
      </c>
      <c r="G352" t="s">
        <v>98</v>
      </c>
      <c r="H352" t="s">
        <v>98</v>
      </c>
      <c r="I352" t="s">
        <v>99</v>
      </c>
    </row>
    <row r="353" spans="1:9">
      <c r="A353">
        <v>352</v>
      </c>
      <c r="B353" s="1">
        <v>10246</v>
      </c>
      <c r="C353" t="s">
        <v>96</v>
      </c>
      <c r="E353">
        <v>90</v>
      </c>
      <c r="F353" t="s">
        <v>100</v>
      </c>
      <c r="G353" t="s">
        <v>98</v>
      </c>
      <c r="H353" t="s">
        <v>98</v>
      </c>
      <c r="I353" t="s">
        <v>99</v>
      </c>
    </row>
    <row r="354" spans="1:9">
      <c r="A354">
        <v>353</v>
      </c>
      <c r="B354" s="1">
        <v>15699</v>
      </c>
      <c r="C354" t="s">
        <v>96</v>
      </c>
      <c r="E354">
        <v>75</v>
      </c>
      <c r="F354" t="s">
        <v>97</v>
      </c>
      <c r="G354" t="s">
        <v>98</v>
      </c>
      <c r="H354" t="s">
        <v>98</v>
      </c>
      <c r="I354" t="s">
        <v>99</v>
      </c>
    </row>
    <row r="355" spans="1:9">
      <c r="A355">
        <v>354</v>
      </c>
      <c r="B355" s="1">
        <v>18847</v>
      </c>
      <c r="C355" t="s">
        <v>99</v>
      </c>
      <c r="E355">
        <v>66</v>
      </c>
      <c r="F355" t="s">
        <v>97</v>
      </c>
      <c r="G355" t="s">
        <v>98</v>
      </c>
      <c r="H355" t="s">
        <v>98</v>
      </c>
      <c r="I355" t="s">
        <v>99</v>
      </c>
    </row>
    <row r="356" spans="1:9">
      <c r="A356">
        <v>355</v>
      </c>
      <c r="B356" s="1">
        <v>15234</v>
      </c>
      <c r="C356" t="s">
        <v>96</v>
      </c>
      <c r="E356">
        <v>76</v>
      </c>
      <c r="F356" t="s">
        <v>97</v>
      </c>
      <c r="G356" t="s">
        <v>98</v>
      </c>
      <c r="H356" t="s">
        <v>98</v>
      </c>
      <c r="I356" t="s">
        <v>99</v>
      </c>
    </row>
    <row r="357" spans="1:9">
      <c r="A357">
        <v>356</v>
      </c>
      <c r="B357" s="1">
        <v>9250</v>
      </c>
      <c r="C357" t="s">
        <v>96</v>
      </c>
      <c r="E357">
        <v>93</v>
      </c>
      <c r="F357" t="s">
        <v>100</v>
      </c>
      <c r="G357" t="s">
        <v>98</v>
      </c>
      <c r="H357" t="s">
        <v>98</v>
      </c>
      <c r="I357" t="s">
        <v>99</v>
      </c>
    </row>
    <row r="358" spans="1:9">
      <c r="A358">
        <v>357</v>
      </c>
      <c r="B358" s="1">
        <v>16594</v>
      </c>
      <c r="C358" t="s">
        <v>96</v>
      </c>
      <c r="E358">
        <v>74</v>
      </c>
      <c r="F358" t="s">
        <v>100</v>
      </c>
      <c r="G358" t="s">
        <v>98</v>
      </c>
      <c r="H358" t="s">
        <v>98</v>
      </c>
      <c r="I358" t="s">
        <v>99</v>
      </c>
    </row>
    <row r="359" spans="1:9">
      <c r="A359">
        <v>358</v>
      </c>
      <c r="B359" s="1">
        <v>28416</v>
      </c>
      <c r="C359" t="s">
        <v>96</v>
      </c>
      <c r="E359">
        <v>40</v>
      </c>
      <c r="F359" t="s">
        <v>100</v>
      </c>
      <c r="G359" t="s">
        <v>98</v>
      </c>
      <c r="H359" t="s">
        <v>98</v>
      </c>
      <c r="I359" t="s">
        <v>96</v>
      </c>
    </row>
    <row r="360" spans="1:9">
      <c r="A360">
        <v>359</v>
      </c>
      <c r="B360" s="1">
        <v>6698</v>
      </c>
      <c r="C360" t="s">
        <v>96</v>
      </c>
      <c r="E360">
        <v>100</v>
      </c>
      <c r="F360" t="s">
        <v>97</v>
      </c>
      <c r="G360" t="s">
        <v>98</v>
      </c>
      <c r="H360" t="s">
        <v>98</v>
      </c>
      <c r="I360" t="s">
        <v>99</v>
      </c>
    </row>
    <row r="361" spans="1:9">
      <c r="A361">
        <v>360</v>
      </c>
      <c r="B361" s="1">
        <v>16554</v>
      </c>
      <c r="C361" t="s">
        <v>96</v>
      </c>
      <c r="E361">
        <v>73</v>
      </c>
      <c r="F361" t="s">
        <v>100</v>
      </c>
      <c r="G361" t="s">
        <v>98</v>
      </c>
      <c r="H361" t="s">
        <v>98</v>
      </c>
      <c r="I361" t="s">
        <v>99</v>
      </c>
    </row>
    <row r="362" spans="1:9">
      <c r="A362">
        <v>361</v>
      </c>
      <c r="B362" s="1">
        <v>7855</v>
      </c>
      <c r="C362" t="s">
        <v>96</v>
      </c>
      <c r="E362">
        <v>96</v>
      </c>
      <c r="F362" t="s">
        <v>97</v>
      </c>
      <c r="G362" t="s">
        <v>98</v>
      </c>
      <c r="H362" t="s">
        <v>98</v>
      </c>
      <c r="I362" t="s">
        <v>99</v>
      </c>
    </row>
    <row r="363" spans="1:9">
      <c r="A363">
        <v>362</v>
      </c>
      <c r="B363" s="1">
        <v>12900</v>
      </c>
      <c r="C363" t="s">
        <v>96</v>
      </c>
      <c r="E363">
        <v>83</v>
      </c>
      <c r="F363" t="s">
        <v>100</v>
      </c>
      <c r="G363" t="s">
        <v>98</v>
      </c>
      <c r="H363" t="s">
        <v>98</v>
      </c>
      <c r="I363" t="s">
        <v>99</v>
      </c>
    </row>
    <row r="364" spans="1:9">
      <c r="A364">
        <v>363</v>
      </c>
      <c r="B364" s="1">
        <v>7809</v>
      </c>
      <c r="C364" t="s">
        <v>96</v>
      </c>
      <c r="E364">
        <v>97</v>
      </c>
      <c r="F364" t="s">
        <v>97</v>
      </c>
      <c r="G364" t="s">
        <v>98</v>
      </c>
      <c r="H364" t="s">
        <v>98</v>
      </c>
      <c r="I364" t="s">
        <v>99</v>
      </c>
    </row>
    <row r="365" spans="1:9">
      <c r="A365">
        <v>364</v>
      </c>
      <c r="B365" s="1">
        <v>10707</v>
      </c>
      <c r="C365" t="s">
        <v>96</v>
      </c>
      <c r="E365">
        <v>89</v>
      </c>
      <c r="F365" t="s">
        <v>97</v>
      </c>
      <c r="G365" t="s">
        <v>98</v>
      </c>
      <c r="H365" t="s">
        <v>98</v>
      </c>
      <c r="I365" t="s">
        <v>99</v>
      </c>
    </row>
    <row r="366" spans="1:9">
      <c r="A366">
        <v>365</v>
      </c>
      <c r="B366" s="1">
        <v>24422</v>
      </c>
      <c r="C366" t="s">
        <v>96</v>
      </c>
      <c r="E366">
        <v>51</v>
      </c>
      <c r="F366" t="s">
        <v>97</v>
      </c>
      <c r="G366" t="s">
        <v>98</v>
      </c>
      <c r="H366" t="s">
        <v>98</v>
      </c>
      <c r="I366" t="s">
        <v>96</v>
      </c>
    </row>
    <row r="367" spans="1:9">
      <c r="A367">
        <v>366</v>
      </c>
      <c r="B367" s="1">
        <v>8681</v>
      </c>
      <c r="C367" t="s">
        <v>96</v>
      </c>
      <c r="E367">
        <v>94</v>
      </c>
      <c r="F367" t="s">
        <v>100</v>
      </c>
      <c r="G367" t="s">
        <v>98</v>
      </c>
      <c r="H367" t="s">
        <v>98</v>
      </c>
      <c r="I367" t="s">
        <v>99</v>
      </c>
    </row>
    <row r="368" spans="1:9">
      <c r="A368">
        <v>367</v>
      </c>
      <c r="B368" s="1">
        <v>14055</v>
      </c>
      <c r="C368" t="s">
        <v>96</v>
      </c>
      <c r="E368">
        <v>79</v>
      </c>
      <c r="F368" t="s">
        <v>97</v>
      </c>
      <c r="G368" t="s">
        <v>98</v>
      </c>
      <c r="H368" t="s">
        <v>98</v>
      </c>
      <c r="I368" t="s">
        <v>99</v>
      </c>
    </row>
    <row r="369" spans="1:9">
      <c r="A369">
        <v>368</v>
      </c>
      <c r="B369" s="1">
        <v>9155</v>
      </c>
      <c r="C369" t="s">
        <v>96</v>
      </c>
      <c r="E369">
        <v>93</v>
      </c>
      <c r="F369" t="s">
        <v>97</v>
      </c>
      <c r="G369" t="s">
        <v>98</v>
      </c>
      <c r="H369" t="s">
        <v>98</v>
      </c>
      <c r="I369" t="s">
        <v>99</v>
      </c>
    </row>
    <row r="370" spans="1:9">
      <c r="A370">
        <v>369</v>
      </c>
      <c r="B370" s="1">
        <v>11563</v>
      </c>
      <c r="C370" t="s">
        <v>96</v>
      </c>
      <c r="E370">
        <v>86</v>
      </c>
      <c r="F370" t="s">
        <v>97</v>
      </c>
      <c r="G370" t="s">
        <v>98</v>
      </c>
      <c r="H370" t="s">
        <v>98</v>
      </c>
      <c r="I370" t="s">
        <v>99</v>
      </c>
    </row>
    <row r="371" spans="1:9">
      <c r="A371">
        <v>370</v>
      </c>
      <c r="B371" s="1">
        <v>8579</v>
      </c>
      <c r="C371" t="s">
        <v>96</v>
      </c>
      <c r="E371">
        <v>94</v>
      </c>
      <c r="F371" t="s">
        <v>97</v>
      </c>
      <c r="G371" t="s">
        <v>98</v>
      </c>
      <c r="H371" t="s">
        <v>98</v>
      </c>
      <c r="I371" t="s">
        <v>99</v>
      </c>
    </row>
    <row r="372" spans="1:9">
      <c r="A372">
        <v>371</v>
      </c>
      <c r="B372" s="1">
        <v>11230</v>
      </c>
      <c r="C372" t="s">
        <v>96</v>
      </c>
      <c r="E372">
        <v>87</v>
      </c>
      <c r="F372" t="s">
        <v>97</v>
      </c>
      <c r="G372" t="s">
        <v>98</v>
      </c>
      <c r="H372" t="s">
        <v>98</v>
      </c>
      <c r="I372" t="s">
        <v>99</v>
      </c>
    </row>
    <row r="373" spans="1:9">
      <c r="A373">
        <v>372</v>
      </c>
      <c r="B373" s="1">
        <v>10859</v>
      </c>
      <c r="C373" t="s">
        <v>96</v>
      </c>
      <c r="E373">
        <v>88</v>
      </c>
      <c r="F373" t="s">
        <v>97</v>
      </c>
      <c r="G373" t="s">
        <v>98</v>
      </c>
      <c r="H373" t="s">
        <v>98</v>
      </c>
      <c r="I373" t="s">
        <v>96</v>
      </c>
    </row>
    <row r="374" spans="1:9">
      <c r="A374">
        <v>373</v>
      </c>
      <c r="B374" s="1">
        <v>11614</v>
      </c>
      <c r="C374" t="s">
        <v>96</v>
      </c>
      <c r="E374">
        <v>86</v>
      </c>
      <c r="F374" t="s">
        <v>100</v>
      </c>
      <c r="G374" t="s">
        <v>98</v>
      </c>
      <c r="H374" t="s">
        <v>98</v>
      </c>
      <c r="I374" t="s">
        <v>99</v>
      </c>
    </row>
    <row r="375" spans="1:9">
      <c r="A375">
        <v>374</v>
      </c>
      <c r="B375" s="1">
        <v>16174</v>
      </c>
      <c r="C375" t="s">
        <v>96</v>
      </c>
      <c r="E375">
        <v>74</v>
      </c>
      <c r="F375" t="s">
        <v>97</v>
      </c>
      <c r="G375" t="s">
        <v>98</v>
      </c>
      <c r="H375" t="s">
        <v>98</v>
      </c>
      <c r="I375" t="s">
        <v>99</v>
      </c>
    </row>
    <row r="376" spans="1:9">
      <c r="A376">
        <v>375</v>
      </c>
      <c r="B376" s="1">
        <v>23547</v>
      </c>
      <c r="C376" t="s">
        <v>99</v>
      </c>
      <c r="E376">
        <v>53</v>
      </c>
      <c r="F376" t="s">
        <v>100</v>
      </c>
      <c r="G376" t="s">
        <v>98</v>
      </c>
      <c r="H376" t="s">
        <v>98</v>
      </c>
      <c r="I376" t="s">
        <v>99</v>
      </c>
    </row>
    <row r="377" spans="1:9">
      <c r="A377">
        <v>376</v>
      </c>
      <c r="B377" s="1">
        <v>9179</v>
      </c>
      <c r="C377" t="s">
        <v>96</v>
      </c>
      <c r="E377">
        <v>93</v>
      </c>
      <c r="F377" t="s">
        <v>97</v>
      </c>
      <c r="G377" t="s">
        <v>98</v>
      </c>
      <c r="H377" t="s">
        <v>98</v>
      </c>
      <c r="I377" t="s">
        <v>99</v>
      </c>
    </row>
    <row r="378" spans="1:9">
      <c r="A378">
        <v>377</v>
      </c>
      <c r="B378" s="1">
        <v>17179</v>
      </c>
      <c r="C378" t="s">
        <v>99</v>
      </c>
      <c r="E378">
        <v>70</v>
      </c>
      <c r="F378" t="s">
        <v>100</v>
      </c>
      <c r="G378" t="s">
        <v>98</v>
      </c>
      <c r="H378" t="s">
        <v>98</v>
      </c>
      <c r="I378" t="s">
        <v>96</v>
      </c>
    </row>
    <row r="379" spans="1:9">
      <c r="A379">
        <v>378</v>
      </c>
      <c r="B379" s="1">
        <v>14168</v>
      </c>
      <c r="C379" t="s">
        <v>96</v>
      </c>
      <c r="E379">
        <v>79</v>
      </c>
      <c r="F379" t="s">
        <v>100</v>
      </c>
      <c r="G379" t="s">
        <v>98</v>
      </c>
      <c r="H379" t="s">
        <v>98</v>
      </c>
      <c r="I379" t="s">
        <v>99</v>
      </c>
    </row>
    <row r="380" spans="1:9">
      <c r="A380">
        <v>379</v>
      </c>
      <c r="B380" s="1">
        <v>20033</v>
      </c>
      <c r="C380" t="s">
        <v>99</v>
      </c>
      <c r="E380">
        <v>63</v>
      </c>
      <c r="F380" t="s">
        <v>100</v>
      </c>
      <c r="G380" t="s">
        <v>98</v>
      </c>
      <c r="H380" t="s">
        <v>98</v>
      </c>
      <c r="I380" t="s">
        <v>99</v>
      </c>
    </row>
    <row r="381" spans="1:9">
      <c r="A381">
        <v>380</v>
      </c>
      <c r="B381" s="1">
        <v>8948</v>
      </c>
      <c r="C381" t="s">
        <v>96</v>
      </c>
      <c r="E381">
        <v>93</v>
      </c>
      <c r="F381" t="s">
        <v>100</v>
      </c>
      <c r="G381" t="s">
        <v>98</v>
      </c>
      <c r="H381" t="s">
        <v>98</v>
      </c>
      <c r="I381" t="s">
        <v>99</v>
      </c>
    </row>
    <row r="382" spans="1:9">
      <c r="A382">
        <v>381</v>
      </c>
      <c r="B382" s="1">
        <v>7971</v>
      </c>
      <c r="C382" t="s">
        <v>96</v>
      </c>
      <c r="E382">
        <v>96</v>
      </c>
      <c r="F382" t="s">
        <v>100</v>
      </c>
      <c r="G382" t="s">
        <v>98</v>
      </c>
      <c r="H382" t="s">
        <v>98</v>
      </c>
      <c r="I382" t="s">
        <v>99</v>
      </c>
    </row>
    <row r="383" spans="1:9">
      <c r="A383">
        <v>382</v>
      </c>
      <c r="B383" s="1">
        <v>9940</v>
      </c>
      <c r="C383" t="s">
        <v>96</v>
      </c>
      <c r="E383">
        <v>91</v>
      </c>
      <c r="F383" t="s">
        <v>97</v>
      </c>
      <c r="G383" t="s">
        <v>98</v>
      </c>
      <c r="H383" t="s">
        <v>98</v>
      </c>
      <c r="I383" t="s">
        <v>99</v>
      </c>
    </row>
    <row r="384" spans="1:9">
      <c r="A384">
        <v>383</v>
      </c>
      <c r="B384" s="1">
        <v>10469</v>
      </c>
      <c r="C384" t="s">
        <v>96</v>
      </c>
      <c r="E384">
        <v>89</v>
      </c>
      <c r="F384" t="s">
        <v>97</v>
      </c>
      <c r="G384" t="s">
        <v>98</v>
      </c>
      <c r="H384" t="s">
        <v>98</v>
      </c>
      <c r="I384" t="s">
        <v>99</v>
      </c>
    </row>
    <row r="385" spans="1:9">
      <c r="A385">
        <v>384</v>
      </c>
      <c r="B385" s="1">
        <v>8654</v>
      </c>
      <c r="C385" t="s">
        <v>96</v>
      </c>
      <c r="E385">
        <v>94</v>
      </c>
      <c r="F385" t="s">
        <v>97</v>
      </c>
      <c r="G385" t="s">
        <v>98</v>
      </c>
      <c r="H385" t="s">
        <v>98</v>
      </c>
      <c r="I385" t="s">
        <v>99</v>
      </c>
    </row>
    <row r="386" spans="1:9">
      <c r="A386">
        <v>385</v>
      </c>
      <c r="B386" s="1">
        <v>13791</v>
      </c>
      <c r="C386" t="s">
        <v>96</v>
      </c>
      <c r="E386">
        <v>80</v>
      </c>
      <c r="F386" t="s">
        <v>97</v>
      </c>
      <c r="G386" t="s">
        <v>98</v>
      </c>
      <c r="H386" t="s">
        <v>98</v>
      </c>
      <c r="I386" t="s">
        <v>99</v>
      </c>
    </row>
    <row r="387" spans="1:9">
      <c r="A387">
        <v>386</v>
      </c>
      <c r="B387" s="1">
        <v>18942</v>
      </c>
      <c r="C387" t="s">
        <v>99</v>
      </c>
      <c r="E387">
        <v>66</v>
      </c>
      <c r="F387" t="s">
        <v>97</v>
      </c>
      <c r="G387" t="s">
        <v>98</v>
      </c>
      <c r="H387" t="s">
        <v>98</v>
      </c>
      <c r="I387" t="s">
        <v>99</v>
      </c>
    </row>
    <row r="388" spans="1:9">
      <c r="A388">
        <v>387</v>
      </c>
      <c r="B388" s="1">
        <v>19278</v>
      </c>
      <c r="C388" t="s">
        <v>99</v>
      </c>
      <c r="E388">
        <v>65</v>
      </c>
      <c r="F388" t="s">
        <v>97</v>
      </c>
      <c r="G388" t="s">
        <v>98</v>
      </c>
      <c r="H388" t="s">
        <v>98</v>
      </c>
      <c r="I388" t="s">
        <v>99</v>
      </c>
    </row>
    <row r="389" spans="1:9">
      <c r="A389">
        <v>388</v>
      </c>
      <c r="B389" s="1">
        <v>11466</v>
      </c>
      <c r="C389" t="s">
        <v>96</v>
      </c>
      <c r="E389">
        <v>87</v>
      </c>
      <c r="F389" t="s">
        <v>97</v>
      </c>
      <c r="G389" t="s">
        <v>98</v>
      </c>
      <c r="H389" t="s">
        <v>98</v>
      </c>
      <c r="I389" t="s">
        <v>96</v>
      </c>
    </row>
    <row r="390" spans="1:9">
      <c r="A390">
        <v>389</v>
      </c>
      <c r="B390" s="1">
        <v>15260</v>
      </c>
      <c r="C390" t="s">
        <v>96</v>
      </c>
      <c r="E390">
        <v>76</v>
      </c>
      <c r="F390" t="s">
        <v>97</v>
      </c>
      <c r="G390" t="s">
        <v>98</v>
      </c>
      <c r="H390" t="s">
        <v>98</v>
      </c>
      <c r="I390" t="s">
        <v>99</v>
      </c>
    </row>
    <row r="391" spans="1:9">
      <c r="A391">
        <v>390</v>
      </c>
      <c r="B391" s="1">
        <v>11348</v>
      </c>
      <c r="C391" t="s">
        <v>96</v>
      </c>
      <c r="E391">
        <v>86</v>
      </c>
      <c r="F391" t="s">
        <v>97</v>
      </c>
      <c r="G391" t="s">
        <v>98</v>
      </c>
      <c r="H391" t="s">
        <v>98</v>
      </c>
      <c r="I391" t="s">
        <v>99</v>
      </c>
    </row>
    <row r="392" spans="1:9">
      <c r="A392">
        <v>391</v>
      </c>
      <c r="B392" s="1">
        <v>16086</v>
      </c>
      <c r="C392" t="s">
        <v>96</v>
      </c>
      <c r="E392">
        <v>73</v>
      </c>
      <c r="F392" t="s">
        <v>100</v>
      </c>
      <c r="G392" t="s">
        <v>98</v>
      </c>
      <c r="H392" t="s">
        <v>98</v>
      </c>
      <c r="I392" t="s">
        <v>99</v>
      </c>
    </row>
    <row r="393" spans="1:9">
      <c r="A393">
        <v>392</v>
      </c>
      <c r="B393" s="1">
        <v>17895</v>
      </c>
      <c r="C393" t="s">
        <v>99</v>
      </c>
      <c r="E393">
        <v>70</v>
      </c>
      <c r="F393" t="s">
        <v>97</v>
      </c>
      <c r="G393" t="s">
        <v>98</v>
      </c>
      <c r="H393" t="s">
        <v>98</v>
      </c>
      <c r="I393" t="s">
        <v>99</v>
      </c>
    </row>
    <row r="394" spans="1:9">
      <c r="A394">
        <v>393</v>
      </c>
      <c r="B394" s="1">
        <v>17631</v>
      </c>
      <c r="C394" t="s">
        <v>99</v>
      </c>
      <c r="E394">
        <v>70</v>
      </c>
      <c r="F394" t="s">
        <v>97</v>
      </c>
      <c r="G394" t="s">
        <v>98</v>
      </c>
      <c r="H394" t="s">
        <v>98</v>
      </c>
      <c r="I394" t="s">
        <v>99</v>
      </c>
    </row>
    <row r="395" spans="1:9">
      <c r="A395">
        <v>394</v>
      </c>
      <c r="B395" s="1">
        <v>10180</v>
      </c>
      <c r="C395" t="s">
        <v>96</v>
      </c>
      <c r="E395">
        <v>90</v>
      </c>
      <c r="F395" t="s">
        <v>97</v>
      </c>
      <c r="G395" t="s">
        <v>98</v>
      </c>
      <c r="H395" t="s">
        <v>98</v>
      </c>
      <c r="I395" t="s">
        <v>99</v>
      </c>
    </row>
    <row r="396" spans="1:9">
      <c r="A396">
        <v>395</v>
      </c>
      <c r="B396" s="1">
        <v>9293</v>
      </c>
      <c r="C396" t="s">
        <v>96</v>
      </c>
      <c r="E396">
        <v>94</v>
      </c>
      <c r="F396" t="s">
        <v>97</v>
      </c>
      <c r="G396" t="s">
        <v>98</v>
      </c>
      <c r="H396" t="s">
        <v>98</v>
      </c>
      <c r="I396" t="s">
        <v>99</v>
      </c>
    </row>
    <row r="397" spans="1:9">
      <c r="A397">
        <v>396</v>
      </c>
      <c r="B397" s="1">
        <v>10300</v>
      </c>
      <c r="C397" t="s">
        <v>96</v>
      </c>
      <c r="E397">
        <v>90</v>
      </c>
      <c r="F397" t="s">
        <v>100</v>
      </c>
      <c r="G397" t="s">
        <v>98</v>
      </c>
      <c r="H397" t="s">
        <v>98</v>
      </c>
      <c r="I397" t="s">
        <v>99</v>
      </c>
    </row>
    <row r="398" spans="1:9">
      <c r="A398">
        <v>397</v>
      </c>
      <c r="B398" s="1">
        <v>22427</v>
      </c>
      <c r="C398" t="s">
        <v>99</v>
      </c>
      <c r="E398">
        <v>57</v>
      </c>
      <c r="F398" t="s">
        <v>97</v>
      </c>
      <c r="G398" t="s">
        <v>98</v>
      </c>
      <c r="H398" t="s">
        <v>98</v>
      </c>
      <c r="I398" t="s">
        <v>99</v>
      </c>
    </row>
    <row r="399" spans="1:9">
      <c r="A399">
        <v>398</v>
      </c>
      <c r="B399" s="1">
        <v>26559</v>
      </c>
      <c r="C399" t="s">
        <v>96</v>
      </c>
      <c r="E399">
        <v>45</v>
      </c>
      <c r="F399" t="s">
        <v>100</v>
      </c>
      <c r="G399" t="s">
        <v>98</v>
      </c>
      <c r="H399" t="s">
        <v>98</v>
      </c>
      <c r="I399" t="s">
        <v>96</v>
      </c>
    </row>
    <row r="400" spans="1:9">
      <c r="A400">
        <v>399</v>
      </c>
      <c r="B400" s="1">
        <v>18044</v>
      </c>
      <c r="C400" t="s">
        <v>99</v>
      </c>
      <c r="E400">
        <v>69</v>
      </c>
      <c r="F400" t="s">
        <v>97</v>
      </c>
      <c r="G400" t="s">
        <v>98</v>
      </c>
      <c r="H400" t="s">
        <v>98</v>
      </c>
      <c r="I400" t="s">
        <v>99</v>
      </c>
    </row>
    <row r="401" spans="1:9">
      <c r="A401">
        <v>400</v>
      </c>
      <c r="B401" s="1">
        <v>22093</v>
      </c>
      <c r="C401" t="s">
        <v>99</v>
      </c>
      <c r="E401">
        <v>57</v>
      </c>
      <c r="F401" t="s">
        <v>100</v>
      </c>
      <c r="G401" t="s">
        <v>98</v>
      </c>
      <c r="H401" t="s">
        <v>98</v>
      </c>
      <c r="I401" t="s">
        <v>99</v>
      </c>
    </row>
    <row r="402" spans="1:9">
      <c r="A402">
        <v>401</v>
      </c>
      <c r="B402" s="1">
        <v>9109</v>
      </c>
      <c r="C402" t="s">
        <v>101</v>
      </c>
      <c r="E402">
        <v>93</v>
      </c>
      <c r="F402" t="s">
        <v>102</v>
      </c>
      <c r="G402" t="s">
        <v>98</v>
      </c>
      <c r="H402" t="s">
        <v>98</v>
      </c>
      <c r="I402" t="s">
        <v>98</v>
      </c>
    </row>
    <row r="403" spans="1:9">
      <c r="A403">
        <v>402</v>
      </c>
      <c r="B403" s="1">
        <v>11290</v>
      </c>
      <c r="C403" t="s">
        <v>101</v>
      </c>
      <c r="E403">
        <v>87</v>
      </c>
      <c r="F403" t="s">
        <v>103</v>
      </c>
      <c r="G403" t="s">
        <v>98</v>
      </c>
      <c r="H403" t="s">
        <v>98</v>
      </c>
      <c r="I403" t="s">
        <v>104</v>
      </c>
    </row>
    <row r="404" spans="1:9">
      <c r="A404">
        <v>403</v>
      </c>
      <c r="B404" s="1">
        <v>16756</v>
      </c>
      <c r="C404" t="s">
        <v>101</v>
      </c>
      <c r="E404">
        <v>72</v>
      </c>
      <c r="F404" t="s">
        <v>103</v>
      </c>
      <c r="G404" t="s">
        <v>98</v>
      </c>
      <c r="H404" t="s">
        <v>98</v>
      </c>
      <c r="I404" t="s">
        <v>99</v>
      </c>
    </row>
    <row r="405" spans="1:9">
      <c r="A405">
        <v>404</v>
      </c>
      <c r="B405" s="1">
        <v>11464</v>
      </c>
      <c r="C405" t="s">
        <v>96</v>
      </c>
      <c r="E405">
        <v>86</v>
      </c>
      <c r="F405" t="s">
        <v>103</v>
      </c>
      <c r="G405" t="s">
        <v>98</v>
      </c>
      <c r="H405" t="s">
        <v>98</v>
      </c>
      <c r="I405" t="s">
        <v>99</v>
      </c>
    </row>
    <row r="406" spans="1:9">
      <c r="A406">
        <v>405</v>
      </c>
      <c r="B406" s="1">
        <v>16018</v>
      </c>
      <c r="C406" t="s">
        <v>96</v>
      </c>
      <c r="E406">
        <v>74</v>
      </c>
      <c r="F406" t="s">
        <v>100</v>
      </c>
      <c r="G406" t="s">
        <v>98</v>
      </c>
      <c r="H406" t="s">
        <v>98</v>
      </c>
      <c r="I406" t="s">
        <v>99</v>
      </c>
    </row>
    <row r="407" spans="1:9">
      <c r="A407">
        <v>406</v>
      </c>
      <c r="B407" s="1">
        <v>20110</v>
      </c>
      <c r="C407" t="s">
        <v>99</v>
      </c>
      <c r="E407">
        <v>62</v>
      </c>
      <c r="F407" t="s">
        <v>100</v>
      </c>
      <c r="G407" t="s">
        <v>99</v>
      </c>
      <c r="H407" t="s">
        <v>105</v>
      </c>
      <c r="I407" t="s">
        <v>99</v>
      </c>
    </row>
    <row r="408" spans="1:9">
      <c r="A408">
        <v>407</v>
      </c>
      <c r="B408" s="1">
        <v>7433</v>
      </c>
      <c r="C408" t="s">
        <v>96</v>
      </c>
      <c r="E408">
        <v>97</v>
      </c>
      <c r="F408" t="s">
        <v>97</v>
      </c>
      <c r="G408" t="s">
        <v>98</v>
      </c>
      <c r="H408" t="s">
        <v>98</v>
      </c>
      <c r="I408" t="s">
        <v>99</v>
      </c>
    </row>
    <row r="409" spans="1:9">
      <c r="A409">
        <v>408</v>
      </c>
      <c r="B409" s="1">
        <v>11829</v>
      </c>
      <c r="C409" t="s">
        <v>96</v>
      </c>
      <c r="E409">
        <v>85</v>
      </c>
      <c r="F409" t="s">
        <v>97</v>
      </c>
      <c r="G409" t="s">
        <v>98</v>
      </c>
      <c r="H409" t="s">
        <v>98</v>
      </c>
      <c r="I409" t="s">
        <v>99</v>
      </c>
    </row>
    <row r="410" spans="1:9">
      <c r="A410">
        <v>409</v>
      </c>
      <c r="B410" s="1">
        <v>13705</v>
      </c>
      <c r="C410" t="s">
        <v>96</v>
      </c>
      <c r="E410">
        <v>80</v>
      </c>
      <c r="F410" t="s">
        <v>97</v>
      </c>
      <c r="G410" t="s">
        <v>98</v>
      </c>
      <c r="H410" t="s">
        <v>98</v>
      </c>
      <c r="I410" t="s">
        <v>99</v>
      </c>
    </row>
    <row r="411" spans="1:9">
      <c r="A411">
        <v>410</v>
      </c>
      <c r="B411" s="1">
        <v>17667</v>
      </c>
      <c r="C411" t="s">
        <v>99</v>
      </c>
      <c r="E411">
        <v>69</v>
      </c>
      <c r="F411" t="s">
        <v>100</v>
      </c>
      <c r="G411" t="s">
        <v>98</v>
      </c>
      <c r="H411" t="s">
        <v>106</v>
      </c>
      <c r="I411" t="s">
        <v>99</v>
      </c>
    </row>
    <row r="412" spans="1:9">
      <c r="A412">
        <v>411</v>
      </c>
      <c r="B412" s="1">
        <v>11205</v>
      </c>
      <c r="C412" t="s">
        <v>96</v>
      </c>
      <c r="E412">
        <v>87</v>
      </c>
      <c r="F412" t="s">
        <v>97</v>
      </c>
      <c r="G412" t="s">
        <v>98</v>
      </c>
      <c r="H412" t="s">
        <v>98</v>
      </c>
      <c r="I412" t="s">
        <v>99</v>
      </c>
    </row>
    <row r="413" spans="1:9">
      <c r="A413">
        <v>412</v>
      </c>
      <c r="B413" s="1">
        <v>9766</v>
      </c>
      <c r="C413" t="s">
        <v>96</v>
      </c>
      <c r="E413">
        <v>91</v>
      </c>
      <c r="F413" t="s">
        <v>97</v>
      </c>
      <c r="G413" t="s">
        <v>98</v>
      </c>
      <c r="H413" t="s">
        <v>98</v>
      </c>
      <c r="I413" t="s">
        <v>99</v>
      </c>
    </row>
    <row r="414" spans="1:9">
      <c r="A414">
        <v>413</v>
      </c>
      <c r="B414" s="1">
        <v>23326</v>
      </c>
      <c r="C414" t="s">
        <v>99</v>
      </c>
      <c r="E414">
        <v>54</v>
      </c>
      <c r="F414" t="s">
        <v>100</v>
      </c>
      <c r="G414" t="s">
        <v>99</v>
      </c>
      <c r="H414" t="s">
        <v>107</v>
      </c>
      <c r="I414" t="s">
        <v>99</v>
      </c>
    </row>
    <row r="415" spans="1:9">
      <c r="A415">
        <v>414</v>
      </c>
      <c r="B415" s="1">
        <v>21943</v>
      </c>
      <c r="C415" t="s">
        <v>99</v>
      </c>
      <c r="E415">
        <v>58</v>
      </c>
      <c r="F415" t="s">
        <v>97</v>
      </c>
      <c r="G415" t="s">
        <v>98</v>
      </c>
      <c r="H415" t="s">
        <v>108</v>
      </c>
      <c r="I415" t="s">
        <v>96</v>
      </c>
    </row>
    <row r="416" spans="1:9">
      <c r="A416">
        <v>415</v>
      </c>
      <c r="B416" s="1">
        <v>14183</v>
      </c>
      <c r="C416" t="s">
        <v>96</v>
      </c>
      <c r="E416">
        <v>79</v>
      </c>
      <c r="F416" t="s">
        <v>97</v>
      </c>
      <c r="G416" t="s">
        <v>98</v>
      </c>
      <c r="H416" t="s">
        <v>98</v>
      </c>
      <c r="I416" t="s">
        <v>99</v>
      </c>
    </row>
    <row r="417" spans="1:9">
      <c r="A417">
        <v>416</v>
      </c>
      <c r="B417" s="1">
        <v>14223</v>
      </c>
      <c r="C417" t="s">
        <v>96</v>
      </c>
      <c r="E417">
        <v>79</v>
      </c>
      <c r="F417" t="s">
        <v>100</v>
      </c>
      <c r="G417" t="s">
        <v>98</v>
      </c>
      <c r="H417" t="s">
        <v>98</v>
      </c>
      <c r="I417" t="s">
        <v>99</v>
      </c>
    </row>
    <row r="418" spans="1:9">
      <c r="A418">
        <v>417</v>
      </c>
      <c r="B418" s="1">
        <v>8858</v>
      </c>
      <c r="C418" t="s">
        <v>96</v>
      </c>
      <c r="E418">
        <v>94</v>
      </c>
      <c r="F418" t="s">
        <v>100</v>
      </c>
      <c r="G418" t="s">
        <v>98</v>
      </c>
      <c r="H418" t="s">
        <v>98</v>
      </c>
      <c r="I418" t="s">
        <v>99</v>
      </c>
    </row>
    <row r="419" spans="1:9">
      <c r="A419">
        <v>418</v>
      </c>
      <c r="B419" s="1">
        <v>9957</v>
      </c>
      <c r="C419" t="s">
        <v>96</v>
      </c>
      <c r="E419">
        <v>91</v>
      </c>
      <c r="F419" t="s">
        <v>100</v>
      </c>
      <c r="G419" t="s">
        <v>98</v>
      </c>
      <c r="H419" t="s">
        <v>98</v>
      </c>
      <c r="I419" t="s">
        <v>99</v>
      </c>
    </row>
    <row r="420" spans="1:9">
      <c r="A420">
        <v>419</v>
      </c>
      <c r="B420" s="1">
        <v>11853</v>
      </c>
      <c r="C420" t="s">
        <v>96</v>
      </c>
      <c r="E420">
        <v>85</v>
      </c>
      <c r="F420" t="s">
        <v>100</v>
      </c>
      <c r="G420" t="s">
        <v>98</v>
      </c>
      <c r="H420" t="s">
        <v>98</v>
      </c>
      <c r="I420" t="s">
        <v>99</v>
      </c>
    </row>
    <row r="421" spans="1:9">
      <c r="A421">
        <v>420</v>
      </c>
      <c r="B421" s="1">
        <v>9255</v>
      </c>
      <c r="C421" t="s">
        <v>96</v>
      </c>
      <c r="E421">
        <v>93</v>
      </c>
      <c r="F421" t="s">
        <v>97</v>
      </c>
      <c r="G421" t="s">
        <v>98</v>
      </c>
      <c r="H421" t="s">
        <v>98</v>
      </c>
      <c r="I421" t="s">
        <v>99</v>
      </c>
    </row>
    <row r="422" spans="1:9">
      <c r="A422">
        <v>421</v>
      </c>
      <c r="B422" s="2">
        <v>10123</v>
      </c>
      <c r="C422" t="s">
        <v>96</v>
      </c>
      <c r="E422">
        <v>90</v>
      </c>
      <c r="F422" t="s">
        <v>97</v>
      </c>
      <c r="G422" t="s">
        <v>98</v>
      </c>
      <c r="H422" t="s">
        <v>98</v>
      </c>
      <c r="I422" t="s">
        <v>99</v>
      </c>
    </row>
    <row r="423" spans="1:9">
      <c r="A423">
        <v>422</v>
      </c>
      <c r="B423" s="1">
        <v>7711</v>
      </c>
      <c r="C423" t="s">
        <v>96</v>
      </c>
      <c r="E423">
        <v>97</v>
      </c>
      <c r="F423" t="s">
        <v>97</v>
      </c>
      <c r="G423" t="s">
        <v>98</v>
      </c>
      <c r="H423" t="s">
        <v>98</v>
      </c>
      <c r="I423" t="s">
        <v>99</v>
      </c>
    </row>
    <row r="424" spans="1:9">
      <c r="A424">
        <v>423</v>
      </c>
      <c r="B424" s="1">
        <v>15539</v>
      </c>
      <c r="C424" t="s">
        <v>96</v>
      </c>
      <c r="E424">
        <v>75</v>
      </c>
      <c r="F424" t="s">
        <v>100</v>
      </c>
      <c r="G424" t="s">
        <v>98</v>
      </c>
      <c r="H424" t="s">
        <v>98</v>
      </c>
      <c r="I424" t="s">
        <v>96</v>
      </c>
    </row>
    <row r="425" spans="1:9">
      <c r="A425">
        <v>424</v>
      </c>
      <c r="B425" s="1">
        <v>11612</v>
      </c>
      <c r="C425" t="s">
        <v>96</v>
      </c>
      <c r="E425">
        <v>86</v>
      </c>
      <c r="F425" t="s">
        <v>97</v>
      </c>
      <c r="G425" t="s">
        <v>98</v>
      </c>
      <c r="H425" t="s">
        <v>98</v>
      </c>
      <c r="I425" t="s">
        <v>99</v>
      </c>
    </row>
    <row r="426" spans="1:9">
      <c r="A426">
        <v>425</v>
      </c>
      <c r="B426" s="1">
        <v>7939</v>
      </c>
      <c r="C426" t="s">
        <v>96</v>
      </c>
      <c r="E426">
        <v>96</v>
      </c>
      <c r="F426" t="s">
        <v>97</v>
      </c>
      <c r="G426" t="s">
        <v>98</v>
      </c>
      <c r="H426" t="s">
        <v>98</v>
      </c>
      <c r="I426" t="s">
        <v>99</v>
      </c>
    </row>
    <row r="427" spans="1:9">
      <c r="A427">
        <v>426</v>
      </c>
      <c r="B427" s="1">
        <v>11530</v>
      </c>
      <c r="C427" t="s">
        <v>96</v>
      </c>
      <c r="E427">
        <v>86</v>
      </c>
      <c r="F427" t="s">
        <v>97</v>
      </c>
      <c r="G427" t="s">
        <v>98</v>
      </c>
      <c r="H427" t="s">
        <v>98</v>
      </c>
      <c r="I427" t="s">
        <v>99</v>
      </c>
    </row>
    <row r="428" spans="1:9">
      <c r="A428">
        <v>427</v>
      </c>
      <c r="B428" s="1">
        <v>20324</v>
      </c>
      <c r="C428" t="s">
        <v>99</v>
      </c>
      <c r="E428">
        <v>62</v>
      </c>
      <c r="F428" t="s">
        <v>97</v>
      </c>
      <c r="G428" t="s">
        <v>98</v>
      </c>
      <c r="H428" t="s">
        <v>98</v>
      </c>
      <c r="I428" t="s">
        <v>99</v>
      </c>
    </row>
    <row r="429" spans="1:9">
      <c r="A429">
        <v>428</v>
      </c>
      <c r="B429" s="1">
        <v>13803</v>
      </c>
      <c r="C429" t="s">
        <v>96</v>
      </c>
      <c r="E429">
        <v>80</v>
      </c>
      <c r="F429" t="s">
        <v>97</v>
      </c>
      <c r="G429" t="s">
        <v>98</v>
      </c>
      <c r="H429" t="s">
        <v>98</v>
      </c>
      <c r="I429" t="s">
        <v>99</v>
      </c>
    </row>
    <row r="430" spans="1:9">
      <c r="A430">
        <v>429</v>
      </c>
      <c r="B430" s="1">
        <v>12975</v>
      </c>
      <c r="C430" t="s">
        <v>96</v>
      </c>
      <c r="E430">
        <v>82</v>
      </c>
      <c r="F430" t="s">
        <v>100</v>
      </c>
      <c r="G430" t="s">
        <v>98</v>
      </c>
      <c r="H430" t="s">
        <v>98</v>
      </c>
      <c r="I430" t="s">
        <v>99</v>
      </c>
    </row>
    <row r="431" spans="1:9">
      <c r="A431">
        <v>430</v>
      </c>
      <c r="B431" s="1">
        <v>8910</v>
      </c>
      <c r="C431" t="s">
        <v>96</v>
      </c>
      <c r="E431">
        <v>94</v>
      </c>
      <c r="F431" t="s">
        <v>97</v>
      </c>
      <c r="G431" t="s">
        <v>98</v>
      </c>
      <c r="H431" t="s">
        <v>98</v>
      </c>
      <c r="I431" t="s">
        <v>99</v>
      </c>
    </row>
    <row r="432" spans="1:9">
      <c r="A432">
        <v>431</v>
      </c>
      <c r="B432" s="1">
        <v>9560</v>
      </c>
      <c r="C432" t="s">
        <v>96</v>
      </c>
      <c r="E432">
        <v>92</v>
      </c>
      <c r="F432" t="s">
        <v>97</v>
      </c>
      <c r="G432" t="s">
        <v>98</v>
      </c>
      <c r="H432" t="s">
        <v>98</v>
      </c>
      <c r="I432" t="s">
        <v>99</v>
      </c>
    </row>
    <row r="433" spans="1:9">
      <c r="A433">
        <v>432</v>
      </c>
      <c r="B433" s="1">
        <v>20876</v>
      </c>
      <c r="C433" t="s">
        <v>99</v>
      </c>
      <c r="E433">
        <v>61</v>
      </c>
      <c r="F433" t="s">
        <v>97</v>
      </c>
      <c r="G433" t="s">
        <v>98</v>
      </c>
      <c r="H433" t="s">
        <v>98</v>
      </c>
      <c r="I433" t="s">
        <v>99</v>
      </c>
    </row>
    <row r="434" spans="1:9">
      <c r="A434">
        <v>433</v>
      </c>
      <c r="B434" s="1">
        <v>30803</v>
      </c>
      <c r="C434" t="s">
        <v>96</v>
      </c>
      <c r="E434">
        <v>34</v>
      </c>
      <c r="F434" t="s">
        <v>97</v>
      </c>
      <c r="G434" t="s">
        <v>98</v>
      </c>
      <c r="H434" t="s">
        <v>98</v>
      </c>
      <c r="I434" t="s">
        <v>99</v>
      </c>
    </row>
    <row r="435" spans="1:9">
      <c r="A435">
        <v>434</v>
      </c>
      <c r="B435" s="1">
        <v>15071</v>
      </c>
      <c r="C435" t="s">
        <v>96</v>
      </c>
      <c r="E435">
        <v>77</v>
      </c>
      <c r="F435" t="s">
        <v>100</v>
      </c>
      <c r="G435" t="s">
        <v>98</v>
      </c>
      <c r="H435" t="s">
        <v>98</v>
      </c>
      <c r="I435" t="s">
        <v>96</v>
      </c>
    </row>
    <row r="436" spans="1:9">
      <c r="A436">
        <v>435</v>
      </c>
      <c r="B436" s="1">
        <v>11136</v>
      </c>
      <c r="C436" t="s">
        <v>96</v>
      </c>
      <c r="E436">
        <v>87</v>
      </c>
      <c r="F436" t="s">
        <v>100</v>
      </c>
      <c r="G436" t="s">
        <v>98</v>
      </c>
      <c r="H436" t="s">
        <v>98</v>
      </c>
      <c r="I436" t="s">
        <v>99</v>
      </c>
    </row>
    <row r="437" spans="1:9">
      <c r="A437">
        <v>436</v>
      </c>
      <c r="B437" s="1">
        <v>8182</v>
      </c>
      <c r="C437" t="s">
        <v>96</v>
      </c>
      <c r="E437">
        <v>96</v>
      </c>
      <c r="F437" t="s">
        <v>100</v>
      </c>
      <c r="G437" t="s">
        <v>98</v>
      </c>
      <c r="H437" t="s">
        <v>98</v>
      </c>
      <c r="I437" t="s">
        <v>99</v>
      </c>
    </row>
    <row r="438" spans="1:9">
      <c r="A438">
        <v>437</v>
      </c>
      <c r="B438" s="1">
        <v>11932</v>
      </c>
      <c r="C438" t="s">
        <v>96</v>
      </c>
      <c r="E438">
        <v>85</v>
      </c>
      <c r="F438" t="s">
        <v>109</v>
      </c>
      <c r="G438" t="s">
        <v>98</v>
      </c>
      <c r="H438" t="s">
        <v>98</v>
      </c>
      <c r="I438" t="s">
        <v>99</v>
      </c>
    </row>
    <row r="439" spans="1:9">
      <c r="A439">
        <v>438</v>
      </c>
      <c r="B439" s="1">
        <v>22997</v>
      </c>
      <c r="C439" t="s">
        <v>99</v>
      </c>
      <c r="E439">
        <v>55</v>
      </c>
      <c r="F439" t="s">
        <v>100</v>
      </c>
      <c r="G439" t="s">
        <v>98</v>
      </c>
      <c r="H439" t="s">
        <v>110</v>
      </c>
      <c r="I439" t="s">
        <v>96</v>
      </c>
    </row>
    <row r="440" spans="1:9">
      <c r="A440">
        <v>439</v>
      </c>
      <c r="B440" s="1">
        <v>14590</v>
      </c>
      <c r="C440" t="s">
        <v>96</v>
      </c>
      <c r="E440">
        <v>78</v>
      </c>
      <c r="F440" t="s">
        <v>100</v>
      </c>
      <c r="G440" t="s">
        <v>98</v>
      </c>
      <c r="H440" t="s">
        <v>98</v>
      </c>
      <c r="I440" t="s">
        <v>99</v>
      </c>
    </row>
    <row r="441" spans="1:9">
      <c r="A441">
        <v>440</v>
      </c>
      <c r="B441" s="1">
        <v>19767</v>
      </c>
      <c r="C441" t="s">
        <v>99</v>
      </c>
      <c r="E441">
        <v>64</v>
      </c>
      <c r="F441" t="s">
        <v>100</v>
      </c>
      <c r="G441" t="s">
        <v>98</v>
      </c>
      <c r="H441" t="s">
        <v>98</v>
      </c>
      <c r="I441" t="s">
        <v>99</v>
      </c>
    </row>
    <row r="442" spans="1:9">
      <c r="A442">
        <v>441</v>
      </c>
      <c r="B442" s="1">
        <v>13439</v>
      </c>
      <c r="C442" t="s">
        <v>96</v>
      </c>
      <c r="E442">
        <v>81</v>
      </c>
      <c r="F442" t="s">
        <v>97</v>
      </c>
      <c r="G442" t="s">
        <v>98</v>
      </c>
      <c r="H442" t="s">
        <v>98</v>
      </c>
      <c r="I442" t="s">
        <v>99</v>
      </c>
    </row>
    <row r="443" spans="1:9">
      <c r="A443">
        <v>442</v>
      </c>
      <c r="B443" s="1">
        <v>11137</v>
      </c>
      <c r="C443" t="s">
        <v>96</v>
      </c>
      <c r="E443">
        <v>87</v>
      </c>
      <c r="F443" t="s">
        <v>97</v>
      </c>
      <c r="G443" t="s">
        <v>98</v>
      </c>
      <c r="H443" t="s">
        <v>98</v>
      </c>
      <c r="I443" t="s">
        <v>99</v>
      </c>
    </row>
    <row r="444" spans="1:9">
      <c r="A444">
        <v>443</v>
      </c>
      <c r="B444" s="1">
        <v>7741</v>
      </c>
      <c r="C444" t="s">
        <v>96</v>
      </c>
      <c r="E444">
        <v>97</v>
      </c>
      <c r="F444" t="s">
        <v>97</v>
      </c>
      <c r="G444" t="s">
        <v>98</v>
      </c>
      <c r="H444" t="s">
        <v>98</v>
      </c>
      <c r="I444" t="s">
        <v>99</v>
      </c>
    </row>
    <row r="445" spans="1:9">
      <c r="A445">
        <v>444</v>
      </c>
      <c r="B445" s="1">
        <v>17826</v>
      </c>
      <c r="C445" t="s">
        <v>99</v>
      </c>
      <c r="E445">
        <v>69</v>
      </c>
      <c r="F445" t="s">
        <v>100</v>
      </c>
      <c r="G445" t="s">
        <v>98</v>
      </c>
      <c r="H445" t="s">
        <v>98</v>
      </c>
      <c r="I445" t="s">
        <v>96</v>
      </c>
    </row>
    <row r="446" spans="1:9">
      <c r="A446">
        <v>445</v>
      </c>
      <c r="B446" s="1">
        <v>10240</v>
      </c>
      <c r="C446" t="s">
        <v>96</v>
      </c>
      <c r="E446">
        <v>90</v>
      </c>
      <c r="F446" t="s">
        <v>97</v>
      </c>
      <c r="G446" t="s">
        <v>98</v>
      </c>
      <c r="H446" t="s">
        <v>98</v>
      </c>
      <c r="I446" t="s">
        <v>96</v>
      </c>
    </row>
    <row r="447" spans="1:9">
      <c r="A447">
        <v>446</v>
      </c>
      <c r="B447" s="1">
        <v>11903</v>
      </c>
      <c r="C447" t="s">
        <v>96</v>
      </c>
      <c r="E447">
        <v>85</v>
      </c>
      <c r="F447" t="s">
        <v>97</v>
      </c>
      <c r="G447" t="s">
        <v>98</v>
      </c>
      <c r="H447" t="s">
        <v>98</v>
      </c>
      <c r="I447" t="s">
        <v>99</v>
      </c>
    </row>
    <row r="448" spans="1:9">
      <c r="A448">
        <v>447</v>
      </c>
      <c r="B448" s="1">
        <v>9563</v>
      </c>
      <c r="C448" t="s">
        <v>96</v>
      </c>
      <c r="E448">
        <v>92</v>
      </c>
      <c r="F448" t="s">
        <v>97</v>
      </c>
      <c r="G448" t="s">
        <v>98</v>
      </c>
      <c r="H448" t="s">
        <v>98</v>
      </c>
      <c r="I448" t="s">
        <v>99</v>
      </c>
    </row>
    <row r="449" spans="1:9">
      <c r="A449">
        <v>448</v>
      </c>
      <c r="B449" s="1">
        <v>21740</v>
      </c>
      <c r="C449" t="s">
        <v>99</v>
      </c>
      <c r="E449">
        <v>58</v>
      </c>
      <c r="F449" t="s">
        <v>100</v>
      </c>
      <c r="G449" t="s">
        <v>98</v>
      </c>
      <c r="H449" t="s">
        <v>98</v>
      </c>
      <c r="I449" t="s">
        <v>96</v>
      </c>
    </row>
    <row r="450" spans="1:9">
      <c r="A450">
        <v>449</v>
      </c>
      <c r="B450" s="1">
        <v>11911</v>
      </c>
      <c r="C450" t="s">
        <v>96</v>
      </c>
      <c r="E450">
        <v>85</v>
      </c>
      <c r="F450" t="s">
        <v>97</v>
      </c>
      <c r="G450" t="s">
        <v>98</v>
      </c>
      <c r="H450" t="s">
        <v>98</v>
      </c>
      <c r="I450" t="s">
        <v>99</v>
      </c>
    </row>
    <row r="451" spans="1:9">
      <c r="A451">
        <v>450</v>
      </c>
      <c r="B451" s="1">
        <v>7265</v>
      </c>
      <c r="C451" t="s">
        <v>96</v>
      </c>
      <c r="E451">
        <v>98</v>
      </c>
      <c r="F451" t="s">
        <v>97</v>
      </c>
      <c r="G451" t="s">
        <v>98</v>
      </c>
      <c r="H451" t="s">
        <v>98</v>
      </c>
      <c r="I451" t="s">
        <v>99</v>
      </c>
    </row>
    <row r="452" spans="1:9">
      <c r="A452">
        <v>451</v>
      </c>
      <c r="B452" s="1">
        <v>13247</v>
      </c>
      <c r="C452" t="s">
        <v>96</v>
      </c>
      <c r="E452">
        <v>82</v>
      </c>
      <c r="F452" t="s">
        <v>100</v>
      </c>
      <c r="G452" t="s">
        <v>98</v>
      </c>
      <c r="H452" t="s">
        <v>98</v>
      </c>
      <c r="I452" t="s">
        <v>99</v>
      </c>
    </row>
    <row r="453" spans="1:9">
      <c r="A453">
        <v>452</v>
      </c>
      <c r="B453" s="1">
        <v>10938</v>
      </c>
      <c r="C453" t="s">
        <v>96</v>
      </c>
      <c r="E453">
        <v>88</v>
      </c>
      <c r="F453" t="s">
        <v>100</v>
      </c>
      <c r="G453" t="s">
        <v>98</v>
      </c>
      <c r="H453" t="s">
        <v>98</v>
      </c>
      <c r="I453" t="s">
        <v>99</v>
      </c>
    </row>
    <row r="454" spans="1:9">
      <c r="A454">
        <v>453</v>
      </c>
      <c r="B454" s="1">
        <v>10865</v>
      </c>
      <c r="C454" t="s">
        <v>96</v>
      </c>
      <c r="E454">
        <v>88</v>
      </c>
      <c r="F454" t="s">
        <v>97</v>
      </c>
      <c r="G454" t="s">
        <v>98</v>
      </c>
      <c r="H454" t="s">
        <v>98</v>
      </c>
      <c r="I454" t="s">
        <v>96</v>
      </c>
    </row>
    <row r="455" spans="1:9">
      <c r="A455">
        <v>454</v>
      </c>
      <c r="B455" s="1">
        <v>17516</v>
      </c>
      <c r="C455" t="s">
        <v>99</v>
      </c>
      <c r="E455">
        <v>70</v>
      </c>
      <c r="F455" t="s">
        <v>100</v>
      </c>
      <c r="G455" t="s">
        <v>98</v>
      </c>
      <c r="H455" t="s">
        <v>98</v>
      </c>
      <c r="I455" t="s">
        <v>99</v>
      </c>
    </row>
    <row r="456" spans="1:9">
      <c r="A456">
        <v>455</v>
      </c>
      <c r="B456" s="1">
        <v>15774</v>
      </c>
      <c r="C456" t="s">
        <v>96</v>
      </c>
      <c r="E456">
        <v>75</v>
      </c>
      <c r="F456" t="s">
        <v>103</v>
      </c>
      <c r="G456" t="s">
        <v>98</v>
      </c>
      <c r="H456" t="s">
        <v>98</v>
      </c>
      <c r="I456" t="s">
        <v>96</v>
      </c>
    </row>
    <row r="457" spans="1:9">
      <c r="A457">
        <v>456</v>
      </c>
      <c r="B457" s="1">
        <v>10237</v>
      </c>
      <c r="C457" t="s">
        <v>96</v>
      </c>
      <c r="E457">
        <v>90</v>
      </c>
      <c r="F457" t="s">
        <v>100</v>
      </c>
      <c r="G457" t="s">
        <v>98</v>
      </c>
      <c r="H457" t="s">
        <v>111</v>
      </c>
      <c r="I457" t="s">
        <v>99</v>
      </c>
    </row>
    <row r="458" spans="1:9">
      <c r="A458">
        <v>457</v>
      </c>
      <c r="B458" s="1">
        <v>15960</v>
      </c>
      <c r="C458" t="s">
        <v>96</v>
      </c>
      <c r="E458">
        <v>74</v>
      </c>
      <c r="F458" t="s">
        <v>103</v>
      </c>
      <c r="G458" t="s">
        <v>98</v>
      </c>
      <c r="H458" t="s">
        <v>98</v>
      </c>
      <c r="I458" t="s">
        <v>99</v>
      </c>
    </row>
    <row r="459" spans="1:9">
      <c r="A459">
        <v>458</v>
      </c>
      <c r="B459" s="1">
        <v>13217</v>
      </c>
      <c r="C459" t="s">
        <v>96</v>
      </c>
      <c r="E459">
        <v>82</v>
      </c>
      <c r="F459" t="s">
        <v>97</v>
      </c>
      <c r="G459" t="s">
        <v>98</v>
      </c>
      <c r="H459" t="s">
        <v>98</v>
      </c>
      <c r="I459" t="s">
        <v>99</v>
      </c>
    </row>
    <row r="460" spans="1:9">
      <c r="A460">
        <v>459</v>
      </c>
      <c r="B460" s="1">
        <v>19694</v>
      </c>
      <c r="C460" t="s">
        <v>99</v>
      </c>
      <c r="E460">
        <v>64</v>
      </c>
      <c r="F460" t="s">
        <v>97</v>
      </c>
      <c r="G460" t="s">
        <v>98</v>
      </c>
      <c r="H460" t="s">
        <v>98</v>
      </c>
      <c r="I460" t="s">
        <v>96</v>
      </c>
    </row>
    <row r="461" spans="1:9">
      <c r="A461">
        <v>460</v>
      </c>
      <c r="B461" s="1">
        <v>16954</v>
      </c>
      <c r="C461" t="s">
        <v>99</v>
      </c>
      <c r="E461">
        <v>71</v>
      </c>
      <c r="F461" t="s">
        <v>97</v>
      </c>
      <c r="G461" t="s">
        <v>98</v>
      </c>
      <c r="H461" t="s">
        <v>98</v>
      </c>
      <c r="I461" t="s">
        <v>96</v>
      </c>
    </row>
    <row r="462" spans="1:9">
      <c r="A462">
        <v>461</v>
      </c>
      <c r="B462" s="1">
        <v>8687</v>
      </c>
      <c r="C462" t="s">
        <v>96</v>
      </c>
      <c r="E462">
        <v>94</v>
      </c>
      <c r="F462" t="s">
        <v>97</v>
      </c>
      <c r="G462" t="s">
        <v>98</v>
      </c>
      <c r="H462" t="s">
        <v>98</v>
      </c>
      <c r="I462" t="s">
        <v>99</v>
      </c>
    </row>
    <row r="463" spans="1:9">
      <c r="A463">
        <v>462</v>
      </c>
      <c r="B463" s="1">
        <v>17597</v>
      </c>
      <c r="C463" t="s">
        <v>99</v>
      </c>
      <c r="E463">
        <v>70</v>
      </c>
      <c r="F463" t="s">
        <v>97</v>
      </c>
      <c r="G463" t="s">
        <v>98</v>
      </c>
      <c r="H463" t="s">
        <v>98</v>
      </c>
      <c r="I463" t="s">
        <v>99</v>
      </c>
    </row>
    <row r="464" spans="1:9">
      <c r="A464">
        <v>463</v>
      </c>
      <c r="B464" s="1">
        <v>24744</v>
      </c>
      <c r="C464" t="s">
        <v>96</v>
      </c>
      <c r="E464">
        <v>50</v>
      </c>
      <c r="F464" t="s">
        <v>100</v>
      </c>
      <c r="G464" t="s">
        <v>98</v>
      </c>
      <c r="H464" t="s">
        <v>98</v>
      </c>
      <c r="I464" t="s">
        <v>99</v>
      </c>
    </row>
    <row r="465" spans="1:9">
      <c r="A465">
        <v>464</v>
      </c>
      <c r="B465" s="1">
        <v>14931</v>
      </c>
      <c r="C465" t="s">
        <v>96</v>
      </c>
      <c r="E465">
        <v>77</v>
      </c>
      <c r="F465" t="s">
        <v>100</v>
      </c>
      <c r="G465" t="s">
        <v>98</v>
      </c>
      <c r="H465" t="s">
        <v>98</v>
      </c>
      <c r="I465" t="s">
        <v>96</v>
      </c>
    </row>
    <row r="466" spans="1:9">
      <c r="A466">
        <v>465</v>
      </c>
      <c r="B466" s="1">
        <v>18298</v>
      </c>
      <c r="C466" t="s">
        <v>99</v>
      </c>
      <c r="E466">
        <v>68</v>
      </c>
      <c r="F466" t="s">
        <v>100</v>
      </c>
      <c r="G466" t="s">
        <v>98</v>
      </c>
      <c r="H466" t="s">
        <v>98</v>
      </c>
      <c r="I466" t="s">
        <v>99</v>
      </c>
    </row>
    <row r="467" spans="1:9">
      <c r="A467">
        <v>466</v>
      </c>
      <c r="B467" s="1">
        <v>12929</v>
      </c>
      <c r="C467" t="s">
        <v>96</v>
      </c>
      <c r="E467">
        <v>83</v>
      </c>
      <c r="F467" t="s">
        <v>97</v>
      </c>
      <c r="G467" t="s">
        <v>98</v>
      </c>
      <c r="H467" t="s">
        <v>98</v>
      </c>
      <c r="I467" t="s">
        <v>99</v>
      </c>
    </row>
    <row r="468" spans="1:9">
      <c r="A468">
        <v>467</v>
      </c>
      <c r="B468" s="1">
        <v>25819</v>
      </c>
      <c r="C468" t="s">
        <v>96</v>
      </c>
      <c r="E468">
        <v>47</v>
      </c>
      <c r="F468" t="s">
        <v>97</v>
      </c>
      <c r="G468" t="s">
        <v>98</v>
      </c>
      <c r="H468" t="s">
        <v>98</v>
      </c>
      <c r="I468" t="s">
        <v>99</v>
      </c>
    </row>
    <row r="469" spans="1:9">
      <c r="A469">
        <v>468</v>
      </c>
      <c r="B469" s="1">
        <v>12963</v>
      </c>
      <c r="C469" t="s">
        <v>96</v>
      </c>
      <c r="E469">
        <v>83</v>
      </c>
      <c r="F469" t="s">
        <v>100</v>
      </c>
      <c r="G469" t="s">
        <v>98</v>
      </c>
      <c r="H469" t="s">
        <v>98</v>
      </c>
      <c r="I469" t="s">
        <v>96</v>
      </c>
    </row>
    <row r="470" spans="1:9">
      <c r="A470">
        <v>469</v>
      </c>
      <c r="B470" s="1">
        <v>25791</v>
      </c>
      <c r="C470" t="s">
        <v>96</v>
      </c>
      <c r="E470">
        <v>47</v>
      </c>
      <c r="F470" t="s">
        <v>100</v>
      </c>
      <c r="G470" t="s">
        <v>98</v>
      </c>
      <c r="H470" t="s">
        <v>98</v>
      </c>
      <c r="I470" t="s">
        <v>99</v>
      </c>
    </row>
    <row r="471" spans="1:9">
      <c r="A471">
        <v>470</v>
      </c>
      <c r="B471" s="1">
        <v>9801</v>
      </c>
      <c r="C471" t="s">
        <v>96</v>
      </c>
      <c r="E471">
        <v>91</v>
      </c>
      <c r="F471" t="s">
        <v>100</v>
      </c>
      <c r="G471" t="s">
        <v>98</v>
      </c>
      <c r="H471" t="s">
        <v>98</v>
      </c>
      <c r="I471" t="s">
        <v>96</v>
      </c>
    </row>
    <row r="472" spans="1:9">
      <c r="A472">
        <v>471</v>
      </c>
      <c r="B472" s="1">
        <v>13528</v>
      </c>
      <c r="C472" t="s">
        <v>96</v>
      </c>
      <c r="E472">
        <v>81</v>
      </c>
      <c r="F472" t="s">
        <v>97</v>
      </c>
      <c r="G472" t="s">
        <v>98</v>
      </c>
      <c r="H472" t="s">
        <v>98</v>
      </c>
      <c r="I472" t="s">
        <v>99</v>
      </c>
    </row>
    <row r="473" spans="1:9">
      <c r="A473">
        <v>472</v>
      </c>
      <c r="B473" s="1">
        <v>23275</v>
      </c>
      <c r="C473" t="s">
        <v>99</v>
      </c>
      <c r="E473">
        <v>54</v>
      </c>
      <c r="F473" t="s">
        <v>100</v>
      </c>
      <c r="G473" t="s">
        <v>98</v>
      </c>
      <c r="H473" t="s">
        <v>112</v>
      </c>
      <c r="I473" t="s">
        <v>99</v>
      </c>
    </row>
    <row r="474" spans="1:9">
      <c r="A474">
        <v>473</v>
      </c>
      <c r="B474" t="s">
        <v>113</v>
      </c>
      <c r="C474" t="s">
        <v>96</v>
      </c>
      <c r="E474">
        <v>85</v>
      </c>
      <c r="F474" t="s">
        <v>100</v>
      </c>
      <c r="G474" t="s">
        <v>98</v>
      </c>
      <c r="H474" t="s">
        <v>98</v>
      </c>
      <c r="I474" t="s">
        <v>99</v>
      </c>
    </row>
    <row r="475" spans="1:9">
      <c r="A475">
        <v>474</v>
      </c>
      <c r="B475" s="1">
        <v>14035</v>
      </c>
      <c r="C475" t="s">
        <v>96</v>
      </c>
      <c r="E475">
        <v>80</v>
      </c>
      <c r="F475" t="s">
        <v>100</v>
      </c>
      <c r="G475" t="s">
        <v>98</v>
      </c>
      <c r="H475" t="s">
        <v>98</v>
      </c>
      <c r="I475" t="s">
        <v>99</v>
      </c>
    </row>
    <row r="476" spans="1:9">
      <c r="A476">
        <v>475</v>
      </c>
      <c r="B476" s="1">
        <v>13502</v>
      </c>
      <c r="C476" t="s">
        <v>96</v>
      </c>
      <c r="E476">
        <v>81</v>
      </c>
      <c r="F476" t="s">
        <v>97</v>
      </c>
      <c r="G476" t="s">
        <v>98</v>
      </c>
      <c r="H476" t="s">
        <v>98</v>
      </c>
      <c r="I476" t="s">
        <v>99</v>
      </c>
    </row>
    <row r="477" spans="1:9">
      <c r="A477">
        <v>476</v>
      </c>
      <c r="B477" s="1">
        <v>9795</v>
      </c>
      <c r="C477" t="s">
        <v>96</v>
      </c>
      <c r="E477">
        <v>91</v>
      </c>
      <c r="F477" t="s">
        <v>100</v>
      </c>
      <c r="G477" t="s">
        <v>98</v>
      </c>
      <c r="H477" t="s">
        <v>98</v>
      </c>
      <c r="I477" t="s">
        <v>99</v>
      </c>
    </row>
    <row r="478" spans="1:9">
      <c r="A478">
        <v>477</v>
      </c>
      <c r="B478" s="1">
        <v>8367</v>
      </c>
      <c r="C478" t="s">
        <v>96</v>
      </c>
      <c r="E478">
        <v>95</v>
      </c>
      <c r="F478" t="s">
        <v>97</v>
      </c>
      <c r="G478" t="s">
        <v>98</v>
      </c>
      <c r="H478" t="s">
        <v>98</v>
      </c>
      <c r="I478" t="s">
        <v>99</v>
      </c>
    </row>
    <row r="479" spans="1:9">
      <c r="A479">
        <v>478</v>
      </c>
      <c r="B479" s="1">
        <v>8069</v>
      </c>
      <c r="C479" t="s">
        <v>96</v>
      </c>
      <c r="E479">
        <v>96</v>
      </c>
      <c r="F479" t="s">
        <v>97</v>
      </c>
      <c r="G479" t="s">
        <v>98</v>
      </c>
      <c r="H479" t="s">
        <v>98</v>
      </c>
      <c r="I479" t="s">
        <v>99</v>
      </c>
    </row>
    <row r="480" spans="1:9">
      <c r="A480">
        <v>479</v>
      </c>
      <c r="B480" s="1">
        <v>18751</v>
      </c>
      <c r="C480" t="s">
        <v>99</v>
      </c>
      <c r="E480">
        <v>67</v>
      </c>
      <c r="F480" t="s">
        <v>97</v>
      </c>
      <c r="G480" t="s">
        <v>98</v>
      </c>
      <c r="H480" t="s">
        <v>98</v>
      </c>
      <c r="I480" t="s">
        <v>96</v>
      </c>
    </row>
    <row r="481" spans="1:9">
      <c r="A481">
        <v>480</v>
      </c>
      <c r="B481" s="1">
        <v>8675</v>
      </c>
      <c r="C481" t="s">
        <v>96</v>
      </c>
      <c r="E481">
        <v>94</v>
      </c>
      <c r="F481" t="s">
        <v>100</v>
      </c>
      <c r="G481" t="s">
        <v>98</v>
      </c>
      <c r="H481" t="s">
        <v>98</v>
      </c>
      <c r="I481" t="s">
        <v>99</v>
      </c>
    </row>
    <row r="482" spans="1:9">
      <c r="A482">
        <v>481</v>
      </c>
      <c r="B482" s="1">
        <v>10026</v>
      </c>
      <c r="C482" t="s">
        <v>96</v>
      </c>
      <c r="E482">
        <v>92</v>
      </c>
      <c r="F482" t="s">
        <v>100</v>
      </c>
      <c r="G482" t="s">
        <v>98</v>
      </c>
      <c r="H482" t="s">
        <v>98</v>
      </c>
      <c r="I482" t="s">
        <v>99</v>
      </c>
    </row>
    <row r="483" spans="1:9">
      <c r="A483">
        <v>482</v>
      </c>
      <c r="B483" s="1">
        <v>17370</v>
      </c>
      <c r="C483" t="s">
        <v>99</v>
      </c>
      <c r="E483">
        <v>70</v>
      </c>
      <c r="F483" t="s">
        <v>100</v>
      </c>
      <c r="G483" t="s">
        <v>98</v>
      </c>
      <c r="H483" t="s">
        <v>98</v>
      </c>
      <c r="I483" t="s">
        <v>99</v>
      </c>
    </row>
    <row r="484" spans="1:9">
      <c r="A484">
        <v>483</v>
      </c>
      <c r="B484" s="1">
        <v>15620</v>
      </c>
      <c r="C484" t="s">
        <v>96</v>
      </c>
      <c r="E484">
        <v>75</v>
      </c>
      <c r="F484" t="s">
        <v>97</v>
      </c>
      <c r="G484" t="s">
        <v>98</v>
      </c>
      <c r="H484" t="s">
        <v>98</v>
      </c>
      <c r="I484" t="s">
        <v>96</v>
      </c>
    </row>
    <row r="485" spans="1:9">
      <c r="A485">
        <v>484</v>
      </c>
      <c r="B485" s="1">
        <v>20126</v>
      </c>
      <c r="C485" t="s">
        <v>99</v>
      </c>
      <c r="E485">
        <v>63</v>
      </c>
      <c r="F485" t="s">
        <v>100</v>
      </c>
      <c r="G485" t="s">
        <v>98</v>
      </c>
      <c r="H485" t="s">
        <v>98</v>
      </c>
      <c r="I485" t="s">
        <v>99</v>
      </c>
    </row>
    <row r="486" spans="1:9">
      <c r="A486">
        <v>485</v>
      </c>
      <c r="B486" s="1">
        <v>23846</v>
      </c>
      <c r="C486" t="s">
        <v>96</v>
      </c>
      <c r="E486">
        <v>53</v>
      </c>
      <c r="F486" t="s">
        <v>97</v>
      </c>
      <c r="G486" t="s">
        <v>98</v>
      </c>
      <c r="H486" t="s">
        <v>98</v>
      </c>
      <c r="I486" t="s">
        <v>99</v>
      </c>
    </row>
    <row r="487" spans="1:9">
      <c r="A487">
        <v>486</v>
      </c>
      <c r="B487" s="1">
        <v>11195</v>
      </c>
      <c r="C487" t="s">
        <v>96</v>
      </c>
      <c r="E487">
        <v>87</v>
      </c>
      <c r="F487" t="s">
        <v>97</v>
      </c>
      <c r="G487" t="s">
        <v>98</v>
      </c>
      <c r="H487" t="s">
        <v>98</v>
      </c>
      <c r="I487" t="s">
        <v>96</v>
      </c>
    </row>
    <row r="488" spans="1:9">
      <c r="A488">
        <v>487</v>
      </c>
      <c r="B488" s="1">
        <v>13737</v>
      </c>
      <c r="C488" t="s">
        <v>96</v>
      </c>
      <c r="E488">
        <v>80</v>
      </c>
      <c r="F488" t="s">
        <v>100</v>
      </c>
      <c r="G488" t="s">
        <v>98</v>
      </c>
      <c r="H488" t="s">
        <v>98</v>
      </c>
      <c r="I488" t="s">
        <v>99</v>
      </c>
    </row>
    <row r="489" spans="1:9">
      <c r="A489">
        <v>488</v>
      </c>
      <c r="B489" s="1">
        <v>15963</v>
      </c>
      <c r="C489" t="s">
        <v>96</v>
      </c>
      <c r="E489">
        <v>74</v>
      </c>
      <c r="F489" t="s">
        <v>103</v>
      </c>
      <c r="G489" t="s">
        <v>98</v>
      </c>
      <c r="H489" t="s">
        <v>98</v>
      </c>
      <c r="I489" t="s">
        <v>99</v>
      </c>
    </row>
    <row r="490" spans="1:9">
      <c r="A490">
        <v>489</v>
      </c>
      <c r="B490" s="1">
        <v>19206</v>
      </c>
      <c r="C490" t="s">
        <v>99</v>
      </c>
      <c r="E490">
        <v>65</v>
      </c>
      <c r="F490" t="s">
        <v>97</v>
      </c>
      <c r="G490" t="s">
        <v>98</v>
      </c>
      <c r="H490" t="s">
        <v>98</v>
      </c>
      <c r="I490" t="s">
        <v>99</v>
      </c>
    </row>
    <row r="491" spans="1:9">
      <c r="A491">
        <v>490</v>
      </c>
      <c r="B491" s="1">
        <v>15112</v>
      </c>
      <c r="C491" t="s">
        <v>96</v>
      </c>
      <c r="E491">
        <v>77</v>
      </c>
      <c r="F491" t="s">
        <v>97</v>
      </c>
      <c r="G491" t="s">
        <v>98</v>
      </c>
      <c r="H491" t="s">
        <v>98</v>
      </c>
      <c r="I491" t="s">
        <v>99</v>
      </c>
    </row>
    <row r="492" spans="1:9">
      <c r="A492">
        <v>491</v>
      </c>
      <c r="B492" s="1">
        <v>10216</v>
      </c>
      <c r="C492" t="s">
        <v>96</v>
      </c>
      <c r="E492">
        <v>90</v>
      </c>
      <c r="F492" t="s">
        <v>97</v>
      </c>
      <c r="G492" t="s">
        <v>98</v>
      </c>
      <c r="H492" t="s">
        <v>98</v>
      </c>
      <c r="I492" t="s">
        <v>99</v>
      </c>
    </row>
    <row r="493" spans="1:9">
      <c r="A493">
        <v>492</v>
      </c>
      <c r="B493" s="1">
        <v>10279</v>
      </c>
      <c r="C493" t="s">
        <v>96</v>
      </c>
      <c r="E493">
        <v>90</v>
      </c>
      <c r="F493" t="s">
        <v>100</v>
      </c>
      <c r="G493" t="s">
        <v>98</v>
      </c>
      <c r="H493" t="s">
        <v>98</v>
      </c>
      <c r="I493" t="s">
        <v>96</v>
      </c>
    </row>
    <row r="494" spans="1:9">
      <c r="A494">
        <v>493</v>
      </c>
      <c r="B494" s="1">
        <v>9171</v>
      </c>
      <c r="C494" t="s">
        <v>96</v>
      </c>
      <c r="E494">
        <v>93</v>
      </c>
      <c r="F494" t="s">
        <v>97</v>
      </c>
      <c r="G494" t="s">
        <v>98</v>
      </c>
      <c r="H494" t="s">
        <v>98</v>
      </c>
      <c r="I494" t="s">
        <v>99</v>
      </c>
    </row>
    <row r="495" spans="1:9">
      <c r="A495">
        <v>494</v>
      </c>
      <c r="B495" s="1">
        <v>24853</v>
      </c>
      <c r="C495" t="s">
        <v>96</v>
      </c>
      <c r="E495">
        <v>50</v>
      </c>
      <c r="F495" t="s">
        <v>100</v>
      </c>
      <c r="G495" t="s">
        <v>98</v>
      </c>
      <c r="H495" t="s">
        <v>98</v>
      </c>
      <c r="I495" t="s">
        <v>96</v>
      </c>
    </row>
    <row r="496" spans="1:9">
      <c r="A496">
        <v>495</v>
      </c>
      <c r="B496" s="1">
        <v>17424</v>
      </c>
      <c r="C496" t="s">
        <v>99</v>
      </c>
      <c r="E496">
        <v>70</v>
      </c>
      <c r="F496" t="s">
        <v>100</v>
      </c>
      <c r="G496" t="s">
        <v>98</v>
      </c>
      <c r="H496" t="s">
        <v>114</v>
      </c>
      <c r="I496" t="s">
        <v>99</v>
      </c>
    </row>
    <row r="497" spans="1:9">
      <c r="A497">
        <v>496</v>
      </c>
      <c r="B497" s="1">
        <v>11383</v>
      </c>
      <c r="C497" t="s">
        <v>96</v>
      </c>
      <c r="E497">
        <v>87</v>
      </c>
      <c r="F497" t="s">
        <v>97</v>
      </c>
      <c r="G497" t="s">
        <v>98</v>
      </c>
      <c r="H497" t="s">
        <v>98</v>
      </c>
      <c r="I497" t="s">
        <v>99</v>
      </c>
    </row>
    <row r="498" spans="1:9">
      <c r="A498">
        <v>497</v>
      </c>
      <c r="B498" s="1">
        <v>14720</v>
      </c>
      <c r="C498" t="s">
        <v>96</v>
      </c>
      <c r="E498">
        <v>78</v>
      </c>
      <c r="F498" t="s">
        <v>97</v>
      </c>
      <c r="G498" t="s">
        <v>98</v>
      </c>
      <c r="H498" t="s">
        <v>98</v>
      </c>
      <c r="I498" t="s">
        <v>99</v>
      </c>
    </row>
    <row r="499" spans="1:9">
      <c r="A499">
        <v>498</v>
      </c>
      <c r="B499" s="1">
        <v>9160</v>
      </c>
      <c r="C499" t="s">
        <v>96</v>
      </c>
      <c r="E499">
        <v>93</v>
      </c>
      <c r="F499" t="s">
        <v>100</v>
      </c>
      <c r="G499" t="s">
        <v>98</v>
      </c>
      <c r="H499" t="s">
        <v>98</v>
      </c>
      <c r="I499" t="s">
        <v>96</v>
      </c>
    </row>
    <row r="500" spans="1:9">
      <c r="A500">
        <v>499</v>
      </c>
      <c r="B500" s="1">
        <v>30216</v>
      </c>
      <c r="C500" t="s">
        <v>96</v>
      </c>
      <c r="E500">
        <v>35</v>
      </c>
      <c r="F500" t="s">
        <v>100</v>
      </c>
      <c r="G500" t="s">
        <v>98</v>
      </c>
      <c r="H500" t="s">
        <v>98</v>
      </c>
      <c r="I500" t="s">
        <v>96</v>
      </c>
    </row>
    <row r="501" spans="1:9">
      <c r="A501">
        <v>500</v>
      </c>
      <c r="B501" s="1">
        <v>22691</v>
      </c>
      <c r="C501" t="s">
        <v>99</v>
      </c>
      <c r="E501">
        <v>56</v>
      </c>
      <c r="F501" t="s">
        <v>100</v>
      </c>
      <c r="G501" t="s">
        <v>98</v>
      </c>
      <c r="H501" t="s">
        <v>98</v>
      </c>
      <c r="I501" t="s">
        <v>99</v>
      </c>
    </row>
    <row r="502" spans="1:9">
      <c r="A502">
        <v>501</v>
      </c>
      <c r="B502" s="1">
        <v>6740</v>
      </c>
      <c r="C502" t="s">
        <v>96</v>
      </c>
      <c r="E502">
        <v>99</v>
      </c>
      <c r="F502" t="s">
        <v>103</v>
      </c>
      <c r="G502" t="s">
        <v>98</v>
      </c>
      <c r="H502" t="s">
        <v>98</v>
      </c>
      <c r="I502" t="s">
        <v>99</v>
      </c>
    </row>
    <row r="503" spans="1:9">
      <c r="A503">
        <v>502</v>
      </c>
      <c r="B503" s="1">
        <v>14758</v>
      </c>
      <c r="C503" t="s">
        <v>96</v>
      </c>
      <c r="E503">
        <v>78</v>
      </c>
      <c r="F503" t="s">
        <v>100</v>
      </c>
      <c r="G503" t="s">
        <v>98</v>
      </c>
      <c r="H503" t="s">
        <v>98</v>
      </c>
      <c r="I503" t="s">
        <v>99</v>
      </c>
    </row>
    <row r="504" spans="1:9">
      <c r="A504">
        <v>503</v>
      </c>
      <c r="B504" s="1">
        <v>17585</v>
      </c>
      <c r="C504" t="s">
        <v>99</v>
      </c>
      <c r="E504">
        <v>70</v>
      </c>
      <c r="F504" t="s">
        <v>97</v>
      </c>
      <c r="G504" t="s">
        <v>98</v>
      </c>
      <c r="H504" t="s">
        <v>98</v>
      </c>
      <c r="I504" t="s">
        <v>99</v>
      </c>
    </row>
    <row r="505" spans="1:9">
      <c r="A505">
        <v>504</v>
      </c>
      <c r="B505" s="1">
        <v>15826</v>
      </c>
      <c r="C505" t="s">
        <v>96</v>
      </c>
      <c r="E505">
        <v>75</v>
      </c>
      <c r="F505" t="s">
        <v>100</v>
      </c>
      <c r="G505" t="s">
        <v>98</v>
      </c>
      <c r="H505" t="s">
        <v>98</v>
      </c>
      <c r="I505" t="s">
        <v>99</v>
      </c>
    </row>
    <row r="506" spans="1:9">
      <c r="A506">
        <v>505</v>
      </c>
      <c r="B506" s="1">
        <v>19809</v>
      </c>
      <c r="C506" t="s">
        <v>99</v>
      </c>
      <c r="E506">
        <v>64</v>
      </c>
      <c r="F506" t="s">
        <v>97</v>
      </c>
      <c r="G506" t="s">
        <v>98</v>
      </c>
      <c r="H506" t="s">
        <v>98</v>
      </c>
      <c r="I506" t="s">
        <v>99</v>
      </c>
    </row>
    <row r="507" spans="1:9">
      <c r="A507">
        <v>506</v>
      </c>
      <c r="B507" s="1">
        <v>31883</v>
      </c>
      <c r="C507" t="s">
        <v>96</v>
      </c>
      <c r="E507">
        <v>31</v>
      </c>
      <c r="F507" t="s">
        <v>103</v>
      </c>
      <c r="G507" t="s">
        <v>98</v>
      </c>
      <c r="H507" t="s">
        <v>98</v>
      </c>
      <c r="I507" t="s">
        <v>96</v>
      </c>
    </row>
    <row r="508" spans="1:9">
      <c r="A508">
        <v>507</v>
      </c>
      <c r="B508" s="1">
        <v>8706</v>
      </c>
      <c r="C508" t="s">
        <v>96</v>
      </c>
      <c r="E508">
        <v>94</v>
      </c>
      <c r="F508" t="s">
        <v>97</v>
      </c>
      <c r="G508" t="s">
        <v>98</v>
      </c>
      <c r="H508" t="s">
        <v>98</v>
      </c>
      <c r="I508" t="s">
        <v>99</v>
      </c>
    </row>
    <row r="509" spans="1:9">
      <c r="A509">
        <v>508</v>
      </c>
      <c r="B509" s="1">
        <v>16976</v>
      </c>
      <c r="C509" t="s">
        <v>99</v>
      </c>
      <c r="E509">
        <v>72</v>
      </c>
      <c r="F509" t="s">
        <v>103</v>
      </c>
      <c r="G509" t="s">
        <v>98</v>
      </c>
      <c r="H509" t="s">
        <v>98</v>
      </c>
      <c r="I509" t="s">
        <v>96</v>
      </c>
    </row>
    <row r="510" spans="1:9">
      <c r="A510">
        <v>509</v>
      </c>
      <c r="B510" s="1">
        <v>15209</v>
      </c>
      <c r="C510" t="s">
        <v>96</v>
      </c>
      <c r="E510">
        <v>76</v>
      </c>
      <c r="F510" t="s">
        <v>103</v>
      </c>
      <c r="G510" t="s">
        <v>98</v>
      </c>
      <c r="H510" t="s">
        <v>98</v>
      </c>
      <c r="I510" t="s">
        <v>99</v>
      </c>
    </row>
    <row r="511" spans="1:9">
      <c r="A511">
        <v>510</v>
      </c>
      <c r="B511" s="1">
        <v>12296</v>
      </c>
      <c r="C511" t="s">
        <v>96</v>
      </c>
      <c r="E511">
        <v>84</v>
      </c>
      <c r="F511" t="s">
        <v>103</v>
      </c>
      <c r="G511" t="s">
        <v>98</v>
      </c>
      <c r="H511" t="s">
        <v>98</v>
      </c>
      <c r="I511" t="s">
        <v>99</v>
      </c>
    </row>
    <row r="512" spans="1:9">
      <c r="A512">
        <v>511</v>
      </c>
      <c r="B512" s="1">
        <v>25362</v>
      </c>
      <c r="C512" t="s">
        <v>96</v>
      </c>
      <c r="E512">
        <v>50</v>
      </c>
      <c r="F512" t="s">
        <v>97</v>
      </c>
      <c r="G512" t="s">
        <v>98</v>
      </c>
      <c r="H512" t="s">
        <v>98</v>
      </c>
      <c r="I512" t="s">
        <v>96</v>
      </c>
    </row>
    <row r="513" spans="1:9">
      <c r="A513">
        <v>512</v>
      </c>
      <c r="B513" s="1">
        <v>16967</v>
      </c>
      <c r="C513" t="s">
        <v>99</v>
      </c>
      <c r="E513">
        <v>73</v>
      </c>
      <c r="F513" t="s">
        <v>103</v>
      </c>
      <c r="G513" t="s">
        <v>98</v>
      </c>
      <c r="H513" t="s">
        <v>98</v>
      </c>
      <c r="I513" t="s">
        <v>99</v>
      </c>
    </row>
    <row r="514" spans="1:9">
      <c r="A514">
        <v>513</v>
      </c>
      <c r="B514" s="1">
        <v>8403</v>
      </c>
      <c r="C514" t="s">
        <v>96</v>
      </c>
      <c r="E514">
        <v>95</v>
      </c>
      <c r="F514" t="s">
        <v>103</v>
      </c>
      <c r="G514" t="s">
        <v>98</v>
      </c>
      <c r="H514" t="s">
        <v>98</v>
      </c>
      <c r="I514" t="s">
        <v>99</v>
      </c>
    </row>
    <row r="515" spans="1:9">
      <c r="A515">
        <v>514</v>
      </c>
      <c r="B515" s="1">
        <v>10124</v>
      </c>
      <c r="C515" t="s">
        <v>96</v>
      </c>
      <c r="E515">
        <v>90</v>
      </c>
      <c r="F515" t="s">
        <v>97</v>
      </c>
      <c r="G515" t="s">
        <v>98</v>
      </c>
      <c r="H515" t="s">
        <v>98</v>
      </c>
      <c r="I515" t="s">
        <v>99</v>
      </c>
    </row>
    <row r="516" spans="1:9">
      <c r="A516">
        <v>515</v>
      </c>
      <c r="B516" s="1">
        <v>7753</v>
      </c>
      <c r="C516" t="s">
        <v>96</v>
      </c>
      <c r="E516">
        <v>97</v>
      </c>
      <c r="F516" t="s">
        <v>97</v>
      </c>
      <c r="G516" t="s">
        <v>98</v>
      </c>
      <c r="H516" t="s">
        <v>98</v>
      </c>
      <c r="I516" t="s">
        <v>99</v>
      </c>
    </row>
    <row r="517" spans="1:9">
      <c r="A517">
        <v>516</v>
      </c>
      <c r="B517" s="1">
        <v>10594</v>
      </c>
      <c r="C517" t="s">
        <v>96</v>
      </c>
      <c r="E517">
        <v>89</v>
      </c>
      <c r="F517" t="s">
        <v>103</v>
      </c>
      <c r="G517" t="s">
        <v>98</v>
      </c>
      <c r="H517" t="s">
        <v>98</v>
      </c>
      <c r="I517" t="s">
        <v>99</v>
      </c>
    </row>
    <row r="518" spans="1:9">
      <c r="A518">
        <v>517</v>
      </c>
      <c r="B518" s="1">
        <v>17305</v>
      </c>
      <c r="C518" t="s">
        <v>99</v>
      </c>
      <c r="E518">
        <v>71</v>
      </c>
      <c r="F518" t="s">
        <v>103</v>
      </c>
      <c r="G518" t="s">
        <v>98</v>
      </c>
      <c r="H518" t="s">
        <v>98</v>
      </c>
      <c r="I518" t="s">
        <v>99</v>
      </c>
    </row>
    <row r="519" spans="1:9">
      <c r="A519">
        <v>518</v>
      </c>
      <c r="B519" s="1">
        <v>9885</v>
      </c>
      <c r="C519" t="s">
        <v>96</v>
      </c>
      <c r="E519">
        <v>91</v>
      </c>
      <c r="F519" t="s">
        <v>97</v>
      </c>
      <c r="G519" t="s">
        <v>98</v>
      </c>
      <c r="H519" t="s">
        <v>98</v>
      </c>
      <c r="I519" t="s">
        <v>99</v>
      </c>
    </row>
    <row r="520" spans="1:9">
      <c r="A520">
        <v>519</v>
      </c>
      <c r="B520" s="1">
        <v>15579</v>
      </c>
      <c r="C520" t="s">
        <v>96</v>
      </c>
      <c r="E520">
        <v>75</v>
      </c>
      <c r="F520" t="s">
        <v>103</v>
      </c>
      <c r="G520" t="s">
        <v>98</v>
      </c>
      <c r="H520" t="s">
        <v>98</v>
      </c>
      <c r="I520" t="s">
        <v>96</v>
      </c>
    </row>
    <row r="521" spans="1:9">
      <c r="A521">
        <v>520</v>
      </c>
      <c r="B521" s="1">
        <v>14662</v>
      </c>
      <c r="C521" t="s">
        <v>96</v>
      </c>
      <c r="E521">
        <v>78</v>
      </c>
      <c r="F521" t="s">
        <v>103</v>
      </c>
      <c r="G521" t="s">
        <v>98</v>
      </c>
      <c r="H521" t="s">
        <v>98</v>
      </c>
      <c r="I521" t="s">
        <v>99</v>
      </c>
    </row>
    <row r="522" spans="1:9">
      <c r="A522">
        <v>521</v>
      </c>
      <c r="B522" s="1">
        <v>12300</v>
      </c>
      <c r="C522" t="s">
        <v>96</v>
      </c>
      <c r="E522">
        <v>84</v>
      </c>
      <c r="F522" t="s">
        <v>103</v>
      </c>
      <c r="G522" t="s">
        <v>98</v>
      </c>
      <c r="H522" t="s">
        <v>98</v>
      </c>
      <c r="I522" t="s">
        <v>99</v>
      </c>
    </row>
    <row r="523" spans="1:9">
      <c r="A523">
        <v>522</v>
      </c>
      <c r="B523" s="1">
        <v>13898</v>
      </c>
      <c r="C523" t="s">
        <v>96</v>
      </c>
      <c r="E523">
        <v>79</v>
      </c>
      <c r="F523" t="s">
        <v>103</v>
      </c>
      <c r="G523" t="s">
        <v>98</v>
      </c>
      <c r="H523" t="s">
        <v>98</v>
      </c>
      <c r="I523" t="s">
        <v>99</v>
      </c>
    </row>
    <row r="524" spans="1:9">
      <c r="A524">
        <v>523</v>
      </c>
      <c r="B524" s="1">
        <v>25457</v>
      </c>
      <c r="C524" t="s">
        <v>96</v>
      </c>
      <c r="E524">
        <v>48</v>
      </c>
      <c r="F524" t="s">
        <v>97</v>
      </c>
      <c r="G524" t="s">
        <v>98</v>
      </c>
      <c r="H524" t="s">
        <v>98</v>
      </c>
      <c r="I524" t="s">
        <v>96</v>
      </c>
    </row>
    <row r="525" spans="1:9">
      <c r="A525">
        <v>524</v>
      </c>
      <c r="B525" s="1">
        <v>9252</v>
      </c>
      <c r="C525" t="s">
        <v>96</v>
      </c>
      <c r="E525">
        <v>93</v>
      </c>
      <c r="F525" t="s">
        <v>103</v>
      </c>
      <c r="G525" t="s">
        <v>98</v>
      </c>
      <c r="H525" t="s">
        <v>98</v>
      </c>
      <c r="I525" t="s">
        <v>99</v>
      </c>
    </row>
    <row r="526" spans="1:9">
      <c r="A526">
        <v>525</v>
      </c>
      <c r="B526" s="1">
        <v>13451</v>
      </c>
      <c r="C526" t="s">
        <v>96</v>
      </c>
      <c r="E526">
        <v>81</v>
      </c>
      <c r="F526" t="s">
        <v>103</v>
      </c>
      <c r="G526" t="s">
        <v>98</v>
      </c>
      <c r="H526" t="s">
        <v>98</v>
      </c>
      <c r="I526" t="s">
        <v>99</v>
      </c>
    </row>
    <row r="527" spans="1:9">
      <c r="A527">
        <v>526</v>
      </c>
      <c r="B527" s="1">
        <v>18499</v>
      </c>
      <c r="C527" t="s">
        <v>99</v>
      </c>
      <c r="E527">
        <v>67</v>
      </c>
      <c r="F527" t="s">
        <v>97</v>
      </c>
      <c r="G527" t="s">
        <v>98</v>
      </c>
      <c r="H527" t="s">
        <v>98</v>
      </c>
      <c r="I527" t="s">
        <v>99</v>
      </c>
    </row>
    <row r="528" spans="1:9">
      <c r="A528">
        <v>527</v>
      </c>
      <c r="B528" s="1">
        <v>17047</v>
      </c>
      <c r="C528" t="s">
        <v>99</v>
      </c>
      <c r="E528">
        <v>71</v>
      </c>
      <c r="F528" t="s">
        <v>103</v>
      </c>
      <c r="G528" t="s">
        <v>98</v>
      </c>
      <c r="H528" t="s">
        <v>98</v>
      </c>
      <c r="I528" t="s">
        <v>99</v>
      </c>
    </row>
    <row r="529" spans="1:9">
      <c r="A529">
        <v>528</v>
      </c>
      <c r="B529" s="1">
        <v>11411</v>
      </c>
      <c r="C529" t="s">
        <v>96</v>
      </c>
      <c r="E529">
        <v>87</v>
      </c>
      <c r="F529" t="s">
        <v>97</v>
      </c>
      <c r="G529" t="s">
        <v>98</v>
      </c>
      <c r="H529" t="s">
        <v>98</v>
      </c>
      <c r="I529" t="s">
        <v>99</v>
      </c>
    </row>
    <row r="530" spans="1:9">
      <c r="A530">
        <v>529</v>
      </c>
      <c r="B530" s="1">
        <v>8968</v>
      </c>
      <c r="C530" t="s">
        <v>96</v>
      </c>
      <c r="E530">
        <v>93</v>
      </c>
      <c r="F530" t="s">
        <v>97</v>
      </c>
      <c r="G530" t="s">
        <v>98</v>
      </c>
      <c r="H530" t="s">
        <v>98</v>
      </c>
      <c r="I530" t="s">
        <v>99</v>
      </c>
    </row>
    <row r="531" spans="1:9">
      <c r="A531">
        <v>530</v>
      </c>
      <c r="B531" s="1">
        <v>15928</v>
      </c>
      <c r="C531" t="s">
        <v>96</v>
      </c>
      <c r="E531">
        <v>74</v>
      </c>
      <c r="F531" t="s">
        <v>103</v>
      </c>
      <c r="G531" t="s">
        <v>98</v>
      </c>
      <c r="H531" t="s">
        <v>98</v>
      </c>
      <c r="I531" t="s">
        <v>99</v>
      </c>
    </row>
    <row r="532" spans="1:9">
      <c r="A532">
        <v>531</v>
      </c>
      <c r="B532" s="1">
        <v>6484</v>
      </c>
      <c r="C532" t="s">
        <v>96</v>
      </c>
      <c r="E532">
        <v>100</v>
      </c>
      <c r="F532" t="s">
        <v>97</v>
      </c>
      <c r="G532" t="s">
        <v>98</v>
      </c>
      <c r="H532" t="s">
        <v>98</v>
      </c>
      <c r="I532" t="s">
        <v>99</v>
      </c>
    </row>
    <row r="533" spans="1:9">
      <c r="A533">
        <v>532</v>
      </c>
      <c r="B533" s="1">
        <v>13582</v>
      </c>
      <c r="C533" t="s">
        <v>96</v>
      </c>
      <c r="E533">
        <v>81</v>
      </c>
      <c r="F533" t="s">
        <v>97</v>
      </c>
      <c r="G533" t="s">
        <v>98</v>
      </c>
      <c r="H533" t="s">
        <v>98</v>
      </c>
      <c r="I533" t="s">
        <v>99</v>
      </c>
    </row>
    <row r="534" spans="1:9">
      <c r="A534">
        <v>533</v>
      </c>
      <c r="B534" s="1">
        <v>13422</v>
      </c>
      <c r="C534" t="s">
        <v>96</v>
      </c>
      <c r="E534">
        <v>81</v>
      </c>
      <c r="F534" t="s">
        <v>103</v>
      </c>
      <c r="G534" t="s">
        <v>98</v>
      </c>
      <c r="H534" t="s">
        <v>98</v>
      </c>
      <c r="I534" t="s">
        <v>99</v>
      </c>
    </row>
    <row r="535" spans="1:9">
      <c r="A535">
        <v>534</v>
      </c>
      <c r="B535" s="1">
        <v>18194</v>
      </c>
      <c r="C535" t="s">
        <v>99</v>
      </c>
      <c r="E535">
        <v>68</v>
      </c>
      <c r="F535" t="s">
        <v>103</v>
      </c>
      <c r="G535" t="s">
        <v>98</v>
      </c>
      <c r="H535" t="s">
        <v>98</v>
      </c>
      <c r="I535" t="s">
        <v>96</v>
      </c>
    </row>
    <row r="536" spans="1:9">
      <c r="A536">
        <v>535</v>
      </c>
      <c r="B536" s="1">
        <v>11557</v>
      </c>
      <c r="C536" t="s">
        <v>96</v>
      </c>
      <c r="E536">
        <v>86</v>
      </c>
      <c r="F536" t="s">
        <v>97</v>
      </c>
      <c r="G536" t="s">
        <v>98</v>
      </c>
      <c r="H536" t="s">
        <v>98</v>
      </c>
      <c r="I536" t="s">
        <v>99</v>
      </c>
    </row>
    <row r="537" spans="1:9">
      <c r="A537">
        <v>536</v>
      </c>
      <c r="B537" s="1">
        <v>6747</v>
      </c>
      <c r="C537" t="s">
        <v>96</v>
      </c>
      <c r="E537">
        <v>99</v>
      </c>
      <c r="F537" t="s">
        <v>97</v>
      </c>
      <c r="G537" t="s">
        <v>98</v>
      </c>
      <c r="H537" t="s">
        <v>98</v>
      </c>
      <c r="I537" t="s">
        <v>99</v>
      </c>
    </row>
    <row r="538" spans="1:9">
      <c r="A538">
        <v>537</v>
      </c>
      <c r="B538" s="1">
        <v>31068</v>
      </c>
      <c r="C538" t="s">
        <v>96</v>
      </c>
      <c r="E538">
        <v>33</v>
      </c>
      <c r="F538" t="s">
        <v>103</v>
      </c>
      <c r="G538" t="s">
        <v>98</v>
      </c>
      <c r="H538" t="s">
        <v>98</v>
      </c>
      <c r="I538" t="s">
        <v>96</v>
      </c>
    </row>
    <row r="539" spans="1:9">
      <c r="A539">
        <v>538</v>
      </c>
      <c r="B539" s="1">
        <v>12026</v>
      </c>
      <c r="C539" t="s">
        <v>96</v>
      </c>
      <c r="E539">
        <v>85</v>
      </c>
      <c r="F539" t="s">
        <v>97</v>
      </c>
      <c r="G539" t="s">
        <v>98</v>
      </c>
      <c r="H539" t="s">
        <v>98</v>
      </c>
      <c r="I539" t="s">
        <v>99</v>
      </c>
    </row>
    <row r="540" spans="1:9">
      <c r="A540">
        <v>539</v>
      </c>
      <c r="B540" s="1">
        <v>13570</v>
      </c>
      <c r="C540" t="s">
        <v>96</v>
      </c>
      <c r="E540">
        <v>81</v>
      </c>
      <c r="F540" t="s">
        <v>103</v>
      </c>
      <c r="G540" t="s">
        <v>98</v>
      </c>
      <c r="H540" t="s">
        <v>98</v>
      </c>
      <c r="I540" t="s">
        <v>99</v>
      </c>
    </row>
    <row r="541" spans="1:9">
      <c r="A541">
        <v>540</v>
      </c>
      <c r="B541" s="1">
        <v>14832</v>
      </c>
      <c r="C541" t="s">
        <v>96</v>
      </c>
      <c r="E541">
        <v>77</v>
      </c>
      <c r="F541" t="s">
        <v>103</v>
      </c>
      <c r="G541" t="s">
        <v>98</v>
      </c>
      <c r="H541" t="s">
        <v>98</v>
      </c>
      <c r="I541" t="s">
        <v>99</v>
      </c>
    </row>
    <row r="542" spans="1:9">
      <c r="A542">
        <v>541</v>
      </c>
      <c r="B542" s="1">
        <v>13936</v>
      </c>
      <c r="C542" t="s">
        <v>96</v>
      </c>
      <c r="E542">
        <v>80</v>
      </c>
      <c r="F542" t="s">
        <v>103</v>
      </c>
      <c r="G542" t="s">
        <v>98</v>
      </c>
      <c r="H542" t="s">
        <v>98</v>
      </c>
      <c r="I542" t="s">
        <v>99</v>
      </c>
    </row>
    <row r="543" spans="1:9">
      <c r="A543">
        <v>542</v>
      </c>
      <c r="B543" s="1">
        <v>10124</v>
      </c>
      <c r="C543" t="s">
        <v>96</v>
      </c>
      <c r="E543">
        <v>90</v>
      </c>
      <c r="F543" t="s">
        <v>97</v>
      </c>
      <c r="G543" t="s">
        <v>98</v>
      </c>
      <c r="H543" t="s">
        <v>98</v>
      </c>
      <c r="I543" t="s">
        <v>96</v>
      </c>
    </row>
    <row r="544" spans="1:9">
      <c r="A544">
        <v>543</v>
      </c>
      <c r="B544" s="1">
        <v>23125</v>
      </c>
      <c r="C544" t="s">
        <v>96</v>
      </c>
      <c r="E544">
        <v>55</v>
      </c>
      <c r="F544" t="s">
        <v>103</v>
      </c>
      <c r="G544" t="s">
        <v>98</v>
      </c>
      <c r="H544" t="s">
        <v>98</v>
      </c>
      <c r="I544" t="s">
        <v>96</v>
      </c>
    </row>
    <row r="545" spans="1:9">
      <c r="A545">
        <v>544</v>
      </c>
      <c r="B545" s="1">
        <v>10292</v>
      </c>
      <c r="C545" t="s">
        <v>96</v>
      </c>
      <c r="E545">
        <v>90</v>
      </c>
      <c r="F545" t="s">
        <v>103</v>
      </c>
      <c r="G545" t="s">
        <v>98</v>
      </c>
      <c r="H545" t="s">
        <v>98</v>
      </c>
      <c r="I545" t="s">
        <v>99</v>
      </c>
    </row>
    <row r="546" spans="1:9">
      <c r="A546">
        <v>545</v>
      </c>
      <c r="B546" s="1">
        <v>20379</v>
      </c>
      <c r="C546" t="s">
        <v>99</v>
      </c>
      <c r="E546">
        <v>62</v>
      </c>
      <c r="F546" t="s">
        <v>103</v>
      </c>
      <c r="G546" t="s">
        <v>98</v>
      </c>
      <c r="H546" t="s">
        <v>98</v>
      </c>
      <c r="I546" t="s">
        <v>99</v>
      </c>
    </row>
    <row r="547" spans="1:9">
      <c r="A547">
        <v>546</v>
      </c>
      <c r="B547" s="1">
        <v>27536</v>
      </c>
      <c r="C547" t="s">
        <v>96</v>
      </c>
      <c r="E547">
        <v>43</v>
      </c>
      <c r="F547" t="s">
        <v>103</v>
      </c>
      <c r="G547" t="s">
        <v>98</v>
      </c>
      <c r="H547" t="s">
        <v>98</v>
      </c>
      <c r="I547" t="s">
        <v>96</v>
      </c>
    </row>
    <row r="548" spans="1:9">
      <c r="A548">
        <v>547</v>
      </c>
      <c r="B548" s="1">
        <v>23698</v>
      </c>
      <c r="C548" t="s">
        <v>99</v>
      </c>
      <c r="E548">
        <v>53</v>
      </c>
      <c r="F548" t="s">
        <v>97</v>
      </c>
      <c r="G548" t="s">
        <v>98</v>
      </c>
      <c r="H548" t="s">
        <v>98</v>
      </c>
      <c r="I548" t="s">
        <v>99</v>
      </c>
    </row>
    <row r="549" spans="1:9">
      <c r="A549">
        <v>548</v>
      </c>
      <c r="B549" s="1">
        <v>8854</v>
      </c>
      <c r="C549" t="s">
        <v>96</v>
      </c>
      <c r="E549">
        <v>94</v>
      </c>
      <c r="F549" t="s">
        <v>97</v>
      </c>
      <c r="G549" t="s">
        <v>98</v>
      </c>
      <c r="H549" t="s">
        <v>98</v>
      </c>
      <c r="I549" t="s">
        <v>99</v>
      </c>
    </row>
    <row r="550" spans="1:9">
      <c r="A550">
        <v>549</v>
      </c>
      <c r="B550" s="1">
        <v>11780</v>
      </c>
      <c r="C550" t="s">
        <v>96</v>
      </c>
      <c r="E550">
        <v>86</v>
      </c>
      <c r="F550" t="s">
        <v>97</v>
      </c>
      <c r="G550" t="s">
        <v>98</v>
      </c>
      <c r="H550" t="s">
        <v>98</v>
      </c>
      <c r="I550" t="s">
        <v>99</v>
      </c>
    </row>
    <row r="551" spans="1:9">
      <c r="A551">
        <v>550</v>
      </c>
      <c r="B551" s="1">
        <v>10064</v>
      </c>
      <c r="C551" t="s">
        <v>96</v>
      </c>
      <c r="E551">
        <v>90</v>
      </c>
      <c r="F551" t="s">
        <v>97</v>
      </c>
      <c r="G551" t="s">
        <v>98</v>
      </c>
      <c r="H551" t="s">
        <v>98</v>
      </c>
      <c r="I551" t="s">
        <v>99</v>
      </c>
    </row>
    <row r="552" spans="1:9">
      <c r="A552">
        <v>551</v>
      </c>
      <c r="B552" s="1">
        <v>10425</v>
      </c>
      <c r="C552" t="s">
        <v>96</v>
      </c>
      <c r="E552">
        <v>89</v>
      </c>
      <c r="F552" t="s">
        <v>97</v>
      </c>
      <c r="G552" t="s">
        <v>98</v>
      </c>
      <c r="H552" t="s">
        <v>98</v>
      </c>
      <c r="I552" t="s">
        <v>99</v>
      </c>
    </row>
    <row r="553" spans="1:9">
      <c r="A553">
        <v>552</v>
      </c>
      <c r="B553" s="1">
        <v>15979</v>
      </c>
      <c r="C553" t="s">
        <v>96</v>
      </c>
      <c r="E553">
        <v>74</v>
      </c>
      <c r="F553" t="s">
        <v>103</v>
      </c>
      <c r="G553" t="s">
        <v>98</v>
      </c>
      <c r="H553" t="s">
        <v>98</v>
      </c>
      <c r="I553" t="s">
        <v>99</v>
      </c>
    </row>
    <row r="554" spans="1:9">
      <c r="A554">
        <v>553</v>
      </c>
      <c r="B554" s="1">
        <v>10084</v>
      </c>
      <c r="C554" t="s">
        <v>96</v>
      </c>
      <c r="E554">
        <v>90</v>
      </c>
      <c r="F554" t="s">
        <v>97</v>
      </c>
      <c r="G554" t="s">
        <v>98</v>
      </c>
      <c r="H554" t="s">
        <v>98</v>
      </c>
      <c r="I554" t="s">
        <v>99</v>
      </c>
    </row>
    <row r="555" spans="1:9">
      <c r="A555">
        <v>554</v>
      </c>
      <c r="B555" s="1">
        <v>20469</v>
      </c>
      <c r="C555" t="s">
        <v>99</v>
      </c>
      <c r="E555">
        <v>62</v>
      </c>
      <c r="F555" t="s">
        <v>103</v>
      </c>
      <c r="G555" t="s">
        <v>98</v>
      </c>
      <c r="H555" t="s">
        <v>98</v>
      </c>
      <c r="I555" t="s">
        <v>96</v>
      </c>
    </row>
    <row r="556" spans="1:9">
      <c r="A556">
        <v>555</v>
      </c>
      <c r="B556" s="1">
        <v>10892</v>
      </c>
      <c r="C556" t="s">
        <v>96</v>
      </c>
      <c r="E556">
        <v>88</v>
      </c>
      <c r="F556" t="s">
        <v>97</v>
      </c>
      <c r="G556" t="s">
        <v>98</v>
      </c>
      <c r="H556" t="s">
        <v>98</v>
      </c>
      <c r="I556" t="s">
        <v>99</v>
      </c>
    </row>
    <row r="557" spans="1:9">
      <c r="A557">
        <v>556</v>
      </c>
      <c r="B557" s="1">
        <v>14666</v>
      </c>
      <c r="C557" t="s">
        <v>96</v>
      </c>
      <c r="E557">
        <v>78</v>
      </c>
      <c r="F557" t="s">
        <v>103</v>
      </c>
      <c r="G557" t="s">
        <v>98</v>
      </c>
      <c r="H557" t="s">
        <v>98</v>
      </c>
      <c r="I557" t="s">
        <v>99</v>
      </c>
    </row>
    <row r="558" spans="1:9">
      <c r="A558">
        <v>557</v>
      </c>
      <c r="B558" s="1">
        <v>17863</v>
      </c>
      <c r="C558" t="s">
        <v>99</v>
      </c>
      <c r="E558">
        <v>69</v>
      </c>
      <c r="F558" t="s">
        <v>103</v>
      </c>
      <c r="G558" t="s">
        <v>98</v>
      </c>
      <c r="H558" t="s">
        <v>98</v>
      </c>
      <c r="I558" t="s">
        <v>99</v>
      </c>
    </row>
    <row r="559" spans="1:9">
      <c r="A559">
        <v>558</v>
      </c>
      <c r="B559" s="1">
        <v>12712</v>
      </c>
      <c r="C559" t="s">
        <v>96</v>
      </c>
      <c r="E559">
        <v>83</v>
      </c>
      <c r="F559" t="s">
        <v>97</v>
      </c>
      <c r="G559" t="s">
        <v>98</v>
      </c>
      <c r="H559" t="s">
        <v>98</v>
      </c>
      <c r="I559" t="s">
        <v>99</v>
      </c>
    </row>
    <row r="560" spans="1:9">
      <c r="A560">
        <v>559</v>
      </c>
      <c r="B560" s="1">
        <v>19983</v>
      </c>
      <c r="C560" t="s">
        <v>99</v>
      </c>
      <c r="E560">
        <v>63</v>
      </c>
      <c r="F560" t="s">
        <v>97</v>
      </c>
      <c r="G560" t="s">
        <v>98</v>
      </c>
      <c r="H560" t="s">
        <v>98</v>
      </c>
      <c r="I560" t="s">
        <v>99</v>
      </c>
    </row>
    <row r="561" spans="1:9">
      <c r="A561">
        <v>560</v>
      </c>
      <c r="B561" s="1">
        <v>11890</v>
      </c>
      <c r="C561" t="s">
        <v>96</v>
      </c>
      <c r="E561">
        <v>85</v>
      </c>
      <c r="F561" t="s">
        <v>97</v>
      </c>
      <c r="G561" t="s">
        <v>98</v>
      </c>
      <c r="H561" t="s">
        <v>98</v>
      </c>
      <c r="I561" t="s">
        <v>99</v>
      </c>
    </row>
    <row r="562" spans="1:9">
      <c r="A562">
        <v>561</v>
      </c>
      <c r="B562" s="1">
        <v>9756</v>
      </c>
      <c r="C562" t="s">
        <v>96</v>
      </c>
      <c r="E562">
        <v>91</v>
      </c>
      <c r="F562" t="s">
        <v>103</v>
      </c>
      <c r="G562" t="s">
        <v>98</v>
      </c>
      <c r="H562" t="s">
        <v>98</v>
      </c>
      <c r="I562" t="s">
        <v>99</v>
      </c>
    </row>
    <row r="563" spans="1:9">
      <c r="A563">
        <v>562</v>
      </c>
      <c r="B563" s="1">
        <v>15313</v>
      </c>
      <c r="C563" t="s">
        <v>96</v>
      </c>
      <c r="E563">
        <v>76</v>
      </c>
      <c r="F563" t="s">
        <v>103</v>
      </c>
      <c r="G563" t="s">
        <v>98</v>
      </c>
      <c r="H563" t="s">
        <v>98</v>
      </c>
      <c r="I563" t="s">
        <v>99</v>
      </c>
    </row>
    <row r="564" spans="1:9">
      <c r="A564">
        <v>563</v>
      </c>
      <c r="B564" s="1">
        <v>16158</v>
      </c>
      <c r="C564" t="s">
        <v>96</v>
      </c>
      <c r="E564">
        <v>74</v>
      </c>
      <c r="F564" t="s">
        <v>103</v>
      </c>
      <c r="G564" t="s">
        <v>98</v>
      </c>
      <c r="H564" t="s">
        <v>98</v>
      </c>
      <c r="I564" t="s">
        <v>99</v>
      </c>
    </row>
    <row r="565" spans="1:9">
      <c r="A565">
        <v>564</v>
      </c>
      <c r="B565" s="1">
        <v>22084</v>
      </c>
      <c r="C565" t="s">
        <v>99</v>
      </c>
      <c r="E565">
        <v>59</v>
      </c>
      <c r="F565" t="s">
        <v>103</v>
      </c>
      <c r="G565" t="s">
        <v>98</v>
      </c>
      <c r="H565" t="s">
        <v>98</v>
      </c>
      <c r="I565" t="s">
        <v>99</v>
      </c>
    </row>
    <row r="566" spans="1:9">
      <c r="A566">
        <v>565</v>
      </c>
      <c r="B566" s="1">
        <v>13048</v>
      </c>
      <c r="C566" t="s">
        <v>96</v>
      </c>
      <c r="E566">
        <v>82</v>
      </c>
      <c r="F566" t="s">
        <v>97</v>
      </c>
      <c r="G566" t="s">
        <v>98</v>
      </c>
      <c r="H566" t="s">
        <v>98</v>
      </c>
      <c r="I566" t="s">
        <v>99</v>
      </c>
    </row>
    <row r="567" spans="1:9">
      <c r="A567">
        <v>566</v>
      </c>
      <c r="B567" s="1">
        <v>14243</v>
      </c>
      <c r="C567" t="s">
        <v>96</v>
      </c>
      <c r="E567">
        <v>79</v>
      </c>
      <c r="F567" t="s">
        <v>103</v>
      </c>
      <c r="G567" t="s">
        <v>98</v>
      </c>
      <c r="H567" t="s">
        <v>98</v>
      </c>
      <c r="I567" t="s">
        <v>96</v>
      </c>
    </row>
    <row r="568" spans="1:9">
      <c r="A568">
        <v>567</v>
      </c>
      <c r="B568" s="1">
        <v>8911</v>
      </c>
      <c r="C568" t="s">
        <v>96</v>
      </c>
      <c r="E568">
        <v>94</v>
      </c>
      <c r="F568" t="s">
        <v>103</v>
      </c>
      <c r="G568" t="s">
        <v>98</v>
      </c>
      <c r="H568" t="s">
        <v>98</v>
      </c>
      <c r="I568" t="s">
        <v>99</v>
      </c>
    </row>
    <row r="569" spans="1:9">
      <c r="A569">
        <v>568</v>
      </c>
      <c r="B569" s="1">
        <v>9126</v>
      </c>
      <c r="C569" t="s">
        <v>96</v>
      </c>
      <c r="E569">
        <v>93</v>
      </c>
      <c r="F569" t="s">
        <v>97</v>
      </c>
      <c r="G569" t="s">
        <v>98</v>
      </c>
      <c r="H569" t="s">
        <v>98</v>
      </c>
      <c r="I569" t="s">
        <v>99</v>
      </c>
    </row>
    <row r="570" spans="1:9">
      <c r="A570">
        <v>569</v>
      </c>
      <c r="B570" s="1">
        <v>15344</v>
      </c>
      <c r="C570" t="s">
        <v>96</v>
      </c>
      <c r="E570">
        <v>76</v>
      </c>
      <c r="F570" t="s">
        <v>103</v>
      </c>
      <c r="G570" t="s">
        <v>98</v>
      </c>
      <c r="H570" t="s">
        <v>98</v>
      </c>
      <c r="I570" t="s">
        <v>99</v>
      </c>
    </row>
    <row r="571" spans="1:9">
      <c r="A571">
        <v>570</v>
      </c>
      <c r="B571" s="1">
        <v>18456</v>
      </c>
      <c r="C571" t="s">
        <v>99</v>
      </c>
      <c r="E571">
        <v>67</v>
      </c>
      <c r="F571" t="s">
        <v>103</v>
      </c>
      <c r="G571" t="s">
        <v>98</v>
      </c>
      <c r="H571" t="s">
        <v>98</v>
      </c>
      <c r="I571" t="s">
        <v>99</v>
      </c>
    </row>
    <row r="572" spans="1:9">
      <c r="A572">
        <v>571</v>
      </c>
      <c r="B572" s="1">
        <v>12220</v>
      </c>
      <c r="C572" t="s">
        <v>96</v>
      </c>
      <c r="E572">
        <v>85</v>
      </c>
      <c r="F572" t="s">
        <v>103</v>
      </c>
      <c r="G572" t="s">
        <v>98</v>
      </c>
      <c r="H572" t="s">
        <v>98</v>
      </c>
      <c r="I572" t="s">
        <v>99</v>
      </c>
    </row>
    <row r="573" spans="1:9">
      <c r="A573">
        <v>572</v>
      </c>
      <c r="B573" s="1">
        <v>10369</v>
      </c>
      <c r="C573" t="s">
        <v>96</v>
      </c>
      <c r="E573">
        <v>90</v>
      </c>
      <c r="F573" t="s">
        <v>103</v>
      </c>
      <c r="G573" t="s">
        <v>98</v>
      </c>
      <c r="H573" t="s">
        <v>98</v>
      </c>
      <c r="I573" t="s">
        <v>96</v>
      </c>
    </row>
    <row r="574" spans="1:9">
      <c r="A574">
        <v>573</v>
      </c>
      <c r="B574" s="1">
        <v>8224</v>
      </c>
      <c r="C574" t="s">
        <v>96</v>
      </c>
      <c r="E574">
        <v>95</v>
      </c>
      <c r="F574" t="s">
        <v>97</v>
      </c>
      <c r="G574" t="s">
        <v>98</v>
      </c>
      <c r="H574" t="s">
        <v>98</v>
      </c>
      <c r="I574" t="s">
        <v>99</v>
      </c>
    </row>
    <row r="575" spans="1:9">
      <c r="A575">
        <v>574</v>
      </c>
      <c r="B575" s="1">
        <v>8843</v>
      </c>
      <c r="C575" t="s">
        <v>96</v>
      </c>
      <c r="E575">
        <v>94</v>
      </c>
      <c r="F575" t="s">
        <v>97</v>
      </c>
      <c r="G575" t="s">
        <v>98</v>
      </c>
      <c r="H575" t="s">
        <v>98</v>
      </c>
      <c r="I575" t="s">
        <v>99</v>
      </c>
    </row>
    <row r="576" spans="1:9">
      <c r="A576">
        <v>575</v>
      </c>
      <c r="B576" s="1">
        <v>9616</v>
      </c>
      <c r="C576" t="s">
        <v>96</v>
      </c>
      <c r="E576">
        <v>92</v>
      </c>
      <c r="F576" t="s">
        <v>103</v>
      </c>
      <c r="G576" t="s">
        <v>98</v>
      </c>
      <c r="H576" t="s">
        <v>98</v>
      </c>
      <c r="I576" t="s">
        <v>99</v>
      </c>
    </row>
    <row r="577" spans="1:9">
      <c r="A577">
        <v>576</v>
      </c>
      <c r="B577" s="1">
        <v>15117</v>
      </c>
      <c r="C577" t="s">
        <v>96</v>
      </c>
      <c r="E577">
        <v>77</v>
      </c>
      <c r="F577" t="s">
        <v>97</v>
      </c>
      <c r="G577" t="s">
        <v>98</v>
      </c>
      <c r="H577" t="s">
        <v>98</v>
      </c>
      <c r="I577" t="s">
        <v>96</v>
      </c>
    </row>
    <row r="578" spans="1:9">
      <c r="A578">
        <v>577</v>
      </c>
      <c r="B578" s="1">
        <v>15954</v>
      </c>
      <c r="C578" t="s">
        <v>96</v>
      </c>
      <c r="E578">
        <v>74</v>
      </c>
      <c r="F578" t="s">
        <v>97</v>
      </c>
      <c r="G578" t="s">
        <v>98</v>
      </c>
      <c r="H578" t="s">
        <v>98</v>
      </c>
      <c r="I578" t="s">
        <v>99</v>
      </c>
    </row>
    <row r="579" spans="1:9">
      <c r="A579">
        <v>578</v>
      </c>
      <c r="B579" s="1">
        <v>15373</v>
      </c>
      <c r="C579" t="s">
        <v>96</v>
      </c>
      <c r="E579">
        <v>76</v>
      </c>
      <c r="F579" t="s">
        <v>97</v>
      </c>
      <c r="G579" t="s">
        <v>98</v>
      </c>
      <c r="H579" t="s">
        <v>98</v>
      </c>
      <c r="I579" t="s">
        <v>99</v>
      </c>
    </row>
    <row r="580" spans="1:9">
      <c r="A580">
        <v>579</v>
      </c>
      <c r="B580" s="1">
        <v>15512</v>
      </c>
      <c r="C580" t="s">
        <v>96</v>
      </c>
      <c r="E580">
        <v>76</v>
      </c>
      <c r="F580" t="s">
        <v>97</v>
      </c>
      <c r="G580" t="s">
        <v>98</v>
      </c>
      <c r="H580" t="s">
        <v>98</v>
      </c>
      <c r="I580" t="s">
        <v>99</v>
      </c>
    </row>
    <row r="581" spans="1:9">
      <c r="A581">
        <v>580</v>
      </c>
      <c r="B581" s="1">
        <v>14946</v>
      </c>
      <c r="C581" t="s">
        <v>96</v>
      </c>
      <c r="E581">
        <v>77</v>
      </c>
      <c r="F581" t="s">
        <v>97</v>
      </c>
      <c r="G581" t="s">
        <v>98</v>
      </c>
      <c r="H581" t="s">
        <v>98</v>
      </c>
      <c r="I581" t="s">
        <v>99</v>
      </c>
    </row>
    <row r="582" spans="1:9">
      <c r="A582">
        <v>581</v>
      </c>
      <c r="B582" s="1">
        <v>10704</v>
      </c>
      <c r="C582" t="s">
        <v>96</v>
      </c>
      <c r="E582">
        <v>89</v>
      </c>
      <c r="F582" t="s">
        <v>97</v>
      </c>
      <c r="G582" t="s">
        <v>98</v>
      </c>
      <c r="H582" t="s">
        <v>98</v>
      </c>
      <c r="I582" t="s">
        <v>99</v>
      </c>
    </row>
    <row r="583" spans="1:9">
      <c r="A583">
        <v>582</v>
      </c>
      <c r="B583" s="1">
        <v>27122</v>
      </c>
      <c r="C583" t="s">
        <v>96</v>
      </c>
      <c r="E583">
        <v>44</v>
      </c>
      <c r="F583" t="s">
        <v>97</v>
      </c>
      <c r="G583" t="s">
        <v>98</v>
      </c>
      <c r="H583" t="s">
        <v>98</v>
      </c>
      <c r="I583" t="s">
        <v>96</v>
      </c>
    </row>
    <row r="584" spans="1:9">
      <c r="A584">
        <v>583</v>
      </c>
      <c r="B584" s="1">
        <v>13467</v>
      </c>
      <c r="C584" t="s">
        <v>96</v>
      </c>
      <c r="E584">
        <v>81</v>
      </c>
      <c r="F584" t="s">
        <v>97</v>
      </c>
      <c r="G584" t="s">
        <v>98</v>
      </c>
      <c r="H584" t="s">
        <v>98</v>
      </c>
      <c r="I584" t="s">
        <v>99</v>
      </c>
    </row>
    <row r="585" spans="1:9">
      <c r="A585">
        <v>584</v>
      </c>
      <c r="B585" s="1">
        <v>11350</v>
      </c>
      <c r="C585" t="s">
        <v>96</v>
      </c>
      <c r="E585">
        <v>87</v>
      </c>
      <c r="F585" t="s">
        <v>97</v>
      </c>
      <c r="G585" t="s">
        <v>98</v>
      </c>
      <c r="H585" t="s">
        <v>98</v>
      </c>
      <c r="I585" t="s">
        <v>99</v>
      </c>
    </row>
    <row r="586" spans="1:9">
      <c r="A586">
        <v>585</v>
      </c>
      <c r="B586" s="1">
        <v>17337</v>
      </c>
      <c r="C586" t="s">
        <v>99</v>
      </c>
      <c r="E586">
        <v>71</v>
      </c>
      <c r="F586" t="s">
        <v>97</v>
      </c>
      <c r="G586" t="s">
        <v>98</v>
      </c>
      <c r="H586" t="s">
        <v>98</v>
      </c>
      <c r="I586" t="s">
        <v>99</v>
      </c>
    </row>
    <row r="587" spans="1:9">
      <c r="A587">
        <v>586</v>
      </c>
      <c r="B587" s="1">
        <v>24242</v>
      </c>
      <c r="C587" t="s">
        <v>96</v>
      </c>
      <c r="E587">
        <v>52</v>
      </c>
      <c r="F587" t="s">
        <v>103</v>
      </c>
      <c r="G587" t="s">
        <v>98</v>
      </c>
      <c r="H587" t="s">
        <v>98</v>
      </c>
      <c r="I587" t="s">
        <v>96</v>
      </c>
    </row>
    <row r="588" spans="1:9">
      <c r="A588">
        <v>587</v>
      </c>
      <c r="B588" s="1">
        <v>9152</v>
      </c>
      <c r="C588" t="s">
        <v>96</v>
      </c>
      <c r="E588">
        <v>93</v>
      </c>
      <c r="F588" t="s">
        <v>97</v>
      </c>
      <c r="G588" t="s">
        <v>98</v>
      </c>
      <c r="H588" t="s">
        <v>98</v>
      </c>
      <c r="I588" t="s">
        <v>96</v>
      </c>
    </row>
    <row r="589" spans="1:9">
      <c r="A589">
        <v>588</v>
      </c>
      <c r="B589" s="1">
        <v>7828</v>
      </c>
      <c r="C589" t="s">
        <v>96</v>
      </c>
      <c r="E589">
        <v>97</v>
      </c>
      <c r="F589" t="s">
        <v>103</v>
      </c>
      <c r="G589" t="s">
        <v>98</v>
      </c>
      <c r="H589" t="s">
        <v>98</v>
      </c>
      <c r="I589" t="s">
        <v>99</v>
      </c>
    </row>
    <row r="590" spans="1:9">
      <c r="A590">
        <v>589</v>
      </c>
      <c r="B590" s="1">
        <v>13560</v>
      </c>
      <c r="C590" t="s">
        <v>96</v>
      </c>
      <c r="E590">
        <v>81</v>
      </c>
      <c r="F590" t="s">
        <v>97</v>
      </c>
      <c r="G590" t="s">
        <v>98</v>
      </c>
      <c r="H590" t="s">
        <v>98</v>
      </c>
      <c r="I590" t="s">
        <v>99</v>
      </c>
    </row>
    <row r="591" spans="1:9">
      <c r="A591">
        <v>590</v>
      </c>
      <c r="B591" s="1">
        <v>9911</v>
      </c>
      <c r="C591" t="s">
        <v>96</v>
      </c>
      <c r="E591">
        <v>91</v>
      </c>
      <c r="F591" t="s">
        <v>103</v>
      </c>
      <c r="G591" t="s">
        <v>98</v>
      </c>
      <c r="H591" t="s">
        <v>98</v>
      </c>
      <c r="I591" t="s">
        <v>99</v>
      </c>
    </row>
    <row r="592" spans="1:9">
      <c r="A592">
        <v>591</v>
      </c>
      <c r="B592" s="1">
        <v>15587</v>
      </c>
      <c r="C592" t="s">
        <v>96</v>
      </c>
      <c r="E592">
        <v>75</v>
      </c>
      <c r="F592" t="s">
        <v>103</v>
      </c>
      <c r="G592" t="s">
        <v>98</v>
      </c>
      <c r="H592" t="s">
        <v>98</v>
      </c>
      <c r="I592" t="s">
        <v>96</v>
      </c>
    </row>
    <row r="593" spans="1:9">
      <c r="A593">
        <v>592</v>
      </c>
      <c r="B593" s="1">
        <v>16514</v>
      </c>
      <c r="C593" t="s">
        <v>96</v>
      </c>
      <c r="E593">
        <v>73</v>
      </c>
      <c r="F593" t="s">
        <v>97</v>
      </c>
      <c r="G593" t="s">
        <v>98</v>
      </c>
      <c r="H593" t="s">
        <v>98</v>
      </c>
      <c r="I593" t="s">
        <v>96</v>
      </c>
    </row>
    <row r="594" spans="1:9">
      <c r="A594">
        <v>593</v>
      </c>
      <c r="B594" s="1">
        <v>14721</v>
      </c>
      <c r="C594" t="s">
        <v>96</v>
      </c>
      <c r="E594">
        <v>78</v>
      </c>
      <c r="F594" t="s">
        <v>97</v>
      </c>
      <c r="G594" t="s">
        <v>98</v>
      </c>
      <c r="H594" t="s">
        <v>98</v>
      </c>
      <c r="I594" t="s">
        <v>99</v>
      </c>
    </row>
    <row r="595" spans="1:9">
      <c r="A595">
        <v>594</v>
      </c>
      <c r="B595" s="1">
        <v>8898</v>
      </c>
      <c r="C595" t="s">
        <v>96</v>
      </c>
      <c r="E595">
        <v>94</v>
      </c>
      <c r="F595" t="s">
        <v>97</v>
      </c>
      <c r="G595" t="s">
        <v>98</v>
      </c>
      <c r="H595" t="s">
        <v>98</v>
      </c>
      <c r="I595" t="s">
        <v>99</v>
      </c>
    </row>
    <row r="596" spans="1:9">
      <c r="A596">
        <v>595</v>
      </c>
      <c r="B596" s="1">
        <v>24349</v>
      </c>
      <c r="C596" t="s">
        <v>96</v>
      </c>
      <c r="E596">
        <v>51</v>
      </c>
      <c r="F596" t="s">
        <v>97</v>
      </c>
      <c r="G596" t="s">
        <v>98</v>
      </c>
      <c r="H596" t="s">
        <v>98</v>
      </c>
      <c r="I596" t="s">
        <v>96</v>
      </c>
    </row>
    <row r="597" spans="1:9">
      <c r="A597">
        <v>596</v>
      </c>
      <c r="B597" s="1">
        <v>9593</v>
      </c>
      <c r="C597" t="s">
        <v>96</v>
      </c>
      <c r="E597">
        <v>92</v>
      </c>
      <c r="F597" t="s">
        <v>97</v>
      </c>
      <c r="G597" t="s">
        <v>98</v>
      </c>
      <c r="H597" t="s">
        <v>98</v>
      </c>
      <c r="I597" t="s">
        <v>99</v>
      </c>
    </row>
    <row r="598" spans="1:9">
      <c r="A598">
        <v>597</v>
      </c>
      <c r="B598" s="1">
        <v>18500</v>
      </c>
      <c r="C598" t="s">
        <v>99</v>
      </c>
      <c r="E598">
        <v>67</v>
      </c>
      <c r="F598" t="s">
        <v>97</v>
      </c>
      <c r="G598" t="s">
        <v>98</v>
      </c>
      <c r="H598" t="s">
        <v>98</v>
      </c>
      <c r="I598" t="s">
        <v>99</v>
      </c>
    </row>
    <row r="599" spans="1:9">
      <c r="A599">
        <v>598</v>
      </c>
      <c r="B599" s="1">
        <v>9618</v>
      </c>
      <c r="C599" t="s">
        <v>96</v>
      </c>
      <c r="E599">
        <v>92</v>
      </c>
      <c r="F599" t="s">
        <v>97</v>
      </c>
      <c r="G599" t="s">
        <v>98</v>
      </c>
      <c r="H599" t="s">
        <v>98</v>
      </c>
      <c r="I599" t="s">
        <v>99</v>
      </c>
    </row>
    <row r="600" spans="1:9">
      <c r="A600">
        <v>599</v>
      </c>
      <c r="B600" s="1">
        <v>14020</v>
      </c>
      <c r="C600" t="s">
        <v>96</v>
      </c>
      <c r="E600">
        <v>80</v>
      </c>
      <c r="F600" t="s">
        <v>97</v>
      </c>
      <c r="G600" t="s">
        <v>98</v>
      </c>
      <c r="H600" t="s">
        <v>98</v>
      </c>
      <c r="I600" t="s">
        <v>99</v>
      </c>
    </row>
    <row r="601" spans="1:9">
      <c r="A601">
        <v>600</v>
      </c>
      <c r="B601" s="1">
        <v>17409</v>
      </c>
      <c r="C601" t="s">
        <v>99</v>
      </c>
      <c r="E601">
        <v>70</v>
      </c>
      <c r="F601" t="s">
        <v>103</v>
      </c>
      <c r="G601" t="s">
        <v>98</v>
      </c>
      <c r="H601" t="s">
        <v>98</v>
      </c>
      <c r="I601" t="s">
        <v>99</v>
      </c>
    </row>
    <row r="602" spans="1:9">
      <c r="A602">
        <v>601</v>
      </c>
      <c r="B602" s="3">
        <v>20638</v>
      </c>
      <c r="C602" s="4" t="s">
        <v>104</v>
      </c>
      <c r="E602" s="4">
        <v>61</v>
      </c>
      <c r="F602" s="4" t="s">
        <v>103</v>
      </c>
      <c r="G602" s="4" t="s">
        <v>104</v>
      </c>
      <c r="H602" s="4" t="s">
        <v>115</v>
      </c>
      <c r="I602" s="4" t="s">
        <v>104</v>
      </c>
    </row>
    <row r="603" spans="1:9">
      <c r="A603">
        <v>602</v>
      </c>
      <c r="B603" s="3">
        <v>7438</v>
      </c>
      <c r="C603" s="4" t="s">
        <v>101</v>
      </c>
      <c r="E603" s="4">
        <v>98</v>
      </c>
      <c r="F603" s="4" t="s">
        <v>102</v>
      </c>
      <c r="G603" s="4" t="s">
        <v>101</v>
      </c>
      <c r="H603" s="4" t="s">
        <v>25</v>
      </c>
      <c r="I603" s="4" t="s">
        <v>104</v>
      </c>
    </row>
    <row r="604" spans="1:9">
      <c r="A604">
        <v>603</v>
      </c>
      <c r="B604" s="3">
        <v>19537</v>
      </c>
      <c r="C604" s="4" t="s">
        <v>104</v>
      </c>
      <c r="E604" s="4">
        <v>64</v>
      </c>
      <c r="F604" s="4" t="s">
        <v>103</v>
      </c>
      <c r="G604" s="4" t="s">
        <v>101</v>
      </c>
      <c r="H604" s="4" t="s">
        <v>116</v>
      </c>
      <c r="I604" s="4" t="s">
        <v>104</v>
      </c>
    </row>
    <row r="605" spans="1:9">
      <c r="A605">
        <v>604</v>
      </c>
      <c r="B605" s="3">
        <v>19197</v>
      </c>
      <c r="C605" s="4" t="s">
        <v>104</v>
      </c>
      <c r="E605" s="4">
        <v>66</v>
      </c>
      <c r="F605" s="4" t="s">
        <v>103</v>
      </c>
      <c r="G605" s="4" t="s">
        <v>104</v>
      </c>
      <c r="H605" s="4" t="s">
        <v>117</v>
      </c>
      <c r="I605" s="4" t="s">
        <v>104</v>
      </c>
    </row>
    <row r="606" spans="1:9">
      <c r="A606">
        <v>605</v>
      </c>
      <c r="B606" s="3">
        <v>12881</v>
      </c>
      <c r="C606" s="4" t="s">
        <v>101</v>
      </c>
      <c r="E606" s="4">
        <v>83</v>
      </c>
      <c r="F606" s="4" t="s">
        <v>102</v>
      </c>
      <c r="G606" s="4" t="s">
        <v>101</v>
      </c>
      <c r="H606" s="4" t="s">
        <v>118</v>
      </c>
      <c r="I606" s="4" t="s">
        <v>104</v>
      </c>
    </row>
    <row r="607" spans="1:9">
      <c r="A607">
        <v>606</v>
      </c>
      <c r="B607" s="3">
        <v>13062</v>
      </c>
      <c r="C607" s="4" t="s">
        <v>101</v>
      </c>
      <c r="E607" s="4">
        <v>82</v>
      </c>
      <c r="F607" s="4" t="s">
        <v>103</v>
      </c>
      <c r="G607" s="4" t="s">
        <v>104</v>
      </c>
      <c r="H607" s="4" t="s">
        <v>119</v>
      </c>
      <c r="I607" s="4" t="s">
        <v>104</v>
      </c>
    </row>
    <row r="608" spans="1:9">
      <c r="A608">
        <v>607</v>
      </c>
      <c r="B608" s="3">
        <v>9654</v>
      </c>
      <c r="C608" s="4" t="s">
        <v>101</v>
      </c>
      <c r="E608" s="4">
        <v>91</v>
      </c>
      <c r="F608" s="4" t="s">
        <v>103</v>
      </c>
      <c r="G608" s="4" t="s">
        <v>101</v>
      </c>
      <c r="H608" s="4" t="s">
        <v>120</v>
      </c>
      <c r="I608" s="4" t="s">
        <v>104</v>
      </c>
    </row>
    <row r="609" spans="1:9">
      <c r="A609">
        <v>608</v>
      </c>
      <c r="B609" s="3">
        <v>11642</v>
      </c>
      <c r="C609" s="4" t="s">
        <v>101</v>
      </c>
      <c r="E609" s="4">
        <v>86</v>
      </c>
      <c r="F609" s="4" t="s">
        <v>102</v>
      </c>
      <c r="G609" s="4" t="s">
        <v>104</v>
      </c>
      <c r="H609" s="4" t="s">
        <v>25</v>
      </c>
      <c r="I609" s="4" t="s">
        <v>104</v>
      </c>
    </row>
    <row r="610" spans="1:9">
      <c r="A610">
        <v>609</v>
      </c>
      <c r="B610" s="4">
        <v>1930</v>
      </c>
      <c r="C610" s="4" t="s">
        <v>101</v>
      </c>
      <c r="E610" s="4">
        <v>87</v>
      </c>
      <c r="F610" s="4" t="s">
        <v>102</v>
      </c>
      <c r="G610" s="4" t="s">
        <v>101</v>
      </c>
      <c r="H610" s="4" t="s">
        <v>115</v>
      </c>
      <c r="I610" s="4" t="s">
        <v>104</v>
      </c>
    </row>
    <row r="611" spans="1:9">
      <c r="A611">
        <v>610</v>
      </c>
      <c r="B611" s="3">
        <v>14064</v>
      </c>
      <c r="C611" s="4" t="s">
        <v>101</v>
      </c>
      <c r="E611" s="4">
        <v>79</v>
      </c>
      <c r="F611" s="4" t="s">
        <v>103</v>
      </c>
      <c r="G611" s="4" t="s">
        <v>101</v>
      </c>
      <c r="H611" s="4" t="s">
        <v>25</v>
      </c>
      <c r="I611" s="4" t="s">
        <v>104</v>
      </c>
    </row>
    <row r="612" spans="1:9">
      <c r="A612">
        <v>611</v>
      </c>
      <c r="B612" s="3">
        <v>15149</v>
      </c>
      <c r="C612" s="4" t="s">
        <v>101</v>
      </c>
      <c r="E612" s="4">
        <v>76</v>
      </c>
      <c r="F612" s="4" t="s">
        <v>102</v>
      </c>
      <c r="G612" s="4" t="s">
        <v>101</v>
      </c>
      <c r="H612" s="4" t="s">
        <v>121</v>
      </c>
      <c r="I612" s="4" t="s">
        <v>104</v>
      </c>
    </row>
    <row r="613" spans="1:9">
      <c r="A613">
        <v>612</v>
      </c>
      <c r="B613" s="3">
        <v>12523</v>
      </c>
      <c r="C613" s="4" t="s">
        <v>101</v>
      </c>
      <c r="E613" s="4">
        <v>83</v>
      </c>
      <c r="F613" s="4" t="s">
        <v>102</v>
      </c>
      <c r="G613" s="4" t="s">
        <v>101</v>
      </c>
      <c r="H613" s="4" t="s">
        <v>122</v>
      </c>
      <c r="I613" s="4" t="s">
        <v>104</v>
      </c>
    </row>
    <row r="614" spans="1:9">
      <c r="A614">
        <v>613</v>
      </c>
      <c r="B614" s="3">
        <v>10434</v>
      </c>
      <c r="C614" s="4" t="s">
        <v>101</v>
      </c>
      <c r="E614" s="4">
        <v>89</v>
      </c>
      <c r="F614" s="4" t="s">
        <v>103</v>
      </c>
      <c r="G614" s="4" t="s">
        <v>101</v>
      </c>
      <c r="H614" s="4" t="s">
        <v>123</v>
      </c>
      <c r="I614" s="4" t="s">
        <v>104</v>
      </c>
    </row>
    <row r="615" spans="1:9">
      <c r="A615">
        <v>614</v>
      </c>
      <c r="B615" s="3">
        <v>22082</v>
      </c>
      <c r="C615" s="4" t="s">
        <v>104</v>
      </c>
      <c r="E615" s="4">
        <v>57</v>
      </c>
      <c r="F615" s="4" t="s">
        <v>103</v>
      </c>
      <c r="G615" s="4" t="s">
        <v>101</v>
      </c>
      <c r="H615" s="4" t="s">
        <v>124</v>
      </c>
      <c r="I615" s="4" t="s">
        <v>101</v>
      </c>
    </row>
    <row r="616" spans="1:9">
      <c r="A616">
        <v>615</v>
      </c>
      <c r="B616" s="3">
        <v>19158</v>
      </c>
      <c r="C616" s="4" t="s">
        <v>104</v>
      </c>
      <c r="E616" s="4">
        <v>65</v>
      </c>
      <c r="F616" s="4" t="s">
        <v>103</v>
      </c>
      <c r="G616" s="4" t="s">
        <v>101</v>
      </c>
      <c r="H616" s="4" t="s">
        <v>125</v>
      </c>
      <c r="I616" s="4" t="s">
        <v>104</v>
      </c>
    </row>
    <row r="617" spans="1:9">
      <c r="A617">
        <v>616</v>
      </c>
      <c r="B617" s="3">
        <v>12794</v>
      </c>
      <c r="C617" s="4" t="s">
        <v>101</v>
      </c>
      <c r="E617" s="4">
        <v>82</v>
      </c>
      <c r="F617" s="4" t="s">
        <v>102</v>
      </c>
      <c r="G617" s="4" t="s">
        <v>101</v>
      </c>
      <c r="H617" s="4" t="s">
        <v>126</v>
      </c>
      <c r="I617" s="4" t="s">
        <v>104</v>
      </c>
    </row>
    <row r="618" spans="1:9">
      <c r="A618">
        <v>617</v>
      </c>
      <c r="B618" s="3">
        <v>12884</v>
      </c>
      <c r="C618" s="4" t="s">
        <v>101</v>
      </c>
      <c r="E618" s="4">
        <v>82</v>
      </c>
      <c r="F618" s="4" t="s">
        <v>103</v>
      </c>
      <c r="G618" s="4" t="s">
        <v>101</v>
      </c>
      <c r="H618" s="4" t="s">
        <v>119</v>
      </c>
      <c r="I618" s="4" t="s">
        <v>104</v>
      </c>
    </row>
    <row r="619" spans="1:9">
      <c r="A619">
        <v>618</v>
      </c>
      <c r="B619" s="3">
        <v>21665</v>
      </c>
      <c r="C619" s="4" t="s">
        <v>104</v>
      </c>
      <c r="E619" s="4">
        <v>58</v>
      </c>
      <c r="F619" s="4" t="s">
        <v>103</v>
      </c>
      <c r="G619" s="4" t="s">
        <v>104</v>
      </c>
      <c r="H619" s="4" t="s">
        <v>127</v>
      </c>
      <c r="I619" s="4" t="s">
        <v>104</v>
      </c>
    </row>
    <row r="620" spans="1:9">
      <c r="A620">
        <v>619</v>
      </c>
      <c r="B620" s="3">
        <v>14937</v>
      </c>
      <c r="C620" s="4" t="s">
        <v>101</v>
      </c>
      <c r="E620" s="4">
        <v>77</v>
      </c>
      <c r="F620" s="4" t="s">
        <v>103</v>
      </c>
      <c r="G620" s="4" t="s">
        <v>101</v>
      </c>
      <c r="H620" s="4" t="s">
        <v>128</v>
      </c>
      <c r="I620" s="4" t="s">
        <v>104</v>
      </c>
    </row>
    <row r="621" spans="1:9">
      <c r="A621">
        <v>620</v>
      </c>
      <c r="B621" s="3">
        <v>18780</v>
      </c>
      <c r="C621" s="4" t="s">
        <v>104</v>
      </c>
      <c r="E621" s="4">
        <v>67</v>
      </c>
      <c r="F621" s="4" t="s">
        <v>103</v>
      </c>
      <c r="G621" s="4" t="s">
        <v>101</v>
      </c>
      <c r="H621" s="4" t="s">
        <v>115</v>
      </c>
      <c r="I621" s="4" t="s">
        <v>104</v>
      </c>
    </row>
    <row r="622" spans="1:9">
      <c r="A622">
        <v>621</v>
      </c>
      <c r="B622" s="3">
        <v>19419</v>
      </c>
      <c r="C622" s="4" t="s">
        <v>104</v>
      </c>
      <c r="E622" s="4">
        <v>64</v>
      </c>
      <c r="F622" s="4" t="s">
        <v>102</v>
      </c>
      <c r="G622" s="4" t="s">
        <v>101</v>
      </c>
      <c r="H622" s="4" t="s">
        <v>119</v>
      </c>
      <c r="I622" s="4" t="s">
        <v>101</v>
      </c>
    </row>
    <row r="623" spans="1:9">
      <c r="A623">
        <v>622</v>
      </c>
      <c r="B623" s="3">
        <v>14605</v>
      </c>
      <c r="C623" s="4" t="s">
        <v>101</v>
      </c>
      <c r="E623" s="4">
        <v>78</v>
      </c>
      <c r="F623" s="4" t="s">
        <v>103</v>
      </c>
      <c r="G623" s="4" t="s">
        <v>101</v>
      </c>
      <c r="H623" s="4" t="s">
        <v>129</v>
      </c>
      <c r="I623" s="4" t="s">
        <v>104</v>
      </c>
    </row>
    <row r="624" spans="1:9">
      <c r="A624">
        <v>623</v>
      </c>
      <c r="B624" s="3">
        <v>14811</v>
      </c>
      <c r="C624" s="4" t="s">
        <v>101</v>
      </c>
      <c r="E624" s="4">
        <v>77</v>
      </c>
      <c r="F624" s="4" t="s">
        <v>102</v>
      </c>
      <c r="G624" s="4" t="s">
        <v>101</v>
      </c>
      <c r="H624" s="4" t="s">
        <v>130</v>
      </c>
      <c r="I624" s="4" t="s">
        <v>104</v>
      </c>
    </row>
    <row r="625" spans="1:12">
      <c r="A625">
        <v>624</v>
      </c>
      <c r="B625" s="3">
        <v>19981</v>
      </c>
      <c r="C625" s="4" t="s">
        <v>104</v>
      </c>
      <c r="E625" s="4">
        <v>63</v>
      </c>
      <c r="F625" s="4" t="s">
        <v>103</v>
      </c>
      <c r="G625" s="4" t="s">
        <v>104</v>
      </c>
      <c r="H625" s="4" t="s">
        <v>129</v>
      </c>
      <c r="I625" s="4" t="s">
        <v>104</v>
      </c>
    </row>
    <row r="626" spans="1:12">
      <c r="A626">
        <v>625</v>
      </c>
      <c r="B626" s="3">
        <v>16133</v>
      </c>
      <c r="C626" s="4" t="s">
        <v>101</v>
      </c>
      <c r="E626" s="4">
        <v>73</v>
      </c>
      <c r="F626" s="4" t="s">
        <v>103</v>
      </c>
      <c r="G626" s="4" t="s">
        <v>101</v>
      </c>
      <c r="H626" s="4" t="s">
        <v>131</v>
      </c>
      <c r="I626" s="4" t="s">
        <v>104</v>
      </c>
    </row>
    <row r="627" spans="1:12">
      <c r="A627">
        <v>626</v>
      </c>
      <c r="B627" s="3">
        <v>20133</v>
      </c>
      <c r="C627" s="4" t="s">
        <v>104</v>
      </c>
      <c r="E627" s="4">
        <v>63</v>
      </c>
      <c r="F627" s="4" t="s">
        <v>102</v>
      </c>
      <c r="G627" s="4" t="s">
        <v>104</v>
      </c>
      <c r="H627" s="4" t="s">
        <v>132</v>
      </c>
      <c r="I627" s="4" t="s">
        <v>104</v>
      </c>
    </row>
    <row r="628" spans="1:12">
      <c r="A628">
        <v>627</v>
      </c>
      <c r="B628" s="3">
        <v>13710</v>
      </c>
      <c r="C628" s="4" t="s">
        <v>101</v>
      </c>
      <c r="E628" s="4">
        <v>80</v>
      </c>
      <c r="F628" s="4" t="s">
        <v>102</v>
      </c>
      <c r="G628" s="4" t="s">
        <v>104</v>
      </c>
      <c r="H628" s="4" t="s">
        <v>133</v>
      </c>
      <c r="I628" s="4" t="s">
        <v>104</v>
      </c>
    </row>
    <row r="629" spans="1:12">
      <c r="A629">
        <v>628</v>
      </c>
      <c r="B629" s="3">
        <v>14410</v>
      </c>
      <c r="C629" s="4" t="s">
        <v>101</v>
      </c>
      <c r="E629" s="4">
        <v>78</v>
      </c>
      <c r="F629" s="4" t="s">
        <v>103</v>
      </c>
      <c r="G629" s="4" t="s">
        <v>104</v>
      </c>
      <c r="H629" s="4" t="s">
        <v>115</v>
      </c>
      <c r="I629" s="4" t="s">
        <v>104</v>
      </c>
    </row>
    <row r="630" spans="1:12">
      <c r="A630">
        <v>629</v>
      </c>
      <c r="B630" s="4">
        <v>1960</v>
      </c>
      <c r="C630" s="4" t="s">
        <v>104</v>
      </c>
      <c r="E630" s="4">
        <v>57</v>
      </c>
      <c r="F630" s="4" t="s">
        <v>102</v>
      </c>
      <c r="G630" s="4" t="s">
        <v>101</v>
      </c>
      <c r="H630" s="4" t="s">
        <v>25</v>
      </c>
      <c r="I630" s="4" t="s">
        <v>104</v>
      </c>
    </row>
    <row r="631" spans="1:12">
      <c r="A631">
        <v>630</v>
      </c>
      <c r="B631" s="3">
        <v>14669</v>
      </c>
      <c r="C631" s="4" t="s">
        <v>101</v>
      </c>
      <c r="E631" s="4">
        <v>77</v>
      </c>
      <c r="F631" s="4" t="s">
        <v>103</v>
      </c>
      <c r="G631" s="4" t="s">
        <v>101</v>
      </c>
      <c r="H631" s="4" t="s">
        <v>134</v>
      </c>
      <c r="I631" s="4" t="s">
        <v>104</v>
      </c>
    </row>
    <row r="632" spans="1:12">
      <c r="A632">
        <v>631</v>
      </c>
      <c r="B632" s="3">
        <v>10493</v>
      </c>
      <c r="C632" s="4" t="s">
        <v>101</v>
      </c>
      <c r="E632" s="4">
        <v>89</v>
      </c>
      <c r="F632" s="4" t="s">
        <v>102</v>
      </c>
      <c r="G632" s="4" t="s">
        <v>101</v>
      </c>
      <c r="H632" s="4" t="s">
        <v>135</v>
      </c>
      <c r="I632" s="4" t="s">
        <v>104</v>
      </c>
    </row>
    <row r="633" spans="1:12">
      <c r="A633">
        <v>632</v>
      </c>
      <c r="B633" s="4">
        <v>1992</v>
      </c>
      <c r="C633" s="4" t="s">
        <v>101</v>
      </c>
      <c r="E633" s="4">
        <v>25</v>
      </c>
      <c r="F633" s="4" t="s">
        <v>103</v>
      </c>
      <c r="G633" s="4" t="s">
        <v>101</v>
      </c>
      <c r="H633" s="4" t="s">
        <v>25</v>
      </c>
      <c r="I633" s="4" t="s">
        <v>104</v>
      </c>
    </row>
    <row r="634" spans="1:12">
      <c r="A634">
        <v>633</v>
      </c>
      <c r="B634" s="3">
        <v>14150</v>
      </c>
      <c r="C634" s="4" t="s">
        <v>101</v>
      </c>
      <c r="E634" s="4">
        <v>79</v>
      </c>
      <c r="F634" s="4" t="s">
        <v>102</v>
      </c>
      <c r="G634" s="4" t="s">
        <v>104</v>
      </c>
      <c r="H634" s="4" t="s">
        <v>25</v>
      </c>
      <c r="I634" s="4" t="s">
        <v>104</v>
      </c>
      <c r="L634">
        <v>26</v>
      </c>
    </row>
    <row r="635" spans="1:12">
      <c r="A635">
        <v>634</v>
      </c>
      <c r="B635" s="3">
        <v>17863</v>
      </c>
      <c r="C635" s="4" t="s">
        <v>104</v>
      </c>
      <c r="E635" s="4">
        <v>68</v>
      </c>
      <c r="F635" s="4" t="s">
        <v>103</v>
      </c>
      <c r="G635" s="4" t="s">
        <v>101</v>
      </c>
      <c r="H635" s="4" t="s">
        <v>115</v>
      </c>
      <c r="I635" s="4" t="s">
        <v>104</v>
      </c>
      <c r="L635">
        <v>37</v>
      </c>
    </row>
    <row r="636" spans="1:12">
      <c r="A636">
        <v>635</v>
      </c>
      <c r="B636" s="3">
        <v>18639</v>
      </c>
      <c r="C636" s="4" t="s">
        <v>104</v>
      </c>
      <c r="E636" s="4">
        <v>66</v>
      </c>
      <c r="F636" s="4" t="s">
        <v>102</v>
      </c>
      <c r="G636" s="4" t="s">
        <v>104</v>
      </c>
      <c r="H636" s="4" t="s">
        <v>136</v>
      </c>
      <c r="I636" s="4" t="s">
        <v>104</v>
      </c>
      <c r="L636">
        <v>26</v>
      </c>
    </row>
    <row r="637" spans="1:12">
      <c r="A637">
        <v>636</v>
      </c>
      <c r="B637" s="5">
        <v>20271</v>
      </c>
      <c r="C637" s="4" t="s">
        <v>104</v>
      </c>
      <c r="E637" s="4">
        <v>62</v>
      </c>
      <c r="F637" s="4" t="s">
        <v>103</v>
      </c>
      <c r="G637" s="4" t="s">
        <v>104</v>
      </c>
      <c r="H637" s="4" t="s">
        <v>137</v>
      </c>
      <c r="I637" s="4" t="s">
        <v>101</v>
      </c>
      <c r="L637">
        <v>35</v>
      </c>
    </row>
    <row r="638" spans="1:12">
      <c r="A638">
        <v>637</v>
      </c>
      <c r="B638" s="3">
        <v>16817</v>
      </c>
      <c r="C638" s="4" t="s">
        <v>104</v>
      </c>
      <c r="E638" s="4">
        <v>71</v>
      </c>
      <c r="F638" s="4" t="s">
        <v>103</v>
      </c>
      <c r="G638" s="4" t="s">
        <v>101</v>
      </c>
      <c r="H638" s="4" t="s">
        <v>138</v>
      </c>
      <c r="I638" s="4" t="s">
        <v>101</v>
      </c>
      <c r="L638">
        <v>37</v>
      </c>
    </row>
    <row r="639" spans="1:12">
      <c r="A639">
        <v>638</v>
      </c>
      <c r="B639" s="3">
        <v>12816</v>
      </c>
      <c r="C639" s="4" t="s">
        <v>101</v>
      </c>
      <c r="E639" s="4">
        <v>82</v>
      </c>
      <c r="F639" s="4" t="s">
        <v>102</v>
      </c>
      <c r="G639" s="4" t="s">
        <v>101</v>
      </c>
      <c r="H639" s="4" t="s">
        <v>139</v>
      </c>
      <c r="I639" s="4" t="s">
        <v>104</v>
      </c>
      <c r="L639">
        <v>34</v>
      </c>
    </row>
    <row r="640" spans="1:12">
      <c r="A640">
        <v>639</v>
      </c>
      <c r="B640" s="3">
        <v>17698</v>
      </c>
      <c r="C640" s="4" t="s">
        <v>104</v>
      </c>
      <c r="E640" s="4">
        <v>70</v>
      </c>
      <c r="F640" s="4" t="s">
        <v>103</v>
      </c>
      <c r="G640" s="4" t="s">
        <v>101</v>
      </c>
      <c r="H640" s="4" t="s">
        <v>115</v>
      </c>
      <c r="I640" s="4" t="s">
        <v>104</v>
      </c>
      <c r="L640">
        <v>35</v>
      </c>
    </row>
    <row r="641" spans="1:12">
      <c r="A641">
        <v>640</v>
      </c>
      <c r="B641" s="3">
        <v>16956</v>
      </c>
      <c r="C641" s="4" t="s">
        <v>104</v>
      </c>
      <c r="E641" s="4">
        <v>72</v>
      </c>
      <c r="F641" s="4" t="s">
        <v>102</v>
      </c>
      <c r="G641" s="4" t="s">
        <v>101</v>
      </c>
      <c r="H641" s="4" t="s">
        <v>25</v>
      </c>
      <c r="I641" s="4" t="s">
        <v>104</v>
      </c>
      <c r="L641">
        <v>31</v>
      </c>
    </row>
    <row r="642" spans="1:12">
      <c r="A642">
        <v>641</v>
      </c>
      <c r="B642" s="3">
        <v>22270</v>
      </c>
      <c r="C642" s="4" t="s">
        <v>104</v>
      </c>
      <c r="E642" s="4">
        <v>57</v>
      </c>
      <c r="F642" s="4" t="s">
        <v>103</v>
      </c>
      <c r="G642" s="4" t="s">
        <v>101</v>
      </c>
      <c r="H642" s="4" t="s">
        <v>124</v>
      </c>
      <c r="I642" s="4" t="s">
        <v>104</v>
      </c>
      <c r="L642">
        <v>33</v>
      </c>
    </row>
    <row r="643" spans="1:12">
      <c r="A643">
        <v>642</v>
      </c>
      <c r="B643" s="3">
        <v>16333</v>
      </c>
      <c r="C643" s="4" t="s">
        <v>101</v>
      </c>
      <c r="E643" s="4">
        <v>73</v>
      </c>
      <c r="F643" s="4" t="s">
        <v>103</v>
      </c>
      <c r="G643" s="4" t="s">
        <v>104</v>
      </c>
      <c r="H643" s="4" t="s">
        <v>25</v>
      </c>
      <c r="I643" s="4" t="s">
        <v>104</v>
      </c>
      <c r="L643" s="4">
        <v>25</v>
      </c>
    </row>
    <row r="644" spans="1:12">
      <c r="A644">
        <v>643</v>
      </c>
      <c r="B644" s="3">
        <v>15870</v>
      </c>
      <c r="C644" s="4" t="s">
        <v>101</v>
      </c>
      <c r="E644" s="4">
        <v>75</v>
      </c>
      <c r="F644" s="4" t="s">
        <v>102</v>
      </c>
      <c r="G644" s="4" t="s">
        <v>101</v>
      </c>
      <c r="H644" s="4" t="s">
        <v>140</v>
      </c>
      <c r="I644" s="4" t="s">
        <v>104</v>
      </c>
      <c r="L644" s="4">
        <v>33</v>
      </c>
    </row>
    <row r="645" spans="1:12">
      <c r="A645">
        <v>644</v>
      </c>
      <c r="B645" s="3">
        <v>23012</v>
      </c>
      <c r="C645" s="4" t="s">
        <v>104</v>
      </c>
      <c r="E645" s="4">
        <v>55</v>
      </c>
      <c r="F645" s="4" t="s">
        <v>102</v>
      </c>
      <c r="G645" s="4" t="s">
        <v>101</v>
      </c>
      <c r="H645" s="4" t="s">
        <v>25</v>
      </c>
      <c r="I645" s="4" t="s">
        <v>104</v>
      </c>
      <c r="L645" s="4">
        <v>23</v>
      </c>
    </row>
    <row r="646" spans="1:12">
      <c r="A646">
        <v>645</v>
      </c>
      <c r="B646" s="3">
        <v>36821</v>
      </c>
      <c r="C646" s="4" t="s">
        <v>101</v>
      </c>
      <c r="E646" s="4">
        <v>17</v>
      </c>
      <c r="F646" s="4" t="s">
        <v>102</v>
      </c>
      <c r="G646" s="4" t="s">
        <v>101</v>
      </c>
      <c r="H646" s="4" t="s">
        <v>25</v>
      </c>
      <c r="I646" s="4" t="s">
        <v>101</v>
      </c>
      <c r="L646" s="4">
        <v>37</v>
      </c>
    </row>
    <row r="647" spans="1:12" ht="15.6">
      <c r="A647">
        <v>646</v>
      </c>
      <c r="B647" s="3">
        <v>12708</v>
      </c>
      <c r="C647" s="4" t="s">
        <v>101</v>
      </c>
      <c r="E647" s="4">
        <v>83</v>
      </c>
      <c r="F647" s="4" t="s">
        <v>103</v>
      </c>
      <c r="G647" s="4" t="s">
        <v>104</v>
      </c>
      <c r="H647" s="4" t="s">
        <v>141</v>
      </c>
      <c r="I647" s="4" t="s">
        <v>104</v>
      </c>
      <c r="L647" s="7">
        <v>29</v>
      </c>
    </row>
    <row r="648" spans="1:12" ht="15.6">
      <c r="A648">
        <v>647</v>
      </c>
      <c r="B648" s="5">
        <v>12663</v>
      </c>
      <c r="C648" s="4" t="s">
        <v>101</v>
      </c>
      <c r="E648" s="4">
        <v>83</v>
      </c>
      <c r="F648" s="4" t="s">
        <v>102</v>
      </c>
      <c r="G648" s="4" t="s">
        <v>101</v>
      </c>
      <c r="H648" s="4" t="s">
        <v>25</v>
      </c>
      <c r="I648" s="4" t="s">
        <v>104</v>
      </c>
      <c r="L648" s="7">
        <v>36</v>
      </c>
    </row>
    <row r="649" spans="1:12" ht="15.6">
      <c r="A649">
        <v>648</v>
      </c>
      <c r="B649" s="3">
        <v>15228</v>
      </c>
      <c r="C649" s="4" t="s">
        <v>101</v>
      </c>
      <c r="E649" s="4">
        <v>76</v>
      </c>
      <c r="F649" s="4" t="s">
        <v>102</v>
      </c>
      <c r="G649" s="4" t="s">
        <v>101</v>
      </c>
      <c r="H649" s="4" t="s">
        <v>127</v>
      </c>
      <c r="I649" s="4" t="s">
        <v>104</v>
      </c>
      <c r="L649" s="7">
        <v>32</v>
      </c>
    </row>
    <row r="650" spans="1:12" ht="15.6">
      <c r="A650">
        <v>649</v>
      </c>
      <c r="B650" s="3">
        <v>8817</v>
      </c>
      <c r="C650" s="4" t="s">
        <v>101</v>
      </c>
      <c r="E650" s="4">
        <v>94</v>
      </c>
      <c r="F650" s="4" t="s">
        <v>102</v>
      </c>
      <c r="G650" s="4" t="s">
        <v>101</v>
      </c>
      <c r="H650" s="4" t="s">
        <v>142</v>
      </c>
      <c r="I650" s="4" t="s">
        <v>104</v>
      </c>
      <c r="L650" s="7">
        <v>29</v>
      </c>
    </row>
    <row r="651" spans="1:12" ht="15.6">
      <c r="A651">
        <v>650</v>
      </c>
      <c r="B651" s="3">
        <v>12769</v>
      </c>
      <c r="C651" s="4" t="s">
        <v>101</v>
      </c>
      <c r="E651" s="4">
        <v>83</v>
      </c>
      <c r="F651" s="4" t="s">
        <v>102</v>
      </c>
      <c r="G651" s="4" t="s">
        <v>101</v>
      </c>
      <c r="H651" s="4" t="s">
        <v>143</v>
      </c>
      <c r="I651" s="4" t="s">
        <v>104</v>
      </c>
      <c r="L651" s="7">
        <v>37</v>
      </c>
    </row>
    <row r="652" spans="1:12">
      <c r="A652">
        <v>651</v>
      </c>
      <c r="B652" s="3">
        <v>23191</v>
      </c>
      <c r="C652" s="4" t="s">
        <v>101</v>
      </c>
      <c r="E652" s="4">
        <v>54</v>
      </c>
      <c r="F652" s="4" t="s">
        <v>102</v>
      </c>
      <c r="G652" s="4" t="s">
        <v>104</v>
      </c>
      <c r="H652" s="4" t="s">
        <v>25</v>
      </c>
      <c r="I652" s="4" t="s">
        <v>104</v>
      </c>
      <c r="L652" s="9">
        <v>25</v>
      </c>
    </row>
    <row r="653" spans="1:12">
      <c r="A653">
        <v>652</v>
      </c>
      <c r="B653" s="3">
        <v>23257</v>
      </c>
      <c r="C653" s="4" t="s">
        <v>101</v>
      </c>
      <c r="E653" s="4">
        <v>54</v>
      </c>
      <c r="F653" s="4" t="s">
        <v>103</v>
      </c>
      <c r="G653" s="4" t="s">
        <v>101</v>
      </c>
      <c r="H653" s="4" t="s">
        <v>132</v>
      </c>
      <c r="I653" s="4" t="s">
        <v>101</v>
      </c>
      <c r="L653" s="9">
        <v>28</v>
      </c>
    </row>
    <row r="654" spans="1:12">
      <c r="A654">
        <v>653</v>
      </c>
      <c r="B654" s="3">
        <v>14841</v>
      </c>
      <c r="C654" s="4" t="s">
        <v>101</v>
      </c>
      <c r="E654" s="4">
        <v>77</v>
      </c>
      <c r="F654" s="4" t="s">
        <v>103</v>
      </c>
      <c r="G654" s="4" t="s">
        <v>104</v>
      </c>
      <c r="H654" s="4" t="s">
        <v>25</v>
      </c>
      <c r="I654" s="4" t="s">
        <v>104</v>
      </c>
      <c r="L654" s="9">
        <v>28</v>
      </c>
    </row>
    <row r="655" spans="1:12">
      <c r="A655">
        <v>654</v>
      </c>
      <c r="B655" s="3">
        <v>30945</v>
      </c>
      <c r="C655" s="4" t="s">
        <v>101</v>
      </c>
      <c r="E655" s="4">
        <v>33</v>
      </c>
      <c r="F655" s="4" t="s">
        <v>103</v>
      </c>
      <c r="G655" s="4" t="s">
        <v>101</v>
      </c>
      <c r="H655" s="4" t="s">
        <v>144</v>
      </c>
      <c r="I655" s="4" t="s">
        <v>101</v>
      </c>
      <c r="L655" s="9"/>
    </row>
    <row r="656" spans="1:12">
      <c r="A656">
        <v>655</v>
      </c>
      <c r="B656" s="3">
        <v>19268</v>
      </c>
      <c r="C656" s="4" t="s">
        <v>104</v>
      </c>
      <c r="E656" s="4">
        <v>65</v>
      </c>
      <c r="F656" s="4" t="s">
        <v>102</v>
      </c>
      <c r="G656" s="4" t="s">
        <v>101</v>
      </c>
      <c r="H656" s="4" t="s">
        <v>25</v>
      </c>
      <c r="I656" s="4" t="s">
        <v>104</v>
      </c>
      <c r="L656" s="9">
        <v>28</v>
      </c>
    </row>
    <row r="657" spans="1:12">
      <c r="A657">
        <v>656</v>
      </c>
      <c r="B657" s="3">
        <v>28588</v>
      </c>
      <c r="C657" s="4" t="s">
        <v>101</v>
      </c>
      <c r="E657" s="4">
        <v>39</v>
      </c>
      <c r="F657" s="4" t="s">
        <v>102</v>
      </c>
      <c r="G657" s="4" t="s">
        <v>101</v>
      </c>
      <c r="H657" s="4" t="s">
        <v>145</v>
      </c>
      <c r="I657" s="4" t="s">
        <v>104</v>
      </c>
      <c r="L657" s="9">
        <v>26</v>
      </c>
    </row>
    <row r="658" spans="1:12" ht="15.6">
      <c r="A658">
        <v>657</v>
      </c>
      <c r="B658" s="3">
        <v>22974</v>
      </c>
      <c r="C658" s="4" t="s">
        <v>104</v>
      </c>
      <c r="E658" s="4">
        <v>55</v>
      </c>
      <c r="F658" s="4" t="s">
        <v>102</v>
      </c>
      <c r="G658" s="4" t="s">
        <v>101</v>
      </c>
      <c r="H658" s="4" t="s">
        <v>129</v>
      </c>
      <c r="I658" s="4" t="s">
        <v>104</v>
      </c>
      <c r="L658" s="7">
        <v>29</v>
      </c>
    </row>
    <row r="659" spans="1:12" ht="15.6">
      <c r="A659">
        <v>658</v>
      </c>
      <c r="B659" s="4">
        <v>1936</v>
      </c>
      <c r="C659" s="4" t="s">
        <v>101</v>
      </c>
      <c r="E659" s="4">
        <v>81</v>
      </c>
      <c r="F659" s="4" t="s">
        <v>103</v>
      </c>
      <c r="G659" s="4" t="s">
        <v>104</v>
      </c>
      <c r="H659" s="4" t="s">
        <v>115</v>
      </c>
      <c r="I659" s="4" t="s">
        <v>104</v>
      </c>
      <c r="L659" s="7">
        <v>37</v>
      </c>
    </row>
    <row r="660" spans="1:12">
      <c r="A660">
        <v>659</v>
      </c>
      <c r="B660" s="3">
        <v>6864</v>
      </c>
      <c r="C660" s="4" t="s">
        <v>101</v>
      </c>
      <c r="E660" s="4">
        <v>99</v>
      </c>
      <c r="F660" s="4" t="s">
        <v>103</v>
      </c>
      <c r="G660" s="4" t="s">
        <v>101</v>
      </c>
      <c r="H660" s="4" t="s">
        <v>115</v>
      </c>
      <c r="I660" s="4" t="s">
        <v>104</v>
      </c>
    </row>
    <row r="661" spans="1:12">
      <c r="A661">
        <v>660</v>
      </c>
      <c r="B661" s="3">
        <v>15776</v>
      </c>
      <c r="C661" s="4" t="s">
        <v>101</v>
      </c>
      <c r="E661" s="4">
        <v>74</v>
      </c>
      <c r="F661" s="4" t="s">
        <v>102</v>
      </c>
      <c r="G661" s="4" t="s">
        <v>101</v>
      </c>
      <c r="H661" s="4" t="s">
        <v>146</v>
      </c>
      <c r="I661" s="4" t="s">
        <v>104</v>
      </c>
    </row>
    <row r="662" spans="1:12">
      <c r="A662">
        <v>661</v>
      </c>
      <c r="B662" s="3">
        <v>13776</v>
      </c>
      <c r="C662" s="4" t="s">
        <v>101</v>
      </c>
      <c r="E662" s="4">
        <v>80</v>
      </c>
      <c r="F662" s="4" t="s">
        <v>102</v>
      </c>
      <c r="G662" s="4" t="s">
        <v>101</v>
      </c>
      <c r="H662" s="4" t="s">
        <v>25</v>
      </c>
      <c r="I662" s="4" t="s">
        <v>104</v>
      </c>
    </row>
    <row r="663" spans="1:12">
      <c r="A663">
        <v>662</v>
      </c>
      <c r="B663" s="3">
        <v>25771</v>
      </c>
      <c r="C663" s="4" t="s">
        <v>101</v>
      </c>
      <c r="E663" s="4">
        <v>47</v>
      </c>
      <c r="F663" s="4" t="s">
        <v>103</v>
      </c>
      <c r="G663" s="4" t="s">
        <v>104</v>
      </c>
      <c r="H663" s="4" t="s">
        <v>115</v>
      </c>
      <c r="I663" s="4" t="s">
        <v>104</v>
      </c>
    </row>
    <row r="664" spans="1:12">
      <c r="A664">
        <v>663</v>
      </c>
      <c r="B664" s="3">
        <v>23083</v>
      </c>
      <c r="C664" s="4" t="s">
        <v>104</v>
      </c>
      <c r="E664" s="4">
        <v>54</v>
      </c>
      <c r="F664" s="4" t="s">
        <v>103</v>
      </c>
      <c r="G664" s="4" t="s">
        <v>104</v>
      </c>
      <c r="H664" s="4" t="s">
        <v>147</v>
      </c>
      <c r="I664" s="4" t="s">
        <v>104</v>
      </c>
    </row>
    <row r="665" spans="1:12">
      <c r="A665">
        <v>664</v>
      </c>
      <c r="B665" s="3">
        <v>18193</v>
      </c>
      <c r="C665" s="4" t="s">
        <v>104</v>
      </c>
      <c r="E665" s="4">
        <v>68</v>
      </c>
      <c r="F665" s="4" t="s">
        <v>103</v>
      </c>
      <c r="G665" s="4" t="s">
        <v>101</v>
      </c>
      <c r="H665" s="4" t="s">
        <v>148</v>
      </c>
      <c r="I665" s="4" t="s">
        <v>101</v>
      </c>
    </row>
    <row r="666" spans="1:12">
      <c r="A666">
        <v>665</v>
      </c>
      <c r="B666" s="3">
        <v>11704</v>
      </c>
      <c r="C666" s="4" t="s">
        <v>101</v>
      </c>
      <c r="E666" s="4">
        <v>85</v>
      </c>
      <c r="F666" s="4" t="s">
        <v>103</v>
      </c>
      <c r="G666" s="4" t="s">
        <v>101</v>
      </c>
      <c r="H666" s="4" t="s">
        <v>127</v>
      </c>
      <c r="I666" s="4" t="s">
        <v>104</v>
      </c>
    </row>
    <row r="667" spans="1:12">
      <c r="A667">
        <v>666</v>
      </c>
      <c r="B667" s="4">
        <v>1962</v>
      </c>
      <c r="C667" s="4" t="s">
        <v>104</v>
      </c>
      <c r="E667" s="4">
        <v>55</v>
      </c>
      <c r="F667" s="4" t="s">
        <v>102</v>
      </c>
      <c r="G667" s="4" t="s">
        <v>101</v>
      </c>
      <c r="H667" s="4" t="s">
        <v>127</v>
      </c>
      <c r="I667" s="4" t="s">
        <v>104</v>
      </c>
    </row>
    <row r="668" spans="1:12">
      <c r="A668">
        <v>667</v>
      </c>
      <c r="B668" s="3">
        <v>34364</v>
      </c>
      <c r="C668" s="4" t="s">
        <v>101</v>
      </c>
      <c r="E668" s="4">
        <v>23</v>
      </c>
      <c r="F668" s="4" t="s">
        <v>103</v>
      </c>
      <c r="G668" s="4" t="s">
        <v>101</v>
      </c>
      <c r="H668" s="4" t="s">
        <v>25</v>
      </c>
      <c r="I668" s="4" t="s">
        <v>101</v>
      </c>
      <c r="K668" s="4"/>
    </row>
    <row r="669" spans="1:12">
      <c r="A669">
        <v>668</v>
      </c>
      <c r="B669" s="3">
        <v>9940</v>
      </c>
      <c r="C669" s="4" t="s">
        <v>101</v>
      </c>
      <c r="E669" s="4">
        <v>90</v>
      </c>
      <c r="F669" s="4" t="s">
        <v>103</v>
      </c>
      <c r="G669" s="4" t="s">
        <v>101</v>
      </c>
      <c r="H669" s="4" t="s">
        <v>149</v>
      </c>
      <c r="I669" s="4" t="s">
        <v>104</v>
      </c>
    </row>
    <row r="670" spans="1:12">
      <c r="A670">
        <v>669</v>
      </c>
      <c r="B670" s="3">
        <v>28771</v>
      </c>
      <c r="C670" s="4" t="s">
        <v>101</v>
      </c>
      <c r="E670" s="4">
        <v>39</v>
      </c>
      <c r="F670" s="4" t="s">
        <v>103</v>
      </c>
      <c r="G670" s="4" t="s">
        <v>101</v>
      </c>
      <c r="H670" s="4" t="s">
        <v>115</v>
      </c>
      <c r="I670" s="4" t="s">
        <v>104</v>
      </c>
    </row>
    <row r="671" spans="1:12">
      <c r="A671">
        <v>670</v>
      </c>
      <c r="B671" s="3">
        <v>20927</v>
      </c>
      <c r="C671" s="4" t="s">
        <v>104</v>
      </c>
      <c r="E671" s="4">
        <v>60</v>
      </c>
      <c r="F671" s="4" t="s">
        <v>103</v>
      </c>
      <c r="G671" s="4" t="s">
        <v>101</v>
      </c>
      <c r="H671" s="4" t="s">
        <v>115</v>
      </c>
      <c r="I671" s="4" t="s">
        <v>104</v>
      </c>
    </row>
    <row r="672" spans="1:12">
      <c r="A672">
        <v>671</v>
      </c>
      <c r="B672" s="3">
        <v>10059</v>
      </c>
      <c r="C672" s="4" t="s">
        <v>101</v>
      </c>
      <c r="E672" s="4">
        <v>90</v>
      </c>
      <c r="F672" s="4" t="s">
        <v>102</v>
      </c>
      <c r="G672" s="4" t="s">
        <v>101</v>
      </c>
      <c r="H672" s="4" t="s">
        <v>25</v>
      </c>
      <c r="I672" s="4" t="s">
        <v>104</v>
      </c>
    </row>
    <row r="673" spans="1:9">
      <c r="A673">
        <v>672</v>
      </c>
      <c r="B673" s="3">
        <v>9623</v>
      </c>
      <c r="C673" s="4" t="s">
        <v>101</v>
      </c>
      <c r="E673" s="4">
        <v>91</v>
      </c>
      <c r="F673" s="4" t="s">
        <v>102</v>
      </c>
      <c r="G673" s="4" t="s">
        <v>101</v>
      </c>
      <c r="H673" s="4" t="s">
        <v>150</v>
      </c>
      <c r="I673" s="4" t="s">
        <v>104</v>
      </c>
    </row>
    <row r="674" spans="1:9">
      <c r="A674">
        <v>673</v>
      </c>
      <c r="B674" s="3">
        <v>12324</v>
      </c>
      <c r="C674" s="4" t="s">
        <v>101</v>
      </c>
      <c r="E674" s="4">
        <v>83</v>
      </c>
      <c r="F674" s="4" t="s">
        <v>103</v>
      </c>
      <c r="G674" s="4" t="s">
        <v>101</v>
      </c>
      <c r="H674" s="4" t="s">
        <v>151</v>
      </c>
      <c r="I674" s="4" t="s">
        <v>104</v>
      </c>
    </row>
    <row r="675" spans="1:9">
      <c r="A675">
        <v>674</v>
      </c>
      <c r="B675" s="3">
        <v>21435</v>
      </c>
      <c r="C675" s="4" t="s">
        <v>104</v>
      </c>
      <c r="E675" s="4">
        <v>59</v>
      </c>
      <c r="F675" s="4" t="s">
        <v>102</v>
      </c>
      <c r="G675" s="4" t="s">
        <v>101</v>
      </c>
      <c r="H675" s="4" t="s">
        <v>25</v>
      </c>
      <c r="I675" s="4" t="s">
        <v>104</v>
      </c>
    </row>
    <row r="676" spans="1:9">
      <c r="A676">
        <v>675</v>
      </c>
      <c r="B676" s="3">
        <v>22270</v>
      </c>
      <c r="C676" s="4" t="s">
        <v>104</v>
      </c>
      <c r="E676" s="4">
        <v>57</v>
      </c>
      <c r="F676" s="4" t="s">
        <v>103</v>
      </c>
      <c r="G676" s="4" t="s">
        <v>101</v>
      </c>
      <c r="H676" s="4" t="s">
        <v>124</v>
      </c>
      <c r="I676" s="4" t="s">
        <v>104</v>
      </c>
    </row>
    <row r="677" spans="1:9">
      <c r="A677">
        <v>676</v>
      </c>
      <c r="B677" s="3">
        <v>15936</v>
      </c>
      <c r="C677" s="4" t="s">
        <v>101</v>
      </c>
      <c r="E677" s="4">
        <v>74</v>
      </c>
      <c r="F677" s="4" t="s">
        <v>103</v>
      </c>
      <c r="G677" s="4" t="s">
        <v>101</v>
      </c>
      <c r="H677" s="4" t="s">
        <v>152</v>
      </c>
      <c r="I677" s="4" t="s">
        <v>104</v>
      </c>
    </row>
    <row r="678" spans="1:9">
      <c r="A678">
        <v>677</v>
      </c>
      <c r="B678" s="3">
        <v>15725</v>
      </c>
      <c r="C678" s="4" t="s">
        <v>101</v>
      </c>
      <c r="E678" s="4">
        <v>75</v>
      </c>
      <c r="F678" s="4" t="s">
        <v>102</v>
      </c>
      <c r="G678" s="4" t="s">
        <v>101</v>
      </c>
      <c r="H678" s="4" t="s">
        <v>153</v>
      </c>
      <c r="I678" s="4" t="s">
        <v>104</v>
      </c>
    </row>
    <row r="679" spans="1:9">
      <c r="A679">
        <v>678</v>
      </c>
      <c r="B679" s="3">
        <v>8708</v>
      </c>
      <c r="C679" s="4" t="s">
        <v>101</v>
      </c>
      <c r="E679" s="4">
        <v>94</v>
      </c>
      <c r="F679" s="4" t="s">
        <v>102</v>
      </c>
      <c r="G679" s="4" t="s">
        <v>101</v>
      </c>
      <c r="H679" s="4" t="s">
        <v>25</v>
      </c>
      <c r="I679" s="4" t="s">
        <v>104</v>
      </c>
    </row>
    <row r="680" spans="1:9">
      <c r="A680">
        <v>679</v>
      </c>
      <c r="B680" s="3">
        <v>17899</v>
      </c>
      <c r="C680" s="4" t="s">
        <v>104</v>
      </c>
      <c r="E680" s="4">
        <v>69</v>
      </c>
      <c r="F680" s="4" t="s">
        <v>103</v>
      </c>
      <c r="G680" s="4" t="s">
        <v>104</v>
      </c>
      <c r="H680" s="4" t="s">
        <v>127</v>
      </c>
      <c r="I680" s="4" t="s">
        <v>104</v>
      </c>
    </row>
    <row r="681" spans="1:9">
      <c r="A681">
        <v>680</v>
      </c>
      <c r="B681" s="3">
        <v>16897</v>
      </c>
      <c r="C681" s="4" t="s">
        <v>104</v>
      </c>
      <c r="E681" s="4">
        <v>72</v>
      </c>
      <c r="F681" s="4" t="s">
        <v>103</v>
      </c>
      <c r="G681" s="4" t="s">
        <v>104</v>
      </c>
      <c r="H681" s="4" t="s">
        <v>154</v>
      </c>
      <c r="I681" s="4" t="s">
        <v>104</v>
      </c>
    </row>
    <row r="682" spans="1:9">
      <c r="A682">
        <v>681</v>
      </c>
      <c r="B682" s="3">
        <v>20173</v>
      </c>
      <c r="C682" s="4" t="s">
        <v>104</v>
      </c>
      <c r="E682" s="4">
        <v>63</v>
      </c>
      <c r="F682" s="4" t="s">
        <v>103</v>
      </c>
      <c r="G682" s="4" t="s">
        <v>101</v>
      </c>
      <c r="H682" s="4" t="s">
        <v>25</v>
      </c>
      <c r="I682" s="4" t="s">
        <v>104</v>
      </c>
    </row>
    <row r="683" spans="1:9">
      <c r="A683">
        <v>682</v>
      </c>
      <c r="B683" s="3">
        <v>15469</v>
      </c>
      <c r="C683" s="4" t="s">
        <v>101</v>
      </c>
      <c r="E683" s="4">
        <v>76</v>
      </c>
      <c r="F683" s="4" t="s">
        <v>102</v>
      </c>
      <c r="G683" s="4" t="s">
        <v>101</v>
      </c>
      <c r="H683" s="4" t="s">
        <v>155</v>
      </c>
      <c r="I683" s="4" t="s">
        <v>104</v>
      </c>
    </row>
    <row r="684" spans="1:9">
      <c r="A684">
        <v>683</v>
      </c>
      <c r="B684" s="4">
        <v>1948</v>
      </c>
      <c r="C684" s="4" t="s">
        <v>104</v>
      </c>
      <c r="E684" s="4">
        <v>70</v>
      </c>
      <c r="F684" s="4" t="s">
        <v>103</v>
      </c>
      <c r="G684" s="4" t="s">
        <v>104</v>
      </c>
      <c r="H684" s="4" t="s">
        <v>156</v>
      </c>
      <c r="I684" s="4" t="s">
        <v>104</v>
      </c>
    </row>
    <row r="685" spans="1:9">
      <c r="A685">
        <v>684</v>
      </c>
      <c r="B685" s="3">
        <v>14758</v>
      </c>
      <c r="C685" s="4" t="s">
        <v>101</v>
      </c>
      <c r="E685" s="4">
        <v>77</v>
      </c>
      <c r="F685" s="4" t="s">
        <v>103</v>
      </c>
      <c r="G685" s="4" t="s">
        <v>101</v>
      </c>
      <c r="H685" s="4" t="s">
        <v>157</v>
      </c>
      <c r="I685" s="4" t="s">
        <v>104</v>
      </c>
    </row>
    <row r="686" spans="1:9">
      <c r="A686">
        <v>685</v>
      </c>
      <c r="B686" s="3">
        <v>14039</v>
      </c>
      <c r="C686" s="4" t="s">
        <v>101</v>
      </c>
      <c r="E686" s="4">
        <v>79</v>
      </c>
      <c r="F686" s="4" t="s">
        <v>103</v>
      </c>
      <c r="G686" s="4" t="s">
        <v>101</v>
      </c>
      <c r="H686" s="4" t="s">
        <v>127</v>
      </c>
      <c r="I686" s="4" t="s">
        <v>104</v>
      </c>
    </row>
    <row r="687" spans="1:9">
      <c r="A687">
        <v>686</v>
      </c>
      <c r="B687" s="3">
        <v>19274</v>
      </c>
      <c r="C687" s="4" t="s">
        <v>104</v>
      </c>
      <c r="E687" s="4">
        <v>65</v>
      </c>
      <c r="F687" s="4" t="s">
        <v>102</v>
      </c>
      <c r="G687" s="4" t="s">
        <v>101</v>
      </c>
      <c r="H687" s="4" t="s">
        <v>25</v>
      </c>
      <c r="I687" s="4" t="s">
        <v>104</v>
      </c>
    </row>
    <row r="688" spans="1:9">
      <c r="A688">
        <v>687</v>
      </c>
      <c r="B688" s="3">
        <v>11168</v>
      </c>
      <c r="C688" s="4" t="s">
        <v>101</v>
      </c>
      <c r="E688" s="4">
        <v>87</v>
      </c>
      <c r="F688" s="4" t="s">
        <v>103</v>
      </c>
      <c r="G688" s="4" t="s">
        <v>104</v>
      </c>
      <c r="H688" s="4" t="s">
        <v>158</v>
      </c>
      <c r="I688" s="4" t="s">
        <v>104</v>
      </c>
    </row>
    <row r="689" spans="1:11">
      <c r="A689">
        <v>688</v>
      </c>
      <c r="B689" s="3">
        <v>14988</v>
      </c>
      <c r="C689" s="4" t="s">
        <v>101</v>
      </c>
      <c r="E689" s="4">
        <v>77</v>
      </c>
      <c r="F689" s="4" t="s">
        <v>103</v>
      </c>
      <c r="G689" s="4" t="s">
        <v>101</v>
      </c>
      <c r="H689" s="4" t="s">
        <v>115</v>
      </c>
      <c r="I689" s="4" t="s">
        <v>104</v>
      </c>
    </row>
    <row r="690" spans="1:11">
      <c r="A690">
        <v>689</v>
      </c>
      <c r="B690" s="3">
        <v>15849</v>
      </c>
      <c r="C690" s="4" t="s">
        <v>101</v>
      </c>
      <c r="E690" s="4">
        <v>75</v>
      </c>
      <c r="F690" s="4" t="s">
        <v>103</v>
      </c>
      <c r="G690" s="4" t="s">
        <v>101</v>
      </c>
      <c r="H690" s="4" t="s">
        <v>115</v>
      </c>
      <c r="I690" s="4" t="s">
        <v>104</v>
      </c>
    </row>
    <row r="691" spans="1:11">
      <c r="A691">
        <v>690</v>
      </c>
      <c r="B691" s="3">
        <v>16088</v>
      </c>
      <c r="C691" s="4" t="s">
        <v>101</v>
      </c>
      <c r="E691" s="4">
        <v>74</v>
      </c>
      <c r="F691" s="4" t="s">
        <v>103</v>
      </c>
      <c r="G691" s="4" t="s">
        <v>101</v>
      </c>
      <c r="H691" s="4" t="s">
        <v>119</v>
      </c>
      <c r="I691" s="4" t="s">
        <v>104</v>
      </c>
    </row>
    <row r="692" spans="1:11">
      <c r="A692">
        <v>691</v>
      </c>
      <c r="B692" s="3">
        <v>18296</v>
      </c>
      <c r="C692" s="4" t="s">
        <v>104</v>
      </c>
      <c r="E692" s="4">
        <v>68</v>
      </c>
      <c r="F692" s="4" t="s">
        <v>103</v>
      </c>
      <c r="G692" s="4" t="s">
        <v>101</v>
      </c>
      <c r="H692" s="4" t="s">
        <v>159</v>
      </c>
      <c r="I692" s="4" t="s">
        <v>104</v>
      </c>
    </row>
    <row r="693" spans="1:11">
      <c r="A693">
        <v>692</v>
      </c>
      <c r="B693" s="3">
        <v>14999</v>
      </c>
      <c r="C693" s="4" t="s">
        <v>101</v>
      </c>
      <c r="E693" s="4">
        <v>76</v>
      </c>
      <c r="F693" s="4" t="s">
        <v>103</v>
      </c>
      <c r="G693" s="4" t="s">
        <v>104</v>
      </c>
      <c r="H693" s="4" t="s">
        <v>160</v>
      </c>
      <c r="I693" s="4" t="s">
        <v>104</v>
      </c>
    </row>
    <row r="694" spans="1:11">
      <c r="A694">
        <v>693</v>
      </c>
      <c r="B694" s="3">
        <v>16260</v>
      </c>
      <c r="C694" s="4" t="s">
        <v>101</v>
      </c>
      <c r="E694" s="4">
        <v>73</v>
      </c>
      <c r="F694" s="4" t="s">
        <v>103</v>
      </c>
      <c r="G694" s="4" t="s">
        <v>101</v>
      </c>
      <c r="H694" s="4" t="s">
        <v>161</v>
      </c>
      <c r="I694" s="4" t="s">
        <v>104</v>
      </c>
    </row>
    <row r="695" spans="1:11">
      <c r="A695">
        <v>694</v>
      </c>
      <c r="B695" s="3">
        <v>12279</v>
      </c>
      <c r="C695" s="4" t="s">
        <v>101</v>
      </c>
      <c r="E695" s="4">
        <v>84</v>
      </c>
      <c r="F695" s="4" t="s">
        <v>102</v>
      </c>
      <c r="G695" s="4" t="s">
        <v>101</v>
      </c>
      <c r="H695" s="4" t="s">
        <v>162</v>
      </c>
      <c r="I695" s="4" t="s">
        <v>104</v>
      </c>
    </row>
    <row r="696" spans="1:11">
      <c r="A696">
        <v>695</v>
      </c>
      <c r="B696" s="3">
        <v>13906</v>
      </c>
      <c r="C696" s="4" t="s">
        <v>101</v>
      </c>
      <c r="E696" s="4">
        <v>79</v>
      </c>
      <c r="F696" s="4" t="s">
        <v>103</v>
      </c>
      <c r="G696" s="4" t="s">
        <v>101</v>
      </c>
      <c r="H696" s="4" t="s">
        <v>163</v>
      </c>
      <c r="I696" s="4" t="s">
        <v>104</v>
      </c>
    </row>
    <row r="697" spans="1:11">
      <c r="A697">
        <v>696</v>
      </c>
      <c r="B697" s="3">
        <v>16673</v>
      </c>
      <c r="C697" s="4" t="s">
        <v>101</v>
      </c>
      <c r="E697" s="4">
        <v>72</v>
      </c>
      <c r="F697" s="4" t="s">
        <v>103</v>
      </c>
      <c r="G697" s="4" t="s">
        <v>101</v>
      </c>
      <c r="H697" s="4" t="s">
        <v>164</v>
      </c>
      <c r="I697" s="4" t="s">
        <v>104</v>
      </c>
    </row>
    <row r="698" spans="1:11">
      <c r="A698">
        <v>697</v>
      </c>
      <c r="B698" s="3">
        <v>13733</v>
      </c>
      <c r="C698" s="4" t="s">
        <v>101</v>
      </c>
      <c r="E698" s="4">
        <v>79</v>
      </c>
      <c r="F698" s="4" t="s">
        <v>102</v>
      </c>
      <c r="G698" s="4" t="s">
        <v>101</v>
      </c>
      <c r="H698" s="4" t="s">
        <v>165</v>
      </c>
      <c r="I698" s="4" t="s">
        <v>104</v>
      </c>
    </row>
    <row r="699" spans="1:11">
      <c r="A699">
        <v>698</v>
      </c>
      <c r="B699" s="3">
        <v>20927</v>
      </c>
      <c r="C699" s="4" t="s">
        <v>104</v>
      </c>
      <c r="E699" s="4">
        <v>67</v>
      </c>
      <c r="F699" s="4" t="s">
        <v>103</v>
      </c>
      <c r="G699" s="4" t="s">
        <v>101</v>
      </c>
      <c r="H699" s="4" t="s">
        <v>166</v>
      </c>
      <c r="I699" s="4" t="s">
        <v>101</v>
      </c>
    </row>
    <row r="700" spans="1:11">
      <c r="A700">
        <v>699</v>
      </c>
      <c r="B700" s="3">
        <v>29526</v>
      </c>
      <c r="C700" s="4" t="s">
        <v>101</v>
      </c>
      <c r="E700" s="4">
        <v>37</v>
      </c>
      <c r="F700" s="4" t="s">
        <v>103</v>
      </c>
      <c r="G700" s="4" t="s">
        <v>101</v>
      </c>
      <c r="H700" s="4" t="s">
        <v>167</v>
      </c>
      <c r="I700" s="4" t="s">
        <v>104</v>
      </c>
    </row>
    <row r="701" spans="1:11">
      <c r="A701">
        <v>700</v>
      </c>
      <c r="B701" s="3">
        <v>11107</v>
      </c>
      <c r="C701" s="4" t="s">
        <v>101</v>
      </c>
      <c r="E701" s="4">
        <v>87</v>
      </c>
      <c r="F701" s="4" t="s">
        <v>103</v>
      </c>
      <c r="G701" s="4" t="s">
        <v>101</v>
      </c>
      <c r="H701" s="4" t="s">
        <v>168</v>
      </c>
      <c r="I701" s="4" t="s">
        <v>104</v>
      </c>
      <c r="K701">
        <v>26</v>
      </c>
    </row>
    <row r="702" spans="1:11" ht="15.6">
      <c r="A702">
        <v>701</v>
      </c>
      <c r="B702" s="6">
        <v>24022</v>
      </c>
      <c r="C702" s="7" t="s">
        <v>101</v>
      </c>
      <c r="E702" s="7">
        <v>52</v>
      </c>
      <c r="F702" s="7" t="s">
        <v>103</v>
      </c>
      <c r="G702" s="7" t="s">
        <v>104</v>
      </c>
      <c r="H702" s="7" t="s">
        <v>127</v>
      </c>
      <c r="I702" s="7" t="s">
        <v>101</v>
      </c>
      <c r="K702">
        <v>37</v>
      </c>
    </row>
    <row r="703" spans="1:11" ht="15.6">
      <c r="A703">
        <v>702</v>
      </c>
      <c r="B703" s="6">
        <v>14200</v>
      </c>
      <c r="C703" s="7" t="s">
        <v>101</v>
      </c>
      <c r="E703" s="7">
        <v>79</v>
      </c>
      <c r="F703" s="7" t="s">
        <v>103</v>
      </c>
      <c r="G703" s="7" t="s">
        <v>101</v>
      </c>
      <c r="H703" s="7" t="s">
        <v>169</v>
      </c>
      <c r="I703" s="7" t="s">
        <v>104</v>
      </c>
      <c r="K703">
        <v>26</v>
      </c>
    </row>
    <row r="704" spans="1:11" ht="15.6">
      <c r="A704">
        <v>703</v>
      </c>
      <c r="B704" s="6">
        <v>11782</v>
      </c>
      <c r="C704" s="7" t="s">
        <v>101</v>
      </c>
      <c r="E704" s="7">
        <v>86</v>
      </c>
      <c r="F704" s="7" t="s">
        <v>102</v>
      </c>
      <c r="G704" s="7" t="s">
        <v>101</v>
      </c>
      <c r="H704" s="7" t="s">
        <v>155</v>
      </c>
      <c r="I704" s="7" t="s">
        <v>104</v>
      </c>
      <c r="K704">
        <v>35</v>
      </c>
    </row>
    <row r="705" spans="1:11" ht="15.6">
      <c r="A705">
        <v>704</v>
      </c>
      <c r="B705" s="6">
        <v>12242</v>
      </c>
      <c r="C705" s="7" t="s">
        <v>101</v>
      </c>
      <c r="E705" s="7">
        <v>85</v>
      </c>
      <c r="F705" s="7" t="s">
        <v>103</v>
      </c>
      <c r="G705" s="7" t="s">
        <v>101</v>
      </c>
      <c r="H705" s="7" t="s">
        <v>25</v>
      </c>
      <c r="I705" s="7" t="s">
        <v>104</v>
      </c>
      <c r="K705">
        <v>37</v>
      </c>
    </row>
    <row r="706" spans="1:11" ht="15.6">
      <c r="A706">
        <v>705</v>
      </c>
      <c r="B706" s="6">
        <v>11387</v>
      </c>
      <c r="C706" s="7" t="s">
        <v>101</v>
      </c>
      <c r="E706" s="7">
        <v>86</v>
      </c>
      <c r="F706" s="7" t="s">
        <v>102</v>
      </c>
      <c r="G706" s="7" t="s">
        <v>101</v>
      </c>
      <c r="H706" s="7" t="s">
        <v>155</v>
      </c>
      <c r="I706" s="7" t="s">
        <v>104</v>
      </c>
      <c r="K706">
        <v>34</v>
      </c>
    </row>
    <row r="707" spans="1:11" ht="15.6">
      <c r="A707">
        <v>706</v>
      </c>
      <c r="B707" s="6">
        <v>11132</v>
      </c>
      <c r="C707" s="7" t="s">
        <v>101</v>
      </c>
      <c r="E707" s="7">
        <v>87</v>
      </c>
      <c r="F707" s="7" t="s">
        <v>102</v>
      </c>
      <c r="G707" s="7" t="s">
        <v>101</v>
      </c>
      <c r="H707" s="7" t="s">
        <v>170</v>
      </c>
      <c r="I707" s="7" t="s">
        <v>104</v>
      </c>
      <c r="K707">
        <v>35</v>
      </c>
    </row>
    <row r="708" spans="1:11" ht="15.6">
      <c r="A708">
        <v>707</v>
      </c>
      <c r="B708" s="6">
        <v>36664</v>
      </c>
      <c r="C708" s="7" t="s">
        <v>101</v>
      </c>
      <c r="E708" s="7">
        <v>18</v>
      </c>
      <c r="F708" s="7" t="s">
        <v>102</v>
      </c>
      <c r="G708" s="7" t="s">
        <v>101</v>
      </c>
      <c r="H708" s="7" t="s">
        <v>25</v>
      </c>
      <c r="I708" s="7" t="s">
        <v>101</v>
      </c>
      <c r="K708">
        <v>31</v>
      </c>
    </row>
    <row r="709" spans="1:11" ht="15.6">
      <c r="A709">
        <v>708</v>
      </c>
      <c r="B709" s="6">
        <v>15475</v>
      </c>
      <c r="C709" s="7" t="s">
        <v>101</v>
      </c>
      <c r="E709" s="7">
        <v>76</v>
      </c>
      <c r="F709" s="7" t="s">
        <v>102</v>
      </c>
      <c r="G709" s="7" t="s">
        <v>104</v>
      </c>
      <c r="H709" s="7" t="s">
        <v>171</v>
      </c>
      <c r="I709" s="7" t="s">
        <v>104</v>
      </c>
      <c r="K709">
        <v>33</v>
      </c>
    </row>
    <row r="710" spans="1:11" ht="15.6">
      <c r="A710">
        <v>709</v>
      </c>
      <c r="B710" s="6">
        <v>17618</v>
      </c>
      <c r="C710" s="7" t="s">
        <v>104</v>
      </c>
      <c r="E710" s="7">
        <v>70</v>
      </c>
      <c r="F710" s="7" t="s">
        <v>103</v>
      </c>
      <c r="G710" s="7" t="s">
        <v>101</v>
      </c>
      <c r="H710" s="7" t="s">
        <v>127</v>
      </c>
      <c r="I710" s="7" t="s">
        <v>104</v>
      </c>
      <c r="K710" s="4">
        <v>25</v>
      </c>
    </row>
    <row r="711" spans="1:11" ht="15.6">
      <c r="A711">
        <v>710</v>
      </c>
      <c r="B711" s="6">
        <v>22739</v>
      </c>
      <c r="C711" s="7" t="s">
        <v>104</v>
      </c>
      <c r="E711" s="7">
        <v>56</v>
      </c>
      <c r="F711" s="7" t="s">
        <v>102</v>
      </c>
      <c r="G711" s="7" t="s">
        <v>101</v>
      </c>
      <c r="H711" s="7" t="s">
        <v>25</v>
      </c>
      <c r="I711" s="7" t="s">
        <v>104</v>
      </c>
      <c r="K711" s="4">
        <v>33</v>
      </c>
    </row>
    <row r="712" spans="1:11" ht="15.6">
      <c r="A712">
        <v>711</v>
      </c>
      <c r="B712" s="6">
        <v>25576</v>
      </c>
      <c r="C712" s="7" t="s">
        <v>101</v>
      </c>
      <c r="E712" s="7">
        <v>48</v>
      </c>
      <c r="F712" s="7" t="s">
        <v>103</v>
      </c>
      <c r="G712" s="7" t="s">
        <v>101</v>
      </c>
      <c r="H712" s="7" t="s">
        <v>25</v>
      </c>
      <c r="I712" s="7" t="s">
        <v>101</v>
      </c>
      <c r="K712" s="4">
        <v>23</v>
      </c>
    </row>
    <row r="713" spans="1:11" ht="15.6">
      <c r="A713">
        <v>712</v>
      </c>
      <c r="B713" s="6">
        <v>11072</v>
      </c>
      <c r="C713" s="7" t="s">
        <v>101</v>
      </c>
      <c r="E713" s="7">
        <v>88</v>
      </c>
      <c r="F713" s="7" t="s">
        <v>103</v>
      </c>
      <c r="G713" s="7" t="s">
        <v>101</v>
      </c>
      <c r="H713" s="7" t="s">
        <v>172</v>
      </c>
      <c r="I713" s="7" t="s">
        <v>104</v>
      </c>
      <c r="K713" s="4">
        <v>37</v>
      </c>
    </row>
    <row r="714" spans="1:11" ht="15.6">
      <c r="A714">
        <v>713</v>
      </c>
      <c r="B714" s="6">
        <v>13821</v>
      </c>
      <c r="C714" s="7" t="s">
        <v>101</v>
      </c>
      <c r="E714" s="7">
        <v>80</v>
      </c>
      <c r="F714" s="7" t="s">
        <v>103</v>
      </c>
      <c r="G714" s="7" t="s">
        <v>101</v>
      </c>
      <c r="H714" s="7" t="s">
        <v>173</v>
      </c>
      <c r="I714" s="7" t="s">
        <v>104</v>
      </c>
      <c r="K714" s="7">
        <v>29</v>
      </c>
    </row>
    <row r="715" spans="1:11" ht="15.6">
      <c r="A715">
        <v>714</v>
      </c>
      <c r="B715" s="6">
        <v>13115</v>
      </c>
      <c r="C715" s="7" t="s">
        <v>101</v>
      </c>
      <c r="E715" s="7">
        <v>82</v>
      </c>
      <c r="F715" s="7" t="s">
        <v>103</v>
      </c>
      <c r="G715" s="7" t="s">
        <v>101</v>
      </c>
      <c r="H715" s="7" t="s">
        <v>174</v>
      </c>
      <c r="I715" s="7" t="s">
        <v>104</v>
      </c>
      <c r="K715" s="7">
        <v>36</v>
      </c>
    </row>
    <row r="716" spans="1:11" ht="15.6">
      <c r="A716">
        <v>715</v>
      </c>
      <c r="B716" s="7">
        <v>1948</v>
      </c>
      <c r="C716" s="7" t="s">
        <v>104</v>
      </c>
      <c r="E716" s="7">
        <v>70</v>
      </c>
      <c r="F716" s="7" t="s">
        <v>102</v>
      </c>
      <c r="G716" s="7" t="s">
        <v>104</v>
      </c>
      <c r="H716" s="7" t="s">
        <v>25</v>
      </c>
      <c r="I716" s="7" t="s">
        <v>104</v>
      </c>
      <c r="K716" s="7">
        <v>32</v>
      </c>
    </row>
    <row r="717" spans="1:11" ht="15.6">
      <c r="A717">
        <v>716</v>
      </c>
      <c r="B717" s="6">
        <v>19743</v>
      </c>
      <c r="C717" s="7" t="s">
        <v>104</v>
      </c>
      <c r="E717" s="7">
        <v>64</v>
      </c>
      <c r="F717" s="7" t="s">
        <v>103</v>
      </c>
      <c r="G717" s="7" t="s">
        <v>101</v>
      </c>
      <c r="H717" s="7" t="s">
        <v>175</v>
      </c>
      <c r="I717" s="7" t="s">
        <v>104</v>
      </c>
      <c r="K717" s="7">
        <v>29</v>
      </c>
    </row>
    <row r="718" spans="1:11" ht="15.6">
      <c r="A718">
        <v>717</v>
      </c>
      <c r="B718" s="6">
        <v>19315</v>
      </c>
      <c r="C718" s="7" t="s">
        <v>104</v>
      </c>
      <c r="E718" s="7">
        <v>65</v>
      </c>
      <c r="F718" s="7" t="s">
        <v>102</v>
      </c>
      <c r="G718" s="7" t="s">
        <v>101</v>
      </c>
      <c r="H718" s="7" t="s">
        <v>176</v>
      </c>
      <c r="I718" s="7" t="s">
        <v>104</v>
      </c>
      <c r="K718" s="7">
        <v>37</v>
      </c>
    </row>
    <row r="719" spans="1:11" ht="15.6">
      <c r="A719">
        <v>718</v>
      </c>
      <c r="B719" s="6">
        <v>14967</v>
      </c>
      <c r="C719" s="7" t="s">
        <v>101</v>
      </c>
      <c r="E719" s="7">
        <v>77</v>
      </c>
      <c r="F719" s="7" t="s">
        <v>102</v>
      </c>
      <c r="G719" s="7" t="s">
        <v>104</v>
      </c>
      <c r="H719" s="7" t="s">
        <v>155</v>
      </c>
      <c r="I719" s="7" t="s">
        <v>104</v>
      </c>
      <c r="K719" s="9">
        <v>25</v>
      </c>
    </row>
    <row r="720" spans="1:11" ht="15.6">
      <c r="A720">
        <v>719</v>
      </c>
      <c r="B720" s="6">
        <v>11409</v>
      </c>
      <c r="C720" s="7" t="s">
        <v>101</v>
      </c>
      <c r="E720" s="7">
        <v>87</v>
      </c>
      <c r="F720" s="7" t="s">
        <v>103</v>
      </c>
      <c r="G720" s="7" t="s">
        <v>101</v>
      </c>
      <c r="H720" s="7" t="s">
        <v>177</v>
      </c>
      <c r="I720" s="7" t="s">
        <v>104</v>
      </c>
      <c r="K720" s="9">
        <v>28</v>
      </c>
    </row>
    <row r="721" spans="1:11" ht="15.6">
      <c r="A721">
        <v>720</v>
      </c>
      <c r="B721" s="6">
        <v>8502</v>
      </c>
      <c r="C721" s="7" t="s">
        <v>101</v>
      </c>
      <c r="E721" s="7">
        <v>95</v>
      </c>
      <c r="F721" s="7" t="s">
        <v>102</v>
      </c>
      <c r="G721" s="7" t="s">
        <v>101</v>
      </c>
      <c r="H721" s="7" t="s">
        <v>178</v>
      </c>
      <c r="I721" s="7" t="s">
        <v>104</v>
      </c>
      <c r="K721" s="9">
        <v>28</v>
      </c>
    </row>
    <row r="722" spans="1:11" ht="15.6">
      <c r="A722">
        <v>721</v>
      </c>
      <c r="B722" s="6">
        <v>8918</v>
      </c>
      <c r="C722" s="7" t="s">
        <v>101</v>
      </c>
      <c r="E722" s="7">
        <v>94</v>
      </c>
      <c r="F722" s="7" t="s">
        <v>102</v>
      </c>
      <c r="G722" s="7" t="s">
        <v>104</v>
      </c>
      <c r="H722" s="7" t="s">
        <v>25</v>
      </c>
      <c r="I722" s="7" t="s">
        <v>104</v>
      </c>
      <c r="K722" s="9">
        <v>30</v>
      </c>
    </row>
    <row r="723" spans="1:11" ht="15.6">
      <c r="A723">
        <v>722</v>
      </c>
      <c r="B723" s="6">
        <v>10320</v>
      </c>
      <c r="C723" s="7" t="s">
        <v>101</v>
      </c>
      <c r="E723" s="7">
        <v>90</v>
      </c>
      <c r="F723" s="7" t="s">
        <v>103</v>
      </c>
      <c r="G723" s="7" t="s">
        <v>101</v>
      </c>
      <c r="H723" s="7" t="s">
        <v>179</v>
      </c>
      <c r="I723" s="7" t="s">
        <v>104</v>
      </c>
      <c r="K723" s="9">
        <v>28</v>
      </c>
    </row>
    <row r="724" spans="1:11" ht="15.6">
      <c r="A724">
        <v>723</v>
      </c>
      <c r="B724" s="6">
        <v>14182</v>
      </c>
      <c r="C724" s="7" t="s">
        <v>101</v>
      </c>
      <c r="E724" s="7">
        <v>79</v>
      </c>
      <c r="F724" s="7" t="s">
        <v>103</v>
      </c>
      <c r="G724" s="7" t="s">
        <v>104</v>
      </c>
      <c r="H724" s="7" t="s">
        <v>180</v>
      </c>
      <c r="I724" s="7" t="s">
        <v>104</v>
      </c>
      <c r="K724" s="9">
        <v>26</v>
      </c>
    </row>
    <row r="725" spans="1:11" ht="15.6">
      <c r="A725">
        <v>724</v>
      </c>
      <c r="B725" s="6">
        <v>18975</v>
      </c>
      <c r="C725" s="7" t="s">
        <v>104</v>
      </c>
      <c r="E725" s="7">
        <v>66</v>
      </c>
      <c r="F725" s="7" t="s">
        <v>103</v>
      </c>
      <c r="G725" s="7" t="s">
        <v>101</v>
      </c>
      <c r="H725" s="7" t="s">
        <v>181</v>
      </c>
      <c r="I725" s="7" t="s">
        <v>104</v>
      </c>
      <c r="K725" s="7">
        <v>29</v>
      </c>
    </row>
    <row r="726" spans="1:11" ht="15.6">
      <c r="A726">
        <v>725</v>
      </c>
      <c r="B726" s="6">
        <v>16522</v>
      </c>
      <c r="C726" s="7" t="s">
        <v>101</v>
      </c>
      <c r="E726" s="7">
        <v>73</v>
      </c>
      <c r="F726" s="7" t="s">
        <v>103</v>
      </c>
      <c r="G726" s="7" t="s">
        <v>101</v>
      </c>
      <c r="H726" s="7" t="s">
        <v>182</v>
      </c>
      <c r="I726" s="7" t="s">
        <v>104</v>
      </c>
      <c r="K726" s="7">
        <v>37</v>
      </c>
    </row>
    <row r="727" spans="1:11" ht="15.6">
      <c r="A727">
        <v>726</v>
      </c>
      <c r="B727" s="6">
        <v>12111</v>
      </c>
      <c r="C727" s="7" t="s">
        <v>101</v>
      </c>
      <c r="E727" s="7">
        <v>85</v>
      </c>
      <c r="F727" s="7" t="s">
        <v>102</v>
      </c>
      <c r="G727" s="7" t="s">
        <v>101</v>
      </c>
      <c r="H727" s="7" t="s">
        <v>183</v>
      </c>
      <c r="I727" s="7" t="s">
        <v>104</v>
      </c>
    </row>
    <row r="728" spans="1:11" ht="15.6">
      <c r="A728">
        <v>727</v>
      </c>
      <c r="B728" s="6">
        <v>11350</v>
      </c>
      <c r="C728" s="7" t="s">
        <v>101</v>
      </c>
      <c r="E728" s="7">
        <v>87</v>
      </c>
      <c r="F728" s="7" t="s">
        <v>102</v>
      </c>
      <c r="G728" s="7" t="s">
        <v>101</v>
      </c>
      <c r="H728" s="7" t="s">
        <v>173</v>
      </c>
      <c r="I728" s="7" t="s">
        <v>101</v>
      </c>
    </row>
    <row r="729" spans="1:11" ht="15.6">
      <c r="A729">
        <v>728</v>
      </c>
      <c r="B729" s="6">
        <v>32685</v>
      </c>
      <c r="C729" s="7" t="s">
        <v>101</v>
      </c>
      <c r="E729" s="7">
        <v>29</v>
      </c>
      <c r="F729" s="7" t="s">
        <v>103</v>
      </c>
      <c r="G729" s="7" t="s">
        <v>104</v>
      </c>
      <c r="H729" s="7" t="s">
        <v>25</v>
      </c>
      <c r="I729" s="7" t="s">
        <v>104</v>
      </c>
    </row>
    <row r="730" spans="1:11" ht="15.6">
      <c r="A730">
        <v>729</v>
      </c>
      <c r="B730" s="6">
        <v>28809</v>
      </c>
      <c r="C730" s="7" t="s">
        <v>101</v>
      </c>
      <c r="E730" s="7">
        <v>39</v>
      </c>
      <c r="F730" s="7" t="s">
        <v>103</v>
      </c>
      <c r="G730" s="7" t="s">
        <v>101</v>
      </c>
      <c r="H730" s="7" t="s">
        <v>25</v>
      </c>
      <c r="I730" s="7" t="s">
        <v>104</v>
      </c>
    </row>
    <row r="731" spans="1:11" ht="15.6">
      <c r="A731">
        <v>730</v>
      </c>
      <c r="B731" s="6">
        <v>11264</v>
      </c>
      <c r="C731" s="7" t="s">
        <v>101</v>
      </c>
      <c r="E731" s="7">
        <v>87</v>
      </c>
      <c r="F731" s="7" t="s">
        <v>103</v>
      </c>
      <c r="G731" s="7" t="s">
        <v>104</v>
      </c>
      <c r="H731" s="7" t="s">
        <v>25</v>
      </c>
      <c r="I731" s="7" t="s">
        <v>104</v>
      </c>
    </row>
    <row r="732" spans="1:11" ht="15.6">
      <c r="A732">
        <v>731</v>
      </c>
      <c r="B732" s="6">
        <v>20102</v>
      </c>
      <c r="C732" s="7" t="s">
        <v>104</v>
      </c>
      <c r="E732" s="7">
        <v>63</v>
      </c>
      <c r="F732" s="7" t="s">
        <v>103</v>
      </c>
      <c r="G732" s="7" t="s">
        <v>101</v>
      </c>
      <c r="H732" s="7" t="s">
        <v>184</v>
      </c>
      <c r="I732" s="7" t="s">
        <v>104</v>
      </c>
    </row>
    <row r="733" spans="1:11" ht="15.6">
      <c r="A733">
        <v>732</v>
      </c>
      <c r="B733" s="6">
        <v>12020</v>
      </c>
      <c r="C733" s="7" t="s">
        <v>101</v>
      </c>
      <c r="E733" s="7">
        <v>85</v>
      </c>
      <c r="F733" s="7" t="s">
        <v>102</v>
      </c>
      <c r="G733" s="7" t="s">
        <v>101</v>
      </c>
      <c r="H733" s="7" t="s">
        <v>185</v>
      </c>
      <c r="I733" s="7" t="s">
        <v>104</v>
      </c>
    </row>
    <row r="734" spans="1:11" ht="15.6">
      <c r="A734">
        <v>733</v>
      </c>
      <c r="B734" s="6">
        <v>8264</v>
      </c>
      <c r="C734" s="7" t="s">
        <v>101</v>
      </c>
      <c r="E734" s="7">
        <v>95</v>
      </c>
      <c r="F734" s="7" t="s">
        <v>103</v>
      </c>
      <c r="G734" s="7" t="s">
        <v>101</v>
      </c>
      <c r="H734" s="7" t="s">
        <v>186</v>
      </c>
      <c r="I734" s="7" t="s">
        <v>104</v>
      </c>
    </row>
    <row r="735" spans="1:11" ht="15.6">
      <c r="A735">
        <v>734</v>
      </c>
      <c r="B735" s="6">
        <v>11003</v>
      </c>
      <c r="C735" s="7" t="s">
        <v>101</v>
      </c>
      <c r="E735" s="7">
        <v>88</v>
      </c>
      <c r="F735" s="7" t="s">
        <v>103</v>
      </c>
      <c r="G735" s="7" t="s">
        <v>101</v>
      </c>
      <c r="H735" s="7" t="s">
        <v>187</v>
      </c>
      <c r="I735" s="7" t="s">
        <v>104</v>
      </c>
    </row>
    <row r="736" spans="1:11" ht="15.6">
      <c r="A736">
        <v>735</v>
      </c>
      <c r="B736" s="6">
        <v>12308</v>
      </c>
      <c r="C736" s="7" t="s">
        <v>101</v>
      </c>
      <c r="E736" s="7">
        <v>84</v>
      </c>
      <c r="F736" s="7" t="s">
        <v>103</v>
      </c>
      <c r="G736" s="7" t="s">
        <v>101</v>
      </c>
      <c r="H736" s="7" t="s">
        <v>188</v>
      </c>
      <c r="I736" s="7" t="s">
        <v>104</v>
      </c>
    </row>
    <row r="737" spans="1:9" ht="15.6">
      <c r="A737">
        <v>736</v>
      </c>
      <c r="B737" s="6">
        <v>19435</v>
      </c>
      <c r="C737" s="7" t="s">
        <v>104</v>
      </c>
      <c r="E737" s="7">
        <v>65</v>
      </c>
      <c r="F737" s="7" t="s">
        <v>103</v>
      </c>
      <c r="G737" s="7" t="s">
        <v>101</v>
      </c>
      <c r="H737" s="7" t="s">
        <v>189</v>
      </c>
      <c r="I737" s="7" t="s">
        <v>104</v>
      </c>
    </row>
    <row r="738" spans="1:9" ht="15.6">
      <c r="A738">
        <v>737</v>
      </c>
      <c r="B738" s="6">
        <v>21412</v>
      </c>
      <c r="C738" s="7" t="s">
        <v>104</v>
      </c>
      <c r="E738" s="7">
        <v>59</v>
      </c>
      <c r="F738" s="7" t="s">
        <v>102</v>
      </c>
      <c r="G738" s="7" t="s">
        <v>101</v>
      </c>
      <c r="H738" s="7" t="s">
        <v>190</v>
      </c>
      <c r="I738" s="7" t="s">
        <v>104</v>
      </c>
    </row>
    <row r="739" spans="1:9" ht="15.6">
      <c r="A739">
        <v>738</v>
      </c>
      <c r="B739" s="6">
        <v>20430</v>
      </c>
      <c r="C739" s="7" t="s">
        <v>104</v>
      </c>
      <c r="E739" s="7">
        <v>62</v>
      </c>
      <c r="F739" s="7" t="s">
        <v>102</v>
      </c>
      <c r="G739" s="7" t="s">
        <v>104</v>
      </c>
      <c r="H739" s="7" t="s">
        <v>25</v>
      </c>
      <c r="I739" s="7" t="s">
        <v>104</v>
      </c>
    </row>
    <row r="740" spans="1:9" ht="15.6">
      <c r="A740">
        <v>739</v>
      </c>
      <c r="B740" s="6">
        <v>8684</v>
      </c>
      <c r="C740" s="7" t="s">
        <v>101</v>
      </c>
      <c r="E740" s="7">
        <v>94</v>
      </c>
      <c r="F740" s="7" t="s">
        <v>102</v>
      </c>
      <c r="G740" s="7" t="s">
        <v>101</v>
      </c>
      <c r="H740" s="7" t="s">
        <v>191</v>
      </c>
      <c r="I740" s="7" t="s">
        <v>104</v>
      </c>
    </row>
    <row r="741" spans="1:9" ht="15.6">
      <c r="A741">
        <v>740</v>
      </c>
      <c r="B741" s="6">
        <v>11401</v>
      </c>
      <c r="C741" s="7" t="s">
        <v>101</v>
      </c>
      <c r="E741" s="7">
        <v>87</v>
      </c>
      <c r="F741" s="7" t="s">
        <v>103</v>
      </c>
      <c r="G741" s="7" t="s">
        <v>101</v>
      </c>
      <c r="H741" s="7" t="s">
        <v>192</v>
      </c>
      <c r="I741" s="7" t="s">
        <v>104</v>
      </c>
    </row>
    <row r="742" spans="1:9" ht="15.6">
      <c r="A742">
        <v>741</v>
      </c>
      <c r="B742" s="7">
        <v>1936</v>
      </c>
      <c r="C742" s="7" t="s">
        <v>101</v>
      </c>
      <c r="E742" s="7">
        <v>82</v>
      </c>
      <c r="F742" s="7" t="s">
        <v>102</v>
      </c>
      <c r="G742" s="7" t="s">
        <v>101</v>
      </c>
      <c r="H742" s="7" t="s">
        <v>193</v>
      </c>
      <c r="I742" s="7" t="s">
        <v>104</v>
      </c>
    </row>
    <row r="743" spans="1:9" ht="15.6">
      <c r="A743">
        <v>742</v>
      </c>
      <c r="B743" s="6">
        <v>28312</v>
      </c>
      <c r="C743" s="7" t="s">
        <v>101</v>
      </c>
      <c r="E743" s="7">
        <v>40</v>
      </c>
      <c r="F743" s="7" t="s">
        <v>103</v>
      </c>
      <c r="G743" s="7" t="s">
        <v>101</v>
      </c>
      <c r="H743" s="7" t="s">
        <v>194</v>
      </c>
      <c r="I743" s="7" t="s">
        <v>101</v>
      </c>
    </row>
    <row r="744" spans="1:9" ht="15.6">
      <c r="A744">
        <v>743</v>
      </c>
      <c r="B744" s="6">
        <v>17475</v>
      </c>
      <c r="C744" s="7" t="s">
        <v>104</v>
      </c>
      <c r="E744" s="7">
        <v>70</v>
      </c>
      <c r="F744" s="7" t="s">
        <v>102</v>
      </c>
      <c r="G744" s="7" t="s">
        <v>104</v>
      </c>
      <c r="H744" s="7" t="s">
        <v>195</v>
      </c>
      <c r="I744" s="7" t="s">
        <v>104</v>
      </c>
    </row>
    <row r="745" spans="1:9" ht="15.6">
      <c r="A745">
        <v>744</v>
      </c>
      <c r="B745" s="7">
        <v>1955</v>
      </c>
      <c r="C745" s="7" t="s">
        <v>104</v>
      </c>
      <c r="E745" s="7">
        <v>63</v>
      </c>
      <c r="F745" s="7" t="s">
        <v>103</v>
      </c>
      <c r="G745" s="7" t="s">
        <v>101</v>
      </c>
      <c r="H745" s="7" t="s">
        <v>25</v>
      </c>
      <c r="I745" s="7" t="s">
        <v>104</v>
      </c>
    </row>
    <row r="746" spans="1:9" ht="15.6">
      <c r="A746">
        <v>745</v>
      </c>
      <c r="B746" s="6">
        <v>13068</v>
      </c>
      <c r="C746" s="7" t="s">
        <v>101</v>
      </c>
      <c r="E746" s="7">
        <v>82</v>
      </c>
      <c r="F746" s="7" t="s">
        <v>102</v>
      </c>
      <c r="G746" s="7" t="s">
        <v>104</v>
      </c>
      <c r="H746" s="7" t="s">
        <v>196</v>
      </c>
      <c r="I746" s="7" t="s">
        <v>104</v>
      </c>
    </row>
    <row r="747" spans="1:9" ht="15.6">
      <c r="A747">
        <v>746</v>
      </c>
      <c r="B747" s="7">
        <v>1932</v>
      </c>
      <c r="C747" s="7" t="s">
        <v>101</v>
      </c>
      <c r="E747" s="7">
        <v>85</v>
      </c>
      <c r="F747" s="7" t="s">
        <v>103</v>
      </c>
      <c r="G747" s="7" t="s">
        <v>101</v>
      </c>
      <c r="H747" s="7" t="s">
        <v>197</v>
      </c>
      <c r="I747" s="7" t="s">
        <v>104</v>
      </c>
    </row>
    <row r="748" spans="1:9" ht="15.6">
      <c r="A748">
        <v>747</v>
      </c>
      <c r="B748" s="6">
        <v>13735</v>
      </c>
      <c r="C748" s="7" t="s">
        <v>101</v>
      </c>
      <c r="E748" s="7">
        <v>80</v>
      </c>
      <c r="F748" s="7" t="s">
        <v>103</v>
      </c>
      <c r="G748" s="7" t="s">
        <v>101</v>
      </c>
      <c r="H748" s="7" t="s">
        <v>198</v>
      </c>
      <c r="I748" s="7" t="s">
        <v>104</v>
      </c>
    </row>
    <row r="749" spans="1:9" ht="15.6">
      <c r="A749">
        <v>748</v>
      </c>
      <c r="B749" s="6">
        <v>18391</v>
      </c>
      <c r="C749" s="7" t="s">
        <v>104</v>
      </c>
      <c r="E749" s="7">
        <v>68</v>
      </c>
      <c r="F749" s="7" t="s">
        <v>103</v>
      </c>
      <c r="G749" s="7" t="s">
        <v>101</v>
      </c>
      <c r="H749" s="7" t="s">
        <v>199</v>
      </c>
      <c r="I749" s="7" t="s">
        <v>104</v>
      </c>
    </row>
    <row r="750" spans="1:9" ht="15.6">
      <c r="A750">
        <v>749</v>
      </c>
      <c r="B750" s="6">
        <v>15735</v>
      </c>
      <c r="C750" s="7" t="s">
        <v>101</v>
      </c>
      <c r="E750" s="7">
        <v>75</v>
      </c>
      <c r="F750" s="7" t="s">
        <v>103</v>
      </c>
      <c r="G750" s="7" t="s">
        <v>104</v>
      </c>
      <c r="H750" s="7" t="s">
        <v>25</v>
      </c>
      <c r="I750" s="7" t="s">
        <v>104</v>
      </c>
    </row>
    <row r="751" spans="1:9" ht="15.6">
      <c r="A751">
        <v>750</v>
      </c>
      <c r="B751" s="6">
        <v>12859</v>
      </c>
      <c r="C751" s="7" t="s">
        <v>101</v>
      </c>
      <c r="E751" s="7">
        <v>83</v>
      </c>
      <c r="F751" s="7" t="s">
        <v>103</v>
      </c>
      <c r="G751" s="7" t="s">
        <v>101</v>
      </c>
      <c r="H751" s="7" t="s">
        <v>200</v>
      </c>
      <c r="I751" s="7" t="s">
        <v>104</v>
      </c>
    </row>
    <row r="752" spans="1:9" ht="15.6">
      <c r="A752">
        <v>751</v>
      </c>
      <c r="B752" s="6">
        <v>14186</v>
      </c>
      <c r="C752" s="7" t="s">
        <v>101</v>
      </c>
      <c r="E752" s="7">
        <v>79</v>
      </c>
      <c r="F752" s="7" t="s">
        <v>103</v>
      </c>
      <c r="G752" s="7" t="s">
        <v>101</v>
      </c>
      <c r="H752" s="7" t="s">
        <v>201</v>
      </c>
      <c r="I752" s="7" t="s">
        <v>104</v>
      </c>
    </row>
    <row r="753" spans="1:9" ht="15.6">
      <c r="A753">
        <v>752</v>
      </c>
      <c r="B753" s="6">
        <v>19113</v>
      </c>
      <c r="C753" s="7" t="s">
        <v>104</v>
      </c>
      <c r="E753" s="7">
        <v>66</v>
      </c>
      <c r="F753" s="7" t="s">
        <v>102</v>
      </c>
      <c r="G753" s="7" t="s">
        <v>101</v>
      </c>
      <c r="H753" s="7" t="s">
        <v>25</v>
      </c>
      <c r="I753" s="7" t="s">
        <v>104</v>
      </c>
    </row>
    <row r="754" spans="1:9" ht="15.6">
      <c r="A754">
        <v>753</v>
      </c>
      <c r="B754" s="6">
        <v>10457</v>
      </c>
      <c r="C754" s="7" t="s">
        <v>101</v>
      </c>
      <c r="E754" s="7">
        <v>89</v>
      </c>
      <c r="F754" s="7" t="s">
        <v>102</v>
      </c>
      <c r="G754" s="7" t="s">
        <v>101</v>
      </c>
      <c r="H754" s="7" t="s">
        <v>202</v>
      </c>
      <c r="I754" s="7" t="s">
        <v>104</v>
      </c>
    </row>
    <row r="755" spans="1:9" ht="15.6">
      <c r="A755">
        <v>754</v>
      </c>
      <c r="B755" s="6">
        <v>9236</v>
      </c>
      <c r="C755" s="7" t="s">
        <v>101</v>
      </c>
      <c r="E755" s="7">
        <v>93</v>
      </c>
      <c r="F755" s="7" t="s">
        <v>102</v>
      </c>
      <c r="G755" s="7" t="s">
        <v>104</v>
      </c>
      <c r="H755" s="7" t="s">
        <v>25</v>
      </c>
      <c r="I755" s="7" t="s">
        <v>104</v>
      </c>
    </row>
    <row r="756" spans="1:9" ht="15.6">
      <c r="A756">
        <v>755</v>
      </c>
      <c r="B756" s="6">
        <v>21531</v>
      </c>
      <c r="C756" s="7" t="s">
        <v>104</v>
      </c>
      <c r="E756" s="7">
        <v>59</v>
      </c>
      <c r="F756" s="7" t="s">
        <v>103</v>
      </c>
      <c r="G756" s="7" t="s">
        <v>101</v>
      </c>
      <c r="H756" s="7" t="s">
        <v>199</v>
      </c>
      <c r="I756" s="7" t="s">
        <v>104</v>
      </c>
    </row>
    <row r="757" spans="1:9" ht="15.6">
      <c r="A757">
        <v>756</v>
      </c>
      <c r="B757" s="6">
        <v>36565</v>
      </c>
      <c r="C757" s="7" t="s">
        <v>101</v>
      </c>
      <c r="E757" s="7">
        <v>18</v>
      </c>
      <c r="F757" s="7" t="s">
        <v>102</v>
      </c>
      <c r="G757" s="7" t="s">
        <v>101</v>
      </c>
      <c r="H757" s="7" t="s">
        <v>25</v>
      </c>
      <c r="I757" s="7" t="s">
        <v>101</v>
      </c>
    </row>
    <row r="758" spans="1:9" ht="15.6">
      <c r="A758">
        <v>757</v>
      </c>
      <c r="B758" s="6">
        <v>12824</v>
      </c>
      <c r="C758" s="7" t="s">
        <v>101</v>
      </c>
      <c r="E758" s="7">
        <v>83</v>
      </c>
      <c r="F758" s="7" t="s">
        <v>102</v>
      </c>
      <c r="G758" s="7" t="s">
        <v>101</v>
      </c>
      <c r="H758" s="7" t="s">
        <v>25</v>
      </c>
      <c r="I758" s="7" t="s">
        <v>104</v>
      </c>
    </row>
    <row r="759" spans="1:9" ht="15.6">
      <c r="A759">
        <v>758</v>
      </c>
      <c r="B759" s="6">
        <v>18500</v>
      </c>
      <c r="C759" s="7" t="s">
        <v>104</v>
      </c>
      <c r="E759" s="7">
        <v>67</v>
      </c>
      <c r="F759" s="7" t="s">
        <v>102</v>
      </c>
      <c r="G759" s="7" t="s">
        <v>101</v>
      </c>
      <c r="H759" s="7" t="s">
        <v>127</v>
      </c>
      <c r="I759" s="7" t="s">
        <v>104</v>
      </c>
    </row>
    <row r="760" spans="1:9" ht="15.6">
      <c r="A760">
        <v>759</v>
      </c>
      <c r="B760" s="6">
        <v>8248</v>
      </c>
      <c r="C760" s="7" t="s">
        <v>101</v>
      </c>
      <c r="E760" s="7">
        <v>95</v>
      </c>
      <c r="F760" s="7" t="s">
        <v>103</v>
      </c>
      <c r="G760" s="7" t="s">
        <v>101</v>
      </c>
      <c r="H760" s="7" t="s">
        <v>203</v>
      </c>
      <c r="I760" s="7" t="s">
        <v>104</v>
      </c>
    </row>
    <row r="761" spans="1:9" ht="15.6">
      <c r="A761">
        <v>760</v>
      </c>
      <c r="B761" s="6">
        <v>29857</v>
      </c>
      <c r="C761" s="7" t="s">
        <v>101</v>
      </c>
      <c r="E761" s="7">
        <v>36</v>
      </c>
      <c r="F761" s="7" t="s">
        <v>103</v>
      </c>
      <c r="G761" s="7" t="s">
        <v>101</v>
      </c>
      <c r="H761" s="7" t="s">
        <v>25</v>
      </c>
      <c r="I761" s="7" t="s">
        <v>104</v>
      </c>
    </row>
    <row r="762" spans="1:9" ht="15.6">
      <c r="A762">
        <v>761</v>
      </c>
      <c r="B762" s="6">
        <v>7285</v>
      </c>
      <c r="C762" s="7" t="s">
        <v>101</v>
      </c>
      <c r="E762" s="7">
        <v>98</v>
      </c>
      <c r="F762" s="7" t="s">
        <v>102</v>
      </c>
      <c r="G762" s="7" t="s">
        <v>101</v>
      </c>
      <c r="H762" s="7" t="s">
        <v>204</v>
      </c>
      <c r="I762" s="7" t="s">
        <v>104</v>
      </c>
    </row>
    <row r="763" spans="1:9" ht="15.6">
      <c r="A763">
        <v>762</v>
      </c>
      <c r="B763" s="6">
        <v>11950</v>
      </c>
      <c r="C763" s="7" t="s">
        <v>101</v>
      </c>
      <c r="E763" s="7">
        <v>85</v>
      </c>
      <c r="F763" s="7" t="s">
        <v>102</v>
      </c>
      <c r="G763" s="7" t="s">
        <v>101</v>
      </c>
      <c r="H763" s="7" t="s">
        <v>205</v>
      </c>
      <c r="I763" s="7" t="s">
        <v>104</v>
      </c>
    </row>
    <row r="764" spans="1:9" ht="15.6">
      <c r="A764">
        <v>763</v>
      </c>
      <c r="B764" s="6">
        <v>29165</v>
      </c>
      <c r="C764" s="7" t="s">
        <v>101</v>
      </c>
      <c r="E764" s="7">
        <v>38</v>
      </c>
      <c r="F764" s="7" t="s">
        <v>103</v>
      </c>
      <c r="G764" s="7" t="s">
        <v>101</v>
      </c>
      <c r="H764" s="7" t="s">
        <v>25</v>
      </c>
      <c r="I764" s="7" t="s">
        <v>104</v>
      </c>
    </row>
    <row r="765" spans="1:9" ht="15.6">
      <c r="A765">
        <v>764</v>
      </c>
      <c r="B765" s="7">
        <v>1935</v>
      </c>
      <c r="C765" s="7" t="s">
        <v>101</v>
      </c>
      <c r="E765" s="7">
        <v>83</v>
      </c>
      <c r="F765" s="7" t="s">
        <v>103</v>
      </c>
      <c r="G765" s="7" t="s">
        <v>101</v>
      </c>
      <c r="H765" s="7" t="s">
        <v>25</v>
      </c>
      <c r="I765" s="7" t="s">
        <v>104</v>
      </c>
    </row>
    <row r="766" spans="1:9" ht="15.6">
      <c r="A766">
        <v>765</v>
      </c>
      <c r="B766" s="6">
        <v>10070</v>
      </c>
      <c r="C766" s="7" t="s">
        <v>101</v>
      </c>
      <c r="E766" s="7">
        <v>90</v>
      </c>
      <c r="F766" s="7" t="s">
        <v>102</v>
      </c>
      <c r="G766" s="7" t="s">
        <v>101</v>
      </c>
      <c r="H766" s="7" t="s">
        <v>206</v>
      </c>
      <c r="I766" s="7" t="s">
        <v>104</v>
      </c>
    </row>
    <row r="767" spans="1:9" ht="15.6">
      <c r="A767">
        <v>766</v>
      </c>
      <c r="B767" s="6">
        <v>10541</v>
      </c>
      <c r="C767" s="7" t="s">
        <v>101</v>
      </c>
      <c r="E767" s="7">
        <v>89</v>
      </c>
      <c r="F767" s="7" t="s">
        <v>103</v>
      </c>
      <c r="G767" s="7" t="s">
        <v>101</v>
      </c>
      <c r="H767" s="7" t="s">
        <v>173</v>
      </c>
      <c r="I767" s="7" t="s">
        <v>104</v>
      </c>
    </row>
    <row r="768" spans="1:9" ht="15.6">
      <c r="A768">
        <v>767</v>
      </c>
      <c r="B768" s="6">
        <v>18796</v>
      </c>
      <c r="C768" s="7" t="s">
        <v>104</v>
      </c>
      <c r="E768" s="7">
        <v>66</v>
      </c>
      <c r="F768" s="7" t="s">
        <v>103</v>
      </c>
      <c r="G768" s="7" t="s">
        <v>104</v>
      </c>
      <c r="H768" s="7" t="s">
        <v>207</v>
      </c>
      <c r="I768" s="7" t="s">
        <v>101</v>
      </c>
    </row>
    <row r="769" spans="1:9" ht="15.6">
      <c r="A769">
        <v>768</v>
      </c>
      <c r="B769" s="6">
        <v>13443</v>
      </c>
      <c r="C769" s="7" t="s">
        <v>101</v>
      </c>
      <c r="E769" s="7">
        <v>81</v>
      </c>
      <c r="F769" s="7" t="s">
        <v>102</v>
      </c>
      <c r="G769" s="7" t="s">
        <v>101</v>
      </c>
      <c r="H769" s="7" t="s">
        <v>208</v>
      </c>
      <c r="I769" s="7" t="s">
        <v>104</v>
      </c>
    </row>
    <row r="770" spans="1:9" ht="15.6">
      <c r="A770">
        <v>769</v>
      </c>
      <c r="B770" s="6">
        <v>23688</v>
      </c>
      <c r="C770" s="7" t="s">
        <v>104</v>
      </c>
      <c r="E770" s="7">
        <v>53</v>
      </c>
      <c r="F770" s="7" t="s">
        <v>103</v>
      </c>
      <c r="G770" s="7" t="s">
        <v>101</v>
      </c>
      <c r="H770" s="7" t="s">
        <v>209</v>
      </c>
      <c r="I770" s="7" t="s">
        <v>104</v>
      </c>
    </row>
    <row r="771" spans="1:9" ht="15.6">
      <c r="A771">
        <v>770</v>
      </c>
      <c r="B771" s="7">
        <v>1938</v>
      </c>
      <c r="C771" s="7" t="s">
        <v>101</v>
      </c>
      <c r="E771" s="7">
        <v>79</v>
      </c>
      <c r="F771" s="7" t="s">
        <v>103</v>
      </c>
      <c r="G771" s="7" t="s">
        <v>101</v>
      </c>
      <c r="H771" s="7" t="s">
        <v>210</v>
      </c>
      <c r="I771" s="7" t="s">
        <v>104</v>
      </c>
    </row>
    <row r="772" spans="1:9" ht="15.6">
      <c r="A772">
        <v>771</v>
      </c>
      <c r="B772" s="6">
        <v>12212</v>
      </c>
      <c r="C772" s="7" t="s">
        <v>101</v>
      </c>
      <c r="E772" s="7">
        <v>84</v>
      </c>
      <c r="F772" s="7" t="s">
        <v>102</v>
      </c>
      <c r="G772" s="7" t="s">
        <v>101</v>
      </c>
      <c r="H772" s="7" t="s">
        <v>127</v>
      </c>
      <c r="I772" s="7" t="s">
        <v>104</v>
      </c>
    </row>
    <row r="773" spans="1:9" ht="15.6">
      <c r="A773">
        <v>772</v>
      </c>
      <c r="B773" s="6">
        <v>16185</v>
      </c>
      <c r="C773" s="7" t="s">
        <v>101</v>
      </c>
      <c r="E773" s="7">
        <v>74</v>
      </c>
      <c r="F773" s="7" t="s">
        <v>103</v>
      </c>
      <c r="G773" s="7" t="s">
        <v>101</v>
      </c>
      <c r="H773" s="7" t="s">
        <v>127</v>
      </c>
      <c r="I773" s="7" t="s">
        <v>104</v>
      </c>
    </row>
    <row r="774" spans="1:9" ht="15.6">
      <c r="A774">
        <v>773</v>
      </c>
      <c r="B774" s="6">
        <v>8280</v>
      </c>
      <c r="C774" s="7" t="s">
        <v>101</v>
      </c>
      <c r="E774" s="7">
        <v>95</v>
      </c>
      <c r="F774" s="7" t="s">
        <v>102</v>
      </c>
      <c r="G774" s="7" t="s">
        <v>101</v>
      </c>
      <c r="H774" s="7" t="s">
        <v>143</v>
      </c>
      <c r="I774" s="7" t="s">
        <v>104</v>
      </c>
    </row>
    <row r="775" spans="1:9" ht="15.6">
      <c r="A775">
        <v>774</v>
      </c>
      <c r="B775" s="6">
        <v>10726</v>
      </c>
      <c r="C775" s="7" t="s">
        <v>101</v>
      </c>
      <c r="E775" s="7">
        <v>88</v>
      </c>
      <c r="F775" s="7" t="s">
        <v>102</v>
      </c>
      <c r="G775" s="7" t="s">
        <v>101</v>
      </c>
      <c r="H775" s="7" t="s">
        <v>178</v>
      </c>
      <c r="I775" s="7" t="s">
        <v>104</v>
      </c>
    </row>
    <row r="776" spans="1:9" ht="15.6">
      <c r="A776">
        <v>775</v>
      </c>
      <c r="B776" s="6">
        <v>10412</v>
      </c>
      <c r="C776" s="7" t="s">
        <v>101</v>
      </c>
      <c r="E776" s="7">
        <v>89</v>
      </c>
      <c r="F776" s="7" t="s">
        <v>102</v>
      </c>
      <c r="G776" s="7" t="s">
        <v>101</v>
      </c>
      <c r="H776" s="7" t="s">
        <v>25</v>
      </c>
      <c r="I776" s="7" t="s">
        <v>104</v>
      </c>
    </row>
    <row r="777" spans="1:9" ht="15.6">
      <c r="A777">
        <v>776</v>
      </c>
      <c r="B777" s="6">
        <v>6877</v>
      </c>
      <c r="C777" s="7" t="s">
        <v>101</v>
      </c>
      <c r="E777" s="7">
        <v>99</v>
      </c>
      <c r="F777" s="7" t="s">
        <v>102</v>
      </c>
      <c r="G777" s="7" t="s">
        <v>101</v>
      </c>
      <c r="H777" s="7" t="s">
        <v>211</v>
      </c>
      <c r="I777" s="7" t="s">
        <v>101</v>
      </c>
    </row>
    <row r="778" spans="1:9" ht="15.6">
      <c r="A778">
        <v>777</v>
      </c>
      <c r="B778" s="7">
        <v>1928</v>
      </c>
      <c r="C778" s="7" t="s">
        <v>101</v>
      </c>
      <c r="E778" s="7">
        <v>90</v>
      </c>
      <c r="F778" s="7" t="s">
        <v>103</v>
      </c>
      <c r="G778" s="7" t="s">
        <v>101</v>
      </c>
      <c r="H778" s="7" t="s">
        <v>212</v>
      </c>
      <c r="I778" s="7" t="s">
        <v>104</v>
      </c>
    </row>
    <row r="779" spans="1:9" ht="15.6">
      <c r="A779">
        <v>778</v>
      </c>
      <c r="B779" s="6">
        <v>12990</v>
      </c>
      <c r="C779" s="7" t="s">
        <v>101</v>
      </c>
      <c r="E779" s="7">
        <v>82</v>
      </c>
      <c r="F779" s="7" t="s">
        <v>103</v>
      </c>
      <c r="G779" s="7" t="s">
        <v>101</v>
      </c>
      <c r="H779" s="7" t="s">
        <v>213</v>
      </c>
      <c r="I779" s="7" t="s">
        <v>104</v>
      </c>
    </row>
    <row r="780" spans="1:9" ht="15.6">
      <c r="A780">
        <v>779</v>
      </c>
      <c r="B780" s="6">
        <v>7137</v>
      </c>
      <c r="C780" s="7" t="s">
        <v>101</v>
      </c>
      <c r="E780" s="7">
        <v>98</v>
      </c>
      <c r="F780" s="7" t="s">
        <v>103</v>
      </c>
      <c r="G780" s="7" t="s">
        <v>101</v>
      </c>
      <c r="H780" s="7" t="s">
        <v>25</v>
      </c>
      <c r="I780" s="7" t="s">
        <v>104</v>
      </c>
    </row>
    <row r="781" spans="1:9" ht="15.6">
      <c r="A781">
        <v>780</v>
      </c>
      <c r="B781" s="6">
        <v>11347</v>
      </c>
      <c r="C781" s="7" t="s">
        <v>101</v>
      </c>
      <c r="E781" s="7">
        <v>87</v>
      </c>
      <c r="F781" s="7" t="s">
        <v>103</v>
      </c>
      <c r="G781" s="7" t="s">
        <v>101</v>
      </c>
      <c r="H781" s="7" t="s">
        <v>214</v>
      </c>
      <c r="I781" s="7" t="s">
        <v>104</v>
      </c>
    </row>
    <row r="782" spans="1:9" ht="15.6">
      <c r="A782">
        <v>781</v>
      </c>
      <c r="B782" s="6">
        <v>8646</v>
      </c>
      <c r="C782" s="7" t="s">
        <v>101</v>
      </c>
      <c r="E782" s="7">
        <v>94</v>
      </c>
      <c r="F782" s="7" t="s">
        <v>102</v>
      </c>
      <c r="G782" s="7" t="s">
        <v>101</v>
      </c>
      <c r="H782" s="7" t="s">
        <v>215</v>
      </c>
      <c r="I782" s="7" t="s">
        <v>104</v>
      </c>
    </row>
    <row r="783" spans="1:9" ht="15.6">
      <c r="A783">
        <v>782</v>
      </c>
      <c r="B783" s="7">
        <v>1941</v>
      </c>
      <c r="C783" s="7" t="s">
        <v>101</v>
      </c>
      <c r="E783" s="7">
        <v>76</v>
      </c>
      <c r="F783" s="7" t="s">
        <v>102</v>
      </c>
      <c r="G783" s="7" t="s">
        <v>101</v>
      </c>
      <c r="H783" s="7" t="s">
        <v>216</v>
      </c>
      <c r="I783" s="7" t="s">
        <v>104</v>
      </c>
    </row>
    <row r="784" spans="1:9" ht="15.6">
      <c r="A784">
        <v>783</v>
      </c>
      <c r="B784" s="6">
        <v>31378</v>
      </c>
      <c r="C784" s="7" t="s">
        <v>101</v>
      </c>
      <c r="E784" s="7">
        <v>32</v>
      </c>
      <c r="F784" s="7" t="s">
        <v>102</v>
      </c>
      <c r="G784" s="7" t="s">
        <v>101</v>
      </c>
      <c r="H784" s="7" t="s">
        <v>217</v>
      </c>
      <c r="I784" s="7" t="s">
        <v>104</v>
      </c>
    </row>
    <row r="785" spans="1:9" ht="15.6">
      <c r="A785">
        <v>784</v>
      </c>
      <c r="B785" s="6">
        <v>10792</v>
      </c>
      <c r="C785" s="7" t="s">
        <v>101</v>
      </c>
      <c r="E785" s="7">
        <v>88</v>
      </c>
      <c r="F785" s="7" t="s">
        <v>102</v>
      </c>
      <c r="G785" s="7" t="s">
        <v>101</v>
      </c>
      <c r="H785" s="7" t="s">
        <v>155</v>
      </c>
      <c r="I785" s="7" t="s">
        <v>104</v>
      </c>
    </row>
    <row r="786" spans="1:9" ht="15.6">
      <c r="A786">
        <v>785</v>
      </c>
      <c r="B786" s="6">
        <v>22344</v>
      </c>
      <c r="C786" s="7" t="s">
        <v>104</v>
      </c>
      <c r="E786" s="7">
        <v>57</v>
      </c>
      <c r="F786" s="7" t="s">
        <v>103</v>
      </c>
      <c r="G786" s="7" t="s">
        <v>104</v>
      </c>
      <c r="H786" s="7" t="s">
        <v>218</v>
      </c>
      <c r="I786" s="7" t="s">
        <v>104</v>
      </c>
    </row>
    <row r="787" spans="1:9" ht="15.6">
      <c r="A787">
        <v>786</v>
      </c>
      <c r="B787" s="6">
        <v>13214</v>
      </c>
      <c r="C787" s="7" t="s">
        <v>101</v>
      </c>
      <c r="E787" s="7">
        <v>82</v>
      </c>
      <c r="F787" s="7" t="s">
        <v>102</v>
      </c>
      <c r="G787" s="7" t="s">
        <v>101</v>
      </c>
      <c r="H787" s="7" t="s">
        <v>143</v>
      </c>
      <c r="I787" s="7" t="s">
        <v>104</v>
      </c>
    </row>
    <row r="788" spans="1:9" ht="15.6">
      <c r="A788">
        <v>787</v>
      </c>
      <c r="B788" s="6">
        <v>13603</v>
      </c>
      <c r="C788" s="7" t="s">
        <v>101</v>
      </c>
      <c r="E788" s="7">
        <v>80</v>
      </c>
      <c r="F788" s="7" t="s">
        <v>103</v>
      </c>
      <c r="G788" s="7" t="s">
        <v>101</v>
      </c>
      <c r="H788" s="7" t="s">
        <v>219</v>
      </c>
      <c r="I788" s="7" t="s">
        <v>104</v>
      </c>
    </row>
    <row r="789" spans="1:9" ht="15.6">
      <c r="A789">
        <v>788</v>
      </c>
      <c r="B789" s="6">
        <v>12427</v>
      </c>
      <c r="C789" s="7" t="s">
        <v>101</v>
      </c>
      <c r="E789" s="7">
        <v>84</v>
      </c>
      <c r="F789" s="7" t="s">
        <v>102</v>
      </c>
      <c r="G789" s="7" t="s">
        <v>101</v>
      </c>
      <c r="H789" s="7" t="s">
        <v>25</v>
      </c>
      <c r="I789" s="7" t="s">
        <v>104</v>
      </c>
    </row>
    <row r="790" spans="1:9" ht="15.6">
      <c r="A790">
        <v>789</v>
      </c>
      <c r="B790" s="6">
        <v>11036</v>
      </c>
      <c r="C790" s="7" t="s">
        <v>101</v>
      </c>
      <c r="E790" s="7">
        <v>87</v>
      </c>
      <c r="F790" s="7" t="s">
        <v>103</v>
      </c>
      <c r="G790" s="7" t="s">
        <v>101</v>
      </c>
      <c r="H790" s="7" t="s">
        <v>173</v>
      </c>
      <c r="I790" s="7" t="s">
        <v>104</v>
      </c>
    </row>
    <row r="791" spans="1:9" ht="15.6">
      <c r="A791">
        <v>790</v>
      </c>
      <c r="B791" s="6">
        <v>7115</v>
      </c>
      <c r="C791" s="7" t="s">
        <v>101</v>
      </c>
      <c r="E791" s="7">
        <v>98</v>
      </c>
      <c r="F791" s="7" t="s">
        <v>103</v>
      </c>
      <c r="G791" s="7" t="s">
        <v>101</v>
      </c>
      <c r="H791" s="7" t="s">
        <v>220</v>
      </c>
      <c r="I791" s="7" t="s">
        <v>104</v>
      </c>
    </row>
    <row r="792" spans="1:9" ht="15.6">
      <c r="A792">
        <v>791</v>
      </c>
      <c r="B792" s="6">
        <v>12218</v>
      </c>
      <c r="C792" s="7" t="s">
        <v>101</v>
      </c>
      <c r="E792" s="7">
        <v>84</v>
      </c>
      <c r="F792" s="7" t="s">
        <v>103</v>
      </c>
      <c r="G792" s="7" t="s">
        <v>101</v>
      </c>
      <c r="H792" s="7" t="s">
        <v>221</v>
      </c>
      <c r="I792" s="7" t="s">
        <v>104</v>
      </c>
    </row>
    <row r="793" spans="1:9" ht="15.6">
      <c r="A793">
        <v>792</v>
      </c>
      <c r="B793" s="6">
        <v>12776</v>
      </c>
      <c r="C793" s="7" t="s">
        <v>101</v>
      </c>
      <c r="E793" s="7">
        <v>83</v>
      </c>
      <c r="F793" s="7" t="s">
        <v>103</v>
      </c>
      <c r="G793" s="7" t="s">
        <v>101</v>
      </c>
      <c r="H793" s="7" t="s">
        <v>189</v>
      </c>
      <c r="I793" s="7" t="s">
        <v>104</v>
      </c>
    </row>
    <row r="794" spans="1:9" ht="15.6">
      <c r="A794">
        <v>793</v>
      </c>
      <c r="B794" s="6">
        <v>25771</v>
      </c>
      <c r="C794" s="7" t="s">
        <v>101</v>
      </c>
      <c r="E794" s="7">
        <v>47</v>
      </c>
      <c r="F794" s="7" t="s">
        <v>102</v>
      </c>
      <c r="G794" s="7" t="s">
        <v>104</v>
      </c>
      <c r="H794" s="7" t="s">
        <v>222</v>
      </c>
      <c r="I794" s="7" t="s">
        <v>104</v>
      </c>
    </row>
    <row r="795" spans="1:9" ht="15.6">
      <c r="A795">
        <v>794</v>
      </c>
      <c r="B795" s="6">
        <v>11375</v>
      </c>
      <c r="C795" s="7" t="s">
        <v>101</v>
      </c>
      <c r="E795" s="7">
        <v>86</v>
      </c>
      <c r="F795" s="7" t="s">
        <v>103</v>
      </c>
      <c r="G795" s="7" t="s">
        <v>101</v>
      </c>
      <c r="H795" s="7" t="s">
        <v>223</v>
      </c>
      <c r="I795" s="7" t="s">
        <v>104</v>
      </c>
    </row>
    <row r="796" spans="1:9" ht="15.6">
      <c r="A796">
        <v>795</v>
      </c>
      <c r="B796" s="6">
        <v>18349</v>
      </c>
      <c r="C796" s="7" t="s">
        <v>104</v>
      </c>
      <c r="E796" s="7">
        <v>67</v>
      </c>
      <c r="F796" s="7" t="s">
        <v>102</v>
      </c>
      <c r="G796" s="7" t="s">
        <v>104</v>
      </c>
      <c r="H796" s="7" t="s">
        <v>224</v>
      </c>
      <c r="I796" s="7" t="s">
        <v>104</v>
      </c>
    </row>
    <row r="797" spans="1:9" ht="15.6">
      <c r="A797">
        <v>796</v>
      </c>
      <c r="B797" s="6">
        <v>14600</v>
      </c>
      <c r="C797" s="7" t="s">
        <v>101</v>
      </c>
      <c r="E797" s="7">
        <v>78</v>
      </c>
      <c r="F797" s="7" t="s">
        <v>102</v>
      </c>
      <c r="G797" s="7" t="s">
        <v>101</v>
      </c>
      <c r="H797" s="7" t="s">
        <v>25</v>
      </c>
      <c r="I797" s="7" t="s">
        <v>104</v>
      </c>
    </row>
    <row r="798" spans="1:9" ht="15.6">
      <c r="A798">
        <v>797</v>
      </c>
      <c r="B798" s="6">
        <v>13477</v>
      </c>
      <c r="C798" s="7" t="s">
        <v>101</v>
      </c>
      <c r="E798" s="7">
        <v>81</v>
      </c>
      <c r="F798" s="7" t="s">
        <v>102</v>
      </c>
      <c r="G798" s="7" t="s">
        <v>101</v>
      </c>
      <c r="H798" s="7" t="s">
        <v>127</v>
      </c>
      <c r="I798" s="7" t="s">
        <v>104</v>
      </c>
    </row>
    <row r="799" spans="1:9" ht="15.6">
      <c r="A799">
        <v>798</v>
      </c>
      <c r="B799" s="6">
        <v>12709</v>
      </c>
      <c r="C799" s="7" t="s">
        <v>101</v>
      </c>
      <c r="E799" s="7">
        <v>83</v>
      </c>
      <c r="F799" s="7" t="s">
        <v>102</v>
      </c>
      <c r="G799" s="7" t="s">
        <v>101</v>
      </c>
      <c r="H799" s="7" t="s">
        <v>178</v>
      </c>
      <c r="I799" s="7" t="s">
        <v>104</v>
      </c>
    </row>
    <row r="800" spans="1:9" ht="15.6">
      <c r="A800">
        <v>799</v>
      </c>
      <c r="B800" s="6">
        <v>16407</v>
      </c>
      <c r="C800" s="7" t="s">
        <v>101</v>
      </c>
      <c r="E800" s="7">
        <v>73</v>
      </c>
      <c r="F800" s="7" t="s">
        <v>102</v>
      </c>
      <c r="G800" s="7" t="s">
        <v>101</v>
      </c>
      <c r="H800" s="7" t="s">
        <v>25</v>
      </c>
      <c r="I800" s="7" t="s">
        <v>104</v>
      </c>
    </row>
    <row r="801" spans="1:9" ht="15.6">
      <c r="A801">
        <v>800</v>
      </c>
      <c r="B801" s="6">
        <v>10955</v>
      </c>
      <c r="C801" s="7" t="s">
        <v>101</v>
      </c>
      <c r="E801" s="7">
        <v>88</v>
      </c>
      <c r="F801" s="7" t="s">
        <v>102</v>
      </c>
      <c r="G801" s="7" t="s">
        <v>101</v>
      </c>
      <c r="H801" s="7" t="s">
        <v>25</v>
      </c>
      <c r="I801" s="7" t="s">
        <v>104</v>
      </c>
    </row>
    <row r="802" spans="1:9" ht="15.6">
      <c r="A802">
        <v>801</v>
      </c>
      <c r="B802" s="6">
        <v>18270</v>
      </c>
      <c r="C802" s="7" t="s">
        <v>104</v>
      </c>
      <c r="E802" s="7">
        <v>68</v>
      </c>
      <c r="F802" s="7" t="s">
        <v>103</v>
      </c>
      <c r="G802" s="7" t="s">
        <v>104</v>
      </c>
      <c r="H802" s="7" t="s">
        <v>225</v>
      </c>
      <c r="I802" s="7" t="s">
        <v>104</v>
      </c>
    </row>
    <row r="803" spans="1:9" ht="15.6">
      <c r="A803">
        <v>802</v>
      </c>
      <c r="B803" s="6">
        <v>28296</v>
      </c>
      <c r="C803" s="7" t="s">
        <v>101</v>
      </c>
      <c r="E803" s="7">
        <v>41</v>
      </c>
      <c r="F803" s="7" t="s">
        <v>102</v>
      </c>
      <c r="G803" s="7" t="s">
        <v>104</v>
      </c>
      <c r="H803" s="7" t="s">
        <v>226</v>
      </c>
      <c r="I803" s="7" t="s">
        <v>104</v>
      </c>
    </row>
    <row r="804" spans="1:9" ht="15.6">
      <c r="A804">
        <v>803</v>
      </c>
      <c r="B804" s="6">
        <v>8606</v>
      </c>
      <c r="C804" s="7" t="s">
        <v>101</v>
      </c>
      <c r="E804" s="7">
        <v>95</v>
      </c>
      <c r="F804" s="7" t="s">
        <v>103</v>
      </c>
      <c r="G804" s="7" t="s">
        <v>101</v>
      </c>
      <c r="H804" s="7" t="s">
        <v>227</v>
      </c>
      <c r="I804" s="7" t="s">
        <v>104</v>
      </c>
    </row>
    <row r="805" spans="1:9" ht="15.6">
      <c r="A805">
        <v>804</v>
      </c>
      <c r="B805" s="6">
        <v>11770</v>
      </c>
      <c r="C805" s="7" t="s">
        <v>101</v>
      </c>
      <c r="E805" s="7">
        <v>86</v>
      </c>
      <c r="F805" s="7" t="s">
        <v>102</v>
      </c>
      <c r="G805" s="7" t="s">
        <v>101</v>
      </c>
      <c r="H805" s="7" t="s">
        <v>25</v>
      </c>
      <c r="I805" s="7" t="s">
        <v>104</v>
      </c>
    </row>
    <row r="806" spans="1:9" ht="15.6">
      <c r="A806">
        <v>805</v>
      </c>
      <c r="B806" s="6">
        <v>13996</v>
      </c>
      <c r="C806" s="7" t="s">
        <v>101</v>
      </c>
      <c r="E806" s="7">
        <v>80</v>
      </c>
      <c r="F806" s="7" t="s">
        <v>102</v>
      </c>
      <c r="G806" s="7" t="s">
        <v>101</v>
      </c>
      <c r="H806" s="7" t="s">
        <v>228</v>
      </c>
      <c r="I806" s="7" t="s">
        <v>104</v>
      </c>
    </row>
    <row r="807" spans="1:9" ht="15.6">
      <c r="A807">
        <v>806</v>
      </c>
      <c r="B807" s="6">
        <v>13005</v>
      </c>
      <c r="C807" s="7" t="s">
        <v>101</v>
      </c>
      <c r="E807" s="7">
        <v>82</v>
      </c>
      <c r="F807" s="7" t="s">
        <v>102</v>
      </c>
      <c r="G807" s="7" t="s">
        <v>101</v>
      </c>
      <c r="H807" s="7" t="s">
        <v>25</v>
      </c>
      <c r="I807" s="7" t="s">
        <v>104</v>
      </c>
    </row>
    <row r="808" spans="1:9" ht="15.6">
      <c r="A808">
        <v>807</v>
      </c>
      <c r="B808" s="6">
        <v>6364</v>
      </c>
      <c r="C808" s="7" t="s">
        <v>101</v>
      </c>
      <c r="E808" s="7">
        <v>101</v>
      </c>
      <c r="F808" s="7" t="s">
        <v>102</v>
      </c>
      <c r="G808" s="7" t="s">
        <v>101</v>
      </c>
      <c r="H808" s="7" t="s">
        <v>229</v>
      </c>
      <c r="I808" s="7" t="s">
        <v>104</v>
      </c>
    </row>
    <row r="809" spans="1:9" ht="15.6">
      <c r="A809">
        <v>808</v>
      </c>
      <c r="B809" s="6">
        <v>14599</v>
      </c>
      <c r="C809" s="7" t="s">
        <v>101</v>
      </c>
      <c r="E809" s="7">
        <v>78</v>
      </c>
      <c r="F809" s="7" t="s">
        <v>102</v>
      </c>
      <c r="G809" s="7" t="s">
        <v>101</v>
      </c>
      <c r="H809" s="7" t="s">
        <v>25</v>
      </c>
      <c r="I809" s="7" t="s">
        <v>104</v>
      </c>
    </row>
    <row r="810" spans="1:9" ht="15.6">
      <c r="A810">
        <v>809</v>
      </c>
      <c r="B810" s="6">
        <v>20067</v>
      </c>
      <c r="C810" s="7" t="s">
        <v>104</v>
      </c>
      <c r="E810" s="7">
        <v>63</v>
      </c>
      <c r="F810" s="7" t="s">
        <v>103</v>
      </c>
      <c r="G810" s="7" t="s">
        <v>101</v>
      </c>
      <c r="H810" s="7" t="s">
        <v>25</v>
      </c>
      <c r="I810" s="7" t="s">
        <v>104</v>
      </c>
    </row>
    <row r="811" spans="1:9" ht="15.6">
      <c r="A811">
        <v>810</v>
      </c>
      <c r="B811" s="6">
        <v>22452</v>
      </c>
      <c r="C811" s="7" t="s">
        <v>104</v>
      </c>
      <c r="E811" s="7">
        <v>57</v>
      </c>
      <c r="F811" s="7" t="s">
        <v>102</v>
      </c>
      <c r="G811" s="7" t="s">
        <v>101</v>
      </c>
      <c r="H811" s="7" t="s">
        <v>230</v>
      </c>
      <c r="I811" s="7" t="s">
        <v>104</v>
      </c>
    </row>
    <row r="812" spans="1:9" ht="15.6">
      <c r="A812">
        <v>811</v>
      </c>
      <c r="B812" s="6">
        <v>19274</v>
      </c>
      <c r="C812" s="7" t="s">
        <v>104</v>
      </c>
      <c r="E812" s="7">
        <v>65</v>
      </c>
      <c r="F812" s="7" t="s">
        <v>103</v>
      </c>
      <c r="G812" s="7" t="s">
        <v>101</v>
      </c>
      <c r="H812" s="7" t="s">
        <v>231</v>
      </c>
      <c r="I812" s="7" t="s">
        <v>104</v>
      </c>
    </row>
    <row r="813" spans="1:9" ht="15.6">
      <c r="A813">
        <v>812</v>
      </c>
      <c r="B813" s="6">
        <v>14148</v>
      </c>
      <c r="C813" s="7" t="s">
        <v>101</v>
      </c>
      <c r="E813" s="7">
        <v>80</v>
      </c>
      <c r="F813" s="7" t="s">
        <v>103</v>
      </c>
      <c r="G813" s="7" t="s">
        <v>104</v>
      </c>
      <c r="H813" s="7" t="s">
        <v>232</v>
      </c>
      <c r="I813" s="7" t="s">
        <v>104</v>
      </c>
    </row>
    <row r="814" spans="1:9" ht="15.6">
      <c r="A814">
        <v>813</v>
      </c>
      <c r="B814" s="6">
        <v>11715</v>
      </c>
      <c r="C814" s="7" t="s">
        <v>101</v>
      </c>
      <c r="E814" s="7">
        <v>86</v>
      </c>
      <c r="F814" s="7" t="s">
        <v>102</v>
      </c>
      <c r="G814" s="7" t="s">
        <v>101</v>
      </c>
      <c r="H814" s="7" t="s">
        <v>233</v>
      </c>
      <c r="I814" s="7" t="s">
        <v>104</v>
      </c>
    </row>
    <row r="815" spans="1:9" ht="15.6">
      <c r="A815">
        <v>814</v>
      </c>
      <c r="B815" s="6">
        <v>9787</v>
      </c>
      <c r="C815" s="7" t="s">
        <v>101</v>
      </c>
      <c r="E815" s="7">
        <v>91</v>
      </c>
      <c r="F815" s="7" t="s">
        <v>103</v>
      </c>
      <c r="G815" s="7" t="s">
        <v>101</v>
      </c>
      <c r="H815" s="7" t="s">
        <v>234</v>
      </c>
      <c r="I815" s="7" t="s">
        <v>104</v>
      </c>
    </row>
    <row r="816" spans="1:9" ht="15.6">
      <c r="A816">
        <v>815</v>
      </c>
      <c r="B816" s="6">
        <v>13444</v>
      </c>
      <c r="C816" s="7" t="s">
        <v>101</v>
      </c>
      <c r="E816" s="7">
        <v>81</v>
      </c>
      <c r="F816" s="7" t="s">
        <v>103</v>
      </c>
      <c r="G816" s="7" t="s">
        <v>101</v>
      </c>
      <c r="H816" s="7" t="s">
        <v>227</v>
      </c>
      <c r="I816" s="7" t="s">
        <v>104</v>
      </c>
    </row>
    <row r="817" spans="1:9" ht="15.6">
      <c r="A817">
        <v>816</v>
      </c>
      <c r="B817" s="6">
        <v>11393</v>
      </c>
      <c r="C817" s="7" t="s">
        <v>101</v>
      </c>
      <c r="E817" s="7">
        <v>86</v>
      </c>
      <c r="F817" s="7" t="s">
        <v>102</v>
      </c>
      <c r="G817" s="7" t="s">
        <v>101</v>
      </c>
      <c r="H817" s="7" t="s">
        <v>235</v>
      </c>
      <c r="I817" s="7" t="s">
        <v>104</v>
      </c>
    </row>
    <row r="818" spans="1:9" ht="15.6">
      <c r="A818">
        <v>817</v>
      </c>
      <c r="B818" s="6">
        <v>13907</v>
      </c>
      <c r="C818" s="7" t="s">
        <v>101</v>
      </c>
      <c r="E818" s="7">
        <v>80</v>
      </c>
      <c r="F818" s="7" t="s">
        <v>102</v>
      </c>
      <c r="G818" s="7" t="s">
        <v>101</v>
      </c>
      <c r="H818" s="7" t="s">
        <v>227</v>
      </c>
      <c r="I818" s="7" t="s">
        <v>104</v>
      </c>
    </row>
    <row r="819" spans="1:9" ht="15.6">
      <c r="A819">
        <v>818</v>
      </c>
      <c r="B819" s="6">
        <v>11413</v>
      </c>
      <c r="C819" s="7" t="s">
        <v>101</v>
      </c>
      <c r="E819" s="7">
        <v>87</v>
      </c>
      <c r="F819" s="7" t="s">
        <v>103</v>
      </c>
      <c r="G819" s="7" t="s">
        <v>101</v>
      </c>
      <c r="H819" s="7" t="s">
        <v>236</v>
      </c>
      <c r="I819" s="7" t="s">
        <v>104</v>
      </c>
    </row>
    <row r="820" spans="1:9" ht="15.6">
      <c r="A820">
        <v>819</v>
      </c>
      <c r="B820" s="6">
        <v>16668</v>
      </c>
      <c r="C820" s="7" t="s">
        <v>101</v>
      </c>
      <c r="E820" s="7">
        <v>72</v>
      </c>
      <c r="F820" s="7" t="s">
        <v>102</v>
      </c>
      <c r="G820" s="7" t="s">
        <v>101</v>
      </c>
      <c r="H820" s="7" t="s">
        <v>237</v>
      </c>
      <c r="I820" s="7" t="s">
        <v>104</v>
      </c>
    </row>
    <row r="821" spans="1:9" ht="15.6">
      <c r="A821">
        <v>820</v>
      </c>
      <c r="B821" s="6">
        <v>13672</v>
      </c>
      <c r="C821" s="7" t="s">
        <v>101</v>
      </c>
      <c r="E821" s="7">
        <v>81</v>
      </c>
      <c r="F821" s="7" t="s">
        <v>103</v>
      </c>
      <c r="G821" s="7" t="s">
        <v>101</v>
      </c>
      <c r="H821" s="7" t="s">
        <v>127</v>
      </c>
      <c r="I821" s="7" t="s">
        <v>104</v>
      </c>
    </row>
    <row r="822" spans="1:9" ht="15.6">
      <c r="A822">
        <v>821</v>
      </c>
      <c r="B822" s="6">
        <v>9527</v>
      </c>
      <c r="C822" s="7" t="s">
        <v>101</v>
      </c>
      <c r="E822" s="7">
        <v>92</v>
      </c>
      <c r="F822" s="7" t="s">
        <v>103</v>
      </c>
      <c r="G822" s="7" t="s">
        <v>101</v>
      </c>
      <c r="H822" s="7" t="s">
        <v>238</v>
      </c>
      <c r="I822" s="7" t="s">
        <v>104</v>
      </c>
    </row>
    <row r="823" spans="1:9" ht="15.6">
      <c r="A823">
        <v>822</v>
      </c>
      <c r="B823" s="6">
        <v>18605</v>
      </c>
      <c r="C823" s="7" t="s">
        <v>104</v>
      </c>
      <c r="E823" s="7">
        <v>67</v>
      </c>
      <c r="F823" s="7" t="s">
        <v>103</v>
      </c>
      <c r="G823" s="7" t="s">
        <v>101</v>
      </c>
      <c r="H823" s="7" t="s">
        <v>239</v>
      </c>
      <c r="I823" s="7" t="s">
        <v>104</v>
      </c>
    </row>
    <row r="824" spans="1:9" ht="15.6">
      <c r="A824">
        <v>823</v>
      </c>
      <c r="B824" s="6">
        <v>16918</v>
      </c>
      <c r="C824" s="7" t="s">
        <v>104</v>
      </c>
      <c r="E824" s="7">
        <v>72</v>
      </c>
      <c r="F824" s="7" t="s">
        <v>102</v>
      </c>
      <c r="G824" s="7" t="s">
        <v>101</v>
      </c>
      <c r="H824" s="7" t="s">
        <v>240</v>
      </c>
      <c r="I824" s="7" t="s">
        <v>104</v>
      </c>
    </row>
    <row r="825" spans="1:9" ht="15.6">
      <c r="A825">
        <v>824</v>
      </c>
      <c r="B825" s="6">
        <v>14208</v>
      </c>
      <c r="C825" s="7" t="s">
        <v>101</v>
      </c>
      <c r="E825" s="7">
        <v>79</v>
      </c>
      <c r="F825" s="7" t="s">
        <v>103</v>
      </c>
      <c r="G825" s="7" t="s">
        <v>101</v>
      </c>
      <c r="H825" s="7" t="s">
        <v>241</v>
      </c>
      <c r="I825" s="7" t="s">
        <v>104</v>
      </c>
    </row>
    <row r="826" spans="1:9" ht="15.6">
      <c r="A826">
        <v>825</v>
      </c>
      <c r="B826" s="6">
        <v>38570</v>
      </c>
      <c r="C826" s="7" t="s">
        <v>101</v>
      </c>
      <c r="E826" s="7">
        <v>12</v>
      </c>
      <c r="F826" s="7" t="s">
        <v>102</v>
      </c>
      <c r="G826" s="7" t="s">
        <v>104</v>
      </c>
      <c r="H826" s="7" t="s">
        <v>25</v>
      </c>
      <c r="I826" s="7" t="s">
        <v>101</v>
      </c>
    </row>
    <row r="827" spans="1:9" ht="15.6">
      <c r="A827">
        <v>826</v>
      </c>
      <c r="B827" s="6">
        <v>15171</v>
      </c>
      <c r="C827" s="7" t="s">
        <v>101</v>
      </c>
      <c r="E827" s="7">
        <v>77</v>
      </c>
      <c r="F827" s="7" t="s">
        <v>103</v>
      </c>
      <c r="G827" s="7" t="s">
        <v>104</v>
      </c>
      <c r="H827" s="7" t="s">
        <v>242</v>
      </c>
      <c r="I827" s="7" t="s">
        <v>104</v>
      </c>
    </row>
    <row r="828" spans="1:9" ht="15.6">
      <c r="A828">
        <v>827</v>
      </c>
      <c r="B828" s="7">
        <v>1923</v>
      </c>
      <c r="C828" s="7" t="s">
        <v>101</v>
      </c>
      <c r="E828" s="7">
        <v>95</v>
      </c>
      <c r="F828" s="7" t="s">
        <v>103</v>
      </c>
      <c r="G828" s="7" t="s">
        <v>101</v>
      </c>
      <c r="H828" s="7" t="s">
        <v>243</v>
      </c>
      <c r="I828" s="7" t="s">
        <v>104</v>
      </c>
    </row>
    <row r="829" spans="1:9" ht="15.6">
      <c r="A829">
        <v>828</v>
      </c>
      <c r="B829" s="6">
        <v>8529</v>
      </c>
      <c r="C829" s="7" t="s">
        <v>101</v>
      </c>
      <c r="E829" s="7">
        <v>95</v>
      </c>
      <c r="F829" s="7" t="s">
        <v>103</v>
      </c>
      <c r="G829" s="7" t="s">
        <v>101</v>
      </c>
      <c r="H829" s="7" t="s">
        <v>244</v>
      </c>
      <c r="I829" s="7" t="s">
        <v>104</v>
      </c>
    </row>
    <row r="830" spans="1:9" ht="15.6">
      <c r="A830">
        <v>829</v>
      </c>
      <c r="B830" s="6">
        <v>19986</v>
      </c>
      <c r="C830" s="7" t="s">
        <v>104</v>
      </c>
      <c r="E830" s="7">
        <v>63</v>
      </c>
      <c r="F830" s="7" t="s">
        <v>103</v>
      </c>
      <c r="G830" s="7" t="s">
        <v>104</v>
      </c>
      <c r="H830" s="7" t="s">
        <v>245</v>
      </c>
      <c r="I830" s="7" t="s">
        <v>104</v>
      </c>
    </row>
    <row r="831" spans="1:9" ht="15.6">
      <c r="A831">
        <v>830</v>
      </c>
      <c r="B831" s="6">
        <v>7318</v>
      </c>
      <c r="C831" s="7" t="s">
        <v>101</v>
      </c>
      <c r="E831" s="7">
        <v>98</v>
      </c>
      <c r="F831" s="7" t="s">
        <v>102</v>
      </c>
      <c r="G831" s="7" t="s">
        <v>101</v>
      </c>
      <c r="H831" s="7" t="s">
        <v>246</v>
      </c>
      <c r="I831" s="7" t="s">
        <v>104</v>
      </c>
    </row>
    <row r="832" spans="1:9" ht="15.6">
      <c r="A832">
        <v>831</v>
      </c>
      <c r="B832" s="6">
        <v>10915</v>
      </c>
      <c r="C832" s="7" t="s">
        <v>101</v>
      </c>
      <c r="E832" s="7">
        <v>88</v>
      </c>
      <c r="F832" s="7" t="s">
        <v>103</v>
      </c>
      <c r="G832" s="7" t="s">
        <v>101</v>
      </c>
      <c r="H832" s="7" t="s">
        <v>247</v>
      </c>
      <c r="I832" s="7" t="s">
        <v>104</v>
      </c>
    </row>
    <row r="833" spans="1:9" ht="15.6">
      <c r="A833">
        <v>832</v>
      </c>
      <c r="B833" s="6">
        <v>10934</v>
      </c>
      <c r="C833" s="7" t="s">
        <v>101</v>
      </c>
      <c r="E833" s="7">
        <v>88</v>
      </c>
      <c r="F833" s="7" t="s">
        <v>103</v>
      </c>
      <c r="G833" s="7" t="s">
        <v>101</v>
      </c>
      <c r="H833" s="7" t="s">
        <v>248</v>
      </c>
      <c r="I833" s="7" t="s">
        <v>104</v>
      </c>
    </row>
    <row r="834" spans="1:9" ht="15.6">
      <c r="A834">
        <v>833</v>
      </c>
      <c r="B834" s="6">
        <v>7920</v>
      </c>
      <c r="C834" s="7" t="s">
        <v>101</v>
      </c>
      <c r="E834" s="7">
        <v>96</v>
      </c>
      <c r="F834" s="7" t="s">
        <v>102</v>
      </c>
      <c r="G834" s="7" t="s">
        <v>101</v>
      </c>
      <c r="H834" s="7" t="s">
        <v>25</v>
      </c>
      <c r="I834" s="7" t="s">
        <v>104</v>
      </c>
    </row>
    <row r="835" spans="1:9" ht="15.6">
      <c r="A835">
        <v>834</v>
      </c>
      <c r="B835" s="6">
        <v>10895</v>
      </c>
      <c r="C835" s="7" t="s">
        <v>101</v>
      </c>
      <c r="E835" s="7">
        <v>78</v>
      </c>
      <c r="F835" s="7" t="s">
        <v>103</v>
      </c>
      <c r="G835" s="7" t="s">
        <v>101</v>
      </c>
      <c r="H835" s="7" t="s">
        <v>129</v>
      </c>
      <c r="I835" s="7" t="s">
        <v>104</v>
      </c>
    </row>
    <row r="836" spans="1:9" ht="15.6">
      <c r="A836">
        <v>835</v>
      </c>
      <c r="B836" s="6">
        <v>10398</v>
      </c>
      <c r="C836" s="7" t="s">
        <v>101</v>
      </c>
      <c r="E836" s="7">
        <v>90</v>
      </c>
      <c r="F836" s="7" t="s">
        <v>102</v>
      </c>
      <c r="G836" s="7" t="s">
        <v>101</v>
      </c>
      <c r="H836" s="7" t="s">
        <v>155</v>
      </c>
      <c r="I836" s="7" t="s">
        <v>104</v>
      </c>
    </row>
    <row r="837" spans="1:9" ht="15.6">
      <c r="A837">
        <v>836</v>
      </c>
      <c r="B837" s="6">
        <v>23183</v>
      </c>
      <c r="C837" s="7" t="s">
        <v>104</v>
      </c>
      <c r="E837" s="7">
        <v>54</v>
      </c>
      <c r="F837" s="7" t="s">
        <v>102</v>
      </c>
      <c r="G837" s="7" t="s">
        <v>101</v>
      </c>
      <c r="H837" s="7" t="s">
        <v>249</v>
      </c>
      <c r="I837" s="7" t="s">
        <v>104</v>
      </c>
    </row>
    <row r="838" spans="1:9" ht="15.6">
      <c r="A838">
        <v>837</v>
      </c>
      <c r="B838" s="6">
        <v>16545</v>
      </c>
      <c r="C838" s="7" t="s">
        <v>101</v>
      </c>
      <c r="E838" s="7">
        <v>73</v>
      </c>
      <c r="F838" s="7" t="s">
        <v>102</v>
      </c>
      <c r="G838" s="7" t="s">
        <v>101</v>
      </c>
      <c r="H838" s="7" t="s">
        <v>250</v>
      </c>
      <c r="I838" s="7" t="s">
        <v>104</v>
      </c>
    </row>
    <row r="839" spans="1:9" ht="15.6">
      <c r="A839">
        <v>838</v>
      </c>
      <c r="B839" s="6">
        <v>12959</v>
      </c>
      <c r="C839" s="7" t="s">
        <v>101</v>
      </c>
      <c r="E839" s="7">
        <v>83</v>
      </c>
      <c r="F839" s="7" t="s">
        <v>103</v>
      </c>
      <c r="G839" s="7" t="s">
        <v>101</v>
      </c>
      <c r="H839" s="7" t="s">
        <v>251</v>
      </c>
      <c r="I839" s="7" t="s">
        <v>104</v>
      </c>
    </row>
    <row r="840" spans="1:9" ht="15.6">
      <c r="A840">
        <v>839</v>
      </c>
      <c r="B840" s="6">
        <v>19252</v>
      </c>
      <c r="C840" s="7" t="s">
        <v>104</v>
      </c>
      <c r="E840" s="7">
        <v>65</v>
      </c>
      <c r="F840" s="7" t="s">
        <v>103</v>
      </c>
      <c r="G840" s="7" t="s">
        <v>101</v>
      </c>
      <c r="H840" s="7" t="s">
        <v>252</v>
      </c>
      <c r="I840" s="7" t="s">
        <v>101</v>
      </c>
    </row>
    <row r="841" spans="1:9" ht="15.6">
      <c r="A841">
        <v>840</v>
      </c>
      <c r="B841" s="6">
        <v>12964</v>
      </c>
      <c r="C841" s="7" t="s">
        <v>101</v>
      </c>
      <c r="E841" s="7">
        <v>82</v>
      </c>
      <c r="F841" s="7" t="s">
        <v>102</v>
      </c>
      <c r="G841" s="7" t="s">
        <v>101</v>
      </c>
      <c r="H841" s="7" t="s">
        <v>253</v>
      </c>
      <c r="I841" s="7" t="s">
        <v>104</v>
      </c>
    </row>
    <row r="842" spans="1:9" ht="15.6">
      <c r="A842">
        <v>841</v>
      </c>
      <c r="B842" s="6">
        <v>21917</v>
      </c>
      <c r="C842" s="7" t="s">
        <v>104</v>
      </c>
      <c r="E842" s="7">
        <v>58</v>
      </c>
      <c r="F842" s="7" t="s">
        <v>102</v>
      </c>
      <c r="G842" s="7" t="s">
        <v>104</v>
      </c>
      <c r="H842" s="7" t="s">
        <v>254</v>
      </c>
      <c r="I842" s="7" t="s">
        <v>104</v>
      </c>
    </row>
    <row r="843" spans="1:9" ht="15.6">
      <c r="A843">
        <v>842</v>
      </c>
      <c r="B843" s="6">
        <v>15624</v>
      </c>
      <c r="C843" s="7" t="s">
        <v>101</v>
      </c>
      <c r="E843" s="7">
        <v>75</v>
      </c>
      <c r="F843" s="7" t="s">
        <v>102</v>
      </c>
      <c r="G843" s="7" t="s">
        <v>101</v>
      </c>
      <c r="H843" s="7" t="s">
        <v>25</v>
      </c>
      <c r="I843" s="7" t="s">
        <v>104</v>
      </c>
    </row>
    <row r="844" spans="1:9" ht="15.6">
      <c r="A844">
        <v>843</v>
      </c>
      <c r="B844" s="6">
        <v>15534</v>
      </c>
      <c r="C844" s="7" t="s">
        <v>101</v>
      </c>
      <c r="E844" s="7">
        <v>75</v>
      </c>
      <c r="F844" s="7" t="s">
        <v>103</v>
      </c>
      <c r="G844" s="7" t="s">
        <v>101</v>
      </c>
      <c r="H844" s="7" t="s">
        <v>25</v>
      </c>
      <c r="I844" s="7" t="s">
        <v>104</v>
      </c>
    </row>
    <row r="845" spans="1:9" ht="15.6">
      <c r="A845">
        <v>844</v>
      </c>
      <c r="B845" s="6">
        <v>17281</v>
      </c>
      <c r="C845" s="7" t="s">
        <v>104</v>
      </c>
      <c r="E845" s="7">
        <v>71</v>
      </c>
      <c r="F845" s="7" t="s">
        <v>103</v>
      </c>
      <c r="G845" s="7" t="s">
        <v>101</v>
      </c>
      <c r="H845" s="7" t="s">
        <v>225</v>
      </c>
      <c r="I845" s="7" t="s">
        <v>104</v>
      </c>
    </row>
    <row r="846" spans="1:9" ht="15.6">
      <c r="A846">
        <v>845</v>
      </c>
      <c r="B846" s="6">
        <v>6339</v>
      </c>
      <c r="C846" s="7" t="s">
        <v>101</v>
      </c>
      <c r="E846" s="7">
        <v>101</v>
      </c>
      <c r="F846" s="7" t="s">
        <v>102</v>
      </c>
      <c r="G846" s="7" t="s">
        <v>101</v>
      </c>
      <c r="H846" s="7" t="s">
        <v>255</v>
      </c>
      <c r="I846" s="7" t="s">
        <v>104</v>
      </c>
    </row>
    <row r="847" spans="1:9" ht="15.6">
      <c r="A847">
        <v>846</v>
      </c>
      <c r="B847" s="6">
        <v>18973</v>
      </c>
      <c r="C847" s="7" t="s">
        <v>104</v>
      </c>
      <c r="E847" s="7">
        <v>66</v>
      </c>
      <c r="F847" s="7" t="s">
        <v>103</v>
      </c>
      <c r="G847" s="7" t="s">
        <v>101</v>
      </c>
      <c r="H847" s="7" t="s">
        <v>256</v>
      </c>
      <c r="I847" s="7" t="s">
        <v>104</v>
      </c>
    </row>
    <row r="848" spans="1:9" ht="15.6">
      <c r="A848">
        <v>847</v>
      </c>
      <c r="B848" s="6">
        <v>10594</v>
      </c>
      <c r="C848" s="7" t="s">
        <v>101</v>
      </c>
      <c r="E848" s="7">
        <v>89</v>
      </c>
      <c r="F848" s="7" t="s">
        <v>102</v>
      </c>
      <c r="G848" s="7" t="s">
        <v>101</v>
      </c>
      <c r="H848" s="7" t="s">
        <v>257</v>
      </c>
      <c r="I848" s="7" t="s">
        <v>104</v>
      </c>
    </row>
    <row r="849" spans="1:9" ht="15.6">
      <c r="A849">
        <v>848</v>
      </c>
      <c r="B849" s="6">
        <v>18045</v>
      </c>
      <c r="C849" s="7" t="s">
        <v>104</v>
      </c>
      <c r="E849" s="7">
        <v>69</v>
      </c>
      <c r="F849" s="7" t="s">
        <v>103</v>
      </c>
      <c r="G849" s="7" t="s">
        <v>104</v>
      </c>
      <c r="H849" s="7" t="s">
        <v>258</v>
      </c>
      <c r="I849" s="7" t="s">
        <v>104</v>
      </c>
    </row>
    <row r="850" spans="1:9" ht="15.6">
      <c r="A850">
        <v>849</v>
      </c>
      <c r="B850" s="6">
        <v>9452</v>
      </c>
      <c r="C850" s="7" t="s">
        <v>101</v>
      </c>
      <c r="E850" s="7">
        <v>92</v>
      </c>
      <c r="F850" s="7" t="s">
        <v>102</v>
      </c>
      <c r="G850" s="7" t="s">
        <v>101</v>
      </c>
      <c r="H850" s="7" t="s">
        <v>259</v>
      </c>
      <c r="I850" s="7" t="s">
        <v>104</v>
      </c>
    </row>
    <row r="851" spans="1:9" ht="15.6">
      <c r="A851">
        <v>850</v>
      </c>
      <c r="B851" s="6">
        <v>14591</v>
      </c>
      <c r="C851" s="7" t="s">
        <v>101</v>
      </c>
      <c r="E851" s="7">
        <v>78</v>
      </c>
      <c r="F851" s="7" t="s">
        <v>103</v>
      </c>
      <c r="G851" s="7" t="s">
        <v>101</v>
      </c>
      <c r="H851" s="7" t="s">
        <v>260</v>
      </c>
      <c r="I851" s="7" t="s">
        <v>104</v>
      </c>
    </row>
    <row r="852" spans="1:9" ht="15.6">
      <c r="A852">
        <v>851</v>
      </c>
      <c r="B852" s="6">
        <v>11824</v>
      </c>
      <c r="C852" s="7" t="s">
        <v>101</v>
      </c>
      <c r="E852" s="7">
        <v>86</v>
      </c>
      <c r="F852" s="7" t="s">
        <v>103</v>
      </c>
      <c r="G852" s="7" t="s">
        <v>104</v>
      </c>
      <c r="H852" s="7" t="s">
        <v>227</v>
      </c>
      <c r="I852" s="7" t="s">
        <v>104</v>
      </c>
    </row>
    <row r="853" spans="1:9" ht="15.6">
      <c r="A853">
        <v>852</v>
      </c>
      <c r="B853" s="6">
        <v>20197</v>
      </c>
      <c r="C853" s="7" t="s">
        <v>104</v>
      </c>
      <c r="E853" s="7">
        <v>63</v>
      </c>
      <c r="F853" s="7" t="s">
        <v>102</v>
      </c>
      <c r="G853" s="7" t="s">
        <v>104</v>
      </c>
      <c r="H853" s="7" t="s">
        <v>25</v>
      </c>
      <c r="I853" s="7" t="s">
        <v>104</v>
      </c>
    </row>
    <row r="854" spans="1:9" ht="15.6">
      <c r="A854">
        <v>853</v>
      </c>
      <c r="B854" s="6">
        <v>17478</v>
      </c>
      <c r="C854" s="7" t="s">
        <v>104</v>
      </c>
      <c r="E854" s="7">
        <v>70</v>
      </c>
      <c r="F854" s="7" t="s">
        <v>103</v>
      </c>
      <c r="G854" s="7" t="s">
        <v>101</v>
      </c>
      <c r="H854" s="7" t="s">
        <v>261</v>
      </c>
      <c r="I854" s="7" t="s">
        <v>104</v>
      </c>
    </row>
    <row r="855" spans="1:9" ht="15.6">
      <c r="A855">
        <v>854</v>
      </c>
      <c r="B855" s="6">
        <v>11105</v>
      </c>
      <c r="C855" s="7" t="s">
        <v>101</v>
      </c>
      <c r="E855" s="7">
        <v>87</v>
      </c>
      <c r="F855" s="7" t="s">
        <v>102</v>
      </c>
      <c r="G855" s="7" t="s">
        <v>101</v>
      </c>
      <c r="H855" s="7" t="s">
        <v>25</v>
      </c>
      <c r="I855" s="7" t="s">
        <v>104</v>
      </c>
    </row>
    <row r="856" spans="1:9" ht="15.6">
      <c r="A856">
        <v>855</v>
      </c>
      <c r="B856" s="6">
        <v>11134</v>
      </c>
      <c r="C856" s="7" t="s">
        <v>101</v>
      </c>
      <c r="E856" s="7">
        <v>87</v>
      </c>
      <c r="F856" s="7" t="s">
        <v>103</v>
      </c>
      <c r="G856" s="7" t="s">
        <v>101</v>
      </c>
      <c r="H856" s="7" t="s">
        <v>262</v>
      </c>
      <c r="I856" s="7" t="s">
        <v>104</v>
      </c>
    </row>
    <row r="857" spans="1:9" ht="15.6">
      <c r="A857">
        <v>856</v>
      </c>
      <c r="B857" s="6">
        <v>8851</v>
      </c>
      <c r="C857" s="7" t="s">
        <v>101</v>
      </c>
      <c r="E857" s="7">
        <v>94</v>
      </c>
      <c r="F857" s="7" t="s">
        <v>103</v>
      </c>
      <c r="G857" s="7" t="s">
        <v>101</v>
      </c>
      <c r="H857" s="7" t="s">
        <v>263</v>
      </c>
      <c r="I857" s="7" t="s">
        <v>104</v>
      </c>
    </row>
    <row r="858" spans="1:9" ht="15.6">
      <c r="A858">
        <v>857</v>
      </c>
      <c r="B858" s="6">
        <v>11589</v>
      </c>
      <c r="C858" s="7" t="s">
        <v>101</v>
      </c>
      <c r="E858" s="7">
        <v>86</v>
      </c>
      <c r="F858" s="7" t="s">
        <v>102</v>
      </c>
      <c r="G858" s="7" t="s">
        <v>101</v>
      </c>
      <c r="H858" s="7" t="s">
        <v>25</v>
      </c>
      <c r="I858" s="7" t="s">
        <v>104</v>
      </c>
    </row>
    <row r="859" spans="1:9" ht="15.6">
      <c r="A859">
        <v>858</v>
      </c>
      <c r="B859" s="6">
        <v>19166</v>
      </c>
      <c r="C859" s="7" t="s">
        <v>104</v>
      </c>
      <c r="E859" s="7">
        <v>65</v>
      </c>
      <c r="F859" s="7" t="s">
        <v>103</v>
      </c>
      <c r="G859" s="7" t="s">
        <v>101</v>
      </c>
      <c r="H859" s="7" t="s">
        <v>264</v>
      </c>
      <c r="I859" s="7" t="s">
        <v>104</v>
      </c>
    </row>
    <row r="860" spans="1:9" ht="15.6">
      <c r="A860">
        <v>859</v>
      </c>
      <c r="B860" s="6">
        <v>13582</v>
      </c>
      <c r="C860" s="7" t="s">
        <v>101</v>
      </c>
      <c r="E860" s="7">
        <v>81</v>
      </c>
      <c r="F860" s="7" t="s">
        <v>102</v>
      </c>
      <c r="G860" s="7" t="s">
        <v>104</v>
      </c>
      <c r="H860" s="7" t="s">
        <v>155</v>
      </c>
      <c r="I860" s="7" t="s">
        <v>104</v>
      </c>
    </row>
    <row r="861" spans="1:9" ht="15.6">
      <c r="A861">
        <v>860</v>
      </c>
      <c r="B861" s="6">
        <v>23382</v>
      </c>
      <c r="C861" s="7" t="s">
        <v>104</v>
      </c>
      <c r="E861" s="7">
        <v>54</v>
      </c>
      <c r="F861" s="7" t="s">
        <v>102</v>
      </c>
      <c r="G861" s="7" t="s">
        <v>104</v>
      </c>
      <c r="H861" s="7" t="s">
        <v>265</v>
      </c>
      <c r="I861" s="7" t="s">
        <v>104</v>
      </c>
    </row>
    <row r="862" spans="1:9" ht="15.6">
      <c r="A862">
        <v>861</v>
      </c>
      <c r="B862" s="6">
        <v>9201</v>
      </c>
      <c r="C862" s="7" t="s">
        <v>101</v>
      </c>
      <c r="E862" s="7">
        <v>93</v>
      </c>
      <c r="F862" s="7" t="s">
        <v>102</v>
      </c>
      <c r="G862" s="7" t="s">
        <v>101</v>
      </c>
      <c r="H862" s="7" t="s">
        <v>25</v>
      </c>
      <c r="I862" s="7" t="s">
        <v>104</v>
      </c>
    </row>
    <row r="863" spans="1:9" ht="15.6">
      <c r="A863">
        <v>862</v>
      </c>
      <c r="B863" s="6">
        <v>11689</v>
      </c>
      <c r="C863" s="7" t="s">
        <v>101</v>
      </c>
      <c r="E863" s="7">
        <v>86</v>
      </c>
      <c r="F863" s="7" t="s">
        <v>103</v>
      </c>
      <c r="G863" s="7" t="s">
        <v>101</v>
      </c>
      <c r="H863" s="7" t="s">
        <v>127</v>
      </c>
      <c r="I863" s="7" t="s">
        <v>104</v>
      </c>
    </row>
    <row r="864" spans="1:9" ht="15.6">
      <c r="A864">
        <v>863</v>
      </c>
      <c r="B864" s="6">
        <v>9442</v>
      </c>
      <c r="C864" s="7" t="s">
        <v>101</v>
      </c>
      <c r="E864" s="7">
        <v>92</v>
      </c>
      <c r="F864" s="7" t="s">
        <v>102</v>
      </c>
      <c r="G864" s="7" t="s">
        <v>101</v>
      </c>
      <c r="H864" s="7" t="s">
        <v>25</v>
      </c>
      <c r="I864" s="7" t="s">
        <v>104</v>
      </c>
    </row>
    <row r="865" spans="1:9" ht="15.6">
      <c r="A865">
        <v>864</v>
      </c>
      <c r="B865" s="6">
        <v>12841</v>
      </c>
      <c r="C865" s="7" t="s">
        <v>101</v>
      </c>
      <c r="E865" s="7">
        <v>83</v>
      </c>
      <c r="F865" s="7" t="s">
        <v>102</v>
      </c>
      <c r="G865" s="7" t="s">
        <v>101</v>
      </c>
      <c r="H865" s="7" t="s">
        <v>266</v>
      </c>
      <c r="I865" s="7" t="s">
        <v>104</v>
      </c>
    </row>
    <row r="866" spans="1:9" ht="15.6">
      <c r="A866">
        <v>865</v>
      </c>
      <c r="B866" s="6">
        <v>12867</v>
      </c>
      <c r="C866" s="7" t="s">
        <v>101</v>
      </c>
      <c r="E866" s="7">
        <v>83</v>
      </c>
      <c r="F866" s="7" t="s">
        <v>102</v>
      </c>
      <c r="G866" s="7" t="s">
        <v>101</v>
      </c>
      <c r="H866" s="7" t="s">
        <v>25</v>
      </c>
      <c r="I866" s="7" t="s">
        <v>104</v>
      </c>
    </row>
    <row r="867" spans="1:9" ht="15.6">
      <c r="A867">
        <v>866</v>
      </c>
      <c r="B867" s="6">
        <v>10891</v>
      </c>
      <c r="C867" s="7" t="s">
        <v>101</v>
      </c>
      <c r="E867" s="7">
        <v>88</v>
      </c>
      <c r="F867" s="7" t="s">
        <v>103</v>
      </c>
      <c r="G867" s="7" t="s">
        <v>101</v>
      </c>
      <c r="H867" s="7" t="s">
        <v>227</v>
      </c>
      <c r="I867" s="7" t="s">
        <v>104</v>
      </c>
    </row>
    <row r="868" spans="1:9" ht="15.6">
      <c r="A868">
        <v>867</v>
      </c>
      <c r="B868" s="6">
        <v>16290</v>
      </c>
      <c r="C868" s="7" t="s">
        <v>101</v>
      </c>
      <c r="E868" s="7">
        <v>73</v>
      </c>
      <c r="F868" s="7" t="s">
        <v>103</v>
      </c>
      <c r="G868" s="7" t="s">
        <v>101</v>
      </c>
      <c r="H868" s="7" t="s">
        <v>267</v>
      </c>
      <c r="I868" s="7" t="s">
        <v>104</v>
      </c>
    </row>
    <row r="869" spans="1:9" ht="15.6">
      <c r="A869">
        <v>868</v>
      </c>
      <c r="B869" s="6">
        <v>13609</v>
      </c>
      <c r="C869" s="7" t="s">
        <v>101</v>
      </c>
      <c r="E869" s="7">
        <v>81</v>
      </c>
      <c r="F869" s="7" t="s">
        <v>103</v>
      </c>
      <c r="G869" s="7" t="s">
        <v>104</v>
      </c>
      <c r="H869" s="7" t="s">
        <v>268</v>
      </c>
      <c r="I869" s="7" t="s">
        <v>104</v>
      </c>
    </row>
    <row r="870" spans="1:9" ht="15.6">
      <c r="A870">
        <v>869</v>
      </c>
      <c r="B870" s="6">
        <v>12014</v>
      </c>
      <c r="C870" s="7" t="s">
        <v>101</v>
      </c>
      <c r="E870" s="7">
        <v>85</v>
      </c>
      <c r="F870" s="7" t="s">
        <v>102</v>
      </c>
      <c r="G870" s="7" t="s">
        <v>101</v>
      </c>
      <c r="H870" s="7" t="s">
        <v>25</v>
      </c>
      <c r="I870" s="7" t="s">
        <v>104</v>
      </c>
    </row>
    <row r="871" spans="1:9" ht="15.6">
      <c r="A871">
        <v>870</v>
      </c>
      <c r="B871" s="6">
        <v>22753</v>
      </c>
      <c r="C871" s="7" t="s">
        <v>104</v>
      </c>
      <c r="E871" s="7">
        <v>55</v>
      </c>
      <c r="F871" s="7" t="s">
        <v>103</v>
      </c>
      <c r="G871" s="7" t="s">
        <v>101</v>
      </c>
      <c r="H871" s="7" t="s">
        <v>25</v>
      </c>
      <c r="I871" s="7" t="s">
        <v>101</v>
      </c>
    </row>
    <row r="872" spans="1:9" ht="15.6">
      <c r="A872">
        <v>871</v>
      </c>
      <c r="B872" s="6">
        <v>24600</v>
      </c>
      <c r="C872" s="7" t="s">
        <v>101</v>
      </c>
      <c r="E872" s="7">
        <v>50</v>
      </c>
      <c r="F872" s="7" t="s">
        <v>102</v>
      </c>
      <c r="G872" s="7" t="s">
        <v>104</v>
      </c>
      <c r="H872" s="7" t="s">
        <v>269</v>
      </c>
      <c r="I872" s="7" t="s">
        <v>104</v>
      </c>
    </row>
    <row r="873" spans="1:9" ht="15.6">
      <c r="A873">
        <v>872</v>
      </c>
      <c r="B873" s="6">
        <v>22183</v>
      </c>
      <c r="C873" s="7" t="s">
        <v>104</v>
      </c>
      <c r="E873" s="7">
        <v>58</v>
      </c>
      <c r="F873" s="7" t="s">
        <v>102</v>
      </c>
      <c r="G873" s="7" t="s">
        <v>104</v>
      </c>
      <c r="H873" s="7" t="s">
        <v>270</v>
      </c>
      <c r="I873" s="7" t="s">
        <v>104</v>
      </c>
    </row>
    <row r="874" spans="1:9" ht="15.6">
      <c r="A874">
        <v>873</v>
      </c>
      <c r="B874" s="6">
        <v>10535</v>
      </c>
      <c r="C874" s="7" t="s">
        <v>101</v>
      </c>
      <c r="E874" s="7">
        <v>89</v>
      </c>
      <c r="F874" s="7" t="s">
        <v>102</v>
      </c>
      <c r="G874" s="7" t="s">
        <v>104</v>
      </c>
      <c r="H874" s="7" t="s">
        <v>127</v>
      </c>
      <c r="I874" s="7" t="s">
        <v>104</v>
      </c>
    </row>
    <row r="875" spans="1:9" ht="15.6">
      <c r="A875">
        <v>874</v>
      </c>
      <c r="B875" s="6">
        <v>11797</v>
      </c>
      <c r="C875" s="7" t="s">
        <v>101</v>
      </c>
      <c r="E875" s="7">
        <v>85</v>
      </c>
      <c r="F875" s="7" t="s">
        <v>103</v>
      </c>
      <c r="G875" s="7" t="s">
        <v>101</v>
      </c>
      <c r="H875" s="7" t="s">
        <v>271</v>
      </c>
      <c r="I875" s="7" t="s">
        <v>104</v>
      </c>
    </row>
    <row r="876" spans="1:9" ht="15.6">
      <c r="A876">
        <v>875</v>
      </c>
      <c r="B876" s="6">
        <v>32257</v>
      </c>
      <c r="C876" s="7" t="s">
        <v>101</v>
      </c>
      <c r="E876" s="7">
        <v>29</v>
      </c>
      <c r="F876" s="7" t="s">
        <v>103</v>
      </c>
      <c r="G876" s="7" t="s">
        <v>101</v>
      </c>
      <c r="H876" s="7" t="s">
        <v>272</v>
      </c>
      <c r="I876" s="7" t="s">
        <v>101</v>
      </c>
    </row>
    <row r="877" spans="1:9" ht="15.6">
      <c r="A877">
        <v>876</v>
      </c>
      <c r="B877" s="6">
        <v>14801</v>
      </c>
      <c r="C877" s="7" t="s">
        <v>101</v>
      </c>
      <c r="E877" s="7">
        <v>77</v>
      </c>
      <c r="F877" s="7" t="s">
        <v>103</v>
      </c>
      <c r="G877" s="7" t="s">
        <v>101</v>
      </c>
      <c r="H877" s="7" t="s">
        <v>227</v>
      </c>
      <c r="I877" s="7" t="s">
        <v>104</v>
      </c>
    </row>
    <row r="878" spans="1:9" ht="15.6">
      <c r="A878">
        <v>877</v>
      </c>
      <c r="B878" s="6">
        <v>12160</v>
      </c>
      <c r="C878" s="7" t="s">
        <v>101</v>
      </c>
      <c r="E878" s="7">
        <v>84</v>
      </c>
      <c r="F878" s="7" t="s">
        <v>103</v>
      </c>
      <c r="G878" s="7" t="s">
        <v>101</v>
      </c>
      <c r="H878" s="7" t="s">
        <v>273</v>
      </c>
      <c r="I878" s="7" t="s">
        <v>104</v>
      </c>
    </row>
    <row r="879" spans="1:9" ht="15.6">
      <c r="A879">
        <v>878</v>
      </c>
      <c r="B879" s="6">
        <v>9111</v>
      </c>
      <c r="C879" s="7" t="s">
        <v>101</v>
      </c>
      <c r="E879" s="7">
        <v>93</v>
      </c>
      <c r="F879" s="7" t="s">
        <v>103</v>
      </c>
      <c r="G879" s="7" t="s">
        <v>101</v>
      </c>
      <c r="H879" s="7" t="s">
        <v>25</v>
      </c>
      <c r="I879" s="7" t="s">
        <v>104</v>
      </c>
    </row>
    <row r="880" spans="1:9" ht="15.6">
      <c r="A880">
        <v>879</v>
      </c>
      <c r="B880" s="6">
        <v>29602</v>
      </c>
      <c r="C880" s="7" t="s">
        <v>101</v>
      </c>
      <c r="E880" s="7">
        <v>37</v>
      </c>
      <c r="F880" s="7" t="s">
        <v>102</v>
      </c>
      <c r="G880" s="7" t="s">
        <v>101</v>
      </c>
      <c r="H880" s="7" t="s">
        <v>25</v>
      </c>
      <c r="I880" s="7" t="s">
        <v>104</v>
      </c>
    </row>
    <row r="881" spans="1:9" ht="15.6">
      <c r="A881">
        <v>880</v>
      </c>
      <c r="B881" s="6">
        <v>12498</v>
      </c>
      <c r="C881" s="7" t="s">
        <v>101</v>
      </c>
      <c r="E881" s="7">
        <v>84</v>
      </c>
      <c r="F881" s="7" t="s">
        <v>103</v>
      </c>
      <c r="G881" s="7" t="s">
        <v>101</v>
      </c>
      <c r="H881" s="7" t="s">
        <v>274</v>
      </c>
      <c r="I881" s="7" t="s">
        <v>104</v>
      </c>
    </row>
    <row r="882" spans="1:9" ht="15.6">
      <c r="A882">
        <v>881</v>
      </c>
      <c r="B882" s="6">
        <v>24419</v>
      </c>
      <c r="C882" s="7" t="s">
        <v>101</v>
      </c>
      <c r="E882" s="7">
        <v>51</v>
      </c>
      <c r="F882" s="7" t="s">
        <v>103</v>
      </c>
      <c r="G882" s="7" t="s">
        <v>101</v>
      </c>
      <c r="H882" s="7" t="s">
        <v>275</v>
      </c>
      <c r="I882" s="7" t="s">
        <v>104</v>
      </c>
    </row>
    <row r="883" spans="1:9" ht="15.6">
      <c r="A883">
        <v>882</v>
      </c>
      <c r="B883" s="6">
        <v>9119</v>
      </c>
      <c r="C883" s="7" t="s">
        <v>101</v>
      </c>
      <c r="E883" s="7">
        <v>93</v>
      </c>
      <c r="F883" s="7" t="s">
        <v>103</v>
      </c>
      <c r="G883" s="7" t="s">
        <v>101</v>
      </c>
      <c r="H883" s="7" t="s">
        <v>276</v>
      </c>
      <c r="I883" s="7" t="s">
        <v>104</v>
      </c>
    </row>
    <row r="884" spans="1:9" ht="15.6">
      <c r="A884">
        <v>883</v>
      </c>
      <c r="B884" s="6">
        <v>9579</v>
      </c>
      <c r="C884" s="7" t="s">
        <v>101</v>
      </c>
      <c r="E884" s="7">
        <v>91</v>
      </c>
      <c r="F884" s="7" t="s">
        <v>102</v>
      </c>
      <c r="G884" s="7" t="s">
        <v>104</v>
      </c>
      <c r="H884" s="7" t="s">
        <v>277</v>
      </c>
      <c r="I884" s="7" t="s">
        <v>104</v>
      </c>
    </row>
    <row r="885" spans="1:9" ht="15.6">
      <c r="A885">
        <v>884</v>
      </c>
      <c r="B885" s="6">
        <v>8454</v>
      </c>
      <c r="C885" s="7" t="s">
        <v>101</v>
      </c>
      <c r="E885" s="7">
        <v>95</v>
      </c>
      <c r="F885" s="7" t="s">
        <v>102</v>
      </c>
      <c r="G885" s="7" t="s">
        <v>101</v>
      </c>
      <c r="H885" s="7" t="s">
        <v>278</v>
      </c>
      <c r="I885" s="7" t="s">
        <v>104</v>
      </c>
    </row>
    <row r="886" spans="1:9" ht="15.6">
      <c r="A886">
        <v>885</v>
      </c>
      <c r="B886" s="6">
        <v>13698</v>
      </c>
      <c r="C886" s="7" t="s">
        <v>101</v>
      </c>
      <c r="E886" s="7">
        <v>80</v>
      </c>
      <c r="F886" s="7" t="s">
        <v>102</v>
      </c>
      <c r="G886" s="7" t="s">
        <v>101</v>
      </c>
      <c r="H886" s="7" t="s">
        <v>127</v>
      </c>
      <c r="I886" s="7" t="s">
        <v>104</v>
      </c>
    </row>
    <row r="887" spans="1:9" ht="15.6">
      <c r="A887">
        <v>886</v>
      </c>
      <c r="B887" s="6">
        <v>8848</v>
      </c>
      <c r="C887" s="7" t="s">
        <v>101</v>
      </c>
      <c r="E887" s="7">
        <v>93</v>
      </c>
      <c r="F887" s="7" t="s">
        <v>103</v>
      </c>
      <c r="G887" s="7" t="s">
        <v>101</v>
      </c>
      <c r="H887" s="7" t="s">
        <v>227</v>
      </c>
      <c r="I887" s="7" t="s">
        <v>104</v>
      </c>
    </row>
    <row r="888" spans="1:9" ht="15.6">
      <c r="A888">
        <v>887</v>
      </c>
      <c r="B888" s="6">
        <v>12148</v>
      </c>
      <c r="C888" s="7" t="s">
        <v>101</v>
      </c>
      <c r="E888" s="7">
        <v>84</v>
      </c>
      <c r="F888" s="7" t="s">
        <v>103</v>
      </c>
      <c r="G888" s="7" t="s">
        <v>101</v>
      </c>
      <c r="H888" s="7" t="s">
        <v>279</v>
      </c>
      <c r="I888" s="7" t="s">
        <v>104</v>
      </c>
    </row>
    <row r="889" spans="1:9" ht="15.6">
      <c r="A889">
        <v>888</v>
      </c>
      <c r="B889" s="6">
        <v>16511</v>
      </c>
      <c r="C889" s="7" t="s">
        <v>101</v>
      </c>
      <c r="E889" s="7">
        <v>72</v>
      </c>
      <c r="F889" s="7" t="s">
        <v>102</v>
      </c>
      <c r="G889" s="7" t="s">
        <v>104</v>
      </c>
      <c r="H889" s="7" t="s">
        <v>280</v>
      </c>
      <c r="I889" s="7" t="s">
        <v>104</v>
      </c>
    </row>
    <row r="890" spans="1:9" ht="15.6">
      <c r="A890">
        <v>889</v>
      </c>
      <c r="B890" s="6">
        <v>13958</v>
      </c>
      <c r="C890" s="7" t="s">
        <v>101</v>
      </c>
      <c r="E890" s="7">
        <v>79</v>
      </c>
      <c r="F890" s="7" t="s">
        <v>103</v>
      </c>
      <c r="G890" s="7" t="s">
        <v>101</v>
      </c>
      <c r="H890" s="7" t="s">
        <v>281</v>
      </c>
      <c r="I890" s="7" t="s">
        <v>104</v>
      </c>
    </row>
    <row r="891" spans="1:9" ht="15.6">
      <c r="A891">
        <v>890</v>
      </c>
      <c r="B891" s="6">
        <v>24747</v>
      </c>
      <c r="C891" s="7" t="s">
        <v>101</v>
      </c>
      <c r="E891" s="7">
        <v>50</v>
      </c>
      <c r="F891" s="7" t="s">
        <v>103</v>
      </c>
      <c r="G891" s="7" t="s">
        <v>101</v>
      </c>
      <c r="H891" s="7" t="s">
        <v>282</v>
      </c>
      <c r="I891" s="7" t="s">
        <v>104</v>
      </c>
    </row>
    <row r="892" spans="1:9" ht="15.6">
      <c r="A892">
        <v>891</v>
      </c>
      <c r="B892" s="6">
        <v>12873</v>
      </c>
      <c r="C892" s="7" t="s">
        <v>101</v>
      </c>
      <c r="E892" s="7">
        <v>82</v>
      </c>
      <c r="F892" s="7" t="s">
        <v>102</v>
      </c>
      <c r="G892" s="7" t="s">
        <v>101</v>
      </c>
      <c r="H892" s="7" t="s">
        <v>283</v>
      </c>
      <c r="I892" s="7" t="s">
        <v>104</v>
      </c>
    </row>
    <row r="893" spans="1:9" ht="15.6">
      <c r="A893">
        <v>892</v>
      </c>
      <c r="B893" s="6">
        <v>14346</v>
      </c>
      <c r="C893" s="7" t="s">
        <v>101</v>
      </c>
      <c r="E893" s="7">
        <v>78</v>
      </c>
      <c r="F893" s="7" t="s">
        <v>103</v>
      </c>
      <c r="G893" s="7" t="s">
        <v>101</v>
      </c>
      <c r="H893" s="7" t="s">
        <v>281</v>
      </c>
      <c r="I893" s="7" t="s">
        <v>104</v>
      </c>
    </row>
    <row r="894" spans="1:9" ht="15.6">
      <c r="A894">
        <v>893</v>
      </c>
      <c r="B894" s="6">
        <v>18223</v>
      </c>
      <c r="C894" s="7" t="s">
        <v>104</v>
      </c>
      <c r="E894" s="7">
        <v>68</v>
      </c>
      <c r="F894" s="7" t="s">
        <v>103</v>
      </c>
      <c r="G894" s="7" t="s">
        <v>101</v>
      </c>
      <c r="H894" s="7" t="s">
        <v>284</v>
      </c>
      <c r="I894" s="7" t="s">
        <v>104</v>
      </c>
    </row>
    <row r="895" spans="1:9" ht="15.6">
      <c r="A895">
        <v>894</v>
      </c>
      <c r="B895" s="6">
        <v>36666</v>
      </c>
      <c r="C895" s="7" t="s">
        <v>101</v>
      </c>
      <c r="E895" s="7">
        <v>17</v>
      </c>
      <c r="F895" s="7" t="s">
        <v>103</v>
      </c>
      <c r="G895" s="7" t="s">
        <v>104</v>
      </c>
      <c r="H895" s="7" t="s">
        <v>25</v>
      </c>
      <c r="I895" s="7" t="s">
        <v>101</v>
      </c>
    </row>
    <row r="896" spans="1:9" ht="15.6">
      <c r="A896">
        <v>895</v>
      </c>
      <c r="B896" s="6">
        <v>18663</v>
      </c>
      <c r="C896" s="7" t="s">
        <v>104</v>
      </c>
      <c r="E896" s="7">
        <v>67</v>
      </c>
      <c r="F896" s="7" t="s">
        <v>103</v>
      </c>
      <c r="G896" s="7" t="s">
        <v>101</v>
      </c>
      <c r="H896" s="7" t="s">
        <v>25</v>
      </c>
      <c r="I896" s="7" t="s">
        <v>104</v>
      </c>
    </row>
    <row r="897" spans="1:9" ht="15.6">
      <c r="A897">
        <v>896</v>
      </c>
      <c r="B897" s="6">
        <v>19229</v>
      </c>
      <c r="C897" s="7" t="s">
        <v>104</v>
      </c>
      <c r="E897" s="7">
        <v>65</v>
      </c>
      <c r="F897" s="7" t="s">
        <v>102</v>
      </c>
      <c r="G897" s="7" t="s">
        <v>104</v>
      </c>
      <c r="H897" s="7" t="s">
        <v>25</v>
      </c>
      <c r="I897" s="7" t="s">
        <v>101</v>
      </c>
    </row>
    <row r="898" spans="1:9" ht="15.6">
      <c r="A898">
        <v>897</v>
      </c>
      <c r="B898" s="6">
        <v>7667</v>
      </c>
      <c r="C898" s="7" t="s">
        <v>101</v>
      </c>
      <c r="E898" s="7">
        <v>97</v>
      </c>
      <c r="F898" s="7" t="s">
        <v>102</v>
      </c>
      <c r="G898" s="7" t="s">
        <v>104</v>
      </c>
      <c r="H898" s="7" t="s">
        <v>127</v>
      </c>
      <c r="I898" s="7" t="s">
        <v>104</v>
      </c>
    </row>
    <row r="899" spans="1:9" ht="15.6">
      <c r="A899">
        <v>898</v>
      </c>
      <c r="B899" s="6">
        <v>18574</v>
      </c>
      <c r="C899" s="7" t="s">
        <v>104</v>
      </c>
      <c r="E899" s="7">
        <v>67</v>
      </c>
      <c r="F899" s="7" t="s">
        <v>102</v>
      </c>
      <c r="G899" s="7" t="s">
        <v>104</v>
      </c>
      <c r="H899" s="7" t="s">
        <v>25</v>
      </c>
      <c r="I899" s="7" t="s">
        <v>104</v>
      </c>
    </row>
    <row r="900" spans="1:9" ht="15.6">
      <c r="A900">
        <v>899</v>
      </c>
      <c r="B900" s="6">
        <v>12211</v>
      </c>
      <c r="C900" s="7" t="s">
        <v>101</v>
      </c>
      <c r="E900" s="7">
        <v>84</v>
      </c>
      <c r="F900" s="7" t="s">
        <v>103</v>
      </c>
      <c r="G900" s="7" t="s">
        <v>101</v>
      </c>
      <c r="H900" s="7" t="s">
        <v>227</v>
      </c>
      <c r="I900" s="7" t="s">
        <v>104</v>
      </c>
    </row>
    <row r="901" spans="1:9" ht="15.6">
      <c r="A901">
        <v>900</v>
      </c>
      <c r="B901" s="6">
        <v>5500</v>
      </c>
      <c r="C901" s="7" t="s">
        <v>101</v>
      </c>
      <c r="E901" s="7">
        <v>103</v>
      </c>
      <c r="F901" s="7" t="s">
        <v>102</v>
      </c>
      <c r="G901" s="7" t="s">
        <v>101</v>
      </c>
      <c r="H901" s="7" t="s">
        <v>25</v>
      </c>
      <c r="I901" s="7" t="s">
        <v>104</v>
      </c>
    </row>
    <row r="902" spans="1:9">
      <c r="A902">
        <v>901</v>
      </c>
      <c r="B902" s="8">
        <v>16397</v>
      </c>
      <c r="C902" s="9" t="s">
        <v>101</v>
      </c>
      <c r="E902" s="9">
        <v>73</v>
      </c>
      <c r="F902" s="9" t="s">
        <v>102</v>
      </c>
      <c r="G902" s="9" t="s">
        <v>25</v>
      </c>
      <c r="H902" s="10" t="s">
        <v>25</v>
      </c>
      <c r="I902" s="9" t="s">
        <v>25</v>
      </c>
    </row>
    <row r="903" spans="1:9">
      <c r="A903">
        <v>902</v>
      </c>
      <c r="B903" s="8">
        <v>24199</v>
      </c>
      <c r="C903" s="9" t="s">
        <v>104</v>
      </c>
      <c r="E903" s="9">
        <v>52</v>
      </c>
      <c r="F903" s="9" t="s">
        <v>103</v>
      </c>
      <c r="G903" s="9" t="s">
        <v>25</v>
      </c>
      <c r="H903" s="10" t="s">
        <v>25</v>
      </c>
      <c r="I903" s="9" t="s">
        <v>25</v>
      </c>
    </row>
    <row r="904" spans="1:9">
      <c r="A904">
        <v>903</v>
      </c>
      <c r="B904" s="8">
        <v>24402</v>
      </c>
      <c r="C904" s="9" t="s">
        <v>104</v>
      </c>
      <c r="E904" s="9">
        <v>51</v>
      </c>
      <c r="F904" s="9" t="s">
        <v>103</v>
      </c>
      <c r="G904" s="9" t="s">
        <v>25</v>
      </c>
      <c r="H904" s="10" t="s">
        <v>25</v>
      </c>
      <c r="I904" s="9" t="s">
        <v>25</v>
      </c>
    </row>
    <row r="905" spans="1:9">
      <c r="A905">
        <v>904</v>
      </c>
      <c r="B905" s="8">
        <v>20176</v>
      </c>
      <c r="C905" s="9" t="s">
        <v>104</v>
      </c>
      <c r="E905" s="9">
        <v>63</v>
      </c>
      <c r="F905" s="9" t="s">
        <v>103</v>
      </c>
      <c r="G905" s="9" t="s">
        <v>25</v>
      </c>
      <c r="H905" s="10" t="s">
        <v>25</v>
      </c>
      <c r="I905" s="9" t="s">
        <v>25</v>
      </c>
    </row>
    <row r="906" spans="1:9">
      <c r="A906">
        <v>905</v>
      </c>
      <c r="B906" s="8">
        <v>10178</v>
      </c>
      <c r="C906" s="9" t="s">
        <v>101</v>
      </c>
      <c r="E906" s="9">
        <v>90</v>
      </c>
      <c r="F906" s="9" t="s">
        <v>103</v>
      </c>
      <c r="G906" s="9" t="s">
        <v>25</v>
      </c>
      <c r="H906" s="10" t="s">
        <v>25</v>
      </c>
      <c r="I906" s="9" t="s">
        <v>25</v>
      </c>
    </row>
    <row r="907" spans="1:9">
      <c r="A907">
        <v>906</v>
      </c>
      <c r="B907" s="8">
        <v>13375</v>
      </c>
      <c r="C907" s="9" t="s">
        <v>101</v>
      </c>
      <c r="E907" s="9">
        <v>82</v>
      </c>
      <c r="F907" s="9" t="s">
        <v>103</v>
      </c>
      <c r="G907" s="9" t="s">
        <v>25</v>
      </c>
      <c r="H907" s="10" t="s">
        <v>25</v>
      </c>
      <c r="I907" s="9" t="s">
        <v>25</v>
      </c>
    </row>
    <row r="908" spans="1:9">
      <c r="A908">
        <v>907</v>
      </c>
      <c r="B908" s="8">
        <v>17823</v>
      </c>
      <c r="C908" s="9" t="s">
        <v>104</v>
      </c>
      <c r="E908" s="9">
        <v>69</v>
      </c>
      <c r="F908" s="9" t="s">
        <v>102</v>
      </c>
      <c r="G908" s="9" t="s">
        <v>25</v>
      </c>
      <c r="H908" s="10" t="s">
        <v>25</v>
      </c>
      <c r="I908" s="9" t="s">
        <v>25</v>
      </c>
    </row>
    <row r="909" spans="1:9">
      <c r="A909">
        <v>908</v>
      </c>
      <c r="B909" s="8">
        <v>13436</v>
      </c>
      <c r="C909" s="9" t="s">
        <v>101</v>
      </c>
      <c r="E909" s="9">
        <v>82</v>
      </c>
      <c r="F909" s="9" t="s">
        <v>103</v>
      </c>
      <c r="G909" s="9" t="s">
        <v>25</v>
      </c>
      <c r="H909" s="10" t="s">
        <v>25</v>
      </c>
      <c r="I909" s="9" t="s">
        <v>25</v>
      </c>
    </row>
    <row r="910" spans="1:9">
      <c r="A910">
        <v>909</v>
      </c>
      <c r="B910" s="8">
        <v>8875</v>
      </c>
      <c r="C910" s="9" t="s">
        <v>101</v>
      </c>
      <c r="E910" s="9">
        <v>94</v>
      </c>
      <c r="F910" s="9" t="s">
        <v>103</v>
      </c>
      <c r="G910" s="9" t="s">
        <v>25</v>
      </c>
      <c r="H910" s="10" t="s">
        <v>25</v>
      </c>
      <c r="I910" s="9" t="s">
        <v>25</v>
      </c>
    </row>
    <row r="911" spans="1:9">
      <c r="A911">
        <v>910</v>
      </c>
      <c r="B911" s="8">
        <v>13179</v>
      </c>
      <c r="C911" s="9" t="s">
        <v>101</v>
      </c>
      <c r="E911" s="9">
        <v>82</v>
      </c>
      <c r="F911" s="9" t="s">
        <v>102</v>
      </c>
      <c r="G911" s="9" t="s">
        <v>25</v>
      </c>
      <c r="H911" s="10" t="s">
        <v>25</v>
      </c>
      <c r="I911" s="9" t="s">
        <v>25</v>
      </c>
    </row>
    <row r="912" spans="1:9">
      <c r="A912">
        <v>911</v>
      </c>
      <c r="B912" s="8">
        <v>9573</v>
      </c>
      <c r="C912" s="9" t="s">
        <v>101</v>
      </c>
      <c r="E912" s="9">
        <v>92</v>
      </c>
      <c r="F912" s="9" t="s">
        <v>102</v>
      </c>
      <c r="G912" s="9" t="s">
        <v>25</v>
      </c>
      <c r="H912" s="10" t="s">
        <v>25</v>
      </c>
      <c r="I912" s="9" t="s">
        <v>25</v>
      </c>
    </row>
    <row r="913" spans="1:9">
      <c r="A913">
        <v>912</v>
      </c>
      <c r="B913" s="8">
        <v>9771</v>
      </c>
      <c r="C913" s="9" t="s">
        <v>101</v>
      </c>
      <c r="E913" s="9">
        <v>92</v>
      </c>
      <c r="F913" s="9" t="s">
        <v>102</v>
      </c>
      <c r="G913" s="9" t="s">
        <v>25</v>
      </c>
      <c r="H913" s="10" t="s">
        <v>25</v>
      </c>
      <c r="I913" s="9" t="s">
        <v>25</v>
      </c>
    </row>
    <row r="914" spans="1:9">
      <c r="A914">
        <v>913</v>
      </c>
      <c r="B914" s="8">
        <v>12109</v>
      </c>
      <c r="C914" s="9" t="s">
        <v>101</v>
      </c>
      <c r="E914" s="9">
        <v>85</v>
      </c>
      <c r="F914" s="9" t="s">
        <v>102</v>
      </c>
      <c r="G914" s="9" t="s">
        <v>25</v>
      </c>
      <c r="H914" s="10" t="s">
        <v>25</v>
      </c>
      <c r="I914" s="9" t="s">
        <v>25</v>
      </c>
    </row>
    <row r="915" spans="1:9">
      <c r="A915">
        <v>914</v>
      </c>
      <c r="B915" s="8">
        <v>8561</v>
      </c>
      <c r="C915" s="9" t="s">
        <v>101</v>
      </c>
      <c r="E915" s="9">
        <v>95</v>
      </c>
      <c r="F915" s="9" t="s">
        <v>103</v>
      </c>
      <c r="G915" s="9" t="s">
        <v>25</v>
      </c>
      <c r="H915" s="10" t="s">
        <v>25</v>
      </c>
      <c r="I915" s="9" t="s">
        <v>25</v>
      </c>
    </row>
    <row r="916" spans="1:9">
      <c r="A916">
        <v>915</v>
      </c>
      <c r="B916" s="8">
        <v>17094</v>
      </c>
      <c r="C916" s="9" t="s">
        <v>104</v>
      </c>
      <c r="E916" s="9">
        <v>71</v>
      </c>
      <c r="F916" s="9" t="s">
        <v>103</v>
      </c>
      <c r="G916" s="9" t="s">
        <v>25</v>
      </c>
      <c r="H916" s="10" t="s">
        <v>25</v>
      </c>
      <c r="I916" s="9" t="s">
        <v>25</v>
      </c>
    </row>
    <row r="917" spans="1:9">
      <c r="A917">
        <v>916</v>
      </c>
      <c r="B917" s="8">
        <v>19459</v>
      </c>
      <c r="C917" s="9" t="s">
        <v>104</v>
      </c>
      <c r="E917" s="9">
        <v>65</v>
      </c>
      <c r="F917" s="9" t="s">
        <v>103</v>
      </c>
      <c r="G917" s="9" t="s">
        <v>25</v>
      </c>
      <c r="H917" s="10" t="s">
        <v>25</v>
      </c>
      <c r="I917" s="9" t="s">
        <v>25</v>
      </c>
    </row>
    <row r="918" spans="1:9">
      <c r="A918">
        <v>917</v>
      </c>
      <c r="B918" s="8">
        <v>12324</v>
      </c>
      <c r="C918" s="9" t="s">
        <v>101</v>
      </c>
      <c r="E918" s="9">
        <v>85</v>
      </c>
      <c r="F918" s="9" t="s">
        <v>102</v>
      </c>
      <c r="G918" s="9" t="s">
        <v>25</v>
      </c>
      <c r="H918" s="10" t="s">
        <v>25</v>
      </c>
      <c r="I918" s="9" t="s">
        <v>25</v>
      </c>
    </row>
    <row r="919" spans="1:9">
      <c r="A919">
        <v>918</v>
      </c>
      <c r="B919" s="8">
        <v>15187</v>
      </c>
      <c r="C919" s="9" t="s">
        <v>101</v>
      </c>
      <c r="E919" s="9">
        <v>77</v>
      </c>
      <c r="F919" s="9" t="s">
        <v>103</v>
      </c>
      <c r="G919" s="9" t="s">
        <v>25</v>
      </c>
      <c r="H919" s="10" t="s">
        <v>25</v>
      </c>
      <c r="I919" s="9" t="s">
        <v>25</v>
      </c>
    </row>
    <row r="920" spans="1:9">
      <c r="A920">
        <v>919</v>
      </c>
      <c r="B920" s="8">
        <v>13652</v>
      </c>
      <c r="C920" s="9" t="s">
        <v>101</v>
      </c>
      <c r="E920" s="9">
        <v>81</v>
      </c>
      <c r="F920" s="9" t="s">
        <v>102</v>
      </c>
      <c r="G920" s="9" t="s">
        <v>25</v>
      </c>
      <c r="H920" s="10" t="s">
        <v>25</v>
      </c>
      <c r="I920" s="9" t="s">
        <v>25</v>
      </c>
    </row>
    <row r="921" spans="1:9">
      <c r="A921">
        <v>920</v>
      </c>
      <c r="B921" s="8">
        <v>14537</v>
      </c>
      <c r="C921" s="9" t="s">
        <v>101</v>
      </c>
      <c r="E921" s="9">
        <v>78</v>
      </c>
      <c r="F921" s="9" t="s">
        <v>102</v>
      </c>
      <c r="G921" s="9" t="s">
        <v>25</v>
      </c>
      <c r="H921" s="10" t="s">
        <v>25</v>
      </c>
      <c r="I921" s="9" t="s">
        <v>25</v>
      </c>
    </row>
    <row r="922" spans="1:9">
      <c r="A922">
        <v>921</v>
      </c>
      <c r="B922" s="8">
        <v>7735</v>
      </c>
      <c r="C922" s="9" t="s">
        <v>101</v>
      </c>
      <c r="E922" s="9">
        <v>97</v>
      </c>
      <c r="F922" s="9" t="s">
        <v>103</v>
      </c>
      <c r="G922" s="9" t="s">
        <v>25</v>
      </c>
      <c r="H922" s="10" t="s">
        <v>25</v>
      </c>
      <c r="I922" s="9" t="s">
        <v>25</v>
      </c>
    </row>
    <row r="923" spans="1:9">
      <c r="A923">
        <v>922</v>
      </c>
      <c r="B923" s="8">
        <v>15832</v>
      </c>
      <c r="C923" s="9" t="s">
        <v>101</v>
      </c>
      <c r="E923" s="9">
        <v>75</v>
      </c>
      <c r="F923" s="9" t="s">
        <v>103</v>
      </c>
      <c r="G923" s="9" t="s">
        <v>25</v>
      </c>
      <c r="H923" s="10" t="s">
        <v>25</v>
      </c>
      <c r="I923" s="9" t="s">
        <v>25</v>
      </c>
    </row>
    <row r="924" spans="1:9">
      <c r="A924">
        <v>923</v>
      </c>
      <c r="B924" s="8">
        <v>16169</v>
      </c>
      <c r="C924" s="9" t="s">
        <v>101</v>
      </c>
      <c r="E924" s="9">
        <v>74</v>
      </c>
      <c r="F924" s="9" t="s">
        <v>103</v>
      </c>
      <c r="G924" s="9" t="s">
        <v>25</v>
      </c>
      <c r="H924" s="10" t="s">
        <v>25</v>
      </c>
      <c r="I924" s="9" t="s">
        <v>25</v>
      </c>
    </row>
    <row r="925" spans="1:9">
      <c r="A925">
        <v>924</v>
      </c>
      <c r="B925" s="8">
        <v>17229</v>
      </c>
      <c r="C925" s="9" t="s">
        <v>104</v>
      </c>
      <c r="E925" s="9">
        <v>71</v>
      </c>
      <c r="F925" s="9" t="s">
        <v>102</v>
      </c>
      <c r="G925" s="9" t="s">
        <v>25</v>
      </c>
      <c r="H925" s="10" t="s">
        <v>25</v>
      </c>
      <c r="I925" s="9" t="s">
        <v>25</v>
      </c>
    </row>
    <row r="926" spans="1:9">
      <c r="A926">
        <v>925</v>
      </c>
      <c r="B926" s="8">
        <v>12663</v>
      </c>
      <c r="C926" s="9" t="s">
        <v>101</v>
      </c>
      <c r="E926" s="9">
        <v>84</v>
      </c>
      <c r="F926" s="9" t="s">
        <v>103</v>
      </c>
      <c r="G926" s="9" t="s">
        <v>25</v>
      </c>
      <c r="H926" s="10" t="s">
        <v>25</v>
      </c>
      <c r="I926" s="9" t="s">
        <v>25</v>
      </c>
    </row>
    <row r="927" spans="1:9">
      <c r="A927">
        <v>926</v>
      </c>
      <c r="B927" s="8">
        <v>14297</v>
      </c>
      <c r="C927" s="9" t="s">
        <v>101</v>
      </c>
      <c r="E927" s="9">
        <v>79</v>
      </c>
      <c r="F927" s="9" t="s">
        <v>102</v>
      </c>
      <c r="G927" s="9" t="s">
        <v>25</v>
      </c>
      <c r="H927" s="10" t="s">
        <v>25</v>
      </c>
      <c r="I927" s="9" t="s">
        <v>25</v>
      </c>
    </row>
    <row r="928" spans="1:9">
      <c r="A928">
        <v>927</v>
      </c>
      <c r="B928" s="8">
        <v>15397</v>
      </c>
      <c r="C928" s="9" t="s">
        <v>101</v>
      </c>
      <c r="E928" s="9">
        <v>76</v>
      </c>
      <c r="F928" s="9" t="s">
        <v>103</v>
      </c>
      <c r="G928" s="9" t="s">
        <v>25</v>
      </c>
      <c r="H928" s="10" t="s">
        <v>25</v>
      </c>
      <c r="I928" s="9" t="s">
        <v>25</v>
      </c>
    </row>
    <row r="929" spans="1:9">
      <c r="A929">
        <v>928</v>
      </c>
      <c r="B929" s="8">
        <v>18122</v>
      </c>
      <c r="C929" s="9" t="s">
        <v>104</v>
      </c>
      <c r="E929" s="9">
        <v>69</v>
      </c>
      <c r="F929" s="9" t="s">
        <v>103</v>
      </c>
      <c r="G929" s="9" t="s">
        <v>25</v>
      </c>
      <c r="H929" s="10" t="s">
        <v>25</v>
      </c>
      <c r="I929" s="9" t="s">
        <v>25</v>
      </c>
    </row>
    <row r="930" spans="1:9">
      <c r="A930">
        <v>929</v>
      </c>
      <c r="B930" s="8">
        <v>26633</v>
      </c>
      <c r="C930" s="9" t="s">
        <v>101</v>
      </c>
      <c r="E930" s="9">
        <v>45</v>
      </c>
      <c r="F930" s="9" t="s">
        <v>102</v>
      </c>
      <c r="G930" s="9" t="s">
        <v>25</v>
      </c>
      <c r="H930" s="10" t="s">
        <v>25</v>
      </c>
      <c r="I930" s="9" t="s">
        <v>104</v>
      </c>
    </row>
    <row r="931" spans="1:9">
      <c r="A931">
        <v>930</v>
      </c>
      <c r="B931" s="8">
        <v>20712</v>
      </c>
      <c r="C931" s="9" t="s">
        <v>104</v>
      </c>
      <c r="E931" s="9">
        <v>62</v>
      </c>
      <c r="F931" s="9" t="s">
        <v>102</v>
      </c>
      <c r="G931" s="9" t="s">
        <v>25</v>
      </c>
      <c r="H931" s="10" t="s">
        <v>25</v>
      </c>
      <c r="I931" s="9" t="s">
        <v>25</v>
      </c>
    </row>
    <row r="932" spans="1:9">
      <c r="A932">
        <v>931</v>
      </c>
      <c r="B932" s="8">
        <v>13990</v>
      </c>
      <c r="C932" s="9" t="s">
        <v>101</v>
      </c>
      <c r="E932" s="9">
        <v>80</v>
      </c>
      <c r="F932" s="9" t="s">
        <v>103</v>
      </c>
      <c r="G932" s="9" t="s">
        <v>25</v>
      </c>
      <c r="H932" s="10" t="s">
        <v>25</v>
      </c>
      <c r="I932" s="9" t="s">
        <v>25</v>
      </c>
    </row>
    <row r="933" spans="1:9">
      <c r="A933">
        <v>932</v>
      </c>
      <c r="B933" s="8">
        <v>19324</v>
      </c>
      <c r="C933" s="9" t="s">
        <v>104</v>
      </c>
      <c r="E933" s="9">
        <v>65</v>
      </c>
      <c r="F933" s="9" t="s">
        <v>103</v>
      </c>
      <c r="G933" s="9" t="s">
        <v>25</v>
      </c>
      <c r="H933" s="10" t="s">
        <v>25</v>
      </c>
      <c r="I933" s="9" t="s">
        <v>25</v>
      </c>
    </row>
    <row r="934" spans="1:9">
      <c r="A934">
        <v>933</v>
      </c>
      <c r="B934" s="8">
        <v>22040</v>
      </c>
      <c r="C934" s="9" t="s">
        <v>104</v>
      </c>
      <c r="E934" s="9">
        <v>58</v>
      </c>
      <c r="F934" s="9" t="s">
        <v>103</v>
      </c>
      <c r="G934" s="9" t="s">
        <v>25</v>
      </c>
      <c r="H934" s="10" t="s">
        <v>25</v>
      </c>
      <c r="I934" s="9" t="s">
        <v>25</v>
      </c>
    </row>
    <row r="935" spans="1:9">
      <c r="A935">
        <v>934</v>
      </c>
      <c r="B935" s="8">
        <v>11595</v>
      </c>
      <c r="C935" s="9" t="s">
        <v>101</v>
      </c>
      <c r="E935" s="9">
        <v>87</v>
      </c>
      <c r="F935" s="9" t="s">
        <v>102</v>
      </c>
      <c r="G935" s="9" t="s">
        <v>25</v>
      </c>
      <c r="H935" s="10" t="s">
        <v>25</v>
      </c>
      <c r="I935" s="9" t="s">
        <v>25</v>
      </c>
    </row>
    <row r="936" spans="1:9">
      <c r="A936">
        <v>935</v>
      </c>
      <c r="B936" s="8">
        <v>20479</v>
      </c>
      <c r="C936" s="9" t="s">
        <v>104</v>
      </c>
      <c r="E936" s="9">
        <v>62</v>
      </c>
      <c r="F936" s="9" t="s">
        <v>103</v>
      </c>
      <c r="G936" s="9" t="s">
        <v>25</v>
      </c>
      <c r="H936" s="10" t="s">
        <v>25</v>
      </c>
      <c r="I936" s="9" t="s">
        <v>25</v>
      </c>
    </row>
    <row r="937" spans="1:9">
      <c r="A937">
        <v>936</v>
      </c>
      <c r="B937" s="8">
        <v>14589</v>
      </c>
      <c r="C937" s="9" t="s">
        <v>101</v>
      </c>
      <c r="E937" s="9">
        <v>78</v>
      </c>
      <c r="F937" s="9" t="s">
        <v>102</v>
      </c>
      <c r="G937" s="9" t="s">
        <v>25</v>
      </c>
      <c r="H937" s="10" t="s">
        <v>25</v>
      </c>
      <c r="I937" s="9" t="s">
        <v>25</v>
      </c>
    </row>
    <row r="938" spans="1:9">
      <c r="A938">
        <v>937</v>
      </c>
      <c r="B938" s="8">
        <v>17508</v>
      </c>
      <c r="C938" s="9" t="s">
        <v>104</v>
      </c>
      <c r="E938" s="9">
        <v>70</v>
      </c>
      <c r="F938" s="9" t="s">
        <v>102</v>
      </c>
      <c r="G938" s="9" t="s">
        <v>25</v>
      </c>
      <c r="H938" s="10" t="s">
        <v>25</v>
      </c>
      <c r="I938" s="9" t="s">
        <v>25</v>
      </c>
    </row>
    <row r="939" spans="1:9">
      <c r="A939">
        <v>938</v>
      </c>
      <c r="B939" s="8">
        <v>17156</v>
      </c>
      <c r="C939" s="9" t="s">
        <v>104</v>
      </c>
      <c r="E939" s="9">
        <v>71</v>
      </c>
      <c r="F939" s="9" t="s">
        <v>103</v>
      </c>
      <c r="G939" s="9" t="s">
        <v>25</v>
      </c>
      <c r="H939" s="10" t="s">
        <v>25</v>
      </c>
      <c r="I939" s="9" t="s">
        <v>25</v>
      </c>
    </row>
    <row r="940" spans="1:9">
      <c r="A940">
        <v>939</v>
      </c>
      <c r="B940" s="8">
        <v>20385</v>
      </c>
      <c r="C940" s="9" t="s">
        <v>104</v>
      </c>
      <c r="E940" s="9">
        <v>62</v>
      </c>
      <c r="F940" s="9" t="s">
        <v>103</v>
      </c>
      <c r="G940" s="9" t="s">
        <v>25</v>
      </c>
      <c r="H940" s="10" t="s">
        <v>25</v>
      </c>
      <c r="I940" s="9" t="s">
        <v>25</v>
      </c>
    </row>
    <row r="941" spans="1:9">
      <c r="A941">
        <v>940</v>
      </c>
      <c r="B941" s="8">
        <v>15426</v>
      </c>
      <c r="C941" s="9" t="s">
        <v>101</v>
      </c>
      <c r="E941" s="9">
        <v>76</v>
      </c>
      <c r="F941" s="9" t="s">
        <v>102</v>
      </c>
      <c r="G941" s="9" t="s">
        <v>25</v>
      </c>
      <c r="H941" s="10" t="s">
        <v>25</v>
      </c>
      <c r="I941" s="9" t="s">
        <v>25</v>
      </c>
    </row>
    <row r="942" spans="1:9">
      <c r="A942">
        <v>941</v>
      </c>
      <c r="B942" s="8">
        <v>12209</v>
      </c>
      <c r="C942" s="9" t="s">
        <v>101</v>
      </c>
      <c r="E942" s="9">
        <v>85</v>
      </c>
      <c r="F942" s="9" t="s">
        <v>102</v>
      </c>
      <c r="G942" s="9" t="s">
        <v>25</v>
      </c>
      <c r="H942" s="10" t="s">
        <v>25</v>
      </c>
      <c r="I942" s="9" t="s">
        <v>25</v>
      </c>
    </row>
    <row r="943" spans="1:9">
      <c r="A943">
        <v>942</v>
      </c>
      <c r="B943" s="8">
        <v>17383</v>
      </c>
      <c r="C943" s="9" t="s">
        <v>104</v>
      </c>
      <c r="E943" s="9">
        <v>71</v>
      </c>
      <c r="F943" s="9" t="s">
        <v>103</v>
      </c>
      <c r="G943" s="9" t="s">
        <v>25</v>
      </c>
      <c r="H943" s="10" t="s">
        <v>25</v>
      </c>
      <c r="I943" s="9" t="s">
        <v>25</v>
      </c>
    </row>
    <row r="944" spans="1:9">
      <c r="A944">
        <v>943</v>
      </c>
      <c r="B944" s="8">
        <v>11780</v>
      </c>
      <c r="C944" s="9" t="s">
        <v>101</v>
      </c>
      <c r="E944" s="9">
        <v>86</v>
      </c>
      <c r="F944" s="9" t="s">
        <v>102</v>
      </c>
      <c r="G944" s="9" t="s">
        <v>25</v>
      </c>
      <c r="H944" s="10" t="s">
        <v>25</v>
      </c>
      <c r="I944" s="9" t="s">
        <v>25</v>
      </c>
    </row>
    <row r="945" spans="1:9">
      <c r="A945">
        <v>944</v>
      </c>
      <c r="B945" s="8">
        <v>13678</v>
      </c>
      <c r="C945" s="9" t="s">
        <v>101</v>
      </c>
      <c r="E945" s="9">
        <v>81</v>
      </c>
      <c r="F945" s="9" t="s">
        <v>102</v>
      </c>
      <c r="G945" s="9" t="s">
        <v>25</v>
      </c>
      <c r="H945" s="10" t="s">
        <v>25</v>
      </c>
      <c r="I945" s="9" t="s">
        <v>25</v>
      </c>
    </row>
    <row r="946" spans="1:9">
      <c r="A946">
        <v>945</v>
      </c>
      <c r="B946" s="8">
        <v>9269</v>
      </c>
      <c r="C946" s="9" t="s">
        <v>101</v>
      </c>
      <c r="E946" s="9">
        <v>93</v>
      </c>
      <c r="F946" s="9" t="s">
        <v>102</v>
      </c>
      <c r="G946" s="9" t="s">
        <v>25</v>
      </c>
      <c r="H946" s="10" t="s">
        <v>25</v>
      </c>
      <c r="I946" s="9" t="s">
        <v>25</v>
      </c>
    </row>
    <row r="947" spans="1:9">
      <c r="A947">
        <v>946</v>
      </c>
      <c r="B947" s="8">
        <v>29354</v>
      </c>
      <c r="C947" s="9" t="s">
        <v>101</v>
      </c>
      <c r="E947" s="9">
        <v>38</v>
      </c>
      <c r="F947" s="9" t="s">
        <v>103</v>
      </c>
      <c r="G947" s="9" t="s">
        <v>25</v>
      </c>
      <c r="H947" s="10" t="s">
        <v>25</v>
      </c>
      <c r="I947" s="9" t="s">
        <v>25</v>
      </c>
    </row>
    <row r="948" spans="1:9">
      <c r="A948">
        <v>947</v>
      </c>
      <c r="B948" s="8">
        <v>16338</v>
      </c>
      <c r="C948" s="9" t="s">
        <v>101</v>
      </c>
      <c r="E948" s="9">
        <v>74</v>
      </c>
      <c r="F948" s="9" t="s">
        <v>103</v>
      </c>
      <c r="G948" s="9" t="s">
        <v>25</v>
      </c>
      <c r="H948" s="10" t="s">
        <v>25</v>
      </c>
      <c r="I948" s="9" t="s">
        <v>25</v>
      </c>
    </row>
    <row r="949" spans="1:9">
      <c r="A949">
        <v>948</v>
      </c>
      <c r="B949" s="8">
        <v>8436</v>
      </c>
      <c r="C949" s="9" t="s">
        <v>101</v>
      </c>
      <c r="E949" s="9">
        <v>95</v>
      </c>
      <c r="F949" s="9" t="s">
        <v>102</v>
      </c>
      <c r="G949" s="9" t="s">
        <v>25</v>
      </c>
      <c r="H949" s="10" t="s">
        <v>25</v>
      </c>
      <c r="I949" s="9" t="s">
        <v>25</v>
      </c>
    </row>
    <row r="950" spans="1:9">
      <c r="A950">
        <v>949</v>
      </c>
      <c r="B950" s="8">
        <v>19876</v>
      </c>
      <c r="C950" s="9" t="s">
        <v>104</v>
      </c>
      <c r="E950" s="9">
        <v>64</v>
      </c>
      <c r="F950" s="9" t="s">
        <v>102</v>
      </c>
      <c r="G950" s="9" t="s">
        <v>25</v>
      </c>
      <c r="H950" s="10" t="s">
        <v>25</v>
      </c>
      <c r="I950" s="9" t="s">
        <v>25</v>
      </c>
    </row>
    <row r="951" spans="1:9">
      <c r="A951">
        <v>950</v>
      </c>
      <c r="B951" s="8">
        <v>14192</v>
      </c>
      <c r="C951" s="9" t="s">
        <v>101</v>
      </c>
      <c r="E951" s="9">
        <v>79</v>
      </c>
      <c r="F951" s="9" t="s">
        <v>102</v>
      </c>
      <c r="G951" s="9" t="s">
        <v>25</v>
      </c>
      <c r="H951" s="10" t="s">
        <v>25</v>
      </c>
      <c r="I951" s="9" t="s">
        <v>25</v>
      </c>
    </row>
    <row r="952" spans="1:9">
      <c r="A952">
        <v>951</v>
      </c>
      <c r="B952" s="8">
        <v>33963</v>
      </c>
      <c r="C952" s="9" t="s">
        <v>101</v>
      </c>
      <c r="E952" s="9">
        <v>25</v>
      </c>
      <c r="F952" s="9" t="s">
        <v>103</v>
      </c>
      <c r="G952" s="9" t="s">
        <v>25</v>
      </c>
      <c r="H952" s="10" t="s">
        <v>25</v>
      </c>
      <c r="I952" s="9" t="s">
        <v>25</v>
      </c>
    </row>
    <row r="953" spans="1:9">
      <c r="A953">
        <v>952</v>
      </c>
      <c r="B953" s="8">
        <v>12423</v>
      </c>
      <c r="C953" s="9" t="s">
        <v>101</v>
      </c>
      <c r="E953" s="9">
        <v>84</v>
      </c>
      <c r="F953" s="9" t="s">
        <v>102</v>
      </c>
      <c r="G953" s="9" t="s">
        <v>25</v>
      </c>
      <c r="H953" s="10" t="s">
        <v>25</v>
      </c>
      <c r="I953" s="9" t="s">
        <v>25</v>
      </c>
    </row>
    <row r="954" spans="1:9">
      <c r="A954">
        <v>953</v>
      </c>
      <c r="B954" s="8">
        <v>13421</v>
      </c>
      <c r="C954" s="9" t="s">
        <v>101</v>
      </c>
      <c r="E954" s="9">
        <v>82</v>
      </c>
      <c r="F954" s="9" t="s">
        <v>103</v>
      </c>
      <c r="G954" s="9" t="s">
        <v>25</v>
      </c>
      <c r="H954" s="10" t="s">
        <v>25</v>
      </c>
      <c r="I954" s="9" t="s">
        <v>25</v>
      </c>
    </row>
    <row r="955" spans="1:9">
      <c r="A955">
        <v>954</v>
      </c>
      <c r="B955" s="8">
        <v>11903</v>
      </c>
      <c r="C955" s="9" t="s">
        <v>101</v>
      </c>
      <c r="E955" s="9">
        <v>86</v>
      </c>
      <c r="F955" s="9" t="s">
        <v>103</v>
      </c>
      <c r="G955" s="9" t="s">
        <v>25</v>
      </c>
      <c r="H955" s="10" t="s">
        <v>25</v>
      </c>
      <c r="I955" s="9" t="s">
        <v>25</v>
      </c>
    </row>
    <row r="956" spans="1:9">
      <c r="A956">
        <v>955</v>
      </c>
      <c r="B956" s="8">
        <v>13785</v>
      </c>
      <c r="C956" s="9" t="s">
        <v>101</v>
      </c>
      <c r="E956" s="9">
        <v>81</v>
      </c>
      <c r="F956" s="9" t="s">
        <v>103</v>
      </c>
      <c r="G956" s="9" t="s">
        <v>25</v>
      </c>
      <c r="H956" s="10" t="s">
        <v>25</v>
      </c>
      <c r="I956" s="9" t="s">
        <v>25</v>
      </c>
    </row>
    <row r="957" spans="1:9">
      <c r="A957">
        <v>956</v>
      </c>
      <c r="B957" s="8">
        <v>10779</v>
      </c>
      <c r="C957" s="9" t="s">
        <v>101</v>
      </c>
      <c r="E957" s="9">
        <v>89</v>
      </c>
      <c r="F957" s="9" t="s">
        <v>102</v>
      </c>
      <c r="G957" s="9" t="s">
        <v>25</v>
      </c>
      <c r="H957" s="10" t="s">
        <v>25</v>
      </c>
      <c r="I957" s="9" t="s">
        <v>25</v>
      </c>
    </row>
    <row r="958" spans="1:9">
      <c r="A958">
        <v>957</v>
      </c>
      <c r="B958" s="8">
        <v>5794</v>
      </c>
      <c r="C958" s="9" t="s">
        <v>101</v>
      </c>
      <c r="E958" s="9">
        <v>102</v>
      </c>
      <c r="F958" s="9" t="s">
        <v>102</v>
      </c>
      <c r="G958" s="9" t="s">
        <v>25</v>
      </c>
      <c r="H958" s="10" t="s">
        <v>25</v>
      </c>
      <c r="I958" s="9" t="s">
        <v>25</v>
      </c>
    </row>
    <row r="959" spans="1:9">
      <c r="A959">
        <v>958</v>
      </c>
      <c r="B959" s="8">
        <v>9083</v>
      </c>
      <c r="C959" s="9" t="s">
        <v>101</v>
      </c>
      <c r="E959" s="9">
        <v>93</v>
      </c>
      <c r="F959" s="9" t="s">
        <v>103</v>
      </c>
      <c r="G959" s="9" t="s">
        <v>25</v>
      </c>
      <c r="H959" s="10" t="s">
        <v>25</v>
      </c>
      <c r="I959" s="9" t="s">
        <v>25</v>
      </c>
    </row>
    <row r="960" spans="1:9">
      <c r="A960">
        <v>959</v>
      </c>
      <c r="B960" s="8">
        <v>15328</v>
      </c>
      <c r="C960" s="9" t="s">
        <v>101</v>
      </c>
      <c r="E960" s="9">
        <v>76</v>
      </c>
      <c r="F960" s="9" t="s">
        <v>102</v>
      </c>
      <c r="G960" s="9" t="s">
        <v>25</v>
      </c>
      <c r="H960" s="10" t="s">
        <v>25</v>
      </c>
      <c r="I960" s="9" t="s">
        <v>25</v>
      </c>
    </row>
    <row r="961" spans="1:9">
      <c r="A961">
        <v>960</v>
      </c>
      <c r="B961" s="8">
        <v>19144</v>
      </c>
      <c r="C961" s="9" t="s">
        <v>104</v>
      </c>
      <c r="E961" s="9">
        <v>66</v>
      </c>
      <c r="F961" s="9" t="s">
        <v>103</v>
      </c>
      <c r="G961" s="9" t="s">
        <v>25</v>
      </c>
      <c r="H961" s="10" t="s">
        <v>25</v>
      </c>
      <c r="I961" s="9" t="s">
        <v>25</v>
      </c>
    </row>
    <row r="962" spans="1:9">
      <c r="A962">
        <v>961</v>
      </c>
      <c r="B962" s="8">
        <v>15806</v>
      </c>
      <c r="C962" s="9" t="s">
        <v>101</v>
      </c>
      <c r="E962" s="9">
        <v>75</v>
      </c>
      <c r="F962" s="9" t="s">
        <v>102</v>
      </c>
      <c r="G962" s="9" t="s">
        <v>25</v>
      </c>
      <c r="H962" s="10" t="s">
        <v>25</v>
      </c>
      <c r="I962" s="9" t="s">
        <v>25</v>
      </c>
    </row>
    <row r="963" spans="1:9">
      <c r="A963">
        <v>962</v>
      </c>
      <c r="B963" s="8">
        <v>6814</v>
      </c>
      <c r="C963" s="9" t="s">
        <v>101</v>
      </c>
      <c r="E963" s="9">
        <v>100</v>
      </c>
      <c r="F963" s="9" t="s">
        <v>102</v>
      </c>
      <c r="G963" s="9" t="s">
        <v>25</v>
      </c>
      <c r="H963" s="10" t="s">
        <v>25</v>
      </c>
      <c r="I963" s="9" t="s">
        <v>25</v>
      </c>
    </row>
    <row r="964" spans="1:9">
      <c r="A964">
        <v>963</v>
      </c>
      <c r="B964" s="8">
        <v>11743</v>
      </c>
      <c r="C964" s="9" t="s">
        <v>101</v>
      </c>
      <c r="E964" s="9">
        <v>86</v>
      </c>
      <c r="F964" s="9" t="s">
        <v>103</v>
      </c>
      <c r="G964" s="9" t="s">
        <v>25</v>
      </c>
      <c r="H964" s="10" t="s">
        <v>25</v>
      </c>
      <c r="I964" s="9" t="s">
        <v>25</v>
      </c>
    </row>
    <row r="965" spans="1:9">
      <c r="A965">
        <v>964</v>
      </c>
      <c r="B965" s="8">
        <v>12284</v>
      </c>
      <c r="C965" s="9" t="s">
        <v>101</v>
      </c>
      <c r="E965" s="9">
        <v>85</v>
      </c>
      <c r="F965" s="9" t="s">
        <v>103</v>
      </c>
      <c r="G965" s="9" t="s">
        <v>25</v>
      </c>
      <c r="H965" s="10" t="s">
        <v>25</v>
      </c>
      <c r="I965" s="9" t="s">
        <v>25</v>
      </c>
    </row>
    <row r="966" spans="1:9">
      <c r="A966">
        <v>965</v>
      </c>
      <c r="B966" s="8">
        <v>12960</v>
      </c>
      <c r="C966" s="9" t="s">
        <v>101</v>
      </c>
      <c r="E966" s="9">
        <v>83</v>
      </c>
      <c r="F966" s="9" t="s">
        <v>102</v>
      </c>
      <c r="G966" s="9" t="s">
        <v>25</v>
      </c>
      <c r="H966" s="10" t="s">
        <v>25</v>
      </c>
      <c r="I966" s="9" t="s">
        <v>25</v>
      </c>
    </row>
    <row r="967" spans="1:9">
      <c r="A967">
        <v>966</v>
      </c>
      <c r="B967" s="8">
        <v>12248</v>
      </c>
      <c r="C967" s="9" t="s">
        <v>101</v>
      </c>
      <c r="E967" s="9">
        <v>85</v>
      </c>
      <c r="F967" s="9" t="s">
        <v>103</v>
      </c>
      <c r="G967" s="9" t="s">
        <v>25</v>
      </c>
      <c r="H967" s="10" t="s">
        <v>25</v>
      </c>
      <c r="I967" s="9" t="s">
        <v>25</v>
      </c>
    </row>
    <row r="968" spans="1:9">
      <c r="A968">
        <v>967</v>
      </c>
      <c r="B968" s="8">
        <v>33033</v>
      </c>
      <c r="C968" s="9" t="s">
        <v>101</v>
      </c>
      <c r="E968" s="9">
        <v>28</v>
      </c>
      <c r="F968" s="9" t="s">
        <v>102</v>
      </c>
      <c r="G968" s="9" t="s">
        <v>25</v>
      </c>
      <c r="H968" s="10" t="s">
        <v>25</v>
      </c>
      <c r="I968" s="9" t="s">
        <v>25</v>
      </c>
    </row>
    <row r="969" spans="1:9">
      <c r="A969">
        <v>968</v>
      </c>
      <c r="B969" s="8">
        <v>9996</v>
      </c>
      <c r="C969" s="9" t="s">
        <v>101</v>
      </c>
      <c r="E969" s="9">
        <v>91</v>
      </c>
      <c r="F969" s="9" t="s">
        <v>102</v>
      </c>
      <c r="G969" s="9" t="s">
        <v>25</v>
      </c>
      <c r="H969" s="10" t="s">
        <v>25</v>
      </c>
      <c r="I969" s="9" t="s">
        <v>25</v>
      </c>
    </row>
    <row r="970" spans="1:9">
      <c r="A970">
        <v>969</v>
      </c>
      <c r="B970" s="8">
        <v>8635</v>
      </c>
      <c r="C970" s="9" t="s">
        <v>101</v>
      </c>
      <c r="E970" s="9">
        <v>95</v>
      </c>
      <c r="F970" s="9" t="s">
        <v>103</v>
      </c>
      <c r="G970" s="9" t="s">
        <v>25</v>
      </c>
      <c r="H970" s="10" t="s">
        <v>25</v>
      </c>
      <c r="I970" s="9" t="s">
        <v>25</v>
      </c>
    </row>
    <row r="971" spans="1:9">
      <c r="A971">
        <v>970</v>
      </c>
      <c r="B971" s="8">
        <v>14481</v>
      </c>
      <c r="C971" s="9" t="s">
        <v>101</v>
      </c>
      <c r="E971" s="9">
        <v>79</v>
      </c>
      <c r="F971" s="9" t="s">
        <v>102</v>
      </c>
      <c r="G971" s="9" t="s">
        <v>25</v>
      </c>
      <c r="H971" s="10" t="s">
        <v>25</v>
      </c>
      <c r="I971" s="9" t="s">
        <v>25</v>
      </c>
    </row>
    <row r="972" spans="1:9">
      <c r="A972">
        <v>971</v>
      </c>
      <c r="B972" s="8">
        <v>22414</v>
      </c>
      <c r="C972" s="9" t="s">
        <v>104</v>
      </c>
      <c r="E972" s="9">
        <v>57</v>
      </c>
      <c r="F972" s="9" t="s">
        <v>103</v>
      </c>
      <c r="G972" s="9" t="s">
        <v>25</v>
      </c>
      <c r="H972" s="10" t="s">
        <v>25</v>
      </c>
      <c r="I972" s="9" t="s">
        <v>25</v>
      </c>
    </row>
    <row r="973" spans="1:9">
      <c r="A973">
        <v>972</v>
      </c>
      <c r="B973" s="8">
        <v>18514</v>
      </c>
      <c r="C973" s="9" t="s">
        <v>104</v>
      </c>
      <c r="E973" s="9">
        <v>68</v>
      </c>
      <c r="F973" s="9" t="s">
        <v>102</v>
      </c>
      <c r="G973" s="9" t="s">
        <v>25</v>
      </c>
      <c r="H973" s="10" t="s">
        <v>25</v>
      </c>
      <c r="I973" s="9" t="s">
        <v>25</v>
      </c>
    </row>
    <row r="974" spans="1:9">
      <c r="A974">
        <v>973</v>
      </c>
      <c r="B974" s="8">
        <v>9460</v>
      </c>
      <c r="C974" s="9" t="s">
        <v>101</v>
      </c>
      <c r="E974" s="9">
        <v>92</v>
      </c>
      <c r="F974" s="9" t="s">
        <v>102</v>
      </c>
      <c r="G974" s="9" t="s">
        <v>25</v>
      </c>
      <c r="H974" s="10" t="s">
        <v>25</v>
      </c>
      <c r="I974" s="9" t="s">
        <v>25</v>
      </c>
    </row>
    <row r="975" spans="1:9">
      <c r="A975">
        <v>974</v>
      </c>
      <c r="B975" s="8">
        <v>20706</v>
      </c>
      <c r="C975" s="9" t="s">
        <v>104</v>
      </c>
      <c r="E975" s="9">
        <v>62</v>
      </c>
      <c r="F975" s="9" t="s">
        <v>102</v>
      </c>
      <c r="G975" s="9" t="s">
        <v>25</v>
      </c>
      <c r="H975" s="10" t="s">
        <v>25</v>
      </c>
      <c r="I975" s="9" t="s">
        <v>25</v>
      </c>
    </row>
    <row r="976" spans="1:9">
      <c r="A976">
        <v>975</v>
      </c>
      <c r="B976" s="8">
        <v>11009</v>
      </c>
      <c r="C976" s="9" t="s">
        <v>101</v>
      </c>
      <c r="E976" s="9">
        <v>88</v>
      </c>
      <c r="F976" s="9" t="s">
        <v>102</v>
      </c>
      <c r="G976" s="9" t="s">
        <v>25</v>
      </c>
      <c r="H976" s="10" t="s">
        <v>25</v>
      </c>
      <c r="I976" s="9" t="s">
        <v>25</v>
      </c>
    </row>
    <row r="977" spans="1:9">
      <c r="A977">
        <v>976</v>
      </c>
      <c r="B977" s="8">
        <v>12248</v>
      </c>
      <c r="C977" s="9" t="s">
        <v>101</v>
      </c>
      <c r="E977" s="9">
        <v>85</v>
      </c>
      <c r="F977" s="9" t="s">
        <v>103</v>
      </c>
      <c r="G977" s="9" t="s">
        <v>25</v>
      </c>
      <c r="H977" s="10" t="s">
        <v>25</v>
      </c>
      <c r="I977" s="9" t="s">
        <v>25</v>
      </c>
    </row>
    <row r="978" spans="1:9">
      <c r="A978">
        <v>977</v>
      </c>
      <c r="B978" s="8">
        <v>18688</v>
      </c>
      <c r="C978" s="9" t="s">
        <v>104</v>
      </c>
      <c r="E978" s="9">
        <v>67</v>
      </c>
      <c r="F978" s="9" t="s">
        <v>103</v>
      </c>
      <c r="G978" s="9" t="s">
        <v>25</v>
      </c>
      <c r="H978" s="10" t="s">
        <v>25</v>
      </c>
      <c r="I978" s="9" t="s">
        <v>25</v>
      </c>
    </row>
    <row r="979" spans="1:9">
      <c r="A979">
        <v>978</v>
      </c>
      <c r="B979" s="8">
        <v>10615</v>
      </c>
      <c r="C979" s="9" t="s">
        <v>101</v>
      </c>
      <c r="E979" s="9">
        <v>89</v>
      </c>
      <c r="F979" s="9" t="s">
        <v>102</v>
      </c>
      <c r="G979" s="9" t="s">
        <v>25</v>
      </c>
      <c r="H979" s="10" t="s">
        <v>25</v>
      </c>
      <c r="I979" s="9" t="s">
        <v>25</v>
      </c>
    </row>
    <row r="980" spans="1:9">
      <c r="A980">
        <v>979</v>
      </c>
      <c r="B980" s="8">
        <v>17784</v>
      </c>
      <c r="C980" s="9" t="s">
        <v>104</v>
      </c>
      <c r="E980" s="9">
        <v>70</v>
      </c>
      <c r="F980" s="9" t="s">
        <v>103</v>
      </c>
      <c r="G980" s="9" t="s">
        <v>25</v>
      </c>
      <c r="H980" s="10" t="s">
        <v>25</v>
      </c>
      <c r="I980" s="9" t="s">
        <v>25</v>
      </c>
    </row>
    <row r="981" spans="1:9">
      <c r="A981">
        <v>980</v>
      </c>
      <c r="B981" s="8">
        <v>19910</v>
      </c>
      <c r="C981" s="9" t="s">
        <v>104</v>
      </c>
      <c r="E981" s="9">
        <v>64</v>
      </c>
      <c r="F981" s="9" t="s">
        <v>103</v>
      </c>
      <c r="G981" s="9" t="s">
        <v>25</v>
      </c>
      <c r="H981" s="10" t="s">
        <v>25</v>
      </c>
      <c r="I981" s="9" t="s">
        <v>25</v>
      </c>
    </row>
    <row r="982" spans="1:9">
      <c r="A982">
        <v>981</v>
      </c>
      <c r="B982" s="8">
        <v>5094</v>
      </c>
      <c r="C982" s="9" t="s">
        <v>101</v>
      </c>
      <c r="E982" s="9">
        <v>104</v>
      </c>
      <c r="F982" s="9" t="s">
        <v>102</v>
      </c>
      <c r="G982" s="9" t="s">
        <v>25</v>
      </c>
      <c r="H982" s="10" t="s">
        <v>25</v>
      </c>
      <c r="I982" s="9" t="s">
        <v>25</v>
      </c>
    </row>
    <row r="983" spans="1:9">
      <c r="A983">
        <v>982</v>
      </c>
      <c r="B983" s="8">
        <v>13490</v>
      </c>
      <c r="C983" s="9" t="s">
        <v>101</v>
      </c>
      <c r="E983" s="9">
        <v>81</v>
      </c>
      <c r="F983" s="9" t="s">
        <v>103</v>
      </c>
      <c r="G983" s="9" t="s">
        <v>25</v>
      </c>
      <c r="H983" s="10" t="s">
        <v>25</v>
      </c>
      <c r="I983" s="9" t="s">
        <v>25</v>
      </c>
    </row>
    <row r="984" spans="1:9">
      <c r="A984">
        <v>983</v>
      </c>
      <c r="B984" s="8">
        <v>10390</v>
      </c>
      <c r="C984" s="9" t="s">
        <v>101</v>
      </c>
      <c r="E984" s="9">
        <v>90</v>
      </c>
      <c r="F984" s="9" t="s">
        <v>102</v>
      </c>
      <c r="G984" s="9" t="s">
        <v>25</v>
      </c>
      <c r="H984" s="10" t="s">
        <v>25</v>
      </c>
      <c r="I984" s="9" t="s">
        <v>25</v>
      </c>
    </row>
    <row r="985" spans="1:9">
      <c r="A985">
        <v>984</v>
      </c>
      <c r="B985" s="8">
        <v>9062</v>
      </c>
      <c r="C985" s="9" t="s">
        <v>101</v>
      </c>
      <c r="E985" s="9">
        <v>93</v>
      </c>
      <c r="F985" s="9" t="s">
        <v>102</v>
      </c>
      <c r="G985" s="9" t="s">
        <v>25</v>
      </c>
      <c r="H985" s="10" t="s">
        <v>25</v>
      </c>
      <c r="I985" s="9" t="s">
        <v>25</v>
      </c>
    </row>
    <row r="986" spans="1:9">
      <c r="A986">
        <v>985</v>
      </c>
      <c r="B986" s="8">
        <v>18256</v>
      </c>
      <c r="C986" s="9" t="s">
        <v>104</v>
      </c>
      <c r="E986" s="9">
        <v>68</v>
      </c>
      <c r="F986" s="9" t="s">
        <v>103</v>
      </c>
      <c r="G986" s="9" t="s">
        <v>25</v>
      </c>
      <c r="H986" s="10" t="s">
        <v>25</v>
      </c>
      <c r="I986" s="9" t="s">
        <v>25</v>
      </c>
    </row>
    <row r="987" spans="1:9">
      <c r="A987">
        <v>986</v>
      </c>
      <c r="B987" s="8">
        <v>11360</v>
      </c>
      <c r="C987" s="9" t="s">
        <v>101</v>
      </c>
      <c r="E987" s="9">
        <v>87</v>
      </c>
      <c r="F987" s="9" t="s">
        <v>102</v>
      </c>
      <c r="G987" s="9" t="s">
        <v>25</v>
      </c>
      <c r="H987" s="10" t="s">
        <v>25</v>
      </c>
      <c r="I987" s="9" t="s">
        <v>25</v>
      </c>
    </row>
    <row r="988" spans="1:9">
      <c r="A988">
        <v>987</v>
      </c>
      <c r="B988" s="8">
        <v>20157</v>
      </c>
      <c r="C988" s="9" t="s">
        <v>104</v>
      </c>
      <c r="E988" s="9">
        <v>63</v>
      </c>
      <c r="F988" s="9" t="s">
        <v>103</v>
      </c>
      <c r="G988" s="9" t="s">
        <v>25</v>
      </c>
      <c r="H988" s="10" t="s">
        <v>25</v>
      </c>
      <c r="I988" s="9" t="s">
        <v>25</v>
      </c>
    </row>
    <row r="989" spans="1:9">
      <c r="A989">
        <v>988</v>
      </c>
      <c r="B989" s="8">
        <v>29134</v>
      </c>
      <c r="C989" s="9" t="s">
        <v>101</v>
      </c>
      <c r="E989" s="9">
        <v>38</v>
      </c>
      <c r="F989" s="9" t="s">
        <v>103</v>
      </c>
      <c r="G989" s="9" t="s">
        <v>25</v>
      </c>
      <c r="H989" s="10" t="s">
        <v>25</v>
      </c>
      <c r="I989" s="9" t="s">
        <v>25</v>
      </c>
    </row>
    <row r="990" spans="1:9">
      <c r="A990">
        <v>989</v>
      </c>
      <c r="B990" s="8">
        <v>18137</v>
      </c>
      <c r="C990" s="9" t="s">
        <v>104</v>
      </c>
      <c r="E990" s="9">
        <v>69</v>
      </c>
      <c r="F990" s="9" t="s">
        <v>102</v>
      </c>
      <c r="G990" s="9" t="s">
        <v>25</v>
      </c>
      <c r="H990" s="10" t="s">
        <v>25</v>
      </c>
      <c r="I990" s="9" t="s">
        <v>25</v>
      </c>
    </row>
    <row r="991" spans="1:9">
      <c r="A991">
        <v>990</v>
      </c>
      <c r="B991" s="8">
        <v>15354</v>
      </c>
      <c r="C991" s="9" t="s">
        <v>101</v>
      </c>
      <c r="E991" s="9">
        <v>76</v>
      </c>
      <c r="F991" s="9" t="s">
        <v>103</v>
      </c>
      <c r="G991" s="9" t="s">
        <v>25</v>
      </c>
      <c r="H991" s="10" t="s">
        <v>25</v>
      </c>
      <c r="I991" s="9" t="s">
        <v>25</v>
      </c>
    </row>
    <row r="992" spans="1:9">
      <c r="A992">
        <v>991</v>
      </c>
      <c r="B992" s="8">
        <v>27550</v>
      </c>
      <c r="C992" s="9" t="s">
        <v>101</v>
      </c>
      <c r="E992" s="9">
        <v>43</v>
      </c>
      <c r="F992" s="9" t="s">
        <v>103</v>
      </c>
      <c r="G992" s="9" t="s">
        <v>25</v>
      </c>
      <c r="H992" s="10" t="s">
        <v>25</v>
      </c>
      <c r="I992" s="9" t="s">
        <v>25</v>
      </c>
    </row>
    <row r="993" spans="1:9">
      <c r="A993">
        <v>992</v>
      </c>
      <c r="B993" s="8">
        <v>20912</v>
      </c>
      <c r="C993" s="9" t="s">
        <v>104</v>
      </c>
      <c r="E993" s="9">
        <v>61</v>
      </c>
      <c r="F993" s="9" t="s">
        <v>103</v>
      </c>
      <c r="G993" s="9" t="s">
        <v>25</v>
      </c>
      <c r="H993" s="10" t="s">
        <v>25</v>
      </c>
      <c r="I993" s="9" t="s">
        <v>25</v>
      </c>
    </row>
    <row r="994" spans="1:9">
      <c r="A994">
        <v>993</v>
      </c>
      <c r="B994" s="8">
        <v>13541</v>
      </c>
      <c r="C994" s="9" t="s">
        <v>101</v>
      </c>
      <c r="E994" s="9">
        <v>81</v>
      </c>
      <c r="F994" s="9" t="s">
        <v>103</v>
      </c>
      <c r="G994" s="9" t="s">
        <v>25</v>
      </c>
      <c r="H994" s="10" t="s">
        <v>25</v>
      </c>
      <c r="I994" s="9" t="s">
        <v>25</v>
      </c>
    </row>
    <row r="995" spans="1:9">
      <c r="A995">
        <v>994</v>
      </c>
      <c r="B995" s="8">
        <v>12015</v>
      </c>
      <c r="C995" s="9" t="s">
        <v>101</v>
      </c>
      <c r="E995" s="9">
        <v>85</v>
      </c>
      <c r="F995" s="9" t="s">
        <v>102</v>
      </c>
      <c r="G995" s="9" t="s">
        <v>25</v>
      </c>
      <c r="H995" s="10" t="s">
        <v>25</v>
      </c>
      <c r="I995" s="9" t="s">
        <v>25</v>
      </c>
    </row>
    <row r="996" spans="1:9">
      <c r="A996">
        <v>995</v>
      </c>
      <c r="B996" s="8">
        <v>17864</v>
      </c>
      <c r="C996" s="9" t="s">
        <v>104</v>
      </c>
      <c r="E996" s="9">
        <v>69</v>
      </c>
      <c r="F996" s="9" t="s">
        <v>103</v>
      </c>
      <c r="G996" s="9" t="s">
        <v>25</v>
      </c>
      <c r="H996" s="10" t="s">
        <v>25</v>
      </c>
      <c r="I996" s="9" t="s">
        <v>25</v>
      </c>
    </row>
    <row r="997" spans="1:9">
      <c r="A997">
        <v>996</v>
      </c>
      <c r="B997" s="8">
        <v>16577</v>
      </c>
      <c r="C997" s="9" t="s">
        <v>101</v>
      </c>
      <c r="E997" s="9">
        <v>73</v>
      </c>
      <c r="F997" s="9" t="s">
        <v>102</v>
      </c>
      <c r="G997" s="9" t="s">
        <v>25</v>
      </c>
      <c r="H997" s="10" t="s">
        <v>25</v>
      </c>
      <c r="I997" s="9" t="s">
        <v>25</v>
      </c>
    </row>
    <row r="998" spans="1:9">
      <c r="A998">
        <v>997</v>
      </c>
      <c r="B998" s="8">
        <v>13436</v>
      </c>
      <c r="C998" s="9" t="s">
        <v>101</v>
      </c>
      <c r="E998" s="9">
        <v>81</v>
      </c>
      <c r="F998" s="9" t="s">
        <v>102</v>
      </c>
      <c r="G998" s="9" t="s">
        <v>25</v>
      </c>
      <c r="H998" s="10" t="s">
        <v>25</v>
      </c>
      <c r="I998" s="9" t="s">
        <v>25</v>
      </c>
    </row>
    <row r="999" spans="1:9">
      <c r="A999">
        <v>998</v>
      </c>
      <c r="B999" s="8">
        <v>9061</v>
      </c>
      <c r="C999" s="9" t="s">
        <v>101</v>
      </c>
      <c r="E999" s="9">
        <v>93</v>
      </c>
      <c r="F999" s="9" t="s">
        <v>103</v>
      </c>
      <c r="G999" s="9" t="s">
        <v>25</v>
      </c>
      <c r="H999" s="10" t="s">
        <v>25</v>
      </c>
      <c r="I999" s="9" t="s">
        <v>25</v>
      </c>
    </row>
    <row r="1000" spans="1:9">
      <c r="A1000">
        <v>999</v>
      </c>
      <c r="B1000" s="8">
        <v>15327</v>
      </c>
      <c r="C1000" s="9" t="s">
        <v>101</v>
      </c>
      <c r="E1000" s="9">
        <v>76</v>
      </c>
      <c r="F1000" s="9" t="s">
        <v>102</v>
      </c>
      <c r="G1000" s="9" t="s">
        <v>25</v>
      </c>
      <c r="H1000" s="10" t="s">
        <v>25</v>
      </c>
      <c r="I1000" s="9" t="s">
        <v>25</v>
      </c>
    </row>
    <row r="1001" spans="1:9">
      <c r="A1001">
        <v>1000</v>
      </c>
      <c r="B1001" s="8">
        <v>10062</v>
      </c>
      <c r="C1001" s="9" t="s">
        <v>101</v>
      </c>
      <c r="E1001" s="9">
        <v>91</v>
      </c>
      <c r="F1001" s="9" t="s">
        <v>103</v>
      </c>
      <c r="G1001" s="9" t="s">
        <v>25</v>
      </c>
      <c r="H1001" s="10" t="s">
        <v>25</v>
      </c>
      <c r="I1001" s="9" t="s">
        <v>25</v>
      </c>
    </row>
    <row r="1002" spans="1:9">
      <c r="A1002">
        <v>1001</v>
      </c>
      <c r="B1002" s="1">
        <v>18046</v>
      </c>
      <c r="C1002" s="4" t="s">
        <v>99</v>
      </c>
      <c r="E1002" s="9">
        <v>69</v>
      </c>
      <c r="F1002" s="9" t="s">
        <v>97</v>
      </c>
      <c r="G1002" s="9" t="s">
        <v>25</v>
      </c>
      <c r="H1002" s="11" t="s">
        <v>25</v>
      </c>
      <c r="I1002" s="4" t="s">
        <v>99</v>
      </c>
    </row>
    <row r="1003" spans="1:9">
      <c r="A1003">
        <v>1002</v>
      </c>
      <c r="B1003" s="1">
        <v>9701</v>
      </c>
      <c r="C1003" s="4" t="s">
        <v>96</v>
      </c>
      <c r="E1003" s="9">
        <v>91</v>
      </c>
      <c r="F1003" s="9" t="s">
        <v>100</v>
      </c>
      <c r="G1003" s="9" t="s">
        <v>25</v>
      </c>
      <c r="H1003" s="11" t="s">
        <v>25</v>
      </c>
      <c r="I1003" s="4" t="s">
        <v>99</v>
      </c>
    </row>
    <row r="1004" spans="1:9">
      <c r="A1004">
        <v>1003</v>
      </c>
      <c r="B1004" s="1">
        <v>15969</v>
      </c>
      <c r="C1004" s="4" t="s">
        <v>96</v>
      </c>
      <c r="E1004" s="9">
        <v>74</v>
      </c>
      <c r="F1004" s="9" t="s">
        <v>100</v>
      </c>
      <c r="G1004" s="9" t="s">
        <v>25</v>
      </c>
      <c r="H1004" s="11" t="s">
        <v>25</v>
      </c>
      <c r="I1004" s="4" t="s">
        <v>99</v>
      </c>
    </row>
    <row r="1005" spans="1:9">
      <c r="A1005">
        <v>1004</v>
      </c>
      <c r="B1005" s="1">
        <v>18408</v>
      </c>
      <c r="C1005" s="4" t="s">
        <v>99</v>
      </c>
      <c r="E1005" s="9">
        <v>68</v>
      </c>
      <c r="F1005" s="9" t="s">
        <v>100</v>
      </c>
      <c r="G1005" s="9" t="s">
        <v>25</v>
      </c>
      <c r="H1005" s="11" t="s">
        <v>25</v>
      </c>
      <c r="I1005" s="4" t="s">
        <v>99</v>
      </c>
    </row>
    <row r="1006" spans="1:9">
      <c r="A1006">
        <v>1005</v>
      </c>
      <c r="B1006" s="1">
        <v>21950</v>
      </c>
      <c r="C1006" s="4" t="s">
        <v>99</v>
      </c>
      <c r="E1006" s="9">
        <v>58</v>
      </c>
      <c r="F1006" s="9" t="s">
        <v>100</v>
      </c>
      <c r="G1006" s="9" t="s">
        <v>25</v>
      </c>
      <c r="H1006" s="11" t="s">
        <v>25</v>
      </c>
      <c r="I1006" s="4" t="s">
        <v>99</v>
      </c>
    </row>
    <row r="1007" spans="1:9">
      <c r="A1007">
        <v>1006</v>
      </c>
      <c r="B1007" s="1">
        <v>22456</v>
      </c>
      <c r="C1007" s="4" t="s">
        <v>99</v>
      </c>
      <c r="E1007" s="9">
        <v>57</v>
      </c>
      <c r="F1007" s="9" t="s">
        <v>97</v>
      </c>
      <c r="G1007" s="9" t="s">
        <v>25</v>
      </c>
      <c r="H1007" s="11" t="s">
        <v>25</v>
      </c>
      <c r="I1007" s="4" t="s">
        <v>99</v>
      </c>
    </row>
    <row r="1008" spans="1:9">
      <c r="A1008">
        <v>1007</v>
      </c>
      <c r="B1008" s="1">
        <v>25154</v>
      </c>
      <c r="C1008" s="4" t="s">
        <v>96</v>
      </c>
      <c r="E1008" s="9">
        <v>49</v>
      </c>
      <c r="F1008" s="9" t="s">
        <v>100</v>
      </c>
      <c r="G1008" s="9" t="s">
        <v>25</v>
      </c>
      <c r="H1008" s="11" t="s">
        <v>25</v>
      </c>
      <c r="I1008" s="4" t="s">
        <v>96</v>
      </c>
    </row>
    <row r="1009" spans="1:9">
      <c r="A1009">
        <v>1008</v>
      </c>
      <c r="B1009" s="1">
        <v>21814</v>
      </c>
      <c r="C1009" s="4" t="s">
        <v>99</v>
      </c>
      <c r="E1009" s="9">
        <v>58</v>
      </c>
      <c r="F1009" s="9" t="s">
        <v>100</v>
      </c>
      <c r="G1009" s="9" t="s">
        <v>25</v>
      </c>
      <c r="H1009" s="11" t="s">
        <v>25</v>
      </c>
      <c r="I1009" s="4" t="s">
        <v>99</v>
      </c>
    </row>
    <row r="1010" spans="1:9">
      <c r="A1010">
        <v>1009</v>
      </c>
      <c r="B1010" s="1">
        <v>16973</v>
      </c>
      <c r="C1010" s="4" t="s">
        <v>99</v>
      </c>
      <c r="E1010" s="9">
        <v>72</v>
      </c>
      <c r="F1010" s="9" t="s">
        <v>100</v>
      </c>
      <c r="G1010" s="9" t="s">
        <v>25</v>
      </c>
      <c r="H1010" s="11" t="s">
        <v>25</v>
      </c>
      <c r="I1010" s="4" t="s">
        <v>99</v>
      </c>
    </row>
    <row r="1011" spans="1:9">
      <c r="A1011">
        <v>1010</v>
      </c>
      <c r="B1011" s="1">
        <v>9135</v>
      </c>
      <c r="C1011" s="4" t="s">
        <v>96</v>
      </c>
      <c r="E1011" s="9">
        <v>93</v>
      </c>
      <c r="F1011" s="9" t="s">
        <v>100</v>
      </c>
      <c r="G1011" s="9" t="s">
        <v>25</v>
      </c>
      <c r="H1011" s="11" t="s">
        <v>25</v>
      </c>
      <c r="I1011" s="4" t="s">
        <v>99</v>
      </c>
    </row>
    <row r="1012" spans="1:9">
      <c r="A1012">
        <v>1011</v>
      </c>
      <c r="B1012" s="1">
        <v>11218</v>
      </c>
      <c r="C1012" s="4" t="s">
        <v>96</v>
      </c>
      <c r="E1012" s="9">
        <v>87</v>
      </c>
      <c r="F1012" s="9" t="s">
        <v>97</v>
      </c>
      <c r="G1012" s="9" t="s">
        <v>25</v>
      </c>
      <c r="H1012" s="11" t="s">
        <v>25</v>
      </c>
      <c r="I1012" s="4" t="s">
        <v>99</v>
      </c>
    </row>
    <row r="1013" spans="1:9">
      <c r="A1013">
        <v>1012</v>
      </c>
      <c r="B1013" s="1">
        <v>21300</v>
      </c>
      <c r="C1013" s="4" t="s">
        <v>99</v>
      </c>
      <c r="E1013" s="9">
        <v>60</v>
      </c>
      <c r="F1013" s="9" t="s">
        <v>100</v>
      </c>
      <c r="G1013" s="9" t="s">
        <v>25</v>
      </c>
      <c r="H1013" s="11" t="s">
        <v>25</v>
      </c>
      <c r="I1013" s="4" t="s">
        <v>99</v>
      </c>
    </row>
    <row r="1014" spans="1:9">
      <c r="A1014">
        <v>1013</v>
      </c>
      <c r="B1014" s="1">
        <v>9675</v>
      </c>
      <c r="C1014" s="4" t="s">
        <v>96</v>
      </c>
      <c r="E1014" s="9">
        <v>92</v>
      </c>
      <c r="F1014" s="9" t="s">
        <v>100</v>
      </c>
      <c r="G1014" s="9" t="s">
        <v>25</v>
      </c>
      <c r="H1014" s="11" t="s">
        <v>25</v>
      </c>
      <c r="I1014" s="4" t="s">
        <v>99</v>
      </c>
    </row>
    <row r="1015" spans="1:9">
      <c r="A1015">
        <v>1014</v>
      </c>
      <c r="B1015" s="1">
        <v>18475</v>
      </c>
      <c r="C1015" s="4" t="s">
        <v>99</v>
      </c>
      <c r="E1015" s="9">
        <v>67</v>
      </c>
      <c r="F1015" s="9" t="s">
        <v>100</v>
      </c>
      <c r="G1015" s="9" t="s">
        <v>25</v>
      </c>
      <c r="H1015" s="11" t="s">
        <v>25</v>
      </c>
      <c r="I1015" s="4" t="s">
        <v>99</v>
      </c>
    </row>
    <row r="1016" spans="1:9">
      <c r="A1016">
        <v>1015</v>
      </c>
      <c r="B1016" s="1">
        <v>12000</v>
      </c>
      <c r="C1016" s="4" t="s">
        <v>96</v>
      </c>
      <c r="E1016" s="9">
        <v>85</v>
      </c>
      <c r="F1016" s="9" t="s">
        <v>97</v>
      </c>
      <c r="G1016" s="9" t="s">
        <v>25</v>
      </c>
      <c r="H1016" s="11" t="s">
        <v>25</v>
      </c>
      <c r="I1016" s="4" t="s">
        <v>96</v>
      </c>
    </row>
    <row r="1017" spans="1:9">
      <c r="A1017">
        <v>1016</v>
      </c>
      <c r="B1017" s="1">
        <v>9292</v>
      </c>
      <c r="C1017" s="4" t="s">
        <v>96</v>
      </c>
      <c r="E1017" s="9">
        <v>93</v>
      </c>
      <c r="F1017" s="9" t="s">
        <v>100</v>
      </c>
      <c r="G1017" s="9" t="s">
        <v>25</v>
      </c>
      <c r="H1017" s="11" t="s">
        <v>25</v>
      </c>
      <c r="I1017" s="4" t="s">
        <v>99</v>
      </c>
    </row>
    <row r="1018" spans="1:9">
      <c r="A1018">
        <v>1017</v>
      </c>
      <c r="B1018" s="1">
        <v>11028</v>
      </c>
      <c r="C1018" s="4" t="s">
        <v>96</v>
      </c>
      <c r="E1018" s="9">
        <v>88</v>
      </c>
      <c r="F1018" s="9" t="s">
        <v>100</v>
      </c>
      <c r="G1018" s="9" t="s">
        <v>25</v>
      </c>
      <c r="H1018" s="11" t="s">
        <v>25</v>
      </c>
      <c r="I1018" s="4" t="s">
        <v>96</v>
      </c>
    </row>
    <row r="1019" spans="1:9">
      <c r="A1019">
        <v>1018</v>
      </c>
      <c r="B1019" s="1">
        <v>32790</v>
      </c>
      <c r="C1019" s="4" t="s">
        <v>96</v>
      </c>
      <c r="E1019" s="9">
        <v>28</v>
      </c>
      <c r="F1019" s="9" t="s">
        <v>100</v>
      </c>
      <c r="G1019" s="9" t="s">
        <v>25</v>
      </c>
      <c r="H1019" s="11" t="s">
        <v>25</v>
      </c>
      <c r="I1019" s="4" t="s">
        <v>96</v>
      </c>
    </row>
    <row r="1020" spans="1:9">
      <c r="A1020">
        <v>1019</v>
      </c>
      <c r="B1020" s="1">
        <v>11813</v>
      </c>
      <c r="C1020" s="4" t="s">
        <v>96</v>
      </c>
      <c r="E1020" s="9">
        <v>86</v>
      </c>
      <c r="F1020" s="9" t="s">
        <v>97</v>
      </c>
      <c r="G1020" s="9" t="s">
        <v>25</v>
      </c>
      <c r="H1020" s="11" t="s">
        <v>25</v>
      </c>
      <c r="I1020" s="4" t="s">
        <v>99</v>
      </c>
    </row>
    <row r="1021" spans="1:9">
      <c r="A1021">
        <v>1020</v>
      </c>
      <c r="B1021" s="1">
        <v>12440</v>
      </c>
      <c r="C1021" s="4" t="s">
        <v>96</v>
      </c>
      <c r="E1021" s="9">
        <v>84</v>
      </c>
      <c r="F1021" s="9" t="s">
        <v>100</v>
      </c>
      <c r="G1021" s="9" t="s">
        <v>25</v>
      </c>
      <c r="H1021" s="11" t="s">
        <v>25</v>
      </c>
      <c r="I1021" s="4" t="s">
        <v>99</v>
      </c>
    </row>
    <row r="1022" spans="1:9">
      <c r="A1022">
        <v>1021</v>
      </c>
      <c r="B1022" s="1">
        <v>14837</v>
      </c>
      <c r="C1022" s="4" t="s">
        <v>96</v>
      </c>
      <c r="E1022" s="9">
        <v>77</v>
      </c>
      <c r="F1022" s="9" t="s">
        <v>97</v>
      </c>
      <c r="G1022" s="9" t="s">
        <v>25</v>
      </c>
      <c r="H1022" s="11" t="s">
        <v>25</v>
      </c>
      <c r="I1022" s="4" t="s">
        <v>99</v>
      </c>
    </row>
    <row r="1023" spans="1:9">
      <c r="A1023">
        <v>1022</v>
      </c>
      <c r="B1023" s="1">
        <v>12064</v>
      </c>
      <c r="C1023" s="4" t="s">
        <v>96</v>
      </c>
      <c r="E1023" s="9">
        <v>85</v>
      </c>
      <c r="F1023" s="9" t="s">
        <v>100</v>
      </c>
      <c r="G1023" s="9" t="s">
        <v>25</v>
      </c>
      <c r="H1023" s="11" t="s">
        <v>25</v>
      </c>
      <c r="I1023" s="4" t="s">
        <v>99</v>
      </c>
    </row>
    <row r="1024" spans="1:9">
      <c r="A1024">
        <v>1023</v>
      </c>
      <c r="B1024" s="1">
        <v>9895</v>
      </c>
      <c r="C1024" s="4" t="s">
        <v>96</v>
      </c>
      <c r="E1024" s="9">
        <v>91</v>
      </c>
      <c r="F1024" s="9" t="s">
        <v>97</v>
      </c>
      <c r="G1024" s="9" t="s">
        <v>25</v>
      </c>
      <c r="H1024" s="11" t="s">
        <v>25</v>
      </c>
      <c r="I1024" s="4" t="s">
        <v>99</v>
      </c>
    </row>
    <row r="1025" spans="1:9">
      <c r="A1025">
        <v>1024</v>
      </c>
      <c r="B1025" s="1">
        <v>13085</v>
      </c>
      <c r="C1025" s="4" t="s">
        <v>96</v>
      </c>
      <c r="E1025" s="9">
        <v>82</v>
      </c>
      <c r="F1025" s="9" t="s">
        <v>100</v>
      </c>
      <c r="G1025" s="9" t="s">
        <v>25</v>
      </c>
      <c r="H1025" s="11" t="s">
        <v>25</v>
      </c>
      <c r="I1025" s="4" t="s">
        <v>96</v>
      </c>
    </row>
    <row r="1026" spans="1:9">
      <c r="A1026">
        <v>1025</v>
      </c>
      <c r="B1026" s="1">
        <v>19929</v>
      </c>
      <c r="C1026" s="4" t="s">
        <v>99</v>
      </c>
      <c r="E1026" s="9">
        <v>64</v>
      </c>
      <c r="F1026" s="9" t="s">
        <v>97</v>
      </c>
      <c r="G1026" s="9" t="s">
        <v>25</v>
      </c>
      <c r="H1026" s="11" t="s">
        <v>25</v>
      </c>
      <c r="I1026" s="4" t="s">
        <v>99</v>
      </c>
    </row>
    <row r="1027" spans="1:9">
      <c r="A1027">
        <v>1026</v>
      </c>
      <c r="B1027" s="1">
        <v>12762</v>
      </c>
      <c r="C1027" s="4" t="s">
        <v>96</v>
      </c>
      <c r="E1027" s="9">
        <v>83</v>
      </c>
      <c r="F1027" s="9" t="s">
        <v>100</v>
      </c>
      <c r="G1027" s="9" t="s">
        <v>25</v>
      </c>
      <c r="H1027" s="11" t="s">
        <v>25</v>
      </c>
      <c r="I1027" s="4" t="s">
        <v>99</v>
      </c>
    </row>
    <row r="1028" spans="1:9">
      <c r="A1028">
        <v>1027</v>
      </c>
      <c r="B1028" s="1">
        <v>15317</v>
      </c>
      <c r="C1028" s="4" t="s">
        <v>96</v>
      </c>
      <c r="E1028" s="9">
        <v>76</v>
      </c>
      <c r="F1028" s="9" t="s">
        <v>100</v>
      </c>
      <c r="G1028" s="9" t="s">
        <v>25</v>
      </c>
      <c r="H1028" s="11" t="s">
        <v>25</v>
      </c>
      <c r="I1028" s="4" t="s">
        <v>99</v>
      </c>
    </row>
    <row r="1029" spans="1:9">
      <c r="A1029">
        <v>1028</v>
      </c>
      <c r="B1029" s="1">
        <v>15590</v>
      </c>
      <c r="C1029" s="4" t="s">
        <v>96</v>
      </c>
      <c r="E1029" s="9">
        <v>75</v>
      </c>
      <c r="F1029" s="9" t="s">
        <v>100</v>
      </c>
      <c r="G1029" s="9" t="s">
        <v>25</v>
      </c>
      <c r="H1029" s="11" t="s">
        <v>25</v>
      </c>
      <c r="I1029" s="4" t="s">
        <v>99</v>
      </c>
    </row>
    <row r="1030" spans="1:9">
      <c r="A1030">
        <v>1029</v>
      </c>
      <c r="B1030" s="1">
        <v>10791</v>
      </c>
      <c r="C1030" s="4" t="s">
        <v>96</v>
      </c>
      <c r="E1030" s="9">
        <v>89</v>
      </c>
      <c r="F1030" s="9" t="s">
        <v>97</v>
      </c>
      <c r="G1030" s="9" t="s">
        <v>25</v>
      </c>
      <c r="H1030" s="11" t="s">
        <v>25</v>
      </c>
      <c r="I1030" s="4" t="s">
        <v>99</v>
      </c>
    </row>
    <row r="1031" spans="1:9">
      <c r="A1031">
        <v>1030</v>
      </c>
      <c r="B1031" s="1">
        <v>19513</v>
      </c>
      <c r="C1031" s="4" t="s">
        <v>99</v>
      </c>
      <c r="E1031" s="9">
        <v>65</v>
      </c>
      <c r="F1031" s="9" t="s">
        <v>97</v>
      </c>
      <c r="G1031" s="9" t="s">
        <v>25</v>
      </c>
      <c r="H1031" s="11" t="s">
        <v>25</v>
      </c>
      <c r="I1031" s="4" t="s">
        <v>99</v>
      </c>
    </row>
    <row r="1032" spans="1:9">
      <c r="A1032">
        <v>1031</v>
      </c>
      <c r="B1032" s="1">
        <v>9978</v>
      </c>
      <c r="C1032" s="4" t="s">
        <v>96</v>
      </c>
      <c r="E1032" s="9">
        <v>91</v>
      </c>
      <c r="F1032" s="9" t="s">
        <v>100</v>
      </c>
      <c r="G1032" s="9" t="s">
        <v>25</v>
      </c>
      <c r="H1032" s="11" t="s">
        <v>25</v>
      </c>
      <c r="I1032" s="4" t="s">
        <v>99</v>
      </c>
    </row>
    <row r="1033" spans="1:9">
      <c r="A1033">
        <v>1032</v>
      </c>
      <c r="B1033" s="1">
        <v>14403</v>
      </c>
      <c r="C1033" s="4" t="s">
        <v>96</v>
      </c>
      <c r="E1033" s="9">
        <v>79</v>
      </c>
      <c r="F1033" s="9" t="s">
        <v>100</v>
      </c>
      <c r="G1033" s="9" t="s">
        <v>25</v>
      </c>
      <c r="H1033" s="11" t="s">
        <v>25</v>
      </c>
      <c r="I1033" s="4" t="s">
        <v>99</v>
      </c>
    </row>
    <row r="1034" spans="1:9">
      <c r="A1034">
        <v>1033</v>
      </c>
      <c r="B1034" s="1">
        <v>14429</v>
      </c>
      <c r="C1034" s="4" t="s">
        <v>96</v>
      </c>
      <c r="E1034" s="9">
        <v>80</v>
      </c>
      <c r="F1034" s="9" t="s">
        <v>97</v>
      </c>
      <c r="G1034" s="9" t="s">
        <v>25</v>
      </c>
      <c r="H1034" s="11" t="s">
        <v>25</v>
      </c>
      <c r="I1034" s="4" t="s">
        <v>99</v>
      </c>
    </row>
    <row r="1035" spans="1:9">
      <c r="A1035">
        <v>1034</v>
      </c>
      <c r="B1035" s="1">
        <v>14059</v>
      </c>
      <c r="C1035" s="4" t="s">
        <v>96</v>
      </c>
      <c r="E1035" s="9">
        <v>80</v>
      </c>
      <c r="F1035" s="9" t="s">
        <v>100</v>
      </c>
      <c r="G1035" s="9" t="s">
        <v>25</v>
      </c>
      <c r="H1035" s="11" t="s">
        <v>25</v>
      </c>
      <c r="I1035" s="4" t="s">
        <v>99</v>
      </c>
    </row>
    <row r="1036" spans="1:9">
      <c r="A1036">
        <v>1035</v>
      </c>
      <c r="B1036" s="1">
        <v>19232</v>
      </c>
      <c r="C1036" s="4" t="s">
        <v>99</v>
      </c>
      <c r="E1036" s="9">
        <v>65</v>
      </c>
      <c r="F1036" s="9" t="s">
        <v>100</v>
      </c>
      <c r="G1036" s="9" t="s">
        <v>25</v>
      </c>
      <c r="H1036" s="11" t="s">
        <v>25</v>
      </c>
      <c r="I1036" s="4" t="s">
        <v>99</v>
      </c>
    </row>
    <row r="1037" spans="1:9">
      <c r="A1037">
        <v>1036</v>
      </c>
      <c r="B1037" s="1">
        <v>14624</v>
      </c>
      <c r="C1037" s="4" t="s">
        <v>96</v>
      </c>
      <c r="E1037" s="9">
        <v>78</v>
      </c>
      <c r="F1037" s="9" t="s">
        <v>97</v>
      </c>
      <c r="G1037" s="9" t="s">
        <v>25</v>
      </c>
      <c r="H1037" s="11" t="s">
        <v>25</v>
      </c>
      <c r="I1037" s="4" t="s">
        <v>99</v>
      </c>
    </row>
    <row r="1038" spans="1:9">
      <c r="A1038">
        <v>1037</v>
      </c>
      <c r="B1038" s="1">
        <v>13162</v>
      </c>
      <c r="C1038" s="4" t="s">
        <v>96</v>
      </c>
      <c r="E1038" s="9">
        <v>82</v>
      </c>
      <c r="F1038" s="9" t="s">
        <v>97</v>
      </c>
      <c r="G1038" s="9" t="s">
        <v>25</v>
      </c>
      <c r="H1038" s="11" t="s">
        <v>25</v>
      </c>
      <c r="I1038" s="4" t="s">
        <v>99</v>
      </c>
    </row>
    <row r="1039" spans="1:9">
      <c r="A1039">
        <v>1038</v>
      </c>
      <c r="B1039" s="1">
        <v>15788</v>
      </c>
      <c r="C1039" s="4" t="s">
        <v>96</v>
      </c>
      <c r="E1039" s="9">
        <v>75</v>
      </c>
      <c r="F1039" s="9" t="s">
        <v>97</v>
      </c>
      <c r="G1039" s="9" t="s">
        <v>25</v>
      </c>
      <c r="H1039" s="11" t="s">
        <v>25</v>
      </c>
      <c r="I1039" s="4" t="s">
        <v>99</v>
      </c>
    </row>
    <row r="1040" spans="1:9">
      <c r="A1040">
        <v>1039</v>
      </c>
      <c r="B1040" s="1">
        <v>19620</v>
      </c>
      <c r="C1040" s="4" t="s">
        <v>99</v>
      </c>
      <c r="E1040" s="9">
        <v>64</v>
      </c>
      <c r="F1040" s="9" t="s">
        <v>97</v>
      </c>
      <c r="G1040" s="9" t="s">
        <v>25</v>
      </c>
      <c r="H1040" s="11" t="s">
        <v>25</v>
      </c>
      <c r="I1040" s="4" t="s">
        <v>99</v>
      </c>
    </row>
    <row r="1041" spans="1:9">
      <c r="A1041">
        <v>1040</v>
      </c>
      <c r="B1041" s="1">
        <v>8755</v>
      </c>
      <c r="C1041" s="4" t="s">
        <v>96</v>
      </c>
      <c r="E1041" s="9">
        <v>94</v>
      </c>
      <c r="F1041" s="9" t="s">
        <v>97</v>
      </c>
      <c r="G1041" s="9" t="s">
        <v>25</v>
      </c>
      <c r="H1041" s="11" t="s">
        <v>25</v>
      </c>
      <c r="I1041" s="4" t="s">
        <v>99</v>
      </c>
    </row>
    <row r="1042" spans="1:9">
      <c r="A1042">
        <v>1041</v>
      </c>
      <c r="B1042" s="1">
        <v>15569</v>
      </c>
      <c r="C1042" s="4" t="s">
        <v>96</v>
      </c>
      <c r="E1042" s="9">
        <v>75</v>
      </c>
      <c r="F1042" s="9" t="s">
        <v>100</v>
      </c>
      <c r="G1042" s="9" t="s">
        <v>25</v>
      </c>
      <c r="H1042" s="11" t="s">
        <v>25</v>
      </c>
      <c r="I1042" s="4" t="s">
        <v>96</v>
      </c>
    </row>
    <row r="1043" spans="1:9">
      <c r="A1043">
        <v>1042</v>
      </c>
      <c r="B1043" s="1">
        <v>13664</v>
      </c>
      <c r="C1043" s="4" t="s">
        <v>96</v>
      </c>
      <c r="E1043" s="9">
        <v>81</v>
      </c>
      <c r="F1043" s="9" t="s">
        <v>97</v>
      </c>
      <c r="G1043" s="9" t="s">
        <v>25</v>
      </c>
      <c r="H1043" s="11" t="s">
        <v>25</v>
      </c>
      <c r="I1043" s="4" t="s">
        <v>99</v>
      </c>
    </row>
    <row r="1044" spans="1:9">
      <c r="A1044">
        <v>1043</v>
      </c>
      <c r="B1044" s="1">
        <v>22622</v>
      </c>
      <c r="C1044" s="4" t="s">
        <v>99</v>
      </c>
      <c r="E1044" s="9">
        <v>56</v>
      </c>
      <c r="F1044" s="9" t="s">
        <v>97</v>
      </c>
      <c r="G1044" s="9" t="s">
        <v>25</v>
      </c>
      <c r="H1044" s="11" t="s">
        <v>25</v>
      </c>
      <c r="I1044" s="4" t="s">
        <v>96</v>
      </c>
    </row>
    <row r="1045" spans="1:9">
      <c r="A1045">
        <v>1044</v>
      </c>
      <c r="B1045" s="1">
        <v>9970</v>
      </c>
      <c r="C1045" s="4" t="s">
        <v>96</v>
      </c>
      <c r="E1045" s="9">
        <v>91</v>
      </c>
      <c r="F1045" s="9" t="s">
        <v>100</v>
      </c>
      <c r="G1045" s="9" t="s">
        <v>25</v>
      </c>
      <c r="H1045" s="11" t="s">
        <v>25</v>
      </c>
      <c r="I1045" s="4" t="s">
        <v>99</v>
      </c>
    </row>
    <row r="1046" spans="1:9">
      <c r="A1046">
        <v>1045</v>
      </c>
      <c r="B1046" s="1">
        <v>17899</v>
      </c>
      <c r="C1046" s="4" t="s">
        <v>99</v>
      </c>
      <c r="E1046" s="9">
        <v>69</v>
      </c>
      <c r="F1046" s="9" t="s">
        <v>100</v>
      </c>
      <c r="G1046" s="9" t="s">
        <v>25</v>
      </c>
      <c r="H1046" s="11" t="s">
        <v>25</v>
      </c>
      <c r="I1046" s="4" t="s">
        <v>99</v>
      </c>
    </row>
    <row r="1047" spans="1:9">
      <c r="A1047">
        <v>1046</v>
      </c>
      <c r="B1047" s="1">
        <v>14525</v>
      </c>
      <c r="C1047" s="4" t="s">
        <v>96</v>
      </c>
      <c r="E1047" s="9">
        <v>78</v>
      </c>
      <c r="F1047" s="9" t="s">
        <v>100</v>
      </c>
      <c r="G1047" s="9" t="s">
        <v>25</v>
      </c>
      <c r="H1047" s="11" t="s">
        <v>25</v>
      </c>
      <c r="I1047" s="4" t="s">
        <v>99</v>
      </c>
    </row>
    <row r="1048" spans="1:9">
      <c r="A1048">
        <v>1047</v>
      </c>
      <c r="B1048" s="1">
        <v>10175</v>
      </c>
      <c r="C1048" s="4" t="s">
        <v>96</v>
      </c>
      <c r="E1048" s="9">
        <v>90</v>
      </c>
      <c r="F1048" s="9" t="s">
        <v>97</v>
      </c>
      <c r="G1048" s="9" t="s">
        <v>25</v>
      </c>
      <c r="H1048" s="11" t="s">
        <v>25</v>
      </c>
      <c r="I1048" s="4" t="s">
        <v>99</v>
      </c>
    </row>
    <row r="1049" spans="1:9">
      <c r="A1049">
        <v>1048</v>
      </c>
      <c r="B1049" s="1">
        <v>10751</v>
      </c>
      <c r="C1049" s="4" t="s">
        <v>96</v>
      </c>
      <c r="E1049" s="9">
        <v>88</v>
      </c>
      <c r="F1049" s="9" t="s">
        <v>97</v>
      </c>
      <c r="G1049" s="9" t="s">
        <v>25</v>
      </c>
      <c r="H1049" s="11" t="s">
        <v>25</v>
      </c>
      <c r="I1049" s="4" t="s">
        <v>99</v>
      </c>
    </row>
    <row r="1050" spans="1:9">
      <c r="A1050">
        <v>1049</v>
      </c>
      <c r="B1050" s="1">
        <v>16355</v>
      </c>
      <c r="C1050" s="4" t="s">
        <v>96</v>
      </c>
      <c r="E1050" s="9">
        <v>73</v>
      </c>
      <c r="F1050" s="9" t="s">
        <v>97</v>
      </c>
      <c r="G1050" s="9" t="s">
        <v>25</v>
      </c>
      <c r="H1050" s="11" t="s">
        <v>25</v>
      </c>
      <c r="I1050" s="4" t="s">
        <v>99</v>
      </c>
    </row>
    <row r="1051" spans="1:9">
      <c r="A1051">
        <v>1050</v>
      </c>
      <c r="B1051" s="1">
        <v>12487</v>
      </c>
      <c r="C1051" s="4" t="s">
        <v>96</v>
      </c>
      <c r="E1051" s="9">
        <v>84</v>
      </c>
      <c r="F1051" s="9" t="s">
        <v>97</v>
      </c>
      <c r="G1051" s="9" t="s">
        <v>25</v>
      </c>
      <c r="H1051" s="11" t="s">
        <v>25</v>
      </c>
      <c r="I1051" s="4" t="s">
        <v>99</v>
      </c>
    </row>
    <row r="1052" spans="1:9">
      <c r="A1052">
        <v>1051</v>
      </c>
      <c r="B1052" s="1">
        <v>14318</v>
      </c>
      <c r="C1052" s="4" t="s">
        <v>96</v>
      </c>
      <c r="E1052" s="9">
        <v>79</v>
      </c>
      <c r="F1052" s="9" t="s">
        <v>100</v>
      </c>
      <c r="G1052" s="9" t="s">
        <v>25</v>
      </c>
      <c r="H1052" s="11" t="s">
        <v>25</v>
      </c>
      <c r="I1052" s="4" t="s">
        <v>99</v>
      </c>
    </row>
    <row r="1053" spans="1:9">
      <c r="A1053">
        <v>1052</v>
      </c>
      <c r="B1053" s="1">
        <v>15159</v>
      </c>
      <c r="C1053" s="4" t="s">
        <v>96</v>
      </c>
      <c r="E1053" s="9">
        <v>77</v>
      </c>
      <c r="F1053" s="9" t="s">
        <v>100</v>
      </c>
      <c r="G1053" s="9" t="s">
        <v>25</v>
      </c>
      <c r="H1053" s="11" t="s">
        <v>25</v>
      </c>
      <c r="I1053" s="4" t="s">
        <v>99</v>
      </c>
    </row>
    <row r="1054" spans="1:9">
      <c r="A1054">
        <v>1053</v>
      </c>
      <c r="B1054" s="1">
        <v>10416</v>
      </c>
      <c r="C1054" s="4" t="s">
        <v>96</v>
      </c>
      <c r="E1054" s="9">
        <v>90</v>
      </c>
      <c r="F1054" s="9" t="s">
        <v>97</v>
      </c>
      <c r="G1054" s="9" t="s">
        <v>25</v>
      </c>
      <c r="H1054" s="11" t="s">
        <v>25</v>
      </c>
      <c r="I1054" s="4" t="s">
        <v>99</v>
      </c>
    </row>
    <row r="1055" spans="1:9">
      <c r="A1055">
        <v>1054</v>
      </c>
      <c r="B1055" s="1">
        <v>18964</v>
      </c>
      <c r="C1055" s="4" t="s">
        <v>99</v>
      </c>
      <c r="E1055" s="9">
        <v>66</v>
      </c>
      <c r="F1055" s="9" t="s">
        <v>97</v>
      </c>
      <c r="G1055" s="9" t="s">
        <v>25</v>
      </c>
      <c r="H1055" s="11" t="s">
        <v>25</v>
      </c>
      <c r="I1055" s="4" t="s">
        <v>96</v>
      </c>
    </row>
    <row r="1056" spans="1:9">
      <c r="A1056">
        <v>1055</v>
      </c>
      <c r="B1056" s="1">
        <v>9434</v>
      </c>
      <c r="C1056" s="4" t="s">
        <v>96</v>
      </c>
      <c r="E1056" s="9">
        <v>92</v>
      </c>
      <c r="F1056" s="9" t="s">
        <v>97</v>
      </c>
      <c r="G1056" s="9" t="s">
        <v>25</v>
      </c>
      <c r="H1056" s="11" t="s">
        <v>25</v>
      </c>
      <c r="I1056" s="4" t="s">
        <v>99</v>
      </c>
    </row>
    <row r="1057" spans="1:9">
      <c r="A1057">
        <v>1056</v>
      </c>
      <c r="B1057" s="1">
        <v>14502</v>
      </c>
      <c r="C1057" s="4" t="s">
        <v>96</v>
      </c>
      <c r="E1057" s="9">
        <v>78</v>
      </c>
      <c r="F1057" s="9" t="s">
        <v>97</v>
      </c>
      <c r="G1057" s="9" t="s">
        <v>25</v>
      </c>
      <c r="H1057" s="11" t="s">
        <v>25</v>
      </c>
      <c r="I1057" s="4" t="s">
        <v>99</v>
      </c>
    </row>
    <row r="1058" spans="1:9">
      <c r="A1058">
        <v>1057</v>
      </c>
      <c r="B1058" s="1">
        <v>13883</v>
      </c>
      <c r="C1058" s="4" t="s">
        <v>96</v>
      </c>
      <c r="E1058" s="9">
        <v>80</v>
      </c>
      <c r="F1058" s="9" t="s">
        <v>100</v>
      </c>
      <c r="G1058" s="9" t="s">
        <v>25</v>
      </c>
      <c r="H1058" s="11" t="s">
        <v>25</v>
      </c>
      <c r="I1058" s="4" t="s">
        <v>99</v>
      </c>
    </row>
    <row r="1059" spans="1:9">
      <c r="A1059">
        <v>1058</v>
      </c>
      <c r="B1059" s="1">
        <v>16671</v>
      </c>
      <c r="C1059" s="4" t="s">
        <v>96</v>
      </c>
      <c r="E1059" s="9">
        <v>73</v>
      </c>
      <c r="F1059" s="9" t="s">
        <v>100</v>
      </c>
      <c r="G1059" s="9" t="s">
        <v>25</v>
      </c>
      <c r="H1059" s="11" t="s">
        <v>25</v>
      </c>
      <c r="I1059" s="4" t="s">
        <v>99</v>
      </c>
    </row>
    <row r="1060" spans="1:9">
      <c r="A1060">
        <v>1059</v>
      </c>
      <c r="B1060" s="1">
        <v>8255</v>
      </c>
      <c r="C1060" s="4" t="s">
        <v>96</v>
      </c>
      <c r="E1060" s="9">
        <v>95</v>
      </c>
      <c r="F1060" s="9" t="s">
        <v>97</v>
      </c>
      <c r="G1060" s="9" t="s">
        <v>25</v>
      </c>
      <c r="H1060" s="11" t="s">
        <v>25</v>
      </c>
      <c r="I1060" s="4" t="s">
        <v>96</v>
      </c>
    </row>
    <row r="1061" spans="1:9">
      <c r="A1061">
        <v>1060</v>
      </c>
      <c r="B1061" s="1">
        <v>14694</v>
      </c>
      <c r="C1061" s="4" t="s">
        <v>96</v>
      </c>
      <c r="E1061" s="9">
        <v>78</v>
      </c>
      <c r="F1061" s="9" t="s">
        <v>100</v>
      </c>
      <c r="G1061" s="9" t="s">
        <v>25</v>
      </c>
      <c r="H1061" s="11" t="s">
        <v>25</v>
      </c>
      <c r="I1061" s="4" t="s">
        <v>99</v>
      </c>
    </row>
    <row r="1062" spans="1:9">
      <c r="A1062">
        <v>1061</v>
      </c>
      <c r="B1062" s="1">
        <v>6888</v>
      </c>
      <c r="C1062" s="4" t="s">
        <v>96</v>
      </c>
      <c r="E1062" s="9">
        <v>99</v>
      </c>
      <c r="F1062" s="9" t="s">
        <v>97</v>
      </c>
      <c r="G1062" s="9" t="s">
        <v>25</v>
      </c>
      <c r="H1062" s="11" t="s">
        <v>25</v>
      </c>
      <c r="I1062" s="4" t="s">
        <v>99</v>
      </c>
    </row>
    <row r="1063" spans="1:9">
      <c r="A1063">
        <v>1062</v>
      </c>
      <c r="B1063" s="1">
        <v>24708</v>
      </c>
      <c r="C1063" s="4" t="s">
        <v>96</v>
      </c>
      <c r="E1063" s="9">
        <v>50</v>
      </c>
      <c r="F1063" s="9" t="s">
        <v>97</v>
      </c>
      <c r="G1063" s="9" t="s">
        <v>25</v>
      </c>
      <c r="H1063" s="11" t="s">
        <v>25</v>
      </c>
      <c r="I1063" s="4" t="s">
        <v>96</v>
      </c>
    </row>
    <row r="1064" spans="1:9">
      <c r="A1064">
        <v>1063</v>
      </c>
      <c r="B1064" s="1">
        <v>10036</v>
      </c>
      <c r="C1064" s="4" t="s">
        <v>96</v>
      </c>
      <c r="E1064" s="9">
        <v>91</v>
      </c>
      <c r="F1064" s="9" t="s">
        <v>97</v>
      </c>
      <c r="G1064" s="9" t="s">
        <v>25</v>
      </c>
      <c r="H1064" s="11" t="s">
        <v>25</v>
      </c>
      <c r="I1064" s="4" t="s">
        <v>99</v>
      </c>
    </row>
    <row r="1065" spans="1:9">
      <c r="A1065">
        <v>1064</v>
      </c>
      <c r="B1065" s="1">
        <v>16962</v>
      </c>
      <c r="C1065" s="4" t="s">
        <v>99</v>
      </c>
      <c r="E1065" s="9">
        <v>72</v>
      </c>
      <c r="F1065" s="9" t="s">
        <v>97</v>
      </c>
      <c r="G1065" s="9" t="s">
        <v>25</v>
      </c>
      <c r="H1065" s="11" t="s">
        <v>25</v>
      </c>
      <c r="I1065" s="4" t="s">
        <v>99</v>
      </c>
    </row>
    <row r="1066" spans="1:9">
      <c r="A1066">
        <v>1065</v>
      </c>
      <c r="B1066" s="1">
        <v>10761</v>
      </c>
      <c r="C1066" s="4" t="s">
        <v>96</v>
      </c>
      <c r="E1066" s="9">
        <v>89</v>
      </c>
      <c r="F1066" s="9" t="s">
        <v>100</v>
      </c>
      <c r="G1066" s="9" t="s">
        <v>25</v>
      </c>
      <c r="H1066" s="11" t="s">
        <v>25</v>
      </c>
      <c r="I1066" s="4" t="s">
        <v>99</v>
      </c>
    </row>
    <row r="1067" spans="1:9">
      <c r="A1067">
        <v>1066</v>
      </c>
      <c r="B1067" s="1">
        <v>15550</v>
      </c>
      <c r="C1067" s="4" t="s">
        <v>96</v>
      </c>
      <c r="E1067" s="9">
        <v>77</v>
      </c>
      <c r="F1067" s="9" t="s">
        <v>97</v>
      </c>
      <c r="G1067" s="9" t="s">
        <v>25</v>
      </c>
      <c r="H1067" s="11" t="s">
        <v>25</v>
      </c>
      <c r="I1067" s="4" t="s">
        <v>99</v>
      </c>
    </row>
    <row r="1068" spans="1:9">
      <c r="A1068">
        <v>1067</v>
      </c>
      <c r="B1068" s="1">
        <v>11209</v>
      </c>
      <c r="C1068" s="4" t="s">
        <v>96</v>
      </c>
      <c r="E1068" s="9">
        <v>87</v>
      </c>
      <c r="F1068" s="9" t="s">
        <v>97</v>
      </c>
      <c r="G1068" s="9" t="s">
        <v>25</v>
      </c>
      <c r="H1068" s="11" t="s">
        <v>25</v>
      </c>
      <c r="I1068" s="4" t="s">
        <v>99</v>
      </c>
    </row>
    <row r="1069" spans="1:9">
      <c r="A1069">
        <v>1068</v>
      </c>
      <c r="B1069" s="1">
        <v>28342</v>
      </c>
      <c r="C1069" s="4" t="s">
        <v>96</v>
      </c>
      <c r="E1069" s="9">
        <v>40</v>
      </c>
      <c r="F1069" s="9" t="s">
        <v>100</v>
      </c>
      <c r="G1069" s="9" t="s">
        <v>25</v>
      </c>
      <c r="H1069" s="11" t="s">
        <v>25</v>
      </c>
      <c r="I1069" s="4" t="s">
        <v>96</v>
      </c>
    </row>
    <row r="1070" spans="1:9">
      <c r="A1070">
        <v>1069</v>
      </c>
      <c r="B1070" s="1">
        <v>22192</v>
      </c>
      <c r="C1070" s="4" t="s">
        <v>99</v>
      </c>
      <c r="E1070" s="9">
        <v>57</v>
      </c>
      <c r="F1070" s="9" t="s">
        <v>100</v>
      </c>
      <c r="G1070" s="9" t="s">
        <v>25</v>
      </c>
      <c r="H1070" s="11" t="s">
        <v>25</v>
      </c>
      <c r="I1070" s="4" t="s">
        <v>99</v>
      </c>
    </row>
    <row r="1071" spans="1:9">
      <c r="A1071">
        <v>1070</v>
      </c>
      <c r="B1071" s="1">
        <v>19105</v>
      </c>
      <c r="C1071" s="4" t="s">
        <v>99</v>
      </c>
      <c r="E1071" s="9">
        <v>66</v>
      </c>
      <c r="F1071" s="9" t="s">
        <v>100</v>
      </c>
      <c r="G1071" s="9" t="s">
        <v>25</v>
      </c>
      <c r="H1071" s="11" t="s">
        <v>25</v>
      </c>
      <c r="I1071" s="4" t="s">
        <v>99</v>
      </c>
    </row>
    <row r="1072" spans="1:9">
      <c r="A1072">
        <v>1071</v>
      </c>
      <c r="B1072" s="1">
        <v>9937</v>
      </c>
      <c r="C1072" s="4" t="s">
        <v>96</v>
      </c>
      <c r="E1072" s="9">
        <v>91</v>
      </c>
      <c r="F1072" s="9" t="s">
        <v>97</v>
      </c>
      <c r="G1072" s="9" t="s">
        <v>25</v>
      </c>
      <c r="H1072" s="11" t="s">
        <v>25</v>
      </c>
      <c r="I1072" s="4" t="s">
        <v>99</v>
      </c>
    </row>
    <row r="1073" spans="1:9">
      <c r="A1073">
        <v>1072</v>
      </c>
      <c r="B1073" s="1">
        <v>12131</v>
      </c>
      <c r="C1073" s="4" t="s">
        <v>96</v>
      </c>
      <c r="E1073" s="9">
        <v>83</v>
      </c>
      <c r="F1073" s="9" t="s">
        <v>100</v>
      </c>
      <c r="G1073" s="9" t="s">
        <v>25</v>
      </c>
      <c r="H1073" s="11" t="s">
        <v>25</v>
      </c>
      <c r="I1073" s="4" t="s">
        <v>99</v>
      </c>
    </row>
    <row r="1074" spans="1:9">
      <c r="A1074">
        <v>1073</v>
      </c>
      <c r="B1074" s="1">
        <v>19827</v>
      </c>
      <c r="C1074" s="4" t="s">
        <v>99</v>
      </c>
      <c r="E1074" s="9">
        <v>64</v>
      </c>
      <c r="F1074" s="9" t="s">
        <v>97</v>
      </c>
      <c r="G1074" s="9" t="s">
        <v>25</v>
      </c>
      <c r="H1074" s="11" t="s">
        <v>25</v>
      </c>
      <c r="I1074" s="4" t="s">
        <v>99</v>
      </c>
    </row>
    <row r="1075" spans="1:9">
      <c r="A1075">
        <v>1074</v>
      </c>
      <c r="B1075" s="1">
        <v>19425</v>
      </c>
      <c r="C1075" s="4" t="s">
        <v>99</v>
      </c>
      <c r="E1075" s="9">
        <v>65</v>
      </c>
      <c r="F1075" s="9" t="s">
        <v>97</v>
      </c>
      <c r="G1075" s="9" t="s">
        <v>25</v>
      </c>
      <c r="H1075" s="11" t="s">
        <v>25</v>
      </c>
      <c r="I1075" s="4" t="s">
        <v>99</v>
      </c>
    </row>
    <row r="1076" spans="1:9">
      <c r="A1076">
        <v>1075</v>
      </c>
      <c r="B1076" s="1">
        <v>9310</v>
      </c>
      <c r="C1076" s="4" t="s">
        <v>96</v>
      </c>
      <c r="E1076" s="9">
        <v>93</v>
      </c>
      <c r="F1076" s="9" t="s">
        <v>97</v>
      </c>
      <c r="G1076" s="9" t="s">
        <v>25</v>
      </c>
      <c r="H1076" s="11" t="s">
        <v>25</v>
      </c>
      <c r="I1076" s="4" t="s">
        <v>99</v>
      </c>
    </row>
    <row r="1077" spans="1:9">
      <c r="A1077">
        <v>1076</v>
      </c>
      <c r="B1077" s="1">
        <v>8920</v>
      </c>
      <c r="C1077" s="4" t="s">
        <v>96</v>
      </c>
      <c r="E1077" s="9">
        <v>94</v>
      </c>
      <c r="F1077" s="9" t="s">
        <v>97</v>
      </c>
      <c r="G1077" s="9" t="s">
        <v>25</v>
      </c>
      <c r="H1077" s="11" t="s">
        <v>25</v>
      </c>
      <c r="I1077" s="4" t="s">
        <v>99</v>
      </c>
    </row>
    <row r="1078" spans="1:9">
      <c r="A1078">
        <v>1077</v>
      </c>
      <c r="B1078" s="1">
        <v>17928</v>
      </c>
      <c r="C1078" s="4" t="s">
        <v>99</v>
      </c>
      <c r="E1078" s="9">
        <v>69</v>
      </c>
      <c r="F1078" s="9" t="s">
        <v>97</v>
      </c>
      <c r="G1078" s="9" t="s">
        <v>25</v>
      </c>
      <c r="H1078" s="11" t="s">
        <v>25</v>
      </c>
      <c r="I1078" s="4" t="s">
        <v>96</v>
      </c>
    </row>
    <row r="1079" spans="1:9">
      <c r="A1079">
        <v>1078</v>
      </c>
      <c r="B1079" s="1">
        <v>15506</v>
      </c>
      <c r="C1079" s="4" t="s">
        <v>96</v>
      </c>
      <c r="E1079" s="9">
        <v>76</v>
      </c>
      <c r="F1079" s="9" t="s">
        <v>97</v>
      </c>
      <c r="G1079" s="9" t="s">
        <v>25</v>
      </c>
      <c r="H1079" s="11" t="s">
        <v>25</v>
      </c>
      <c r="I1079" s="4" t="s">
        <v>99</v>
      </c>
    </row>
    <row r="1080" spans="1:9">
      <c r="A1080">
        <v>1079</v>
      </c>
      <c r="B1080" s="1">
        <v>11567</v>
      </c>
      <c r="C1080" s="4" t="s">
        <v>96</v>
      </c>
      <c r="E1080" s="9">
        <v>86</v>
      </c>
      <c r="F1080" s="9" t="s">
        <v>97</v>
      </c>
      <c r="G1080" s="9" t="s">
        <v>25</v>
      </c>
      <c r="H1080" s="11" t="s">
        <v>25</v>
      </c>
      <c r="I1080" s="4" t="s">
        <v>99</v>
      </c>
    </row>
    <row r="1081" spans="1:9">
      <c r="A1081">
        <v>1080</v>
      </c>
      <c r="B1081" s="1">
        <v>15979</v>
      </c>
      <c r="C1081" s="4" t="s">
        <v>96</v>
      </c>
      <c r="E1081" s="9">
        <v>74</v>
      </c>
      <c r="F1081" s="9" t="s">
        <v>100</v>
      </c>
      <c r="G1081" s="9" t="s">
        <v>25</v>
      </c>
      <c r="H1081" s="11" t="s">
        <v>25</v>
      </c>
      <c r="I1081" s="4" t="s">
        <v>99</v>
      </c>
    </row>
    <row r="1082" spans="1:9">
      <c r="A1082">
        <v>1081</v>
      </c>
      <c r="B1082" s="1">
        <v>18020</v>
      </c>
      <c r="C1082" s="4" t="s">
        <v>99</v>
      </c>
      <c r="E1082" s="9">
        <v>69</v>
      </c>
      <c r="F1082" s="9" t="s">
        <v>97</v>
      </c>
      <c r="G1082" s="9" t="s">
        <v>25</v>
      </c>
      <c r="H1082" s="11" t="s">
        <v>25</v>
      </c>
      <c r="I1082" s="4" t="s">
        <v>99</v>
      </c>
    </row>
    <row r="1083" spans="1:9">
      <c r="A1083">
        <v>1082</v>
      </c>
      <c r="B1083" s="1">
        <v>17698</v>
      </c>
      <c r="C1083" s="4" t="s">
        <v>99</v>
      </c>
      <c r="E1083" s="9">
        <v>70</v>
      </c>
      <c r="F1083" s="9" t="s">
        <v>97</v>
      </c>
      <c r="G1083" s="9" t="s">
        <v>25</v>
      </c>
      <c r="H1083" s="11" t="s">
        <v>25</v>
      </c>
      <c r="I1083" s="4" t="s">
        <v>99</v>
      </c>
    </row>
    <row r="1084" spans="1:9">
      <c r="A1084">
        <v>1083</v>
      </c>
      <c r="B1084" s="1">
        <v>32277</v>
      </c>
      <c r="C1084" s="4" t="s">
        <v>96</v>
      </c>
      <c r="E1084" s="9">
        <v>30</v>
      </c>
      <c r="F1084" s="9" t="s">
        <v>97</v>
      </c>
      <c r="G1084" s="9" t="s">
        <v>25</v>
      </c>
      <c r="H1084" s="11" t="s">
        <v>25</v>
      </c>
      <c r="I1084" s="4" t="s">
        <v>96</v>
      </c>
    </row>
    <row r="1085" spans="1:9">
      <c r="A1085">
        <v>1084</v>
      </c>
      <c r="B1085" s="1">
        <v>32930</v>
      </c>
      <c r="C1085" s="4" t="s">
        <v>96</v>
      </c>
      <c r="E1085" s="9">
        <v>28</v>
      </c>
      <c r="F1085" s="9" t="s">
        <v>100</v>
      </c>
      <c r="G1085" s="9" t="s">
        <v>25</v>
      </c>
      <c r="H1085" s="11" t="s">
        <v>25</v>
      </c>
      <c r="I1085" s="4" t="s">
        <v>96</v>
      </c>
    </row>
    <row r="1086" spans="1:9">
      <c r="A1086">
        <v>1085</v>
      </c>
      <c r="B1086" s="1">
        <v>23506</v>
      </c>
      <c r="C1086" s="4" t="s">
        <v>99</v>
      </c>
      <c r="E1086" s="9">
        <v>54</v>
      </c>
      <c r="F1086" s="9" t="s">
        <v>100</v>
      </c>
      <c r="G1086" s="9" t="s">
        <v>25</v>
      </c>
      <c r="H1086" s="11" t="s">
        <v>25</v>
      </c>
      <c r="I1086" s="4" t="s">
        <v>99</v>
      </c>
    </row>
    <row r="1087" spans="1:9">
      <c r="A1087">
        <v>1086</v>
      </c>
      <c r="B1087" s="1">
        <v>17922</v>
      </c>
      <c r="C1087" s="4" t="s">
        <v>99</v>
      </c>
      <c r="E1087" s="9">
        <v>69</v>
      </c>
      <c r="F1087" s="9" t="s">
        <v>100</v>
      </c>
      <c r="G1087" s="9" t="s">
        <v>25</v>
      </c>
      <c r="H1087" s="11" t="s">
        <v>25</v>
      </c>
      <c r="I1087" s="4" t="s">
        <v>99</v>
      </c>
    </row>
    <row r="1088" spans="1:9">
      <c r="A1088">
        <v>1087</v>
      </c>
      <c r="B1088" s="1">
        <v>9721</v>
      </c>
      <c r="C1088" s="4" t="s">
        <v>96</v>
      </c>
      <c r="E1088" s="9">
        <v>92</v>
      </c>
      <c r="F1088" s="9" t="s">
        <v>97</v>
      </c>
      <c r="G1088" s="9" t="s">
        <v>25</v>
      </c>
      <c r="H1088" s="11" t="s">
        <v>25</v>
      </c>
      <c r="I1088" s="4" t="s">
        <v>99</v>
      </c>
    </row>
    <row r="1089" spans="1:9">
      <c r="A1089">
        <v>1088</v>
      </c>
      <c r="B1089" s="1">
        <v>10914</v>
      </c>
      <c r="C1089" s="4" t="s">
        <v>96</v>
      </c>
      <c r="E1089" s="9">
        <v>88</v>
      </c>
      <c r="F1089" s="9" t="s">
        <v>97</v>
      </c>
      <c r="G1089" s="9" t="s">
        <v>25</v>
      </c>
      <c r="H1089" s="11" t="s">
        <v>25</v>
      </c>
      <c r="I1089" s="4" t="s">
        <v>99</v>
      </c>
    </row>
    <row r="1090" spans="1:9">
      <c r="A1090">
        <v>1089</v>
      </c>
      <c r="B1090" s="1">
        <v>13753</v>
      </c>
      <c r="C1090" s="4" t="s">
        <v>96</v>
      </c>
      <c r="E1090" s="9">
        <v>80</v>
      </c>
      <c r="F1090" s="9" t="s">
        <v>97</v>
      </c>
      <c r="G1090" s="9" t="s">
        <v>25</v>
      </c>
      <c r="H1090" s="11" t="s">
        <v>25</v>
      </c>
      <c r="I1090" s="4" t="s">
        <v>99</v>
      </c>
    </row>
    <row r="1091" spans="1:9">
      <c r="A1091">
        <v>1090</v>
      </c>
      <c r="B1091" s="1">
        <v>26690</v>
      </c>
      <c r="C1091" s="4" t="s">
        <v>96</v>
      </c>
      <c r="E1091" s="9">
        <v>45</v>
      </c>
      <c r="F1091" s="9" t="s">
        <v>100</v>
      </c>
      <c r="G1091" s="9" t="s">
        <v>25</v>
      </c>
      <c r="H1091" s="11" t="s">
        <v>25</v>
      </c>
      <c r="I1091" s="4" t="s">
        <v>96</v>
      </c>
    </row>
    <row r="1092" spans="1:9">
      <c r="A1092">
        <v>1091</v>
      </c>
      <c r="B1092" s="1">
        <v>17453</v>
      </c>
      <c r="C1092" s="4" t="s">
        <v>99</v>
      </c>
      <c r="E1092" s="9">
        <v>70</v>
      </c>
      <c r="F1092" s="9" t="s">
        <v>100</v>
      </c>
      <c r="G1092" s="9" t="s">
        <v>25</v>
      </c>
      <c r="H1092" s="11" t="s">
        <v>25</v>
      </c>
      <c r="I1092" s="4" t="s">
        <v>99</v>
      </c>
    </row>
    <row r="1093" spans="1:9">
      <c r="A1093">
        <v>1092</v>
      </c>
      <c r="B1093" s="1">
        <v>13041</v>
      </c>
      <c r="C1093" s="4" t="s">
        <v>96</v>
      </c>
      <c r="E1093" s="9">
        <v>82</v>
      </c>
      <c r="F1093" s="9" t="s">
        <v>97</v>
      </c>
      <c r="G1093" s="9" t="s">
        <v>25</v>
      </c>
      <c r="H1093" s="11" t="s">
        <v>25</v>
      </c>
      <c r="I1093" s="4" t="s">
        <v>99</v>
      </c>
    </row>
    <row r="1094" spans="1:9">
      <c r="A1094">
        <v>1093</v>
      </c>
      <c r="B1094" s="1">
        <v>14376</v>
      </c>
      <c r="C1094" s="4" t="s">
        <v>96</v>
      </c>
      <c r="E1094" s="9">
        <v>79</v>
      </c>
      <c r="F1094" s="9" t="s">
        <v>97</v>
      </c>
      <c r="G1094" s="9" t="s">
        <v>25</v>
      </c>
      <c r="H1094" s="11" t="s">
        <v>25</v>
      </c>
      <c r="I1094" s="4" t="s">
        <v>99</v>
      </c>
    </row>
    <row r="1095" spans="1:9">
      <c r="A1095">
        <v>1094</v>
      </c>
      <c r="B1095" s="1">
        <v>12351</v>
      </c>
      <c r="C1095" s="4" t="s">
        <v>96</v>
      </c>
      <c r="E1095" s="9">
        <v>84</v>
      </c>
      <c r="F1095" s="9" t="s">
        <v>100</v>
      </c>
      <c r="G1095" s="9" t="s">
        <v>25</v>
      </c>
      <c r="H1095" s="11" t="s">
        <v>25</v>
      </c>
      <c r="I1095" s="4" t="s">
        <v>99</v>
      </c>
    </row>
    <row r="1096" spans="1:9">
      <c r="A1096">
        <v>1095</v>
      </c>
      <c r="B1096" s="1">
        <v>10082</v>
      </c>
      <c r="C1096" s="4" t="s">
        <v>96</v>
      </c>
      <c r="E1096" s="9">
        <v>91</v>
      </c>
      <c r="F1096" s="9" t="s">
        <v>97</v>
      </c>
      <c r="G1096" s="9" t="s">
        <v>25</v>
      </c>
      <c r="H1096" s="11" t="s">
        <v>25</v>
      </c>
      <c r="I1096" s="4" t="s">
        <v>99</v>
      </c>
    </row>
    <row r="1097" spans="1:9">
      <c r="A1097">
        <v>1096</v>
      </c>
      <c r="B1097" s="1">
        <v>12379</v>
      </c>
      <c r="C1097" s="4" t="s">
        <v>96</v>
      </c>
      <c r="E1097" s="9">
        <v>84</v>
      </c>
      <c r="F1097" s="9" t="s">
        <v>100</v>
      </c>
      <c r="G1097" s="9" t="s">
        <v>25</v>
      </c>
      <c r="H1097" s="11" t="s">
        <v>25</v>
      </c>
      <c r="I1097" s="4" t="s">
        <v>99</v>
      </c>
    </row>
    <row r="1098" spans="1:9">
      <c r="A1098">
        <v>1097</v>
      </c>
      <c r="B1098" s="1">
        <v>33625</v>
      </c>
      <c r="C1098" s="4" t="s">
        <v>96</v>
      </c>
      <c r="E1098" s="9">
        <v>26</v>
      </c>
      <c r="F1098" s="9" t="s">
        <v>100</v>
      </c>
      <c r="G1098" s="9" t="s">
        <v>25</v>
      </c>
      <c r="H1098" s="11" t="s">
        <v>25</v>
      </c>
      <c r="I1098" s="4" t="s">
        <v>96</v>
      </c>
    </row>
    <row r="1099" spans="1:9">
      <c r="A1099">
        <v>1098</v>
      </c>
      <c r="B1099" s="1">
        <v>10237</v>
      </c>
      <c r="C1099" s="4" t="s">
        <v>96</v>
      </c>
      <c r="E1099" s="9">
        <v>90</v>
      </c>
      <c r="F1099" s="9" t="s">
        <v>97</v>
      </c>
      <c r="G1099" s="9" t="s">
        <v>25</v>
      </c>
      <c r="H1099" s="11" t="s">
        <v>25</v>
      </c>
      <c r="I1099" s="4" t="s">
        <v>99</v>
      </c>
    </row>
    <row r="1100" spans="1:9">
      <c r="A1100">
        <v>1099</v>
      </c>
      <c r="B1100" s="1">
        <v>15878</v>
      </c>
      <c r="C1100" s="4" t="s">
        <v>96</v>
      </c>
      <c r="E1100" s="9">
        <v>75</v>
      </c>
      <c r="F1100" s="9" t="s">
        <v>97</v>
      </c>
      <c r="G1100" s="9" t="s">
        <v>25</v>
      </c>
      <c r="H1100" s="11" t="s">
        <v>25</v>
      </c>
      <c r="I1100" s="4" t="s">
        <v>99</v>
      </c>
    </row>
    <row r="1101" spans="1:9">
      <c r="A1101">
        <v>1100</v>
      </c>
      <c r="B1101" s="1">
        <v>26454</v>
      </c>
      <c r="C1101" s="4" t="s">
        <v>96</v>
      </c>
      <c r="E1101" s="9">
        <v>46</v>
      </c>
      <c r="F1101" s="9" t="s">
        <v>100</v>
      </c>
      <c r="G1101" s="9" t="s">
        <v>25</v>
      </c>
      <c r="H1101" s="11" t="s">
        <v>25</v>
      </c>
      <c r="I1101" s="4" t="s">
        <v>96</v>
      </c>
    </row>
    <row r="1102" spans="1:9" ht="15.6">
      <c r="A1102">
        <v>1101</v>
      </c>
      <c r="B1102" s="6">
        <v>18270</v>
      </c>
      <c r="C1102" s="7" t="s">
        <v>104</v>
      </c>
      <c r="E1102" s="7">
        <v>68</v>
      </c>
      <c r="F1102" s="7" t="s">
        <v>103</v>
      </c>
      <c r="G1102" s="7" t="s">
        <v>104</v>
      </c>
      <c r="H1102" s="12" t="s">
        <v>225</v>
      </c>
      <c r="I1102" s="7" t="s">
        <v>104</v>
      </c>
    </row>
    <row r="1103" spans="1:9" ht="15.6">
      <c r="A1103">
        <v>1102</v>
      </c>
      <c r="B1103" s="6">
        <v>28296</v>
      </c>
      <c r="C1103" s="7" t="s">
        <v>101</v>
      </c>
      <c r="E1103" s="7">
        <v>41</v>
      </c>
      <c r="F1103" s="7" t="s">
        <v>102</v>
      </c>
      <c r="G1103" s="7" t="s">
        <v>104</v>
      </c>
      <c r="H1103" s="12" t="s">
        <v>226</v>
      </c>
      <c r="I1103" s="7" t="s">
        <v>104</v>
      </c>
    </row>
    <row r="1104" spans="1:9" ht="15.6">
      <c r="A1104">
        <v>1103</v>
      </c>
      <c r="B1104" s="6">
        <v>8606</v>
      </c>
      <c r="C1104" s="7" t="s">
        <v>101</v>
      </c>
      <c r="E1104" s="7">
        <v>95</v>
      </c>
      <c r="F1104" s="7" t="s">
        <v>103</v>
      </c>
      <c r="G1104" s="7" t="s">
        <v>101</v>
      </c>
      <c r="H1104" s="12" t="s">
        <v>227</v>
      </c>
      <c r="I1104" s="7" t="s">
        <v>104</v>
      </c>
    </row>
    <row r="1105" spans="1:9" ht="15.6">
      <c r="A1105">
        <v>1104</v>
      </c>
      <c r="B1105" s="6">
        <v>11770</v>
      </c>
      <c r="C1105" s="7" t="s">
        <v>101</v>
      </c>
      <c r="E1105" s="7">
        <v>86</v>
      </c>
      <c r="F1105" s="7" t="s">
        <v>102</v>
      </c>
      <c r="G1105" s="7" t="s">
        <v>101</v>
      </c>
      <c r="H1105" s="12" t="s">
        <v>25</v>
      </c>
      <c r="I1105" s="7" t="s">
        <v>104</v>
      </c>
    </row>
    <row r="1106" spans="1:9" ht="15.6">
      <c r="A1106">
        <v>1105</v>
      </c>
      <c r="B1106" s="6">
        <v>13996</v>
      </c>
      <c r="C1106" s="7" t="s">
        <v>101</v>
      </c>
      <c r="E1106" s="7">
        <v>80</v>
      </c>
      <c r="F1106" s="7" t="s">
        <v>102</v>
      </c>
      <c r="G1106" s="7" t="s">
        <v>101</v>
      </c>
      <c r="H1106" s="12" t="s">
        <v>228</v>
      </c>
      <c r="I1106" s="7" t="s">
        <v>104</v>
      </c>
    </row>
    <row r="1107" spans="1:9" ht="15.6">
      <c r="A1107">
        <v>1106</v>
      </c>
      <c r="B1107" s="6">
        <v>13005</v>
      </c>
      <c r="C1107" s="7" t="s">
        <v>101</v>
      </c>
      <c r="E1107" s="7">
        <v>82</v>
      </c>
      <c r="F1107" s="7" t="s">
        <v>102</v>
      </c>
      <c r="G1107" s="7" t="s">
        <v>101</v>
      </c>
      <c r="H1107" s="12" t="s">
        <v>25</v>
      </c>
      <c r="I1107" s="7" t="s">
        <v>104</v>
      </c>
    </row>
    <row r="1108" spans="1:9" ht="15.6">
      <c r="A1108">
        <v>1107</v>
      </c>
      <c r="B1108" s="6">
        <v>6364</v>
      </c>
      <c r="C1108" s="7" t="s">
        <v>101</v>
      </c>
      <c r="E1108" s="7">
        <v>101</v>
      </c>
      <c r="F1108" s="7" t="s">
        <v>102</v>
      </c>
      <c r="G1108" s="7" t="s">
        <v>101</v>
      </c>
      <c r="H1108" s="12" t="s">
        <v>229</v>
      </c>
      <c r="I1108" s="7" t="s">
        <v>104</v>
      </c>
    </row>
    <row r="1109" spans="1:9" ht="15.6">
      <c r="A1109">
        <v>1108</v>
      </c>
      <c r="B1109" s="6">
        <v>14599</v>
      </c>
      <c r="C1109" s="7" t="s">
        <v>101</v>
      </c>
      <c r="E1109" s="7">
        <v>78</v>
      </c>
      <c r="F1109" s="7" t="s">
        <v>102</v>
      </c>
      <c r="G1109" s="7" t="s">
        <v>101</v>
      </c>
      <c r="H1109" s="12" t="s">
        <v>25</v>
      </c>
      <c r="I1109" s="7" t="s">
        <v>104</v>
      </c>
    </row>
    <row r="1110" spans="1:9" ht="15.6">
      <c r="A1110">
        <v>1109</v>
      </c>
      <c r="B1110" s="6">
        <v>20067</v>
      </c>
      <c r="C1110" s="7" t="s">
        <v>104</v>
      </c>
      <c r="E1110" s="7">
        <v>63</v>
      </c>
      <c r="F1110" s="7" t="s">
        <v>103</v>
      </c>
      <c r="G1110" s="7" t="s">
        <v>101</v>
      </c>
      <c r="H1110" s="12" t="s">
        <v>25</v>
      </c>
      <c r="I1110" s="7" t="s">
        <v>104</v>
      </c>
    </row>
    <row r="1111" spans="1:9" ht="15.6">
      <c r="A1111">
        <v>1110</v>
      </c>
      <c r="B1111" s="6">
        <v>22452</v>
      </c>
      <c r="C1111" s="7" t="s">
        <v>104</v>
      </c>
      <c r="E1111" s="7">
        <v>57</v>
      </c>
      <c r="F1111" s="7" t="s">
        <v>102</v>
      </c>
      <c r="G1111" s="7" t="s">
        <v>101</v>
      </c>
      <c r="H1111" s="12" t="s">
        <v>230</v>
      </c>
      <c r="I1111" s="7" t="s">
        <v>104</v>
      </c>
    </row>
    <row r="1112" spans="1:9" ht="15.6">
      <c r="A1112">
        <v>1111</v>
      </c>
      <c r="B1112" s="6">
        <v>19274</v>
      </c>
      <c r="C1112" s="7" t="s">
        <v>104</v>
      </c>
      <c r="E1112" s="7">
        <v>65</v>
      </c>
      <c r="F1112" s="7" t="s">
        <v>103</v>
      </c>
      <c r="G1112" s="7" t="s">
        <v>101</v>
      </c>
      <c r="H1112" s="12" t="s">
        <v>231</v>
      </c>
      <c r="I1112" s="7" t="s">
        <v>104</v>
      </c>
    </row>
    <row r="1113" spans="1:9" ht="15.6">
      <c r="A1113">
        <v>1112</v>
      </c>
      <c r="B1113" s="6">
        <v>14148</v>
      </c>
      <c r="C1113" s="7" t="s">
        <v>101</v>
      </c>
      <c r="E1113" s="7">
        <v>80</v>
      </c>
      <c r="F1113" s="7" t="s">
        <v>103</v>
      </c>
      <c r="G1113" s="7" t="s">
        <v>104</v>
      </c>
      <c r="H1113" s="12" t="s">
        <v>232</v>
      </c>
      <c r="I1113" s="7" t="s">
        <v>104</v>
      </c>
    </row>
    <row r="1114" spans="1:9" ht="15.6">
      <c r="A1114">
        <v>1113</v>
      </c>
      <c r="B1114" s="6">
        <v>11715</v>
      </c>
      <c r="C1114" s="7" t="s">
        <v>101</v>
      </c>
      <c r="E1114" s="7">
        <v>86</v>
      </c>
      <c r="F1114" s="7" t="s">
        <v>102</v>
      </c>
      <c r="G1114" s="7" t="s">
        <v>101</v>
      </c>
      <c r="H1114" s="12" t="s">
        <v>233</v>
      </c>
      <c r="I1114" s="7" t="s">
        <v>104</v>
      </c>
    </row>
    <row r="1115" spans="1:9" ht="15.6">
      <c r="A1115">
        <v>1114</v>
      </c>
      <c r="B1115" s="6">
        <v>9787</v>
      </c>
      <c r="C1115" s="7" t="s">
        <v>101</v>
      </c>
      <c r="E1115" s="7">
        <v>91</v>
      </c>
      <c r="F1115" s="7" t="s">
        <v>103</v>
      </c>
      <c r="G1115" s="7" t="s">
        <v>101</v>
      </c>
      <c r="H1115" s="12" t="s">
        <v>234</v>
      </c>
      <c r="I1115" s="7" t="s">
        <v>104</v>
      </c>
    </row>
    <row r="1116" spans="1:9" ht="15.6">
      <c r="A1116">
        <v>1115</v>
      </c>
      <c r="B1116" s="6">
        <v>13444</v>
      </c>
      <c r="C1116" s="7" t="s">
        <v>101</v>
      </c>
      <c r="E1116" s="7">
        <v>81</v>
      </c>
      <c r="F1116" s="7" t="s">
        <v>103</v>
      </c>
      <c r="G1116" s="7" t="s">
        <v>101</v>
      </c>
      <c r="H1116" s="12" t="s">
        <v>227</v>
      </c>
      <c r="I1116" s="7" t="s">
        <v>104</v>
      </c>
    </row>
    <row r="1117" spans="1:9" ht="15.6">
      <c r="A1117">
        <v>1116</v>
      </c>
      <c r="B1117" s="6">
        <v>11393</v>
      </c>
      <c r="C1117" s="7" t="s">
        <v>101</v>
      </c>
      <c r="E1117" s="7">
        <v>86</v>
      </c>
      <c r="F1117" s="7" t="s">
        <v>102</v>
      </c>
      <c r="G1117" s="7" t="s">
        <v>101</v>
      </c>
      <c r="H1117" s="12" t="s">
        <v>235</v>
      </c>
      <c r="I1117" s="7" t="s">
        <v>104</v>
      </c>
    </row>
    <row r="1118" spans="1:9" ht="15.6">
      <c r="A1118">
        <v>1117</v>
      </c>
      <c r="B1118" s="6">
        <v>13907</v>
      </c>
      <c r="C1118" s="7" t="s">
        <v>101</v>
      </c>
      <c r="E1118" s="7">
        <v>80</v>
      </c>
      <c r="F1118" s="7" t="s">
        <v>102</v>
      </c>
      <c r="G1118" s="7" t="s">
        <v>101</v>
      </c>
      <c r="H1118" s="12" t="s">
        <v>227</v>
      </c>
      <c r="I1118" s="7" t="s">
        <v>104</v>
      </c>
    </row>
    <row r="1119" spans="1:9" ht="15.6">
      <c r="A1119">
        <v>1118</v>
      </c>
      <c r="B1119" s="6">
        <v>11413</v>
      </c>
      <c r="C1119" s="7" t="s">
        <v>101</v>
      </c>
      <c r="E1119" s="7">
        <v>87</v>
      </c>
      <c r="F1119" s="7" t="s">
        <v>103</v>
      </c>
      <c r="G1119" s="7" t="s">
        <v>101</v>
      </c>
      <c r="H1119" s="12" t="s">
        <v>236</v>
      </c>
      <c r="I1119" s="7" t="s">
        <v>104</v>
      </c>
    </row>
    <row r="1120" spans="1:9" ht="15.6">
      <c r="A1120">
        <v>1119</v>
      </c>
      <c r="B1120" s="6">
        <v>16668</v>
      </c>
      <c r="C1120" s="7" t="s">
        <v>101</v>
      </c>
      <c r="E1120" s="7">
        <v>72</v>
      </c>
      <c r="F1120" s="7" t="s">
        <v>102</v>
      </c>
      <c r="G1120" s="7" t="s">
        <v>101</v>
      </c>
      <c r="H1120" s="12" t="s">
        <v>237</v>
      </c>
      <c r="I1120" s="7" t="s">
        <v>104</v>
      </c>
    </row>
    <row r="1121" spans="1:9" ht="15.6">
      <c r="A1121">
        <v>1120</v>
      </c>
      <c r="B1121" s="6">
        <v>13672</v>
      </c>
      <c r="C1121" s="7" t="s">
        <v>101</v>
      </c>
      <c r="E1121" s="7">
        <v>81</v>
      </c>
      <c r="F1121" s="7" t="s">
        <v>103</v>
      </c>
      <c r="G1121" s="7" t="s">
        <v>101</v>
      </c>
      <c r="H1121" s="12" t="s">
        <v>127</v>
      </c>
      <c r="I1121" s="7" t="s">
        <v>104</v>
      </c>
    </row>
    <row r="1122" spans="1:9" ht="15.6">
      <c r="A1122">
        <v>1121</v>
      </c>
      <c r="B1122" s="6">
        <v>9527</v>
      </c>
      <c r="C1122" s="7" t="s">
        <v>101</v>
      </c>
      <c r="E1122" s="7">
        <v>92</v>
      </c>
      <c r="F1122" s="7" t="s">
        <v>103</v>
      </c>
      <c r="G1122" s="7" t="s">
        <v>101</v>
      </c>
      <c r="H1122" s="12" t="s">
        <v>238</v>
      </c>
      <c r="I1122" s="7" t="s">
        <v>104</v>
      </c>
    </row>
    <row r="1123" spans="1:9" ht="15.6">
      <c r="A1123">
        <v>1122</v>
      </c>
      <c r="B1123" s="6">
        <v>18605</v>
      </c>
      <c r="C1123" s="7" t="s">
        <v>104</v>
      </c>
      <c r="E1123" s="7">
        <v>67</v>
      </c>
      <c r="F1123" s="7" t="s">
        <v>103</v>
      </c>
      <c r="G1123" s="7" t="s">
        <v>101</v>
      </c>
      <c r="H1123" s="12" t="s">
        <v>239</v>
      </c>
      <c r="I1123" s="7" t="s">
        <v>104</v>
      </c>
    </row>
    <row r="1124" spans="1:9" ht="15.6">
      <c r="A1124">
        <v>1123</v>
      </c>
      <c r="B1124" s="6">
        <v>16918</v>
      </c>
      <c r="C1124" s="7" t="s">
        <v>104</v>
      </c>
      <c r="E1124" s="7">
        <v>72</v>
      </c>
      <c r="F1124" s="7" t="s">
        <v>102</v>
      </c>
      <c r="G1124" s="7" t="s">
        <v>101</v>
      </c>
      <c r="H1124" s="12" t="s">
        <v>240</v>
      </c>
      <c r="I1124" s="7" t="s">
        <v>104</v>
      </c>
    </row>
    <row r="1125" spans="1:9" ht="15.6">
      <c r="A1125">
        <v>1124</v>
      </c>
      <c r="B1125" s="6">
        <v>14208</v>
      </c>
      <c r="C1125" s="7" t="s">
        <v>101</v>
      </c>
      <c r="E1125" s="7">
        <v>79</v>
      </c>
      <c r="F1125" s="7" t="s">
        <v>103</v>
      </c>
      <c r="G1125" s="7" t="s">
        <v>101</v>
      </c>
      <c r="H1125" s="12" t="s">
        <v>241</v>
      </c>
      <c r="I1125" s="7" t="s">
        <v>104</v>
      </c>
    </row>
    <row r="1126" spans="1:9" ht="15.6">
      <c r="A1126">
        <v>1125</v>
      </c>
      <c r="B1126" s="6">
        <v>38570</v>
      </c>
      <c r="C1126" s="7" t="s">
        <v>101</v>
      </c>
      <c r="E1126" s="7">
        <v>12</v>
      </c>
      <c r="F1126" s="7" t="s">
        <v>102</v>
      </c>
      <c r="G1126" s="7" t="s">
        <v>104</v>
      </c>
      <c r="H1126" s="12" t="s">
        <v>25</v>
      </c>
      <c r="I1126" s="7" t="s">
        <v>101</v>
      </c>
    </row>
    <row r="1127" spans="1:9" ht="15.6">
      <c r="A1127">
        <v>1126</v>
      </c>
      <c r="B1127" s="6">
        <v>15171</v>
      </c>
      <c r="C1127" s="7" t="s">
        <v>101</v>
      </c>
      <c r="E1127" s="7">
        <v>77</v>
      </c>
      <c r="F1127" s="7" t="s">
        <v>103</v>
      </c>
      <c r="G1127" s="7" t="s">
        <v>104</v>
      </c>
      <c r="H1127" s="12" t="s">
        <v>242</v>
      </c>
      <c r="I1127" s="7" t="s">
        <v>104</v>
      </c>
    </row>
    <row r="1128" spans="1:9" ht="15.6">
      <c r="A1128">
        <v>1127</v>
      </c>
      <c r="B1128" s="7">
        <v>1923</v>
      </c>
      <c r="C1128" s="7" t="s">
        <v>101</v>
      </c>
      <c r="E1128" s="7">
        <v>95</v>
      </c>
      <c r="F1128" s="7" t="s">
        <v>103</v>
      </c>
      <c r="G1128" s="7" t="s">
        <v>101</v>
      </c>
      <c r="H1128" s="12" t="s">
        <v>243</v>
      </c>
      <c r="I1128" s="7" t="s">
        <v>104</v>
      </c>
    </row>
    <row r="1129" spans="1:9" ht="15.6">
      <c r="A1129">
        <v>1128</v>
      </c>
      <c r="B1129" s="6">
        <v>8529</v>
      </c>
      <c r="C1129" s="7" t="s">
        <v>101</v>
      </c>
      <c r="E1129" s="7">
        <v>95</v>
      </c>
      <c r="F1129" s="7" t="s">
        <v>103</v>
      </c>
      <c r="G1129" s="7" t="s">
        <v>101</v>
      </c>
      <c r="H1129" s="12" t="s">
        <v>244</v>
      </c>
      <c r="I1129" s="7" t="s">
        <v>104</v>
      </c>
    </row>
    <row r="1130" spans="1:9" ht="15.6">
      <c r="A1130">
        <v>1129</v>
      </c>
      <c r="B1130" s="6">
        <v>19986</v>
      </c>
      <c r="C1130" s="7" t="s">
        <v>104</v>
      </c>
      <c r="E1130" s="7">
        <v>63</v>
      </c>
      <c r="F1130" s="7" t="s">
        <v>103</v>
      </c>
      <c r="G1130" s="7" t="s">
        <v>104</v>
      </c>
      <c r="H1130" s="12" t="s">
        <v>245</v>
      </c>
      <c r="I1130" s="7" t="s">
        <v>104</v>
      </c>
    </row>
    <row r="1131" spans="1:9" ht="15.6">
      <c r="A1131">
        <v>1130</v>
      </c>
      <c r="B1131" s="6">
        <v>7318</v>
      </c>
      <c r="C1131" s="7" t="s">
        <v>101</v>
      </c>
      <c r="E1131" s="7">
        <v>98</v>
      </c>
      <c r="F1131" s="7" t="s">
        <v>102</v>
      </c>
      <c r="G1131" s="7" t="s">
        <v>101</v>
      </c>
      <c r="H1131" s="12" t="s">
        <v>246</v>
      </c>
      <c r="I1131" s="7" t="s">
        <v>104</v>
      </c>
    </row>
    <row r="1132" spans="1:9" ht="15.6">
      <c r="A1132">
        <v>1131</v>
      </c>
      <c r="B1132" s="6">
        <v>10915</v>
      </c>
      <c r="C1132" s="7" t="s">
        <v>101</v>
      </c>
      <c r="E1132" s="7">
        <v>88</v>
      </c>
      <c r="F1132" s="7" t="s">
        <v>103</v>
      </c>
      <c r="G1132" s="7" t="s">
        <v>101</v>
      </c>
      <c r="H1132" s="12" t="s">
        <v>247</v>
      </c>
      <c r="I1132" s="7" t="s">
        <v>104</v>
      </c>
    </row>
    <row r="1133" spans="1:9" ht="15.6">
      <c r="A1133">
        <v>1132</v>
      </c>
      <c r="B1133" s="6">
        <v>10934</v>
      </c>
      <c r="C1133" s="7" t="s">
        <v>101</v>
      </c>
      <c r="E1133" s="7">
        <v>88</v>
      </c>
      <c r="F1133" s="7" t="s">
        <v>103</v>
      </c>
      <c r="G1133" s="7" t="s">
        <v>101</v>
      </c>
      <c r="H1133" s="12" t="s">
        <v>248</v>
      </c>
      <c r="I1133" s="7" t="s">
        <v>104</v>
      </c>
    </row>
    <row r="1134" spans="1:9" ht="15.6">
      <c r="A1134">
        <v>1133</v>
      </c>
      <c r="B1134" s="6">
        <v>7920</v>
      </c>
      <c r="C1134" s="7" t="s">
        <v>101</v>
      </c>
      <c r="E1134" s="7">
        <v>96</v>
      </c>
      <c r="F1134" s="7" t="s">
        <v>102</v>
      </c>
      <c r="G1134" s="7" t="s">
        <v>101</v>
      </c>
      <c r="H1134" s="12" t="s">
        <v>25</v>
      </c>
      <c r="I1134" s="7" t="s">
        <v>104</v>
      </c>
    </row>
    <row r="1135" spans="1:9" ht="15.6">
      <c r="A1135">
        <v>1134</v>
      </c>
      <c r="B1135" s="6">
        <v>10895</v>
      </c>
      <c r="C1135" s="7" t="s">
        <v>101</v>
      </c>
      <c r="E1135" s="7">
        <v>78</v>
      </c>
      <c r="F1135" s="7" t="s">
        <v>103</v>
      </c>
      <c r="G1135" s="7" t="s">
        <v>101</v>
      </c>
      <c r="H1135" s="12" t="s">
        <v>129</v>
      </c>
      <c r="I1135" s="7" t="s">
        <v>104</v>
      </c>
    </row>
    <row r="1136" spans="1:9" ht="15.6">
      <c r="A1136">
        <v>1135</v>
      </c>
      <c r="B1136" s="6">
        <v>10398</v>
      </c>
      <c r="C1136" s="7" t="s">
        <v>101</v>
      </c>
      <c r="E1136" s="7">
        <v>90</v>
      </c>
      <c r="F1136" s="7" t="s">
        <v>102</v>
      </c>
      <c r="G1136" s="7" t="s">
        <v>101</v>
      </c>
      <c r="H1136" s="12" t="s">
        <v>155</v>
      </c>
      <c r="I1136" s="7" t="s">
        <v>104</v>
      </c>
    </row>
    <row r="1137" spans="1:9" ht="15.6">
      <c r="A1137">
        <v>1136</v>
      </c>
      <c r="B1137" s="6">
        <v>23183</v>
      </c>
      <c r="C1137" s="7" t="s">
        <v>104</v>
      </c>
      <c r="E1137" s="7">
        <v>54</v>
      </c>
      <c r="F1137" s="7" t="s">
        <v>102</v>
      </c>
      <c r="G1137" s="7" t="s">
        <v>101</v>
      </c>
      <c r="H1137" s="12" t="s">
        <v>249</v>
      </c>
      <c r="I1137" s="7" t="s">
        <v>104</v>
      </c>
    </row>
    <row r="1138" spans="1:9" ht="15.6">
      <c r="A1138">
        <v>1137</v>
      </c>
      <c r="B1138" s="6">
        <v>16545</v>
      </c>
      <c r="C1138" s="7" t="s">
        <v>101</v>
      </c>
      <c r="E1138" s="7">
        <v>73</v>
      </c>
      <c r="F1138" s="7" t="s">
        <v>102</v>
      </c>
      <c r="G1138" s="7" t="s">
        <v>101</v>
      </c>
      <c r="H1138" s="12" t="s">
        <v>250</v>
      </c>
      <c r="I1138" s="7" t="s">
        <v>104</v>
      </c>
    </row>
    <row r="1139" spans="1:9" ht="15.6">
      <c r="A1139">
        <v>1138</v>
      </c>
      <c r="B1139" s="6">
        <v>12959</v>
      </c>
      <c r="C1139" s="7" t="s">
        <v>101</v>
      </c>
      <c r="E1139" s="7">
        <v>83</v>
      </c>
      <c r="F1139" s="7" t="s">
        <v>103</v>
      </c>
      <c r="G1139" s="7" t="s">
        <v>101</v>
      </c>
      <c r="H1139" s="12" t="s">
        <v>251</v>
      </c>
      <c r="I1139" s="7" t="s">
        <v>104</v>
      </c>
    </row>
    <row r="1140" spans="1:9" ht="15.6">
      <c r="A1140">
        <v>1139</v>
      </c>
      <c r="B1140" s="6">
        <v>19252</v>
      </c>
      <c r="C1140" s="7" t="s">
        <v>104</v>
      </c>
      <c r="E1140" s="7">
        <v>65</v>
      </c>
      <c r="F1140" s="7" t="s">
        <v>103</v>
      </c>
      <c r="G1140" s="7" t="s">
        <v>101</v>
      </c>
      <c r="H1140" s="12" t="s">
        <v>252</v>
      </c>
      <c r="I1140" s="7" t="s">
        <v>101</v>
      </c>
    </row>
    <row r="1141" spans="1:9" ht="15.6">
      <c r="A1141">
        <v>1140</v>
      </c>
      <c r="B1141" s="6">
        <v>12964</v>
      </c>
      <c r="C1141" s="7" t="s">
        <v>101</v>
      </c>
      <c r="E1141" s="7">
        <v>82</v>
      </c>
      <c r="F1141" s="7" t="s">
        <v>102</v>
      </c>
      <c r="G1141" s="7" t="s">
        <v>101</v>
      </c>
      <c r="H1141" s="12" t="s">
        <v>253</v>
      </c>
      <c r="I1141" s="7" t="s">
        <v>104</v>
      </c>
    </row>
    <row r="1142" spans="1:9" ht="15.6">
      <c r="A1142">
        <v>1141</v>
      </c>
      <c r="B1142" s="6">
        <v>21917</v>
      </c>
      <c r="C1142" s="7" t="s">
        <v>104</v>
      </c>
      <c r="E1142" s="7">
        <v>58</v>
      </c>
      <c r="F1142" s="7" t="s">
        <v>102</v>
      </c>
      <c r="G1142" s="7" t="s">
        <v>104</v>
      </c>
      <c r="H1142" s="12" t="s">
        <v>254</v>
      </c>
      <c r="I1142" s="7" t="s">
        <v>104</v>
      </c>
    </row>
    <row r="1143" spans="1:9" ht="15.6">
      <c r="A1143">
        <v>1142</v>
      </c>
      <c r="B1143" s="6">
        <v>15624</v>
      </c>
      <c r="C1143" s="7" t="s">
        <v>101</v>
      </c>
      <c r="E1143" s="7">
        <v>75</v>
      </c>
      <c r="F1143" s="7" t="s">
        <v>102</v>
      </c>
      <c r="G1143" s="7" t="s">
        <v>101</v>
      </c>
      <c r="H1143" s="12" t="s">
        <v>25</v>
      </c>
      <c r="I1143" s="7" t="s">
        <v>104</v>
      </c>
    </row>
    <row r="1144" spans="1:9" ht="15.6">
      <c r="A1144">
        <v>1143</v>
      </c>
      <c r="B1144" s="6">
        <v>15534</v>
      </c>
      <c r="C1144" s="7" t="s">
        <v>101</v>
      </c>
      <c r="E1144" s="7">
        <v>75</v>
      </c>
      <c r="F1144" s="7" t="s">
        <v>103</v>
      </c>
      <c r="G1144" s="7" t="s">
        <v>101</v>
      </c>
      <c r="H1144" s="12" t="s">
        <v>25</v>
      </c>
      <c r="I1144" s="7" t="s">
        <v>104</v>
      </c>
    </row>
    <row r="1145" spans="1:9" ht="15.6">
      <c r="A1145">
        <v>1144</v>
      </c>
      <c r="B1145" s="6">
        <v>17281</v>
      </c>
      <c r="C1145" s="7" t="s">
        <v>104</v>
      </c>
      <c r="E1145" s="7">
        <v>71</v>
      </c>
      <c r="F1145" s="7" t="s">
        <v>103</v>
      </c>
      <c r="G1145" s="7" t="s">
        <v>101</v>
      </c>
      <c r="H1145" s="12" t="s">
        <v>225</v>
      </c>
      <c r="I1145" s="7" t="s">
        <v>104</v>
      </c>
    </row>
    <row r="1146" spans="1:9" ht="15.6">
      <c r="A1146">
        <v>1145</v>
      </c>
      <c r="B1146" s="6">
        <v>6339</v>
      </c>
      <c r="C1146" s="7" t="s">
        <v>101</v>
      </c>
      <c r="E1146" s="7">
        <v>101</v>
      </c>
      <c r="F1146" s="7" t="s">
        <v>102</v>
      </c>
      <c r="G1146" s="7" t="s">
        <v>101</v>
      </c>
      <c r="H1146" s="12" t="s">
        <v>255</v>
      </c>
      <c r="I1146" s="7" t="s">
        <v>104</v>
      </c>
    </row>
    <row r="1147" spans="1:9" ht="15.6">
      <c r="A1147">
        <v>1146</v>
      </c>
      <c r="B1147" s="6">
        <v>18973</v>
      </c>
      <c r="C1147" s="7" t="s">
        <v>104</v>
      </c>
      <c r="E1147" s="7">
        <v>66</v>
      </c>
      <c r="F1147" s="7" t="s">
        <v>103</v>
      </c>
      <c r="G1147" s="7" t="s">
        <v>101</v>
      </c>
      <c r="H1147" s="12" t="s">
        <v>256</v>
      </c>
      <c r="I1147" s="7" t="s">
        <v>104</v>
      </c>
    </row>
    <row r="1148" spans="1:9" ht="15.6">
      <c r="A1148">
        <v>1147</v>
      </c>
      <c r="B1148" s="6">
        <v>10594</v>
      </c>
      <c r="C1148" s="7" t="s">
        <v>101</v>
      </c>
      <c r="E1148" s="7">
        <v>89</v>
      </c>
      <c r="F1148" s="7" t="s">
        <v>102</v>
      </c>
      <c r="G1148" s="7" t="s">
        <v>101</v>
      </c>
      <c r="H1148" s="12" t="s">
        <v>257</v>
      </c>
      <c r="I1148" s="7" t="s">
        <v>104</v>
      </c>
    </row>
    <row r="1149" spans="1:9" ht="15.6">
      <c r="A1149">
        <v>1148</v>
      </c>
      <c r="B1149" s="6">
        <v>18045</v>
      </c>
      <c r="C1149" s="7" t="s">
        <v>104</v>
      </c>
      <c r="E1149" s="7">
        <v>69</v>
      </c>
      <c r="F1149" s="7" t="s">
        <v>103</v>
      </c>
      <c r="G1149" s="7" t="s">
        <v>104</v>
      </c>
      <c r="H1149" s="12" t="s">
        <v>258</v>
      </c>
      <c r="I1149" s="7" t="s">
        <v>104</v>
      </c>
    </row>
    <row r="1150" spans="1:9" ht="15.6">
      <c r="A1150">
        <v>1149</v>
      </c>
      <c r="B1150" s="6">
        <v>9452</v>
      </c>
      <c r="C1150" s="7" t="s">
        <v>101</v>
      </c>
      <c r="E1150" s="7">
        <v>92</v>
      </c>
      <c r="F1150" s="7" t="s">
        <v>102</v>
      </c>
      <c r="G1150" s="7" t="s">
        <v>101</v>
      </c>
      <c r="H1150" s="12" t="s">
        <v>259</v>
      </c>
      <c r="I1150" s="7" t="s">
        <v>104</v>
      </c>
    </row>
    <row r="1151" spans="1:9" ht="15.6">
      <c r="A1151">
        <v>1150</v>
      </c>
      <c r="B1151" s="6">
        <v>14591</v>
      </c>
      <c r="C1151" s="7" t="s">
        <v>101</v>
      </c>
      <c r="E1151" s="7">
        <v>78</v>
      </c>
      <c r="F1151" s="7" t="s">
        <v>103</v>
      </c>
      <c r="G1151" s="7" t="s">
        <v>101</v>
      </c>
      <c r="H1151" s="12" t="s">
        <v>260</v>
      </c>
      <c r="I1151" s="7" t="s">
        <v>104</v>
      </c>
    </row>
    <row r="1152" spans="1:9" ht="15.6">
      <c r="A1152">
        <v>1151</v>
      </c>
      <c r="B1152" s="6">
        <v>11824</v>
      </c>
      <c r="C1152" s="7" t="s">
        <v>101</v>
      </c>
      <c r="E1152" s="7">
        <v>86</v>
      </c>
      <c r="F1152" s="7" t="s">
        <v>103</v>
      </c>
      <c r="G1152" s="7" t="s">
        <v>104</v>
      </c>
      <c r="H1152" s="12" t="s">
        <v>227</v>
      </c>
      <c r="I1152" s="7" t="s">
        <v>104</v>
      </c>
    </row>
    <row r="1153" spans="1:9" ht="15.6">
      <c r="A1153">
        <v>1152</v>
      </c>
      <c r="B1153" s="6">
        <v>20197</v>
      </c>
      <c r="C1153" s="7" t="s">
        <v>104</v>
      </c>
      <c r="E1153" s="7">
        <v>63</v>
      </c>
      <c r="F1153" s="7" t="s">
        <v>102</v>
      </c>
      <c r="G1153" s="7" t="s">
        <v>104</v>
      </c>
      <c r="H1153" s="12" t="s">
        <v>25</v>
      </c>
      <c r="I1153" s="7" t="s">
        <v>104</v>
      </c>
    </row>
    <row r="1154" spans="1:9" ht="15.6">
      <c r="A1154">
        <v>1153</v>
      </c>
      <c r="B1154" s="6">
        <v>17478</v>
      </c>
      <c r="C1154" s="7" t="s">
        <v>104</v>
      </c>
      <c r="E1154" s="7">
        <v>70</v>
      </c>
      <c r="F1154" s="7" t="s">
        <v>103</v>
      </c>
      <c r="G1154" s="7" t="s">
        <v>101</v>
      </c>
      <c r="H1154" s="12" t="s">
        <v>261</v>
      </c>
      <c r="I1154" s="7" t="s">
        <v>104</v>
      </c>
    </row>
    <row r="1155" spans="1:9" ht="15.6">
      <c r="A1155">
        <v>1154</v>
      </c>
      <c r="B1155" s="6">
        <v>11105</v>
      </c>
      <c r="C1155" s="7" t="s">
        <v>101</v>
      </c>
      <c r="E1155" s="7">
        <v>87</v>
      </c>
      <c r="F1155" s="7" t="s">
        <v>102</v>
      </c>
      <c r="G1155" s="7" t="s">
        <v>101</v>
      </c>
      <c r="H1155" s="12" t="s">
        <v>25</v>
      </c>
      <c r="I1155" s="7" t="s">
        <v>104</v>
      </c>
    </row>
    <row r="1156" spans="1:9" ht="15.6">
      <c r="A1156">
        <v>1155</v>
      </c>
      <c r="B1156" s="6">
        <v>11134</v>
      </c>
      <c r="C1156" s="7" t="s">
        <v>101</v>
      </c>
      <c r="E1156" s="7">
        <v>87</v>
      </c>
      <c r="F1156" s="7" t="s">
        <v>103</v>
      </c>
      <c r="G1156" s="7" t="s">
        <v>101</v>
      </c>
      <c r="H1156" s="12" t="s">
        <v>262</v>
      </c>
      <c r="I1156" s="7" t="s">
        <v>104</v>
      </c>
    </row>
    <row r="1157" spans="1:9" ht="15.6">
      <c r="A1157">
        <v>1156</v>
      </c>
      <c r="B1157" s="6">
        <v>8851</v>
      </c>
      <c r="C1157" s="7" t="s">
        <v>101</v>
      </c>
      <c r="E1157" s="7">
        <v>94</v>
      </c>
      <c r="F1157" s="7" t="s">
        <v>103</v>
      </c>
      <c r="G1157" s="7" t="s">
        <v>101</v>
      </c>
      <c r="H1157" s="12" t="s">
        <v>263</v>
      </c>
      <c r="I1157" s="7" t="s">
        <v>104</v>
      </c>
    </row>
    <row r="1158" spans="1:9" ht="15.6">
      <c r="A1158">
        <v>1157</v>
      </c>
      <c r="B1158" s="6">
        <v>11589</v>
      </c>
      <c r="C1158" s="7" t="s">
        <v>101</v>
      </c>
      <c r="E1158" s="7">
        <v>86</v>
      </c>
      <c r="F1158" s="7" t="s">
        <v>102</v>
      </c>
      <c r="G1158" s="7" t="s">
        <v>101</v>
      </c>
      <c r="H1158" s="12" t="s">
        <v>25</v>
      </c>
      <c r="I1158" s="7" t="s">
        <v>104</v>
      </c>
    </row>
    <row r="1159" spans="1:9" ht="15.6">
      <c r="A1159">
        <v>1158</v>
      </c>
      <c r="B1159" s="6">
        <v>19166</v>
      </c>
      <c r="C1159" s="7" t="s">
        <v>104</v>
      </c>
      <c r="E1159" s="7">
        <v>65</v>
      </c>
      <c r="F1159" s="7" t="s">
        <v>103</v>
      </c>
      <c r="G1159" s="7" t="s">
        <v>101</v>
      </c>
      <c r="H1159" s="12" t="s">
        <v>264</v>
      </c>
      <c r="I1159" s="7" t="s">
        <v>104</v>
      </c>
    </row>
    <row r="1160" spans="1:9" ht="15.6">
      <c r="A1160">
        <v>1159</v>
      </c>
      <c r="B1160" s="6">
        <v>13582</v>
      </c>
      <c r="C1160" s="7" t="s">
        <v>101</v>
      </c>
      <c r="E1160" s="7">
        <v>81</v>
      </c>
      <c r="F1160" s="7" t="s">
        <v>102</v>
      </c>
      <c r="G1160" s="7" t="s">
        <v>104</v>
      </c>
      <c r="H1160" s="12" t="s">
        <v>155</v>
      </c>
      <c r="I1160" s="7" t="s">
        <v>104</v>
      </c>
    </row>
    <row r="1161" spans="1:9" ht="15.6">
      <c r="A1161">
        <v>1160</v>
      </c>
      <c r="B1161" s="6">
        <v>23382</v>
      </c>
      <c r="C1161" s="7" t="s">
        <v>104</v>
      </c>
      <c r="E1161" s="7">
        <v>54</v>
      </c>
      <c r="F1161" s="7" t="s">
        <v>102</v>
      </c>
      <c r="G1161" s="7" t="s">
        <v>104</v>
      </c>
      <c r="H1161" s="12" t="s">
        <v>265</v>
      </c>
      <c r="I1161" s="7" t="s">
        <v>104</v>
      </c>
    </row>
    <row r="1162" spans="1:9" ht="15.6">
      <c r="A1162">
        <v>1161</v>
      </c>
      <c r="B1162" s="6">
        <v>9201</v>
      </c>
      <c r="C1162" s="7" t="s">
        <v>101</v>
      </c>
      <c r="E1162" s="7">
        <v>93</v>
      </c>
      <c r="F1162" s="7" t="s">
        <v>102</v>
      </c>
      <c r="G1162" s="7" t="s">
        <v>101</v>
      </c>
      <c r="H1162" s="12" t="s">
        <v>25</v>
      </c>
      <c r="I1162" s="7" t="s">
        <v>104</v>
      </c>
    </row>
    <row r="1163" spans="1:9" ht="15.6">
      <c r="A1163">
        <v>1162</v>
      </c>
      <c r="B1163" s="6">
        <v>11689</v>
      </c>
      <c r="C1163" s="7" t="s">
        <v>101</v>
      </c>
      <c r="E1163" s="7">
        <v>86</v>
      </c>
      <c r="F1163" s="7" t="s">
        <v>103</v>
      </c>
      <c r="G1163" s="7" t="s">
        <v>101</v>
      </c>
      <c r="H1163" s="12" t="s">
        <v>127</v>
      </c>
      <c r="I1163" s="7" t="s">
        <v>104</v>
      </c>
    </row>
    <row r="1164" spans="1:9" ht="15.6">
      <c r="A1164">
        <v>1163</v>
      </c>
      <c r="B1164" s="6">
        <v>9442</v>
      </c>
      <c r="C1164" s="7" t="s">
        <v>101</v>
      </c>
      <c r="E1164" s="7">
        <v>92</v>
      </c>
      <c r="F1164" s="7" t="s">
        <v>102</v>
      </c>
      <c r="G1164" s="7" t="s">
        <v>101</v>
      </c>
      <c r="H1164" s="12" t="s">
        <v>25</v>
      </c>
      <c r="I1164" s="7" t="s">
        <v>104</v>
      </c>
    </row>
    <row r="1165" spans="1:9" ht="15.6">
      <c r="A1165">
        <v>1164</v>
      </c>
      <c r="B1165" s="6">
        <v>12841</v>
      </c>
      <c r="C1165" s="7" t="s">
        <v>101</v>
      </c>
      <c r="E1165" s="7">
        <v>83</v>
      </c>
      <c r="F1165" s="7" t="s">
        <v>102</v>
      </c>
      <c r="G1165" s="7" t="s">
        <v>101</v>
      </c>
      <c r="H1165" s="12" t="s">
        <v>266</v>
      </c>
      <c r="I1165" s="7" t="s">
        <v>104</v>
      </c>
    </row>
    <row r="1166" spans="1:9" ht="15.6">
      <c r="A1166">
        <v>1165</v>
      </c>
      <c r="B1166" s="6">
        <v>12867</v>
      </c>
      <c r="C1166" s="7" t="s">
        <v>101</v>
      </c>
      <c r="E1166" s="7">
        <v>83</v>
      </c>
      <c r="F1166" s="7" t="s">
        <v>102</v>
      </c>
      <c r="G1166" s="7" t="s">
        <v>101</v>
      </c>
      <c r="H1166" s="12" t="s">
        <v>25</v>
      </c>
      <c r="I1166" s="7" t="s">
        <v>104</v>
      </c>
    </row>
    <row r="1167" spans="1:9" ht="15.6">
      <c r="A1167">
        <v>1166</v>
      </c>
      <c r="B1167" s="6">
        <v>10891</v>
      </c>
      <c r="C1167" s="7" t="s">
        <v>101</v>
      </c>
      <c r="E1167" s="7">
        <v>88</v>
      </c>
      <c r="F1167" s="7" t="s">
        <v>103</v>
      </c>
      <c r="G1167" s="7" t="s">
        <v>101</v>
      </c>
      <c r="H1167" s="12" t="s">
        <v>227</v>
      </c>
      <c r="I1167" s="7" t="s">
        <v>104</v>
      </c>
    </row>
    <row r="1168" spans="1:9" ht="15.6">
      <c r="A1168">
        <v>1167</v>
      </c>
      <c r="B1168" s="6">
        <v>16290</v>
      </c>
      <c r="C1168" s="7" t="s">
        <v>101</v>
      </c>
      <c r="E1168" s="7">
        <v>73</v>
      </c>
      <c r="F1168" s="7" t="s">
        <v>103</v>
      </c>
      <c r="G1168" s="7" t="s">
        <v>101</v>
      </c>
      <c r="H1168" s="12" t="s">
        <v>267</v>
      </c>
      <c r="I1168" s="7" t="s">
        <v>104</v>
      </c>
    </row>
    <row r="1169" spans="1:9" ht="15.6">
      <c r="A1169">
        <v>1168</v>
      </c>
      <c r="B1169" s="6">
        <v>13609</v>
      </c>
      <c r="C1169" s="7" t="s">
        <v>101</v>
      </c>
      <c r="E1169" s="7">
        <v>81</v>
      </c>
      <c r="F1169" s="7" t="s">
        <v>103</v>
      </c>
      <c r="G1169" s="7" t="s">
        <v>104</v>
      </c>
      <c r="H1169" s="12" t="s">
        <v>268</v>
      </c>
      <c r="I1169" s="7" t="s">
        <v>104</v>
      </c>
    </row>
    <row r="1170" spans="1:9" ht="15.6">
      <c r="A1170">
        <v>1169</v>
      </c>
      <c r="B1170" s="6">
        <v>12014</v>
      </c>
      <c r="C1170" s="7" t="s">
        <v>101</v>
      </c>
      <c r="E1170" s="7">
        <v>85</v>
      </c>
      <c r="F1170" s="7" t="s">
        <v>102</v>
      </c>
      <c r="G1170" s="7" t="s">
        <v>101</v>
      </c>
      <c r="H1170" s="12" t="s">
        <v>25</v>
      </c>
      <c r="I1170" s="7" t="s">
        <v>104</v>
      </c>
    </row>
    <row r="1171" spans="1:9" ht="15.6">
      <c r="A1171">
        <v>1170</v>
      </c>
      <c r="B1171" s="6">
        <v>22753</v>
      </c>
      <c r="C1171" s="7" t="s">
        <v>104</v>
      </c>
      <c r="E1171" s="7">
        <v>55</v>
      </c>
      <c r="F1171" s="7" t="s">
        <v>103</v>
      </c>
      <c r="G1171" s="7" t="s">
        <v>101</v>
      </c>
      <c r="H1171" s="12" t="s">
        <v>25</v>
      </c>
      <c r="I1171" s="7" t="s">
        <v>101</v>
      </c>
    </row>
    <row r="1172" spans="1:9" ht="15.6">
      <c r="A1172">
        <v>1171</v>
      </c>
      <c r="B1172" s="6">
        <v>24600</v>
      </c>
      <c r="C1172" s="7" t="s">
        <v>101</v>
      </c>
      <c r="E1172" s="7">
        <v>50</v>
      </c>
      <c r="F1172" s="7" t="s">
        <v>102</v>
      </c>
      <c r="G1172" s="7" t="s">
        <v>104</v>
      </c>
      <c r="H1172" s="12" t="s">
        <v>269</v>
      </c>
      <c r="I1172" s="7" t="s">
        <v>104</v>
      </c>
    </row>
    <row r="1173" spans="1:9" ht="15.6">
      <c r="A1173">
        <v>1172</v>
      </c>
      <c r="B1173" s="6">
        <v>22183</v>
      </c>
      <c r="C1173" s="7" t="s">
        <v>104</v>
      </c>
      <c r="E1173" s="7">
        <v>58</v>
      </c>
      <c r="F1173" s="7" t="s">
        <v>102</v>
      </c>
      <c r="G1173" s="7" t="s">
        <v>104</v>
      </c>
      <c r="H1173" s="12" t="s">
        <v>270</v>
      </c>
      <c r="I1173" s="7" t="s">
        <v>104</v>
      </c>
    </row>
    <row r="1174" spans="1:9" ht="15.6">
      <c r="A1174">
        <v>1173</v>
      </c>
      <c r="B1174" s="6">
        <v>10535</v>
      </c>
      <c r="C1174" s="7" t="s">
        <v>101</v>
      </c>
      <c r="E1174" s="7">
        <v>89</v>
      </c>
      <c r="F1174" s="7" t="s">
        <v>102</v>
      </c>
      <c r="G1174" s="7" t="s">
        <v>104</v>
      </c>
      <c r="H1174" s="12" t="s">
        <v>127</v>
      </c>
      <c r="I1174" s="7" t="s">
        <v>104</v>
      </c>
    </row>
    <row r="1175" spans="1:9" ht="15.6">
      <c r="A1175">
        <v>1174</v>
      </c>
      <c r="B1175" s="6">
        <v>11797</v>
      </c>
      <c r="C1175" s="7" t="s">
        <v>101</v>
      </c>
      <c r="E1175" s="7">
        <v>85</v>
      </c>
      <c r="F1175" s="7" t="s">
        <v>103</v>
      </c>
      <c r="G1175" s="7" t="s">
        <v>101</v>
      </c>
      <c r="H1175" s="12" t="s">
        <v>271</v>
      </c>
      <c r="I1175" s="7" t="s">
        <v>104</v>
      </c>
    </row>
    <row r="1176" spans="1:9" ht="15.6">
      <c r="A1176">
        <v>1175</v>
      </c>
      <c r="B1176" s="6">
        <v>32257</v>
      </c>
      <c r="C1176" s="7" t="s">
        <v>101</v>
      </c>
      <c r="E1176" s="7">
        <v>29</v>
      </c>
      <c r="F1176" s="7" t="s">
        <v>103</v>
      </c>
      <c r="G1176" s="7" t="s">
        <v>101</v>
      </c>
      <c r="H1176" s="12" t="s">
        <v>272</v>
      </c>
      <c r="I1176" s="7" t="s">
        <v>101</v>
      </c>
    </row>
    <row r="1177" spans="1:9" ht="15.6">
      <c r="A1177">
        <v>1176</v>
      </c>
      <c r="B1177" s="6">
        <v>14801</v>
      </c>
      <c r="C1177" s="7" t="s">
        <v>101</v>
      </c>
      <c r="E1177" s="7">
        <v>77</v>
      </c>
      <c r="F1177" s="7" t="s">
        <v>103</v>
      </c>
      <c r="G1177" s="7" t="s">
        <v>101</v>
      </c>
      <c r="H1177" s="12" t="s">
        <v>227</v>
      </c>
      <c r="I1177" s="7" t="s">
        <v>104</v>
      </c>
    </row>
    <row r="1178" spans="1:9" ht="15.6">
      <c r="A1178">
        <v>1177</v>
      </c>
      <c r="B1178" s="6">
        <v>12160</v>
      </c>
      <c r="C1178" s="7" t="s">
        <v>101</v>
      </c>
      <c r="E1178" s="7">
        <v>84</v>
      </c>
      <c r="F1178" s="7" t="s">
        <v>103</v>
      </c>
      <c r="G1178" s="7" t="s">
        <v>101</v>
      </c>
      <c r="H1178" s="12" t="s">
        <v>273</v>
      </c>
      <c r="I1178" s="7" t="s">
        <v>104</v>
      </c>
    </row>
    <row r="1179" spans="1:9" ht="15.6">
      <c r="A1179">
        <v>1178</v>
      </c>
      <c r="B1179" s="6">
        <v>9111</v>
      </c>
      <c r="C1179" s="7" t="s">
        <v>101</v>
      </c>
      <c r="E1179" s="7">
        <v>93</v>
      </c>
      <c r="F1179" s="7" t="s">
        <v>103</v>
      </c>
      <c r="G1179" s="7" t="s">
        <v>101</v>
      </c>
      <c r="H1179" s="12" t="s">
        <v>25</v>
      </c>
      <c r="I1179" s="7" t="s">
        <v>104</v>
      </c>
    </row>
    <row r="1180" spans="1:9" ht="15.6">
      <c r="A1180">
        <v>1179</v>
      </c>
      <c r="B1180" s="6">
        <v>29602</v>
      </c>
      <c r="C1180" s="7" t="s">
        <v>101</v>
      </c>
      <c r="E1180" s="7">
        <v>37</v>
      </c>
      <c r="F1180" s="7" t="s">
        <v>102</v>
      </c>
      <c r="G1180" s="7" t="s">
        <v>101</v>
      </c>
      <c r="H1180" s="12" t="s">
        <v>25</v>
      </c>
      <c r="I1180" s="7" t="s">
        <v>104</v>
      </c>
    </row>
    <row r="1181" spans="1:9" ht="15.6">
      <c r="A1181">
        <v>1180</v>
      </c>
      <c r="B1181" s="6">
        <v>12498</v>
      </c>
      <c r="C1181" s="7" t="s">
        <v>101</v>
      </c>
      <c r="E1181" s="7">
        <v>84</v>
      </c>
      <c r="F1181" s="7" t="s">
        <v>103</v>
      </c>
      <c r="G1181" s="7" t="s">
        <v>101</v>
      </c>
      <c r="H1181" s="12" t="s">
        <v>274</v>
      </c>
      <c r="I1181" s="7" t="s">
        <v>104</v>
      </c>
    </row>
    <row r="1182" spans="1:9" ht="15.6">
      <c r="A1182">
        <v>1181</v>
      </c>
      <c r="B1182" s="6">
        <v>24419</v>
      </c>
      <c r="C1182" s="7" t="s">
        <v>101</v>
      </c>
      <c r="E1182" s="7">
        <v>51</v>
      </c>
      <c r="F1182" s="7" t="s">
        <v>103</v>
      </c>
      <c r="G1182" s="7" t="s">
        <v>101</v>
      </c>
      <c r="H1182" s="12" t="s">
        <v>275</v>
      </c>
      <c r="I1182" s="7" t="s">
        <v>104</v>
      </c>
    </row>
    <row r="1183" spans="1:9" ht="15.6">
      <c r="A1183">
        <v>1182</v>
      </c>
      <c r="B1183" s="6">
        <v>9119</v>
      </c>
      <c r="C1183" s="7" t="s">
        <v>101</v>
      </c>
      <c r="E1183" s="7">
        <v>93</v>
      </c>
      <c r="F1183" s="7" t="s">
        <v>103</v>
      </c>
      <c r="G1183" s="7" t="s">
        <v>101</v>
      </c>
      <c r="H1183" s="12" t="s">
        <v>276</v>
      </c>
      <c r="I1183" s="7" t="s">
        <v>104</v>
      </c>
    </row>
    <row r="1184" spans="1:9" ht="15.6">
      <c r="A1184">
        <v>1183</v>
      </c>
      <c r="B1184" s="6">
        <v>9579</v>
      </c>
      <c r="C1184" s="7" t="s">
        <v>101</v>
      </c>
      <c r="E1184" s="7">
        <v>91</v>
      </c>
      <c r="F1184" s="7" t="s">
        <v>102</v>
      </c>
      <c r="G1184" s="7" t="s">
        <v>104</v>
      </c>
      <c r="H1184" s="12" t="s">
        <v>277</v>
      </c>
      <c r="I1184" s="7" t="s">
        <v>104</v>
      </c>
    </row>
    <row r="1185" spans="1:9" ht="15.6">
      <c r="A1185">
        <v>1184</v>
      </c>
      <c r="B1185" s="6">
        <v>8454</v>
      </c>
      <c r="C1185" s="7" t="s">
        <v>101</v>
      </c>
      <c r="E1185" s="7">
        <v>95</v>
      </c>
      <c r="F1185" s="7" t="s">
        <v>102</v>
      </c>
      <c r="G1185" s="7" t="s">
        <v>101</v>
      </c>
      <c r="H1185" s="12" t="s">
        <v>278</v>
      </c>
      <c r="I1185" s="7" t="s">
        <v>104</v>
      </c>
    </row>
    <row r="1186" spans="1:9" ht="15.6">
      <c r="A1186">
        <v>1185</v>
      </c>
      <c r="B1186" s="6">
        <v>13698</v>
      </c>
      <c r="C1186" s="7" t="s">
        <v>101</v>
      </c>
      <c r="E1186" s="7">
        <v>80</v>
      </c>
      <c r="F1186" s="7" t="s">
        <v>102</v>
      </c>
      <c r="G1186" s="7" t="s">
        <v>101</v>
      </c>
      <c r="H1186" s="12" t="s">
        <v>127</v>
      </c>
      <c r="I1186" s="7" t="s">
        <v>104</v>
      </c>
    </row>
    <row r="1187" spans="1:9" ht="15.6">
      <c r="A1187">
        <v>1186</v>
      </c>
      <c r="B1187" s="6">
        <v>8848</v>
      </c>
      <c r="C1187" s="7" t="s">
        <v>101</v>
      </c>
      <c r="E1187" s="7">
        <v>93</v>
      </c>
      <c r="F1187" s="7" t="s">
        <v>103</v>
      </c>
      <c r="G1187" s="7" t="s">
        <v>101</v>
      </c>
      <c r="H1187" s="12" t="s">
        <v>227</v>
      </c>
      <c r="I1187" s="7" t="s">
        <v>104</v>
      </c>
    </row>
    <row r="1188" spans="1:9" ht="15.6">
      <c r="A1188">
        <v>1187</v>
      </c>
      <c r="B1188" s="6">
        <v>12148</v>
      </c>
      <c r="C1188" s="7" t="s">
        <v>101</v>
      </c>
      <c r="E1188" s="7">
        <v>84</v>
      </c>
      <c r="F1188" s="7" t="s">
        <v>103</v>
      </c>
      <c r="G1188" s="7" t="s">
        <v>101</v>
      </c>
      <c r="H1188" s="12" t="s">
        <v>279</v>
      </c>
      <c r="I1188" s="7" t="s">
        <v>104</v>
      </c>
    </row>
    <row r="1189" spans="1:9" ht="15.6">
      <c r="A1189">
        <v>1188</v>
      </c>
      <c r="B1189" s="6">
        <v>16511</v>
      </c>
      <c r="C1189" s="7" t="s">
        <v>101</v>
      </c>
      <c r="E1189" s="7">
        <v>72</v>
      </c>
      <c r="F1189" s="7" t="s">
        <v>102</v>
      </c>
      <c r="G1189" s="7" t="s">
        <v>104</v>
      </c>
      <c r="H1189" s="12" t="s">
        <v>280</v>
      </c>
      <c r="I1189" s="7" t="s">
        <v>104</v>
      </c>
    </row>
    <row r="1190" spans="1:9" ht="15.6">
      <c r="A1190">
        <v>1189</v>
      </c>
      <c r="B1190" s="6">
        <v>13958</v>
      </c>
      <c r="C1190" s="7" t="s">
        <v>101</v>
      </c>
      <c r="E1190" s="7">
        <v>79</v>
      </c>
      <c r="F1190" s="7" t="s">
        <v>103</v>
      </c>
      <c r="G1190" s="7" t="s">
        <v>101</v>
      </c>
      <c r="H1190" s="12" t="s">
        <v>281</v>
      </c>
      <c r="I1190" s="7" t="s">
        <v>104</v>
      </c>
    </row>
    <row r="1191" spans="1:9" ht="15.6">
      <c r="A1191">
        <v>1190</v>
      </c>
      <c r="B1191" s="6">
        <v>24747</v>
      </c>
      <c r="C1191" s="7" t="s">
        <v>101</v>
      </c>
      <c r="E1191" s="7">
        <v>50</v>
      </c>
      <c r="F1191" s="7" t="s">
        <v>103</v>
      </c>
      <c r="G1191" s="7" t="s">
        <v>101</v>
      </c>
      <c r="H1191" s="12" t="s">
        <v>282</v>
      </c>
      <c r="I1191" s="7" t="s">
        <v>104</v>
      </c>
    </row>
    <row r="1192" spans="1:9" ht="15.6">
      <c r="A1192">
        <v>1191</v>
      </c>
      <c r="B1192" s="6">
        <v>12873</v>
      </c>
      <c r="C1192" s="7" t="s">
        <v>101</v>
      </c>
      <c r="E1192" s="7">
        <v>82</v>
      </c>
      <c r="F1192" s="7" t="s">
        <v>102</v>
      </c>
      <c r="G1192" s="7" t="s">
        <v>101</v>
      </c>
      <c r="H1192" s="12" t="s">
        <v>283</v>
      </c>
      <c r="I1192" s="7" t="s">
        <v>104</v>
      </c>
    </row>
    <row r="1193" spans="1:9" ht="15.6">
      <c r="A1193">
        <v>1192</v>
      </c>
      <c r="B1193" s="6">
        <v>14346</v>
      </c>
      <c r="C1193" s="7" t="s">
        <v>101</v>
      </c>
      <c r="E1193" s="7">
        <v>78</v>
      </c>
      <c r="F1193" s="7" t="s">
        <v>103</v>
      </c>
      <c r="G1193" s="7" t="s">
        <v>101</v>
      </c>
      <c r="H1193" s="12" t="s">
        <v>281</v>
      </c>
      <c r="I1193" s="7" t="s">
        <v>104</v>
      </c>
    </row>
    <row r="1194" spans="1:9" ht="15.6">
      <c r="A1194">
        <v>1193</v>
      </c>
      <c r="B1194" s="6">
        <v>18223</v>
      </c>
      <c r="C1194" s="7" t="s">
        <v>104</v>
      </c>
      <c r="E1194" s="7">
        <v>68</v>
      </c>
      <c r="F1194" s="7" t="s">
        <v>103</v>
      </c>
      <c r="G1194" s="7" t="s">
        <v>101</v>
      </c>
      <c r="H1194" s="12" t="s">
        <v>284</v>
      </c>
      <c r="I1194" s="7" t="s">
        <v>104</v>
      </c>
    </row>
    <row r="1195" spans="1:9" ht="15.6">
      <c r="A1195">
        <v>1194</v>
      </c>
      <c r="B1195" s="6">
        <v>36666</v>
      </c>
      <c r="C1195" s="7" t="s">
        <v>101</v>
      </c>
      <c r="E1195" s="7">
        <v>17</v>
      </c>
      <c r="F1195" s="7" t="s">
        <v>103</v>
      </c>
      <c r="G1195" s="7" t="s">
        <v>104</v>
      </c>
      <c r="H1195" s="12" t="s">
        <v>25</v>
      </c>
      <c r="I1195" s="7" t="s">
        <v>101</v>
      </c>
    </row>
    <row r="1196" spans="1:9" ht="15.6">
      <c r="A1196">
        <v>1195</v>
      </c>
      <c r="B1196" s="6">
        <v>18663</v>
      </c>
      <c r="C1196" s="7" t="s">
        <v>104</v>
      </c>
      <c r="E1196" s="7">
        <v>67</v>
      </c>
      <c r="F1196" s="7" t="s">
        <v>103</v>
      </c>
      <c r="G1196" s="7" t="s">
        <v>101</v>
      </c>
      <c r="H1196" s="12" t="s">
        <v>25</v>
      </c>
      <c r="I1196" s="7" t="s">
        <v>104</v>
      </c>
    </row>
    <row r="1197" spans="1:9" ht="15.6">
      <c r="A1197">
        <v>1196</v>
      </c>
      <c r="B1197" s="6">
        <v>19229</v>
      </c>
      <c r="C1197" s="7" t="s">
        <v>104</v>
      </c>
      <c r="E1197" s="7">
        <v>65</v>
      </c>
      <c r="F1197" s="7" t="s">
        <v>102</v>
      </c>
      <c r="G1197" s="7" t="s">
        <v>104</v>
      </c>
      <c r="H1197" s="12" t="s">
        <v>25</v>
      </c>
      <c r="I1197" s="7" t="s">
        <v>101</v>
      </c>
    </row>
    <row r="1198" spans="1:9" ht="15.6">
      <c r="A1198">
        <v>1197</v>
      </c>
      <c r="B1198" s="6">
        <v>7667</v>
      </c>
      <c r="C1198" s="7" t="s">
        <v>101</v>
      </c>
      <c r="E1198" s="7">
        <v>97</v>
      </c>
      <c r="F1198" s="7" t="s">
        <v>102</v>
      </c>
      <c r="G1198" s="7" t="s">
        <v>104</v>
      </c>
      <c r="H1198" s="12" t="s">
        <v>127</v>
      </c>
      <c r="I1198" s="7" t="s">
        <v>104</v>
      </c>
    </row>
    <row r="1199" spans="1:9" ht="15.6">
      <c r="A1199">
        <v>1198</v>
      </c>
      <c r="B1199" s="6">
        <v>18574</v>
      </c>
      <c r="C1199" s="7" t="s">
        <v>104</v>
      </c>
      <c r="E1199" s="7">
        <v>67</v>
      </c>
      <c r="F1199" s="7" t="s">
        <v>102</v>
      </c>
      <c r="G1199" s="7" t="s">
        <v>104</v>
      </c>
      <c r="H1199" s="12" t="s">
        <v>25</v>
      </c>
      <c r="I1199" s="7" t="s">
        <v>104</v>
      </c>
    </row>
    <row r="1200" spans="1:9" ht="15.6">
      <c r="A1200">
        <v>1199</v>
      </c>
      <c r="B1200" s="6">
        <v>12211</v>
      </c>
      <c r="C1200" s="7" t="s">
        <v>101</v>
      </c>
      <c r="E1200" s="7">
        <v>84</v>
      </c>
      <c r="F1200" s="7" t="s">
        <v>103</v>
      </c>
      <c r="G1200" s="7" t="s">
        <v>101</v>
      </c>
      <c r="H1200" s="12" t="s">
        <v>227</v>
      </c>
      <c r="I1200" s="7" t="s">
        <v>104</v>
      </c>
    </row>
    <row r="1201" spans="1:9" ht="15.6">
      <c r="A1201">
        <v>1200</v>
      </c>
      <c r="B1201" s="6">
        <v>5500</v>
      </c>
      <c r="C1201" s="7" t="s">
        <v>101</v>
      </c>
      <c r="E1201" s="7">
        <v>103</v>
      </c>
      <c r="F1201" s="7" t="s">
        <v>102</v>
      </c>
      <c r="G1201" s="7" t="s">
        <v>101</v>
      </c>
      <c r="H1201" s="12" t="s">
        <v>25</v>
      </c>
      <c r="I1201" s="7" t="s">
        <v>104</v>
      </c>
    </row>
  </sheetData>
  <autoFilter ref="E1:E1201" xr:uid="{00000000-0009-0000-0000-000000000000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38"/>
  <sheetViews>
    <sheetView topLeftCell="Q3" workbookViewId="0">
      <selection activeCell="R14" sqref="R14:R15"/>
    </sheetView>
  </sheetViews>
  <sheetFormatPr defaultRowHeight="14.45"/>
  <cols>
    <col min="2" max="2" width="12.140625" bestFit="1" customWidth="1"/>
    <col min="6" max="6" width="9.140625" bestFit="1" customWidth="1"/>
    <col min="19" max="20" width="11.28515625" bestFit="1" customWidth="1"/>
    <col min="21" max="21" width="10.140625" bestFit="1" customWidth="1"/>
    <col min="22" max="22" width="16.42578125" bestFit="1" customWidth="1"/>
    <col min="24" max="24" width="16.85546875" bestFit="1" customWidth="1"/>
  </cols>
  <sheetData>
    <row r="1" spans="1:24">
      <c r="A1" t="s">
        <v>26</v>
      </c>
      <c r="B1" t="s">
        <v>22</v>
      </c>
      <c r="C1" t="s">
        <v>285</v>
      </c>
      <c r="D1" t="s">
        <v>286</v>
      </c>
      <c r="G1" t="s">
        <v>287</v>
      </c>
      <c r="H1" t="s">
        <v>288</v>
      </c>
      <c r="K1" t="s">
        <v>289</v>
      </c>
      <c r="L1" t="s">
        <v>38</v>
      </c>
    </row>
    <row r="2" spans="1:24">
      <c r="A2">
        <v>34</v>
      </c>
      <c r="B2">
        <v>61</v>
      </c>
      <c r="C2">
        <v>50</v>
      </c>
      <c r="D2">
        <v>89</v>
      </c>
      <c r="F2" t="s">
        <v>26</v>
      </c>
      <c r="G2">
        <f>AVERAGE(A2:A28)</f>
        <v>31.111111111111111</v>
      </c>
      <c r="H2">
        <f>_xlfn.STDEV.S(A2:A28)</f>
        <v>4.4491428157423583</v>
      </c>
      <c r="K2">
        <v>93</v>
      </c>
      <c r="L2">
        <v>1</v>
      </c>
    </row>
    <row r="3" spans="1:24">
      <c r="A3">
        <v>26</v>
      </c>
      <c r="B3">
        <v>70</v>
      </c>
      <c r="C3">
        <v>53</v>
      </c>
      <c r="D3">
        <v>86</v>
      </c>
      <c r="F3" t="s">
        <v>290</v>
      </c>
      <c r="G3">
        <f>AVERAGE(B2:B363)</f>
        <v>64.44198895027624</v>
      </c>
      <c r="H3">
        <f>_xlfn.STDEV.S(B2:B363)</f>
        <v>5.1259163812727184</v>
      </c>
      <c r="I3">
        <f>COUNT(B2:B363)</f>
        <v>362</v>
      </c>
      <c r="K3">
        <v>94</v>
      </c>
      <c r="L3">
        <v>9</v>
      </c>
    </row>
    <row r="4" spans="1:24" ht="15" thickBot="1">
      <c r="A4">
        <v>37</v>
      </c>
      <c r="B4">
        <v>54</v>
      </c>
      <c r="C4">
        <v>53</v>
      </c>
      <c r="D4">
        <v>79</v>
      </c>
      <c r="F4" t="s">
        <v>291</v>
      </c>
      <c r="G4">
        <f>AVERAGE(C2:C79)</f>
        <v>47.397435897435898</v>
      </c>
      <c r="H4">
        <f>_xlfn.STDEV.S(C2:C79)</f>
        <v>4.507827949302504</v>
      </c>
      <c r="K4">
        <v>94</v>
      </c>
      <c r="L4">
        <v>19</v>
      </c>
    </row>
    <row r="5" spans="1:24">
      <c r="A5">
        <v>26</v>
      </c>
      <c r="B5">
        <v>65</v>
      </c>
      <c r="C5">
        <v>51</v>
      </c>
      <c r="D5">
        <v>84</v>
      </c>
      <c r="F5" t="s">
        <v>292</v>
      </c>
      <c r="G5">
        <f>AVERAGE(D2:D538)</f>
        <v>81.502793296089379</v>
      </c>
      <c r="H5">
        <f>_xlfn.STDEV.S(D2:D538)</f>
        <v>5.0346274466164465</v>
      </c>
      <c r="K5">
        <v>91</v>
      </c>
      <c r="L5" s="4">
        <v>17</v>
      </c>
      <c r="R5" s="48"/>
      <c r="S5" s="49" t="s">
        <v>293</v>
      </c>
      <c r="T5" s="49" t="s">
        <v>294</v>
      </c>
      <c r="U5" s="49" t="s">
        <v>295</v>
      </c>
      <c r="V5" s="49" t="s">
        <v>296</v>
      </c>
      <c r="W5" s="49" t="s">
        <v>297</v>
      </c>
      <c r="X5" s="50" t="s">
        <v>298</v>
      </c>
    </row>
    <row r="6" spans="1:24" ht="15.6">
      <c r="A6">
        <v>35</v>
      </c>
      <c r="B6">
        <v>69</v>
      </c>
      <c r="C6">
        <v>49</v>
      </c>
      <c r="D6">
        <v>80</v>
      </c>
      <c r="F6" t="s">
        <v>299</v>
      </c>
      <c r="G6">
        <f>AVERAGE(K2:K187)</f>
        <v>94.381720430107521</v>
      </c>
      <c r="H6">
        <f>_xlfn.STDEV.S(K2:K187)</f>
        <v>2.933403013623789</v>
      </c>
      <c r="K6">
        <v>95</v>
      </c>
      <c r="L6" s="7">
        <v>18</v>
      </c>
      <c r="R6" s="57" t="s">
        <v>300</v>
      </c>
      <c r="S6" s="47" t="s">
        <v>56</v>
      </c>
      <c r="T6" s="59" t="s">
        <v>301</v>
      </c>
      <c r="U6" s="63" t="s">
        <v>302</v>
      </c>
      <c r="V6" s="47">
        <v>0.27750000000000002</v>
      </c>
      <c r="W6" s="64">
        <v>0</v>
      </c>
      <c r="X6" s="61" t="s">
        <v>303</v>
      </c>
    </row>
    <row r="7" spans="1:24" ht="15.6">
      <c r="A7">
        <v>37</v>
      </c>
      <c r="B7">
        <v>69</v>
      </c>
      <c r="C7">
        <v>53</v>
      </c>
      <c r="D7">
        <v>77</v>
      </c>
      <c r="F7" t="s">
        <v>38</v>
      </c>
      <c r="G7">
        <f>AVERAGE(L2:L11)</f>
        <v>14</v>
      </c>
      <c r="H7">
        <f>_xlfn.STDEV.S(L2:L11)</f>
        <v>5.6371781750959213</v>
      </c>
      <c r="K7">
        <v>92</v>
      </c>
      <c r="L7" s="7">
        <v>18</v>
      </c>
      <c r="R7" s="57"/>
      <c r="S7" s="47" t="s">
        <v>57</v>
      </c>
      <c r="T7" s="59"/>
      <c r="U7" s="63"/>
      <c r="V7" s="47">
        <v>0.32650000000000001</v>
      </c>
      <c r="W7" s="64"/>
      <c r="X7" s="61"/>
    </row>
    <row r="8" spans="1:24" ht="15.6">
      <c r="A8">
        <v>34</v>
      </c>
      <c r="B8">
        <v>62</v>
      </c>
      <c r="C8">
        <v>43</v>
      </c>
      <c r="D8">
        <v>80</v>
      </c>
      <c r="K8">
        <v>91</v>
      </c>
      <c r="L8" s="7">
        <v>12</v>
      </c>
      <c r="R8" s="57" t="s">
        <v>304</v>
      </c>
      <c r="S8" s="47" t="s">
        <v>305</v>
      </c>
      <c r="T8" s="59" t="s">
        <v>306</v>
      </c>
      <c r="U8" s="64" t="s">
        <v>307</v>
      </c>
      <c r="V8" s="47">
        <v>0.42030000000000001</v>
      </c>
      <c r="W8" s="64">
        <v>0</v>
      </c>
      <c r="X8" s="61" t="s">
        <v>303</v>
      </c>
    </row>
    <row r="9" spans="1:24" ht="15.6">
      <c r="A9">
        <v>35</v>
      </c>
      <c r="B9">
        <v>63</v>
      </c>
      <c r="C9">
        <v>48</v>
      </c>
      <c r="D9">
        <v>79</v>
      </c>
      <c r="K9">
        <v>95</v>
      </c>
      <c r="L9" s="7">
        <v>17</v>
      </c>
      <c r="R9" s="57"/>
      <c r="S9" s="47" t="s">
        <v>308</v>
      </c>
      <c r="T9" s="59"/>
      <c r="U9" s="64"/>
      <c r="V9" s="47">
        <v>0.47570000000000001</v>
      </c>
      <c r="W9" s="64"/>
      <c r="X9" s="61"/>
    </row>
    <row r="10" spans="1:24" ht="15.6">
      <c r="A10">
        <v>31</v>
      </c>
      <c r="B10">
        <v>54</v>
      </c>
      <c r="C10">
        <v>51</v>
      </c>
      <c r="D10">
        <v>74</v>
      </c>
      <c r="K10">
        <v>93</v>
      </c>
      <c r="L10" s="7">
        <v>12</v>
      </c>
      <c r="R10" s="57" t="s">
        <v>309</v>
      </c>
      <c r="S10" s="47" t="s">
        <v>310</v>
      </c>
      <c r="T10" s="59" t="s">
        <v>311</v>
      </c>
      <c r="U10" s="64" t="s">
        <v>312</v>
      </c>
      <c r="V10" s="47">
        <v>63.9101</v>
      </c>
      <c r="W10" s="64" t="s">
        <v>88</v>
      </c>
      <c r="X10" s="61" t="s">
        <v>303</v>
      </c>
    </row>
    <row r="11" spans="1:24" ht="15.95" thickBot="1">
      <c r="A11">
        <v>33</v>
      </c>
      <c r="B11">
        <v>62</v>
      </c>
      <c r="C11">
        <v>50</v>
      </c>
      <c r="D11">
        <v>82</v>
      </c>
      <c r="K11">
        <v>91</v>
      </c>
      <c r="L11" s="7">
        <v>17</v>
      </c>
      <c r="R11" s="58"/>
      <c r="S11" s="51" t="s">
        <v>313</v>
      </c>
      <c r="T11" s="60"/>
      <c r="U11" s="65"/>
      <c r="V11" s="51">
        <v>64.969899999999996</v>
      </c>
      <c r="W11" s="65"/>
      <c r="X11" s="62"/>
    </row>
    <row r="12" spans="1:24">
      <c r="A12" s="4">
        <v>25</v>
      </c>
      <c r="B12">
        <v>71</v>
      </c>
      <c r="C12">
        <v>51</v>
      </c>
      <c r="D12">
        <v>83</v>
      </c>
      <c r="K12">
        <v>102</v>
      </c>
    </row>
    <row r="13" spans="1:24">
      <c r="A13" s="4">
        <v>33</v>
      </c>
      <c r="B13">
        <v>71</v>
      </c>
      <c r="C13">
        <v>43</v>
      </c>
      <c r="D13">
        <v>79</v>
      </c>
      <c r="K13">
        <v>93</v>
      </c>
    </row>
    <row r="14" spans="1:24">
      <c r="A14" s="4">
        <v>23</v>
      </c>
      <c r="B14">
        <v>67</v>
      </c>
      <c r="C14">
        <v>52</v>
      </c>
      <c r="D14">
        <v>74</v>
      </c>
      <c r="K14">
        <v>93</v>
      </c>
    </row>
    <row r="15" spans="1:24">
      <c r="A15" s="4">
        <v>37</v>
      </c>
      <c r="B15">
        <v>62</v>
      </c>
      <c r="C15">
        <v>46</v>
      </c>
      <c r="D15">
        <v>74</v>
      </c>
      <c r="K15">
        <v>91</v>
      </c>
    </row>
    <row r="16" spans="1:24" ht="15.6">
      <c r="A16" s="7">
        <v>29</v>
      </c>
      <c r="B16">
        <v>69</v>
      </c>
      <c r="C16">
        <v>49</v>
      </c>
      <c r="D16">
        <v>83</v>
      </c>
      <c r="K16">
        <v>91</v>
      </c>
    </row>
    <row r="17" spans="1:16" ht="15.6">
      <c r="A17" s="7">
        <v>36</v>
      </c>
      <c r="B17">
        <v>67</v>
      </c>
      <c r="C17">
        <v>50</v>
      </c>
      <c r="D17">
        <v>73</v>
      </c>
      <c r="K17">
        <v>92</v>
      </c>
    </row>
    <row r="18" spans="1:16" ht="15.6">
      <c r="A18" s="7">
        <v>32</v>
      </c>
      <c r="B18">
        <v>59</v>
      </c>
      <c r="C18">
        <v>38</v>
      </c>
      <c r="D18">
        <v>86</v>
      </c>
      <c r="K18">
        <v>98</v>
      </c>
    </row>
    <row r="19" spans="1:16" ht="15.6">
      <c r="A19" s="7">
        <v>29</v>
      </c>
      <c r="B19">
        <v>60</v>
      </c>
      <c r="C19">
        <v>47</v>
      </c>
      <c r="D19">
        <v>80</v>
      </c>
      <c r="K19">
        <v>95</v>
      </c>
    </row>
    <row r="20" spans="1:16" ht="15.6">
      <c r="A20" s="7">
        <v>37</v>
      </c>
      <c r="B20">
        <v>59</v>
      </c>
      <c r="C20">
        <v>44</v>
      </c>
      <c r="D20">
        <v>78</v>
      </c>
      <c r="K20">
        <v>93</v>
      </c>
    </row>
    <row r="21" spans="1:16">
      <c r="A21" s="9">
        <v>25</v>
      </c>
      <c r="B21">
        <v>64</v>
      </c>
      <c r="C21">
        <v>51</v>
      </c>
      <c r="D21">
        <v>76</v>
      </c>
      <c r="K21">
        <v>97</v>
      </c>
    </row>
    <row r="22" spans="1:16">
      <c r="A22" s="9">
        <v>28</v>
      </c>
      <c r="B22">
        <v>61</v>
      </c>
      <c r="C22">
        <v>45</v>
      </c>
      <c r="D22">
        <v>90</v>
      </c>
      <c r="K22">
        <v>92</v>
      </c>
    </row>
    <row r="23" spans="1:16">
      <c r="A23" s="9">
        <v>28</v>
      </c>
      <c r="B23">
        <v>68</v>
      </c>
      <c r="C23">
        <v>52</v>
      </c>
      <c r="D23">
        <v>89</v>
      </c>
      <c r="K23">
        <v>101</v>
      </c>
    </row>
    <row r="24" spans="1:16">
      <c r="A24" s="9">
        <v>30</v>
      </c>
      <c r="B24">
        <v>71</v>
      </c>
      <c r="C24">
        <v>48</v>
      </c>
      <c r="D24">
        <v>87</v>
      </c>
      <c r="K24">
        <v>93</v>
      </c>
    </row>
    <row r="25" spans="1:16">
      <c r="A25" s="9">
        <v>28</v>
      </c>
      <c r="B25">
        <v>67</v>
      </c>
      <c r="C25">
        <v>51</v>
      </c>
      <c r="D25">
        <v>75</v>
      </c>
      <c r="K25">
        <v>94</v>
      </c>
    </row>
    <row r="26" spans="1:16">
      <c r="A26" s="9">
        <v>26</v>
      </c>
      <c r="B26">
        <v>70</v>
      </c>
      <c r="C26">
        <v>51</v>
      </c>
      <c r="D26">
        <v>82</v>
      </c>
      <c r="K26">
        <v>98</v>
      </c>
    </row>
    <row r="27" spans="1:16" ht="15.6">
      <c r="A27" s="7">
        <v>29</v>
      </c>
      <c r="B27">
        <v>71</v>
      </c>
      <c r="C27">
        <v>43</v>
      </c>
      <c r="D27">
        <v>77</v>
      </c>
      <c r="K27">
        <v>101</v>
      </c>
    </row>
    <row r="28" spans="1:16" ht="15.6">
      <c r="A28" s="7">
        <v>37</v>
      </c>
      <c r="B28">
        <v>68</v>
      </c>
      <c r="C28">
        <v>53</v>
      </c>
      <c r="D28">
        <v>86</v>
      </c>
      <c r="K28">
        <v>91</v>
      </c>
    </row>
    <row r="29" spans="1:16">
      <c r="B29">
        <v>62</v>
      </c>
      <c r="C29">
        <v>50</v>
      </c>
      <c r="D29">
        <v>79</v>
      </c>
      <c r="K29">
        <v>92</v>
      </c>
    </row>
    <row r="30" spans="1:16">
      <c r="B30">
        <v>57</v>
      </c>
      <c r="C30">
        <v>45</v>
      </c>
      <c r="D30">
        <v>80</v>
      </c>
      <c r="K30">
        <v>91</v>
      </c>
    </row>
    <row r="31" spans="1:16">
      <c r="B31">
        <v>65</v>
      </c>
      <c r="C31">
        <v>47</v>
      </c>
      <c r="D31">
        <v>80</v>
      </c>
      <c r="K31">
        <v>96</v>
      </c>
      <c r="P31">
        <f>(64.44-71.938)/(5.126/SQRT(1200))</f>
        <v>-50.670764553848812</v>
      </c>
    </row>
    <row r="32" spans="1:16">
      <c r="B32">
        <v>65</v>
      </c>
      <c r="C32">
        <v>46</v>
      </c>
      <c r="D32">
        <v>74</v>
      </c>
      <c r="K32">
        <v>96</v>
      </c>
    </row>
    <row r="33" spans="2:11">
      <c r="B33">
        <v>63</v>
      </c>
      <c r="C33">
        <v>49</v>
      </c>
      <c r="D33">
        <v>75</v>
      </c>
      <c r="K33">
        <v>97</v>
      </c>
    </row>
    <row r="34" spans="2:11">
      <c r="B34">
        <v>68</v>
      </c>
      <c r="C34">
        <v>45</v>
      </c>
      <c r="D34">
        <v>88</v>
      </c>
      <c r="K34">
        <v>95</v>
      </c>
    </row>
    <row r="35" spans="2:11">
      <c r="B35">
        <v>68</v>
      </c>
      <c r="C35">
        <v>40</v>
      </c>
      <c r="D35">
        <v>84</v>
      </c>
      <c r="K35">
        <v>92</v>
      </c>
    </row>
    <row r="36" spans="2:11">
      <c r="B36">
        <v>57</v>
      </c>
      <c r="C36">
        <v>51</v>
      </c>
      <c r="D36">
        <v>73</v>
      </c>
      <c r="K36">
        <v>96</v>
      </c>
    </row>
    <row r="37" spans="2:11">
      <c r="B37">
        <v>71</v>
      </c>
      <c r="C37">
        <v>53</v>
      </c>
      <c r="D37">
        <v>79</v>
      </c>
      <c r="K37">
        <v>94</v>
      </c>
    </row>
    <row r="38" spans="2:11">
      <c r="B38">
        <v>59</v>
      </c>
      <c r="C38">
        <v>45</v>
      </c>
      <c r="D38">
        <v>78</v>
      </c>
      <c r="K38">
        <v>93</v>
      </c>
    </row>
    <row r="39" spans="2:11">
      <c r="B39">
        <v>59</v>
      </c>
      <c r="C39">
        <v>50</v>
      </c>
      <c r="D39">
        <v>75</v>
      </c>
      <c r="K39">
        <v>100</v>
      </c>
    </row>
    <row r="40" spans="2:11">
      <c r="B40">
        <v>71</v>
      </c>
      <c r="C40">
        <v>47</v>
      </c>
      <c r="D40">
        <v>79</v>
      </c>
      <c r="K40">
        <v>96</v>
      </c>
    </row>
    <row r="41" spans="2:11">
      <c r="B41">
        <v>67</v>
      </c>
      <c r="C41">
        <v>47</v>
      </c>
      <c r="D41">
        <v>73</v>
      </c>
      <c r="K41">
        <v>97</v>
      </c>
    </row>
    <row r="42" spans="2:11">
      <c r="B42">
        <v>71</v>
      </c>
      <c r="C42">
        <v>53</v>
      </c>
      <c r="D42">
        <v>74</v>
      </c>
      <c r="K42">
        <v>94</v>
      </c>
    </row>
    <row r="43" spans="2:11">
      <c r="B43">
        <v>66</v>
      </c>
      <c r="C43">
        <v>50</v>
      </c>
      <c r="D43">
        <v>79</v>
      </c>
      <c r="K43">
        <v>93</v>
      </c>
    </row>
    <row r="44" spans="2:11">
      <c r="B44">
        <v>61</v>
      </c>
      <c r="C44">
        <v>50</v>
      </c>
      <c r="D44">
        <v>90</v>
      </c>
      <c r="K44">
        <v>94</v>
      </c>
    </row>
    <row r="45" spans="2:11">
      <c r="B45">
        <v>56</v>
      </c>
      <c r="C45">
        <v>48</v>
      </c>
      <c r="D45">
        <v>73</v>
      </c>
      <c r="K45">
        <v>93</v>
      </c>
    </row>
    <row r="46" spans="2:11">
      <c r="B46">
        <v>56</v>
      </c>
      <c r="C46">
        <v>43</v>
      </c>
      <c r="D46">
        <v>78</v>
      </c>
      <c r="K46">
        <v>93</v>
      </c>
    </row>
    <row r="47" spans="2:11">
      <c r="B47">
        <v>72</v>
      </c>
      <c r="C47">
        <v>53</v>
      </c>
      <c r="D47">
        <v>83</v>
      </c>
      <c r="K47">
        <v>96</v>
      </c>
    </row>
    <row r="48" spans="2:11">
      <c r="B48">
        <v>58</v>
      </c>
      <c r="C48">
        <v>44</v>
      </c>
      <c r="D48">
        <v>89</v>
      </c>
      <c r="K48">
        <v>91</v>
      </c>
    </row>
    <row r="49" spans="2:11">
      <c r="B49">
        <v>61</v>
      </c>
      <c r="C49">
        <v>52</v>
      </c>
      <c r="D49">
        <v>74</v>
      </c>
      <c r="K49">
        <v>94</v>
      </c>
    </row>
    <row r="50" spans="2:11">
      <c r="B50">
        <v>57</v>
      </c>
      <c r="C50">
        <v>51</v>
      </c>
      <c r="D50">
        <v>86</v>
      </c>
      <c r="K50">
        <v>94</v>
      </c>
    </row>
    <row r="51" spans="2:11">
      <c r="B51">
        <v>65</v>
      </c>
      <c r="C51" s="4">
        <v>39</v>
      </c>
      <c r="D51">
        <v>78</v>
      </c>
      <c r="K51">
        <v>93</v>
      </c>
    </row>
    <row r="52" spans="2:11">
      <c r="B52">
        <v>65</v>
      </c>
      <c r="C52" s="4">
        <v>47</v>
      </c>
      <c r="D52">
        <v>88</v>
      </c>
      <c r="K52">
        <v>97</v>
      </c>
    </row>
    <row r="53" spans="2:11">
      <c r="B53">
        <v>69</v>
      </c>
      <c r="C53" s="4">
        <v>39</v>
      </c>
      <c r="D53">
        <v>73</v>
      </c>
      <c r="K53">
        <v>91</v>
      </c>
    </row>
    <row r="54" spans="2:11" ht="15.6">
      <c r="B54">
        <v>66</v>
      </c>
      <c r="C54" s="7">
        <v>52</v>
      </c>
      <c r="D54">
        <v>75</v>
      </c>
      <c r="K54">
        <v>94</v>
      </c>
    </row>
    <row r="55" spans="2:11" ht="15.6">
      <c r="B55">
        <v>63</v>
      </c>
      <c r="C55" s="7">
        <v>48</v>
      </c>
      <c r="D55">
        <v>77</v>
      </c>
      <c r="K55">
        <v>91</v>
      </c>
    </row>
    <row r="56" spans="2:11" ht="15.6">
      <c r="B56">
        <v>65</v>
      </c>
      <c r="C56" s="7">
        <v>39</v>
      </c>
      <c r="D56">
        <v>87</v>
      </c>
      <c r="K56">
        <v>93</v>
      </c>
    </row>
    <row r="57" spans="2:11" ht="15.6">
      <c r="B57">
        <v>64</v>
      </c>
      <c r="C57" s="7">
        <v>40</v>
      </c>
      <c r="D57">
        <v>84</v>
      </c>
      <c r="K57">
        <v>97</v>
      </c>
    </row>
    <row r="58" spans="2:11" ht="15.6">
      <c r="B58">
        <v>59</v>
      </c>
      <c r="C58" s="7">
        <v>38</v>
      </c>
      <c r="D58">
        <v>83</v>
      </c>
      <c r="K58">
        <v>96</v>
      </c>
    </row>
    <row r="59" spans="2:11" ht="15.6">
      <c r="B59">
        <v>58</v>
      </c>
      <c r="C59" s="7">
        <v>53</v>
      </c>
      <c r="D59">
        <v>81</v>
      </c>
      <c r="K59">
        <v>94</v>
      </c>
    </row>
    <row r="60" spans="2:11" ht="15.6">
      <c r="B60">
        <v>68</v>
      </c>
      <c r="C60" s="7">
        <v>47</v>
      </c>
      <c r="D60">
        <v>73</v>
      </c>
      <c r="K60">
        <v>92</v>
      </c>
    </row>
    <row r="61" spans="2:11" ht="15.6">
      <c r="B61">
        <v>66</v>
      </c>
      <c r="C61" s="7">
        <v>41</v>
      </c>
      <c r="D61">
        <v>84</v>
      </c>
      <c r="K61">
        <v>96</v>
      </c>
    </row>
    <row r="62" spans="2:11" ht="15.6">
      <c r="B62">
        <v>69</v>
      </c>
      <c r="C62" s="7">
        <v>50</v>
      </c>
      <c r="D62">
        <v>90</v>
      </c>
      <c r="K62">
        <v>97</v>
      </c>
    </row>
    <row r="63" spans="2:11" ht="15.6">
      <c r="B63">
        <v>63</v>
      </c>
      <c r="C63" s="7">
        <v>51</v>
      </c>
      <c r="D63">
        <v>80</v>
      </c>
      <c r="K63">
        <v>92</v>
      </c>
    </row>
    <row r="64" spans="2:11" ht="15.6">
      <c r="B64">
        <v>72</v>
      </c>
      <c r="C64" s="7">
        <v>50</v>
      </c>
      <c r="D64">
        <v>79</v>
      </c>
      <c r="K64">
        <v>98</v>
      </c>
    </row>
    <row r="65" spans="2:11">
      <c r="B65">
        <v>54</v>
      </c>
      <c r="C65" s="9">
        <v>52</v>
      </c>
      <c r="D65">
        <v>85</v>
      </c>
      <c r="K65">
        <v>94</v>
      </c>
    </row>
    <row r="66" spans="2:11">
      <c r="B66">
        <v>62</v>
      </c>
      <c r="C66" s="9">
        <v>51</v>
      </c>
      <c r="D66">
        <v>82</v>
      </c>
      <c r="K66">
        <v>91</v>
      </c>
    </row>
    <row r="67" spans="2:11">
      <c r="B67">
        <v>58</v>
      </c>
      <c r="C67" s="9">
        <v>45</v>
      </c>
      <c r="D67">
        <v>74</v>
      </c>
      <c r="K67">
        <v>91</v>
      </c>
    </row>
    <row r="68" spans="2:11">
      <c r="B68">
        <v>57</v>
      </c>
      <c r="C68" s="9">
        <v>38</v>
      </c>
      <c r="D68">
        <v>73</v>
      </c>
      <c r="K68">
        <v>95</v>
      </c>
    </row>
    <row r="69" spans="2:11">
      <c r="B69">
        <v>56</v>
      </c>
      <c r="C69" s="9">
        <v>38</v>
      </c>
      <c r="D69">
        <v>77</v>
      </c>
      <c r="K69">
        <v>96</v>
      </c>
    </row>
    <row r="70" spans="2:11">
      <c r="B70">
        <v>70</v>
      </c>
      <c r="C70" s="9">
        <v>43</v>
      </c>
      <c r="D70">
        <v>79</v>
      </c>
      <c r="K70">
        <v>94</v>
      </c>
    </row>
    <row r="71" spans="2:11">
      <c r="B71">
        <v>65</v>
      </c>
      <c r="C71" s="9">
        <v>49</v>
      </c>
      <c r="D71">
        <v>86</v>
      </c>
      <c r="K71">
        <v>92</v>
      </c>
    </row>
    <row r="72" spans="2:11">
      <c r="B72">
        <v>61</v>
      </c>
      <c r="C72" s="9">
        <v>50</v>
      </c>
      <c r="D72">
        <v>79</v>
      </c>
      <c r="K72">
        <v>93</v>
      </c>
    </row>
    <row r="73" spans="2:11">
      <c r="B73">
        <v>65</v>
      </c>
      <c r="C73" s="9">
        <v>40</v>
      </c>
      <c r="D73">
        <v>74</v>
      </c>
      <c r="K73">
        <v>93</v>
      </c>
    </row>
    <row r="74" spans="2:11">
      <c r="B74">
        <v>63</v>
      </c>
      <c r="C74" s="9">
        <v>45</v>
      </c>
      <c r="D74">
        <v>81</v>
      </c>
      <c r="K74">
        <v>99</v>
      </c>
    </row>
    <row r="75" spans="2:11">
      <c r="B75">
        <v>64</v>
      </c>
      <c r="C75" s="9">
        <v>46</v>
      </c>
      <c r="D75">
        <v>87</v>
      </c>
      <c r="K75">
        <v>94</v>
      </c>
    </row>
    <row r="76" spans="2:11" ht="15.6">
      <c r="B76">
        <v>61</v>
      </c>
      <c r="C76" s="7">
        <v>41</v>
      </c>
      <c r="D76">
        <v>74</v>
      </c>
      <c r="K76">
        <v>95</v>
      </c>
    </row>
    <row r="77" spans="2:11" ht="15.6">
      <c r="B77">
        <v>71</v>
      </c>
      <c r="C77" s="7">
        <v>50</v>
      </c>
      <c r="D77">
        <v>79</v>
      </c>
      <c r="K77">
        <v>97</v>
      </c>
    </row>
    <row r="78" spans="2:11" ht="15.6">
      <c r="B78">
        <v>63</v>
      </c>
      <c r="C78" s="7">
        <v>51</v>
      </c>
      <c r="D78">
        <v>83</v>
      </c>
      <c r="K78">
        <v>91</v>
      </c>
    </row>
    <row r="79" spans="2:11" ht="15.6">
      <c r="B79">
        <v>67</v>
      </c>
      <c r="C79" s="7">
        <v>50</v>
      </c>
      <c r="D79">
        <v>86</v>
      </c>
      <c r="K79">
        <v>93</v>
      </c>
    </row>
    <row r="80" spans="2:11">
      <c r="B80">
        <v>70</v>
      </c>
      <c r="D80">
        <v>78</v>
      </c>
      <c r="K80">
        <v>93</v>
      </c>
    </row>
    <row r="81" spans="2:11">
      <c r="B81">
        <v>64</v>
      </c>
      <c r="D81">
        <v>77</v>
      </c>
      <c r="K81">
        <v>100</v>
      </c>
    </row>
    <row r="82" spans="2:11">
      <c r="B82">
        <v>71</v>
      </c>
      <c r="D82">
        <v>78</v>
      </c>
      <c r="K82">
        <v>99</v>
      </c>
    </row>
    <row r="83" spans="2:11">
      <c r="B83">
        <v>62</v>
      </c>
      <c r="D83">
        <v>74</v>
      </c>
      <c r="K83">
        <v>94</v>
      </c>
    </row>
    <row r="84" spans="2:11">
      <c r="B84">
        <v>69</v>
      </c>
      <c r="D84">
        <v>77</v>
      </c>
      <c r="K84">
        <v>91</v>
      </c>
    </row>
    <row r="85" spans="2:11">
      <c r="B85">
        <v>71</v>
      </c>
      <c r="D85">
        <v>80</v>
      </c>
      <c r="K85">
        <v>94</v>
      </c>
    </row>
    <row r="86" spans="2:11">
      <c r="B86">
        <v>64</v>
      </c>
      <c r="D86">
        <v>79</v>
      </c>
      <c r="K86">
        <v>93</v>
      </c>
    </row>
    <row r="87" spans="2:11">
      <c r="B87">
        <v>62</v>
      </c>
      <c r="D87">
        <v>73</v>
      </c>
      <c r="K87">
        <v>95</v>
      </c>
    </row>
    <row r="88" spans="2:11">
      <c r="B88">
        <v>62</v>
      </c>
      <c r="D88">
        <v>76</v>
      </c>
      <c r="K88">
        <v>94</v>
      </c>
    </row>
    <row r="89" spans="2:11">
      <c r="B89">
        <v>54</v>
      </c>
      <c r="D89">
        <v>84</v>
      </c>
      <c r="K89">
        <v>92</v>
      </c>
    </row>
    <row r="90" spans="2:11">
      <c r="B90">
        <v>72</v>
      </c>
      <c r="D90">
        <v>87</v>
      </c>
      <c r="K90">
        <v>93</v>
      </c>
    </row>
    <row r="91" spans="2:11">
      <c r="B91">
        <v>56</v>
      </c>
      <c r="D91">
        <v>81</v>
      </c>
      <c r="K91">
        <v>97</v>
      </c>
    </row>
    <row r="92" spans="2:11">
      <c r="B92">
        <v>68</v>
      </c>
      <c r="D92">
        <v>75</v>
      </c>
      <c r="K92">
        <v>91</v>
      </c>
    </row>
    <row r="93" spans="2:11">
      <c r="B93">
        <v>70</v>
      </c>
      <c r="D93">
        <v>81</v>
      </c>
      <c r="K93">
        <v>94</v>
      </c>
    </row>
    <row r="94" spans="2:11">
      <c r="B94">
        <v>67</v>
      </c>
      <c r="D94">
        <v>84</v>
      </c>
      <c r="K94">
        <v>92</v>
      </c>
    </row>
    <row r="95" spans="2:11">
      <c r="B95">
        <v>66</v>
      </c>
      <c r="D95">
        <v>81</v>
      </c>
      <c r="K95">
        <v>92</v>
      </c>
    </row>
    <row r="96" spans="2:11">
      <c r="B96">
        <v>66</v>
      </c>
      <c r="D96">
        <v>75</v>
      </c>
      <c r="K96" s="4">
        <v>98</v>
      </c>
    </row>
    <row r="97" spans="2:11">
      <c r="B97">
        <v>61</v>
      </c>
      <c r="D97">
        <v>82</v>
      </c>
      <c r="K97" s="4">
        <v>91</v>
      </c>
    </row>
    <row r="98" spans="2:11">
      <c r="B98">
        <v>67</v>
      </c>
      <c r="D98">
        <v>84</v>
      </c>
      <c r="K98" s="4">
        <v>94</v>
      </c>
    </row>
    <row r="99" spans="2:11">
      <c r="B99">
        <v>60</v>
      </c>
      <c r="D99">
        <v>83</v>
      </c>
      <c r="K99" s="4">
        <v>99</v>
      </c>
    </row>
    <row r="100" spans="2:11">
      <c r="B100">
        <v>70</v>
      </c>
      <c r="D100">
        <v>79</v>
      </c>
      <c r="K100" s="4">
        <v>91</v>
      </c>
    </row>
    <row r="101" spans="2:11">
      <c r="B101">
        <v>64</v>
      </c>
      <c r="D101">
        <v>85</v>
      </c>
      <c r="K101" s="4">
        <v>94</v>
      </c>
    </row>
    <row r="102" spans="2:11" ht="15.6">
      <c r="B102">
        <v>57</v>
      </c>
      <c r="D102">
        <v>73</v>
      </c>
      <c r="K102" s="7">
        <v>95</v>
      </c>
    </row>
    <row r="103" spans="2:11" ht="15.6">
      <c r="B103">
        <v>66</v>
      </c>
      <c r="D103">
        <v>90</v>
      </c>
      <c r="K103" s="7">
        <v>94</v>
      </c>
    </row>
    <row r="104" spans="2:11" ht="15.6">
      <c r="B104">
        <v>55</v>
      </c>
      <c r="D104">
        <v>74</v>
      </c>
      <c r="K104" s="7">
        <v>95</v>
      </c>
    </row>
    <row r="105" spans="2:11" ht="15.6">
      <c r="B105">
        <v>63</v>
      </c>
      <c r="D105">
        <v>87</v>
      </c>
      <c r="K105" s="7">
        <v>94</v>
      </c>
    </row>
    <row r="106" spans="2:11" ht="15.6">
      <c r="B106">
        <v>68</v>
      </c>
      <c r="D106">
        <v>83</v>
      </c>
      <c r="K106" s="7">
        <v>93</v>
      </c>
    </row>
    <row r="107" spans="2:11" ht="15.6">
      <c r="B107">
        <v>64</v>
      </c>
      <c r="D107">
        <v>90</v>
      </c>
      <c r="K107" s="7">
        <v>95</v>
      </c>
    </row>
    <row r="108" spans="2:11" ht="15.6">
      <c r="B108">
        <v>63</v>
      </c>
      <c r="D108">
        <v>85</v>
      </c>
      <c r="K108" s="7">
        <v>98</v>
      </c>
    </row>
    <row r="109" spans="2:11" ht="15.6">
      <c r="B109">
        <v>69</v>
      </c>
      <c r="D109">
        <v>80</v>
      </c>
      <c r="K109" s="7">
        <v>95</v>
      </c>
    </row>
    <row r="110" spans="2:11" ht="15.6">
      <c r="B110">
        <v>68</v>
      </c>
      <c r="D110">
        <v>75</v>
      </c>
      <c r="K110" s="7">
        <v>99</v>
      </c>
    </row>
    <row r="111" spans="2:11" ht="15.6">
      <c r="B111">
        <v>72</v>
      </c>
      <c r="D111">
        <v>74</v>
      </c>
      <c r="K111" s="7">
        <v>98</v>
      </c>
    </row>
    <row r="112" spans="2:11" ht="15.6">
      <c r="B112">
        <v>63</v>
      </c>
      <c r="D112">
        <v>85</v>
      </c>
      <c r="K112" s="7">
        <v>94</v>
      </c>
    </row>
    <row r="113" spans="2:11" ht="15.6">
      <c r="B113">
        <v>69</v>
      </c>
      <c r="D113">
        <v>75</v>
      </c>
      <c r="K113" s="7">
        <v>98</v>
      </c>
    </row>
    <row r="114" spans="2:11" ht="15.6">
      <c r="B114">
        <v>65</v>
      </c>
      <c r="D114">
        <v>87</v>
      </c>
      <c r="K114" s="7">
        <v>95</v>
      </c>
    </row>
    <row r="115" spans="2:11" ht="15.6">
      <c r="B115">
        <v>69</v>
      </c>
      <c r="D115">
        <v>86</v>
      </c>
      <c r="K115" s="7">
        <v>101</v>
      </c>
    </row>
    <row r="116" spans="2:11" ht="15.6">
      <c r="B116">
        <v>63</v>
      </c>
      <c r="D116">
        <v>76</v>
      </c>
      <c r="K116" s="7">
        <v>91</v>
      </c>
    </row>
    <row r="117" spans="2:11" ht="15.6">
      <c r="B117">
        <v>57</v>
      </c>
      <c r="D117">
        <v>75</v>
      </c>
      <c r="K117" s="7">
        <v>92</v>
      </c>
    </row>
    <row r="118" spans="2:11" ht="15.6">
      <c r="B118">
        <v>63</v>
      </c>
      <c r="D118">
        <v>83</v>
      </c>
      <c r="K118" s="7">
        <v>95</v>
      </c>
    </row>
    <row r="119" spans="2:11" ht="15.6">
      <c r="B119">
        <v>69</v>
      </c>
      <c r="D119">
        <v>74</v>
      </c>
      <c r="K119" s="7">
        <v>95</v>
      </c>
    </row>
    <row r="120" spans="2:11" ht="15.6">
      <c r="B120">
        <v>59</v>
      </c>
      <c r="D120">
        <v>74</v>
      </c>
      <c r="K120" s="7">
        <v>98</v>
      </c>
    </row>
    <row r="121" spans="2:11" ht="15.6">
      <c r="B121">
        <v>71</v>
      </c>
      <c r="D121">
        <v>79</v>
      </c>
      <c r="K121" s="7">
        <v>96</v>
      </c>
    </row>
    <row r="122" spans="2:11" ht="15.6">
      <c r="B122">
        <v>60</v>
      </c>
      <c r="D122">
        <v>90</v>
      </c>
      <c r="K122" s="7">
        <v>101</v>
      </c>
    </row>
    <row r="123" spans="2:11" ht="15.6">
      <c r="B123">
        <v>67</v>
      </c>
      <c r="D123">
        <v>75</v>
      </c>
      <c r="K123" s="7">
        <v>92</v>
      </c>
    </row>
    <row r="124" spans="2:11" ht="15.6">
      <c r="B124">
        <v>67</v>
      </c>
      <c r="D124">
        <v>76</v>
      </c>
      <c r="K124" s="7">
        <v>94</v>
      </c>
    </row>
    <row r="125" spans="2:11" ht="15.6">
      <c r="B125">
        <v>63</v>
      </c>
      <c r="D125">
        <v>74</v>
      </c>
      <c r="K125" s="7">
        <v>93</v>
      </c>
    </row>
    <row r="126" spans="2:11" ht="15.6">
      <c r="B126">
        <v>72</v>
      </c>
      <c r="D126">
        <v>73</v>
      </c>
      <c r="K126" s="7">
        <v>92</v>
      </c>
    </row>
    <row r="127" spans="2:11" ht="15.6">
      <c r="B127">
        <v>60</v>
      </c>
      <c r="D127">
        <v>83</v>
      </c>
      <c r="K127" s="7">
        <v>93</v>
      </c>
    </row>
    <row r="128" spans="2:11" ht="15.6">
      <c r="B128">
        <v>56</v>
      </c>
      <c r="D128">
        <v>89</v>
      </c>
      <c r="K128" s="7">
        <v>93</v>
      </c>
    </row>
    <row r="129" spans="2:11" ht="15.6">
      <c r="B129">
        <v>54</v>
      </c>
      <c r="D129">
        <v>79</v>
      </c>
      <c r="K129" s="7">
        <v>91</v>
      </c>
    </row>
    <row r="130" spans="2:11" ht="15.6">
      <c r="B130">
        <v>67</v>
      </c>
      <c r="D130">
        <v>86</v>
      </c>
      <c r="K130" s="7">
        <v>95</v>
      </c>
    </row>
    <row r="131" spans="2:11" ht="15.6">
      <c r="B131">
        <v>59</v>
      </c>
      <c r="D131">
        <v>87</v>
      </c>
      <c r="K131" s="7">
        <v>93</v>
      </c>
    </row>
    <row r="132" spans="2:11" ht="15.6">
      <c r="B132">
        <v>71</v>
      </c>
      <c r="D132">
        <v>88</v>
      </c>
      <c r="K132" s="7">
        <v>97</v>
      </c>
    </row>
    <row r="133" spans="2:11" ht="15.6">
      <c r="B133">
        <v>60</v>
      </c>
      <c r="D133">
        <v>86</v>
      </c>
      <c r="K133" s="7">
        <v>103</v>
      </c>
    </row>
    <row r="134" spans="2:11">
      <c r="B134">
        <v>69</v>
      </c>
      <c r="D134">
        <v>74</v>
      </c>
      <c r="K134" s="9">
        <v>94</v>
      </c>
    </row>
    <row r="135" spans="2:11">
      <c r="B135">
        <v>61</v>
      </c>
      <c r="D135">
        <v>79</v>
      </c>
      <c r="K135" s="9">
        <v>92</v>
      </c>
    </row>
    <row r="136" spans="2:11">
      <c r="B136">
        <v>63</v>
      </c>
      <c r="D136">
        <v>89</v>
      </c>
      <c r="K136" s="9">
        <v>92</v>
      </c>
    </row>
    <row r="137" spans="2:11">
      <c r="B137">
        <v>59</v>
      </c>
      <c r="D137">
        <v>80</v>
      </c>
      <c r="K137" s="9">
        <v>95</v>
      </c>
    </row>
    <row r="138" spans="2:11">
      <c r="B138">
        <v>65</v>
      </c>
      <c r="D138">
        <v>87</v>
      </c>
      <c r="K138" s="9">
        <v>97</v>
      </c>
    </row>
    <row r="139" spans="2:11">
      <c r="B139">
        <v>60</v>
      </c>
      <c r="D139">
        <v>76</v>
      </c>
      <c r="K139" s="9">
        <v>93</v>
      </c>
    </row>
    <row r="140" spans="2:11">
      <c r="B140">
        <v>72</v>
      </c>
      <c r="D140">
        <v>86</v>
      </c>
      <c r="K140" s="9">
        <v>95</v>
      </c>
    </row>
    <row r="141" spans="2:11">
      <c r="B141">
        <v>71</v>
      </c>
      <c r="D141">
        <v>73</v>
      </c>
      <c r="K141" s="9">
        <v>102</v>
      </c>
    </row>
    <row r="142" spans="2:11">
      <c r="B142">
        <v>62</v>
      </c>
      <c r="D142">
        <v>90</v>
      </c>
      <c r="K142" s="9">
        <v>93</v>
      </c>
    </row>
    <row r="143" spans="2:11">
      <c r="B143">
        <v>71</v>
      </c>
      <c r="D143">
        <v>90</v>
      </c>
      <c r="K143" s="9">
        <v>100</v>
      </c>
    </row>
    <row r="144" spans="2:11">
      <c r="B144">
        <v>61</v>
      </c>
      <c r="D144">
        <v>87</v>
      </c>
      <c r="K144" s="9">
        <v>91</v>
      </c>
    </row>
    <row r="145" spans="2:11">
      <c r="B145">
        <v>68</v>
      </c>
      <c r="D145">
        <v>86</v>
      </c>
      <c r="K145" s="9">
        <v>95</v>
      </c>
    </row>
    <row r="146" spans="2:11">
      <c r="B146">
        <v>61</v>
      </c>
      <c r="D146">
        <v>74</v>
      </c>
      <c r="K146" s="9">
        <v>92</v>
      </c>
    </row>
    <row r="147" spans="2:11">
      <c r="B147">
        <v>61</v>
      </c>
      <c r="D147">
        <v>85</v>
      </c>
      <c r="K147" s="9">
        <v>104</v>
      </c>
    </row>
    <row r="148" spans="2:11">
      <c r="B148">
        <v>63</v>
      </c>
      <c r="D148">
        <v>80</v>
      </c>
      <c r="K148" s="9">
        <v>93</v>
      </c>
    </row>
    <row r="149" spans="2:11">
      <c r="B149">
        <v>56</v>
      </c>
      <c r="D149">
        <v>87</v>
      </c>
      <c r="K149" s="9">
        <v>93</v>
      </c>
    </row>
    <row r="150" spans="2:11">
      <c r="B150">
        <v>72</v>
      </c>
      <c r="D150">
        <v>79</v>
      </c>
      <c r="K150" s="9">
        <v>91</v>
      </c>
    </row>
    <row r="151" spans="2:11">
      <c r="B151">
        <v>63</v>
      </c>
      <c r="D151">
        <v>79</v>
      </c>
      <c r="K151" s="9">
        <v>91</v>
      </c>
    </row>
    <row r="152" spans="2:11">
      <c r="B152">
        <v>66</v>
      </c>
      <c r="D152">
        <v>85</v>
      </c>
      <c r="K152" s="9">
        <v>93</v>
      </c>
    </row>
    <row r="153" spans="2:11">
      <c r="B153">
        <v>67</v>
      </c>
      <c r="D153">
        <v>90</v>
      </c>
      <c r="K153" s="9">
        <v>92</v>
      </c>
    </row>
    <row r="154" spans="2:11">
      <c r="B154">
        <v>62</v>
      </c>
      <c r="D154">
        <v>75</v>
      </c>
      <c r="K154" s="9">
        <v>93</v>
      </c>
    </row>
    <row r="155" spans="2:11">
      <c r="B155">
        <v>66</v>
      </c>
      <c r="D155">
        <v>86</v>
      </c>
      <c r="K155" s="9">
        <v>91</v>
      </c>
    </row>
    <row r="156" spans="2:11">
      <c r="B156">
        <v>70</v>
      </c>
      <c r="D156">
        <v>86</v>
      </c>
      <c r="K156" s="9">
        <v>91</v>
      </c>
    </row>
    <row r="157" spans="2:11">
      <c r="B157">
        <v>63</v>
      </c>
      <c r="D157">
        <v>80</v>
      </c>
      <c r="K157" s="9">
        <v>94</v>
      </c>
    </row>
    <row r="158" spans="2:11">
      <c r="B158">
        <v>66</v>
      </c>
      <c r="D158">
        <v>82</v>
      </c>
      <c r="K158" s="9">
        <v>91</v>
      </c>
    </row>
    <row r="159" spans="2:11">
      <c r="B159">
        <v>65</v>
      </c>
      <c r="D159">
        <v>77</v>
      </c>
      <c r="K159" s="9">
        <v>92</v>
      </c>
    </row>
    <row r="160" spans="2:11">
      <c r="B160">
        <v>70</v>
      </c>
      <c r="D160">
        <v>87</v>
      </c>
      <c r="K160" s="9">
        <v>95</v>
      </c>
    </row>
    <row r="161" spans="2:11">
      <c r="B161">
        <v>70</v>
      </c>
      <c r="D161">
        <v>85</v>
      </c>
      <c r="K161" s="9">
        <v>99</v>
      </c>
    </row>
    <row r="162" spans="2:11">
      <c r="B162">
        <v>57</v>
      </c>
      <c r="D162">
        <v>78</v>
      </c>
      <c r="K162" s="9">
        <v>91</v>
      </c>
    </row>
    <row r="163" spans="2:11">
      <c r="B163">
        <v>69</v>
      </c>
      <c r="D163">
        <v>81</v>
      </c>
      <c r="K163" s="9">
        <v>91</v>
      </c>
    </row>
    <row r="164" spans="2:11">
      <c r="B164">
        <v>57</v>
      </c>
      <c r="D164">
        <v>87</v>
      </c>
      <c r="K164" s="9">
        <v>93</v>
      </c>
    </row>
    <row r="165" spans="2:11">
      <c r="B165">
        <v>72</v>
      </c>
      <c r="D165">
        <v>90</v>
      </c>
      <c r="K165" s="9">
        <v>94</v>
      </c>
    </row>
    <row r="166" spans="2:11">
      <c r="B166">
        <v>62</v>
      </c>
      <c r="D166">
        <v>85</v>
      </c>
      <c r="K166" s="9">
        <v>92</v>
      </c>
    </row>
    <row r="167" spans="2:11">
      <c r="B167">
        <v>69</v>
      </c>
      <c r="D167">
        <v>85</v>
      </c>
      <c r="K167" s="9">
        <v>91</v>
      </c>
    </row>
    <row r="168" spans="2:11" ht="15.6">
      <c r="B168">
        <v>54</v>
      </c>
      <c r="D168">
        <v>82</v>
      </c>
      <c r="K168" s="7">
        <v>95</v>
      </c>
    </row>
    <row r="169" spans="2:11" ht="15.6">
      <c r="B169">
        <v>58</v>
      </c>
      <c r="D169">
        <v>88</v>
      </c>
      <c r="K169" s="7">
        <v>101</v>
      </c>
    </row>
    <row r="170" spans="2:11" ht="15.6">
      <c r="B170">
        <v>62</v>
      </c>
      <c r="D170">
        <v>88</v>
      </c>
      <c r="K170" s="7">
        <v>91</v>
      </c>
    </row>
    <row r="171" spans="2:11" ht="15.6">
      <c r="B171">
        <v>61</v>
      </c>
      <c r="D171">
        <v>75</v>
      </c>
      <c r="K171" s="7">
        <v>92</v>
      </c>
    </row>
    <row r="172" spans="2:11" ht="15.6">
      <c r="B172">
        <v>55</v>
      </c>
      <c r="D172">
        <v>90</v>
      </c>
      <c r="K172" s="7">
        <v>95</v>
      </c>
    </row>
    <row r="173" spans="2:11" ht="15.6">
      <c r="B173">
        <v>64</v>
      </c>
      <c r="D173">
        <v>74</v>
      </c>
      <c r="K173" s="7">
        <v>95</v>
      </c>
    </row>
    <row r="174" spans="2:11" ht="15.6">
      <c r="B174">
        <v>69</v>
      </c>
      <c r="D174">
        <v>82</v>
      </c>
      <c r="K174" s="7">
        <v>98</v>
      </c>
    </row>
    <row r="175" spans="2:11" ht="15.6">
      <c r="B175">
        <v>58</v>
      </c>
      <c r="D175">
        <v>77</v>
      </c>
      <c r="K175" s="7">
        <v>96</v>
      </c>
    </row>
    <row r="176" spans="2:11" ht="15.6">
      <c r="B176">
        <v>70</v>
      </c>
      <c r="D176">
        <v>83</v>
      </c>
      <c r="K176" s="7">
        <v>101</v>
      </c>
    </row>
    <row r="177" spans="2:11" ht="15.6">
      <c r="B177">
        <v>64</v>
      </c>
      <c r="D177">
        <v>83</v>
      </c>
      <c r="K177" s="7">
        <v>92</v>
      </c>
    </row>
    <row r="178" spans="2:11" ht="15.6">
      <c r="B178">
        <v>71</v>
      </c>
      <c r="D178">
        <v>81</v>
      </c>
      <c r="K178" s="7">
        <v>94</v>
      </c>
    </row>
    <row r="179" spans="2:11" ht="15.6">
      <c r="B179">
        <v>70</v>
      </c>
      <c r="D179">
        <v>85</v>
      </c>
      <c r="K179" s="7">
        <v>93</v>
      </c>
    </row>
    <row r="180" spans="2:11" ht="15.6">
      <c r="B180">
        <v>68</v>
      </c>
      <c r="D180">
        <v>80</v>
      </c>
      <c r="K180" s="7">
        <v>92</v>
      </c>
    </row>
    <row r="181" spans="2:11" ht="15.6">
      <c r="B181">
        <v>54</v>
      </c>
      <c r="D181">
        <v>81</v>
      </c>
      <c r="K181" s="7">
        <v>93</v>
      </c>
    </row>
    <row r="182" spans="2:11" ht="15.6">
      <c r="B182">
        <v>67</v>
      </c>
      <c r="D182">
        <v>75</v>
      </c>
      <c r="K182" s="7">
        <v>93</v>
      </c>
    </row>
    <row r="183" spans="2:11" ht="15.6">
      <c r="B183">
        <v>70</v>
      </c>
      <c r="D183">
        <v>87</v>
      </c>
      <c r="K183" s="7">
        <v>91</v>
      </c>
    </row>
    <row r="184" spans="2:11" ht="15.6">
      <c r="B184">
        <v>63</v>
      </c>
      <c r="D184">
        <v>80</v>
      </c>
      <c r="K184" s="7">
        <v>95</v>
      </c>
    </row>
    <row r="185" spans="2:11" ht="15.6">
      <c r="B185">
        <v>65</v>
      </c>
      <c r="D185">
        <v>74</v>
      </c>
      <c r="K185" s="7">
        <v>93</v>
      </c>
    </row>
    <row r="186" spans="2:11" ht="15.6">
      <c r="B186">
        <v>70</v>
      </c>
      <c r="D186">
        <v>77</v>
      </c>
      <c r="K186" s="7">
        <v>97</v>
      </c>
    </row>
    <row r="187" spans="2:11" ht="15.6">
      <c r="B187">
        <v>56</v>
      </c>
      <c r="D187">
        <v>90</v>
      </c>
      <c r="K187" s="7">
        <v>103</v>
      </c>
    </row>
    <row r="188" spans="2:11">
      <c r="B188">
        <v>70</v>
      </c>
      <c r="D188">
        <v>90</v>
      </c>
    </row>
    <row r="189" spans="2:11">
      <c r="B189">
        <v>64</v>
      </c>
      <c r="D189">
        <v>87</v>
      </c>
    </row>
    <row r="190" spans="2:11">
      <c r="B190">
        <v>72</v>
      </c>
      <c r="D190">
        <v>78</v>
      </c>
    </row>
    <row r="191" spans="2:11">
      <c r="B191">
        <v>71</v>
      </c>
      <c r="D191">
        <v>78</v>
      </c>
    </row>
    <row r="192" spans="2:11">
      <c r="B192">
        <v>67</v>
      </c>
      <c r="D192">
        <v>75</v>
      </c>
    </row>
    <row r="193" spans="2:4">
      <c r="B193">
        <v>71</v>
      </c>
      <c r="D193">
        <v>76</v>
      </c>
    </row>
    <row r="194" spans="2:4">
      <c r="B194">
        <v>68</v>
      </c>
      <c r="D194">
        <v>84</v>
      </c>
    </row>
    <row r="195" spans="2:4">
      <c r="B195">
        <v>55</v>
      </c>
      <c r="D195">
        <v>73</v>
      </c>
    </row>
    <row r="196" spans="2:4">
      <c r="B196">
        <v>62</v>
      </c>
      <c r="D196">
        <v>90</v>
      </c>
    </row>
    <row r="197" spans="2:4">
      <c r="B197">
        <v>62</v>
      </c>
      <c r="D197">
        <v>89</v>
      </c>
    </row>
    <row r="198" spans="2:4">
      <c r="B198">
        <v>69</v>
      </c>
      <c r="D198">
        <v>75</v>
      </c>
    </row>
    <row r="199" spans="2:4">
      <c r="B199">
        <v>63</v>
      </c>
      <c r="D199">
        <v>78</v>
      </c>
    </row>
    <row r="200" spans="2:4">
      <c r="B200">
        <v>59</v>
      </c>
      <c r="D200">
        <v>84</v>
      </c>
    </row>
    <row r="201" spans="2:4">
      <c r="B201">
        <v>67</v>
      </c>
      <c r="D201">
        <v>79</v>
      </c>
    </row>
    <row r="202" spans="2:4">
      <c r="B202">
        <v>71</v>
      </c>
      <c r="D202">
        <v>81</v>
      </c>
    </row>
    <row r="203" spans="2:4">
      <c r="B203">
        <v>67</v>
      </c>
      <c r="D203">
        <v>87</v>
      </c>
    </row>
    <row r="204" spans="2:4">
      <c r="B204">
        <v>70</v>
      </c>
      <c r="D204">
        <v>74</v>
      </c>
    </row>
    <row r="205" spans="2:4">
      <c r="B205" s="4">
        <v>61</v>
      </c>
      <c r="D205">
        <v>81</v>
      </c>
    </row>
    <row r="206" spans="2:4">
      <c r="B206" s="4">
        <v>64</v>
      </c>
      <c r="D206">
        <v>81</v>
      </c>
    </row>
    <row r="207" spans="2:4">
      <c r="B207" s="4">
        <v>66</v>
      </c>
      <c r="D207">
        <v>86</v>
      </c>
    </row>
    <row r="208" spans="2:4">
      <c r="B208" s="4">
        <v>57</v>
      </c>
      <c r="D208">
        <v>85</v>
      </c>
    </row>
    <row r="209" spans="2:4">
      <c r="B209" s="4">
        <v>65</v>
      </c>
      <c r="D209">
        <v>81</v>
      </c>
    </row>
    <row r="210" spans="2:4">
      <c r="B210" s="4">
        <v>58</v>
      </c>
      <c r="D210">
        <v>77</v>
      </c>
    </row>
    <row r="211" spans="2:4">
      <c r="B211" s="4">
        <v>67</v>
      </c>
      <c r="D211">
        <v>80</v>
      </c>
    </row>
    <row r="212" spans="2:4">
      <c r="B212" s="4">
        <v>64</v>
      </c>
      <c r="D212">
        <v>90</v>
      </c>
    </row>
    <row r="213" spans="2:4">
      <c r="B213" s="4">
        <v>63</v>
      </c>
      <c r="D213">
        <v>90</v>
      </c>
    </row>
    <row r="214" spans="2:4">
      <c r="B214" s="4">
        <v>63</v>
      </c>
      <c r="D214">
        <v>86</v>
      </c>
    </row>
    <row r="215" spans="2:4">
      <c r="B215" s="4">
        <v>57</v>
      </c>
      <c r="D215">
        <v>90</v>
      </c>
    </row>
    <row r="216" spans="2:4">
      <c r="B216" s="4">
        <v>68</v>
      </c>
      <c r="D216">
        <v>89</v>
      </c>
    </row>
    <row r="217" spans="2:4">
      <c r="B217" s="4">
        <v>66</v>
      </c>
      <c r="D217">
        <v>74</v>
      </c>
    </row>
    <row r="218" spans="2:4">
      <c r="B218" s="4">
        <v>62</v>
      </c>
      <c r="D218">
        <v>90</v>
      </c>
    </row>
    <row r="219" spans="2:4">
      <c r="B219" s="4">
        <v>71</v>
      </c>
      <c r="D219">
        <v>88</v>
      </c>
    </row>
    <row r="220" spans="2:4">
      <c r="B220" s="4">
        <v>70</v>
      </c>
      <c r="D220">
        <v>78</v>
      </c>
    </row>
    <row r="221" spans="2:4">
      <c r="B221" s="4">
        <v>72</v>
      </c>
      <c r="D221">
        <v>83</v>
      </c>
    </row>
    <row r="222" spans="2:4">
      <c r="B222" s="4">
        <v>57</v>
      </c>
      <c r="D222">
        <v>85</v>
      </c>
    </row>
    <row r="223" spans="2:4">
      <c r="B223" s="4">
        <v>55</v>
      </c>
      <c r="D223">
        <v>76</v>
      </c>
    </row>
    <row r="224" spans="2:4">
      <c r="B224" s="4">
        <v>54</v>
      </c>
      <c r="D224">
        <v>74</v>
      </c>
    </row>
    <row r="225" spans="2:4">
      <c r="B225" s="4">
        <v>54</v>
      </c>
      <c r="D225">
        <v>82</v>
      </c>
    </row>
    <row r="226" spans="2:4">
      <c r="B226" s="4">
        <v>65</v>
      </c>
      <c r="D226">
        <v>79</v>
      </c>
    </row>
    <row r="227" spans="2:4">
      <c r="B227" s="4">
        <v>55</v>
      </c>
      <c r="D227">
        <v>76</v>
      </c>
    </row>
    <row r="228" spans="2:4">
      <c r="B228" s="4">
        <v>54</v>
      </c>
      <c r="D228">
        <v>85</v>
      </c>
    </row>
    <row r="229" spans="2:4">
      <c r="B229" s="4">
        <v>68</v>
      </c>
      <c r="D229">
        <v>90</v>
      </c>
    </row>
    <row r="230" spans="2:4">
      <c r="B230" s="4">
        <v>55</v>
      </c>
      <c r="D230">
        <v>77</v>
      </c>
    </row>
    <row r="231" spans="2:4">
      <c r="B231" s="4">
        <v>60</v>
      </c>
      <c r="D231">
        <v>74</v>
      </c>
    </row>
    <row r="232" spans="2:4">
      <c r="B232" s="4">
        <v>59</v>
      </c>
      <c r="D232">
        <v>76</v>
      </c>
    </row>
    <row r="233" spans="2:4">
      <c r="B233" s="4">
        <v>57</v>
      </c>
      <c r="D233">
        <v>76</v>
      </c>
    </row>
    <row r="234" spans="2:4">
      <c r="B234" s="4">
        <v>69</v>
      </c>
      <c r="D234">
        <v>77</v>
      </c>
    </row>
    <row r="235" spans="2:4">
      <c r="B235" s="4">
        <v>72</v>
      </c>
      <c r="D235">
        <v>89</v>
      </c>
    </row>
    <row r="236" spans="2:4">
      <c r="B236" s="4">
        <v>63</v>
      </c>
      <c r="D236">
        <v>81</v>
      </c>
    </row>
    <row r="237" spans="2:4">
      <c r="B237" s="4">
        <v>70</v>
      </c>
      <c r="D237">
        <v>87</v>
      </c>
    </row>
    <row r="238" spans="2:4">
      <c r="B238" s="4">
        <v>65</v>
      </c>
      <c r="D238">
        <v>81</v>
      </c>
    </row>
    <row r="239" spans="2:4">
      <c r="B239" s="4">
        <v>68</v>
      </c>
      <c r="D239">
        <v>75</v>
      </c>
    </row>
    <row r="240" spans="2:4">
      <c r="B240" s="4">
        <v>72</v>
      </c>
      <c r="D240">
        <v>73</v>
      </c>
    </row>
    <row r="241" spans="2:12">
      <c r="B241" s="4">
        <v>67</v>
      </c>
      <c r="D241">
        <v>78</v>
      </c>
    </row>
    <row r="242" spans="2:12" ht="15.6">
      <c r="B242" s="7">
        <v>70</v>
      </c>
      <c r="D242">
        <v>80</v>
      </c>
      <c r="L242" s="4"/>
    </row>
    <row r="243" spans="2:12" ht="15.6">
      <c r="B243" s="7">
        <v>56</v>
      </c>
      <c r="D243" s="4">
        <v>83</v>
      </c>
      <c r="L243" s="4"/>
    </row>
    <row r="244" spans="2:12" ht="15.6">
      <c r="B244" s="7">
        <v>70</v>
      </c>
      <c r="D244" s="4">
        <v>82</v>
      </c>
      <c r="L244" s="4"/>
    </row>
    <row r="245" spans="2:12" ht="15.6">
      <c r="B245" s="7">
        <v>64</v>
      </c>
      <c r="D245" s="4">
        <v>86</v>
      </c>
      <c r="L245" s="4"/>
    </row>
    <row r="246" spans="2:12" ht="15.6">
      <c r="B246" s="7">
        <v>65</v>
      </c>
      <c r="D246" s="4">
        <v>87</v>
      </c>
      <c r="L246" s="4"/>
    </row>
    <row r="247" spans="2:12" ht="15.6">
      <c r="B247" s="7">
        <v>66</v>
      </c>
      <c r="D247" s="4">
        <v>79</v>
      </c>
      <c r="L247" s="4"/>
    </row>
    <row r="248" spans="2:12" ht="15.6">
      <c r="B248" s="7">
        <v>63</v>
      </c>
      <c r="D248" s="4">
        <v>76</v>
      </c>
      <c r="L248" s="4"/>
    </row>
    <row r="249" spans="2:12" ht="15.6">
      <c r="B249" s="7">
        <v>65</v>
      </c>
      <c r="D249" s="4">
        <v>83</v>
      </c>
      <c r="L249" s="4"/>
    </row>
    <row r="250" spans="2:12" ht="15.6">
      <c r="B250" s="7">
        <v>59</v>
      </c>
      <c r="D250" s="4">
        <v>89</v>
      </c>
      <c r="L250" s="4"/>
    </row>
    <row r="251" spans="2:12" ht="15.6">
      <c r="B251" s="7">
        <v>62</v>
      </c>
      <c r="D251" s="4">
        <v>82</v>
      </c>
      <c r="L251" s="4"/>
    </row>
    <row r="252" spans="2:12" ht="15.6">
      <c r="B252" s="7">
        <v>70</v>
      </c>
      <c r="D252" s="4">
        <v>82</v>
      </c>
      <c r="L252" s="4"/>
    </row>
    <row r="253" spans="2:12" ht="15.6">
      <c r="B253" s="7">
        <v>63</v>
      </c>
      <c r="D253" s="4">
        <v>77</v>
      </c>
      <c r="L253" s="4"/>
    </row>
    <row r="254" spans="2:12" ht="15.6">
      <c r="B254" s="7">
        <v>68</v>
      </c>
      <c r="D254" s="4">
        <v>78</v>
      </c>
      <c r="L254" s="4"/>
    </row>
    <row r="255" spans="2:12" ht="15.6">
      <c r="B255" s="7">
        <v>66</v>
      </c>
      <c r="D255" s="4">
        <v>77</v>
      </c>
      <c r="L255" s="4"/>
    </row>
    <row r="256" spans="2:12" ht="15.6">
      <c r="B256" s="7">
        <v>59</v>
      </c>
      <c r="D256" s="4">
        <v>73</v>
      </c>
      <c r="L256" s="4"/>
    </row>
    <row r="257" spans="2:12" ht="15.6">
      <c r="B257" s="7">
        <v>67</v>
      </c>
      <c r="D257" s="4">
        <v>80</v>
      </c>
      <c r="L257" s="4"/>
    </row>
    <row r="258" spans="2:12" ht="15.6">
      <c r="B258" s="7">
        <v>66</v>
      </c>
      <c r="D258" s="4">
        <v>78</v>
      </c>
      <c r="L258" s="4"/>
    </row>
    <row r="259" spans="2:12" ht="15.6">
      <c r="B259" s="7">
        <v>57</v>
      </c>
      <c r="D259" s="4">
        <v>77</v>
      </c>
      <c r="L259" s="4"/>
    </row>
    <row r="260" spans="2:12" ht="15.6">
      <c r="B260" s="7">
        <v>67</v>
      </c>
      <c r="D260" s="4">
        <v>89</v>
      </c>
      <c r="L260" s="4"/>
    </row>
    <row r="261" spans="2:12" ht="15.6">
      <c r="B261" s="7">
        <v>68</v>
      </c>
      <c r="D261" s="4">
        <v>79</v>
      </c>
      <c r="L261" s="4"/>
    </row>
    <row r="262" spans="2:12" ht="15.6">
      <c r="B262" s="7">
        <v>63</v>
      </c>
      <c r="D262" s="4">
        <v>82</v>
      </c>
      <c r="L262" s="4"/>
    </row>
    <row r="263" spans="2:12" ht="15.6">
      <c r="B263" s="7">
        <v>57</v>
      </c>
      <c r="D263" s="4">
        <v>73</v>
      </c>
      <c r="L263" s="4"/>
    </row>
    <row r="264" spans="2:12" ht="15.6">
      <c r="B264" s="7">
        <v>65</v>
      </c>
      <c r="D264" s="4">
        <v>75</v>
      </c>
      <c r="L264" s="4"/>
    </row>
    <row r="265" spans="2:12" ht="15.6">
      <c r="B265" s="7">
        <v>72</v>
      </c>
      <c r="D265" s="4">
        <v>83</v>
      </c>
      <c r="L265" s="4"/>
    </row>
    <row r="266" spans="2:12" ht="15.6">
      <c r="B266" s="7">
        <v>67</v>
      </c>
      <c r="D266" s="4">
        <v>83</v>
      </c>
      <c r="L266" s="4"/>
    </row>
    <row r="267" spans="2:12" ht="15.6">
      <c r="B267" s="7">
        <v>72</v>
      </c>
      <c r="D267" s="4">
        <v>76</v>
      </c>
      <c r="L267" s="4"/>
    </row>
    <row r="268" spans="2:12" ht="15.6">
      <c r="B268" s="7">
        <v>63</v>
      </c>
      <c r="D268" s="4">
        <v>83</v>
      </c>
      <c r="L268" s="4"/>
    </row>
    <row r="269" spans="2:12" ht="15.6">
      <c r="B269" s="7">
        <v>54</v>
      </c>
      <c r="D269" s="4">
        <v>77</v>
      </c>
      <c r="L269" s="4"/>
    </row>
    <row r="270" spans="2:12" ht="15.6">
      <c r="B270" s="7">
        <v>65</v>
      </c>
      <c r="D270" s="4">
        <v>81</v>
      </c>
      <c r="L270" s="4"/>
    </row>
    <row r="271" spans="2:12" ht="15.6">
      <c r="B271" s="7">
        <v>58</v>
      </c>
      <c r="D271" s="4">
        <v>74</v>
      </c>
      <c r="L271" s="4"/>
    </row>
    <row r="272" spans="2:12" ht="15.6">
      <c r="B272" s="7">
        <v>71</v>
      </c>
      <c r="D272" s="4">
        <v>80</v>
      </c>
      <c r="L272" s="4"/>
    </row>
    <row r="273" spans="2:12" ht="15.6">
      <c r="B273" s="7">
        <v>66</v>
      </c>
      <c r="D273" s="4">
        <v>85</v>
      </c>
      <c r="L273" s="4"/>
    </row>
    <row r="274" spans="2:12" ht="15.6">
      <c r="B274" s="7">
        <v>69</v>
      </c>
      <c r="D274" s="4">
        <v>90</v>
      </c>
      <c r="L274" s="4"/>
    </row>
    <row r="275" spans="2:12" ht="15.6">
      <c r="B275" s="7">
        <v>63</v>
      </c>
      <c r="D275" s="4">
        <v>90</v>
      </c>
      <c r="L275" s="4"/>
    </row>
    <row r="276" spans="2:12" ht="15.6">
      <c r="B276" s="7">
        <v>70</v>
      </c>
      <c r="D276" s="4">
        <v>83</v>
      </c>
      <c r="L276" s="4"/>
    </row>
    <row r="277" spans="2:12" ht="15.6">
      <c r="B277" s="7">
        <v>65</v>
      </c>
      <c r="D277" s="4">
        <v>74</v>
      </c>
      <c r="L277" s="4"/>
    </row>
    <row r="278" spans="2:12" ht="15.6">
      <c r="B278" s="7">
        <v>54</v>
      </c>
      <c r="D278" s="4">
        <v>75</v>
      </c>
      <c r="L278" s="4"/>
    </row>
    <row r="279" spans="2:12" ht="15.6">
      <c r="B279" s="7">
        <v>55</v>
      </c>
      <c r="D279" s="4">
        <v>76</v>
      </c>
      <c r="L279" s="4"/>
    </row>
    <row r="280" spans="2:12" ht="15.6">
      <c r="B280" s="7">
        <v>58</v>
      </c>
      <c r="D280" s="4">
        <v>77</v>
      </c>
      <c r="L280" s="4"/>
    </row>
    <row r="281" spans="2:12" ht="15.6">
      <c r="B281" s="7">
        <v>72</v>
      </c>
      <c r="D281" s="4">
        <v>79</v>
      </c>
      <c r="L281" s="4"/>
    </row>
    <row r="282" spans="2:12" ht="15.6">
      <c r="B282" s="7">
        <v>68</v>
      </c>
      <c r="D282" s="4">
        <v>87</v>
      </c>
      <c r="L282" s="4"/>
    </row>
    <row r="283" spans="2:12" ht="15.6">
      <c r="B283" s="7">
        <v>67</v>
      </c>
      <c r="D283" s="4">
        <v>77</v>
      </c>
      <c r="L283" s="4"/>
    </row>
    <row r="284" spans="2:12" ht="15.6">
      <c r="B284" s="7">
        <v>65</v>
      </c>
      <c r="D284" s="4">
        <v>75</v>
      </c>
      <c r="L284" s="4"/>
    </row>
    <row r="285" spans="2:12" ht="15.6">
      <c r="B285" s="7">
        <v>67</v>
      </c>
      <c r="D285" s="4">
        <v>74</v>
      </c>
      <c r="L285" s="4"/>
    </row>
    <row r="286" spans="2:12">
      <c r="B286" s="9">
        <v>63</v>
      </c>
      <c r="D286" s="4">
        <v>76</v>
      </c>
      <c r="L286" s="4"/>
    </row>
    <row r="287" spans="2:12">
      <c r="B287" s="9">
        <v>69</v>
      </c>
      <c r="D287" s="4">
        <v>73</v>
      </c>
      <c r="L287" s="4"/>
    </row>
    <row r="288" spans="2:12">
      <c r="B288" s="9">
        <v>71</v>
      </c>
      <c r="D288" s="4">
        <v>84</v>
      </c>
      <c r="L288" s="4"/>
    </row>
    <row r="289" spans="2:12">
      <c r="B289" s="9">
        <v>65</v>
      </c>
      <c r="D289" s="4">
        <v>79</v>
      </c>
      <c r="L289" s="4"/>
    </row>
    <row r="290" spans="2:12">
      <c r="B290" s="9">
        <v>71</v>
      </c>
      <c r="D290" s="4">
        <v>79</v>
      </c>
      <c r="L290" s="4"/>
    </row>
    <row r="291" spans="2:12" ht="15.6">
      <c r="B291" s="9">
        <v>69</v>
      </c>
      <c r="D291" s="4">
        <v>87</v>
      </c>
      <c r="L291" s="7"/>
    </row>
    <row r="292" spans="2:12" ht="15.6">
      <c r="B292" s="9">
        <v>62</v>
      </c>
      <c r="D292" s="7">
        <v>79</v>
      </c>
      <c r="L292" s="7"/>
    </row>
    <row r="293" spans="2:12" ht="15.6">
      <c r="B293" s="9">
        <v>65</v>
      </c>
      <c r="D293" s="7">
        <v>86</v>
      </c>
      <c r="L293" s="7"/>
    </row>
    <row r="294" spans="2:12" ht="15.6">
      <c r="B294" s="9">
        <v>58</v>
      </c>
      <c r="D294" s="7">
        <v>85</v>
      </c>
      <c r="L294" s="7"/>
    </row>
    <row r="295" spans="2:12" ht="15.6">
      <c r="B295" s="9">
        <v>62</v>
      </c>
      <c r="D295" s="7">
        <v>86</v>
      </c>
      <c r="L295" s="7"/>
    </row>
    <row r="296" spans="2:12" ht="15.6">
      <c r="B296" s="9">
        <v>70</v>
      </c>
      <c r="D296" s="7">
        <v>87</v>
      </c>
      <c r="L296" s="7"/>
    </row>
    <row r="297" spans="2:12" ht="15.6">
      <c r="B297" s="9">
        <v>71</v>
      </c>
      <c r="D297" s="7">
        <v>76</v>
      </c>
      <c r="L297" s="7"/>
    </row>
    <row r="298" spans="2:12" ht="15.6">
      <c r="B298" s="9">
        <v>62</v>
      </c>
      <c r="D298" s="7">
        <v>88</v>
      </c>
      <c r="L298" s="7"/>
    </row>
    <row r="299" spans="2:12" ht="15.6">
      <c r="B299" s="9">
        <v>71</v>
      </c>
      <c r="D299" s="7">
        <v>80</v>
      </c>
      <c r="L299" s="7"/>
    </row>
    <row r="300" spans="2:12" ht="15.6">
      <c r="B300" s="9">
        <v>64</v>
      </c>
      <c r="D300" s="7">
        <v>82</v>
      </c>
      <c r="L300" s="7"/>
    </row>
    <row r="301" spans="2:12" ht="15.6">
      <c r="B301" s="9">
        <v>66</v>
      </c>
      <c r="D301" s="7">
        <v>77</v>
      </c>
      <c r="L301" s="7"/>
    </row>
    <row r="302" spans="2:12" ht="15.6">
      <c r="B302" s="9">
        <v>57</v>
      </c>
      <c r="D302" s="7">
        <v>87</v>
      </c>
      <c r="L302" s="7"/>
    </row>
    <row r="303" spans="2:12" ht="15.6">
      <c r="B303" s="9">
        <v>68</v>
      </c>
      <c r="D303" s="7">
        <v>90</v>
      </c>
      <c r="L303" s="7"/>
    </row>
    <row r="304" spans="2:12" ht="15.6">
      <c r="B304" s="9">
        <v>62</v>
      </c>
      <c r="D304" s="7">
        <v>79</v>
      </c>
      <c r="L304" s="7"/>
    </row>
    <row r="305" spans="2:12" ht="15.6">
      <c r="B305" s="9">
        <v>67</v>
      </c>
      <c r="D305" s="7">
        <v>73</v>
      </c>
      <c r="L305" s="7"/>
    </row>
    <row r="306" spans="2:12" ht="15.6">
      <c r="B306" s="9">
        <v>70</v>
      </c>
      <c r="D306" s="7">
        <v>85</v>
      </c>
      <c r="L306" s="7"/>
    </row>
    <row r="307" spans="2:12" ht="15.6">
      <c r="B307" s="9">
        <v>64</v>
      </c>
      <c r="D307" s="7">
        <v>87</v>
      </c>
      <c r="L307" s="7"/>
    </row>
    <row r="308" spans="2:12" ht="15.6">
      <c r="B308" s="9">
        <v>68</v>
      </c>
      <c r="D308" s="7">
        <v>87</v>
      </c>
      <c r="L308" s="7"/>
    </row>
    <row r="309" spans="2:12" ht="15.6">
      <c r="B309" s="9">
        <v>63</v>
      </c>
      <c r="D309" s="7">
        <v>85</v>
      </c>
      <c r="L309" s="7"/>
    </row>
    <row r="310" spans="2:12" ht="15.6">
      <c r="B310" s="9">
        <v>69</v>
      </c>
      <c r="D310" s="7">
        <v>88</v>
      </c>
      <c r="L310" s="7"/>
    </row>
    <row r="311" spans="2:12" ht="15.6">
      <c r="B311" s="9">
        <v>61</v>
      </c>
      <c r="D311" s="7">
        <v>84</v>
      </c>
      <c r="L311" s="7"/>
    </row>
    <row r="312" spans="2:12" ht="15.6">
      <c r="B312" s="9">
        <v>69</v>
      </c>
      <c r="D312" s="7">
        <v>87</v>
      </c>
      <c r="L312" s="7"/>
    </row>
    <row r="313" spans="2:12" ht="15.6">
      <c r="B313" s="9">
        <v>69</v>
      </c>
      <c r="D313" s="7">
        <v>82</v>
      </c>
      <c r="L313" s="7"/>
    </row>
    <row r="314" spans="2:12" ht="15.6">
      <c r="B314" s="9">
        <v>68</v>
      </c>
      <c r="D314" s="7">
        <v>82</v>
      </c>
      <c r="L314" s="7"/>
    </row>
    <row r="315" spans="2:12" ht="15.6">
      <c r="B315" s="9">
        <v>58</v>
      </c>
      <c r="D315" s="7">
        <v>85</v>
      </c>
      <c r="L315" s="7"/>
    </row>
    <row r="316" spans="2:12" ht="15.6">
      <c r="B316" s="9">
        <v>57</v>
      </c>
      <c r="D316" s="7">
        <v>80</v>
      </c>
      <c r="L316" s="7"/>
    </row>
    <row r="317" spans="2:12" ht="15.6">
      <c r="B317" s="9">
        <v>58</v>
      </c>
      <c r="D317" s="7">
        <v>75</v>
      </c>
      <c r="L317" s="7"/>
    </row>
    <row r="318" spans="2:12" ht="15.6">
      <c r="B318" s="9">
        <v>72</v>
      </c>
      <c r="D318" s="7">
        <v>83</v>
      </c>
      <c r="L318" s="7"/>
    </row>
    <row r="319" spans="2:12" ht="15.6">
      <c r="B319" s="9">
        <v>60</v>
      </c>
      <c r="D319" s="7">
        <v>79</v>
      </c>
      <c r="L319" s="7"/>
    </row>
    <row r="320" spans="2:12" ht="15.6">
      <c r="B320" s="9">
        <v>67</v>
      </c>
      <c r="D320" s="7">
        <v>89</v>
      </c>
      <c r="L320" s="7"/>
    </row>
    <row r="321" spans="2:12" ht="15.6">
      <c r="B321" s="9">
        <v>64</v>
      </c>
      <c r="D321" s="7">
        <v>83</v>
      </c>
      <c r="L321" s="7"/>
    </row>
    <row r="322" spans="2:12" ht="15.6">
      <c r="B322" s="9">
        <v>65</v>
      </c>
      <c r="D322" s="7">
        <v>85</v>
      </c>
      <c r="L322" s="7"/>
    </row>
    <row r="323" spans="2:12" ht="15.6">
      <c r="B323" s="9">
        <v>65</v>
      </c>
      <c r="D323" s="7">
        <v>83</v>
      </c>
      <c r="L323" s="7"/>
    </row>
    <row r="324" spans="2:12" ht="15.6">
      <c r="B324" s="9">
        <v>64</v>
      </c>
      <c r="D324" s="7">
        <v>90</v>
      </c>
      <c r="L324" s="7"/>
    </row>
    <row r="325" spans="2:12" ht="15.6">
      <c r="B325" s="9">
        <v>56</v>
      </c>
      <c r="D325" s="7">
        <v>89</v>
      </c>
      <c r="L325" s="7"/>
    </row>
    <row r="326" spans="2:12" ht="15.6">
      <c r="B326" s="9">
        <v>69</v>
      </c>
      <c r="D326" s="7">
        <v>81</v>
      </c>
      <c r="L326" s="7"/>
    </row>
    <row r="327" spans="2:12" ht="15.6">
      <c r="B327" s="9">
        <v>66</v>
      </c>
      <c r="D327" s="7">
        <v>79</v>
      </c>
      <c r="L327" s="7"/>
    </row>
    <row r="328" spans="2:12" ht="15.6">
      <c r="B328" s="9">
        <v>72</v>
      </c>
      <c r="D328" s="7">
        <v>84</v>
      </c>
      <c r="L328" s="7"/>
    </row>
    <row r="329" spans="2:12" ht="15.6">
      <c r="B329" s="9">
        <v>57</v>
      </c>
      <c r="D329" s="7">
        <v>74</v>
      </c>
      <c r="L329" s="7"/>
    </row>
    <row r="330" spans="2:12" ht="15.6">
      <c r="B330" s="9">
        <v>66</v>
      </c>
      <c r="D330" s="7">
        <v>88</v>
      </c>
      <c r="L330" s="7"/>
    </row>
    <row r="331" spans="2:12" ht="15.6">
      <c r="B331" s="9">
        <v>64</v>
      </c>
      <c r="D331" s="7">
        <v>89</v>
      </c>
      <c r="L331" s="7"/>
    </row>
    <row r="332" spans="2:12" ht="15.6">
      <c r="B332" s="9">
        <v>65</v>
      </c>
      <c r="D332" s="7">
        <v>90</v>
      </c>
      <c r="L332" s="7"/>
    </row>
    <row r="333" spans="2:12" ht="15.6">
      <c r="B333" s="9">
        <v>69</v>
      </c>
      <c r="D333" s="7">
        <v>82</v>
      </c>
      <c r="L333" s="7"/>
    </row>
    <row r="334" spans="2:12" ht="15.6">
      <c r="B334" s="9">
        <v>69</v>
      </c>
      <c r="D334" s="7">
        <v>87</v>
      </c>
      <c r="L334" s="7"/>
    </row>
    <row r="335" spans="2:12" ht="15.6">
      <c r="B335" s="9">
        <v>70</v>
      </c>
      <c r="D335" s="7">
        <v>76</v>
      </c>
      <c r="L335" s="7"/>
    </row>
    <row r="336" spans="2:12" ht="15.6">
      <c r="B336" s="9">
        <v>54</v>
      </c>
      <c r="D336" s="7">
        <v>88</v>
      </c>
      <c r="L336" s="7"/>
    </row>
    <row r="337" spans="2:12" ht="15.6">
      <c r="B337" s="9">
        <v>69</v>
      </c>
      <c r="D337" s="7">
        <v>82</v>
      </c>
      <c r="L337" s="7"/>
    </row>
    <row r="338" spans="2:12" ht="15.6">
      <c r="B338" s="9">
        <v>70</v>
      </c>
      <c r="D338" s="7">
        <v>80</v>
      </c>
      <c r="L338" s="7"/>
    </row>
    <row r="339" spans="2:12" ht="15.6">
      <c r="B339" s="7">
        <v>68</v>
      </c>
      <c r="D339" s="7">
        <v>84</v>
      </c>
      <c r="L339" s="7"/>
    </row>
    <row r="340" spans="2:12" ht="15.6">
      <c r="B340" s="7">
        <v>63</v>
      </c>
      <c r="D340" s="7">
        <v>87</v>
      </c>
      <c r="L340" s="7"/>
    </row>
    <row r="341" spans="2:12" ht="15.6">
      <c r="B341" s="7">
        <v>57</v>
      </c>
      <c r="D341" s="7">
        <v>84</v>
      </c>
      <c r="L341" s="7"/>
    </row>
    <row r="342" spans="2:12" ht="15.6">
      <c r="B342" s="7">
        <v>65</v>
      </c>
      <c r="D342" s="7">
        <v>83</v>
      </c>
      <c r="L342" s="7"/>
    </row>
    <row r="343" spans="2:12" ht="15.6">
      <c r="B343" s="7">
        <v>72</v>
      </c>
      <c r="D343" s="7">
        <v>86</v>
      </c>
      <c r="L343" s="7"/>
    </row>
    <row r="344" spans="2:12" ht="15.6">
      <c r="B344" s="7">
        <v>67</v>
      </c>
      <c r="D344" s="7">
        <v>78</v>
      </c>
      <c r="L344" s="7"/>
    </row>
    <row r="345" spans="2:12" ht="15.6">
      <c r="B345" s="7">
        <v>72</v>
      </c>
      <c r="D345" s="7">
        <v>81</v>
      </c>
      <c r="L345" s="7"/>
    </row>
    <row r="346" spans="2:12" ht="15.6">
      <c r="B346" s="7">
        <v>63</v>
      </c>
      <c r="D346" s="7">
        <v>83</v>
      </c>
      <c r="L346" s="7"/>
    </row>
    <row r="347" spans="2:12" ht="15.6">
      <c r="B347" s="7">
        <v>54</v>
      </c>
      <c r="D347" s="7">
        <v>73</v>
      </c>
      <c r="L347" s="7"/>
    </row>
    <row r="348" spans="2:12" ht="15.6">
      <c r="B348" s="7">
        <v>65</v>
      </c>
      <c r="D348" s="7">
        <v>88</v>
      </c>
      <c r="L348" s="7"/>
    </row>
    <row r="349" spans="2:12" ht="15.6">
      <c r="B349" s="7">
        <v>58</v>
      </c>
      <c r="D349" s="7">
        <v>86</v>
      </c>
      <c r="L349" s="7"/>
    </row>
    <row r="350" spans="2:12" ht="15.6">
      <c r="B350" s="7">
        <v>71</v>
      </c>
      <c r="D350" s="7">
        <v>80</v>
      </c>
      <c r="L350" s="7"/>
    </row>
    <row r="351" spans="2:12" ht="15.6">
      <c r="B351" s="7">
        <v>66</v>
      </c>
      <c r="D351" s="7">
        <v>82</v>
      </c>
      <c r="L351" s="7"/>
    </row>
    <row r="352" spans="2:12" ht="15.6">
      <c r="B352" s="7">
        <v>69</v>
      </c>
      <c r="D352" s="7">
        <v>78</v>
      </c>
      <c r="L352" s="7"/>
    </row>
    <row r="353" spans="2:12" ht="15.6">
      <c r="B353" s="7">
        <v>63</v>
      </c>
      <c r="D353" s="7">
        <v>80</v>
      </c>
      <c r="L353" s="7"/>
    </row>
    <row r="354" spans="2:12" ht="15.6">
      <c r="B354" s="7">
        <v>70</v>
      </c>
      <c r="D354" s="7">
        <v>86</v>
      </c>
      <c r="L354" s="7"/>
    </row>
    <row r="355" spans="2:12" ht="15.6">
      <c r="B355" s="7">
        <v>65</v>
      </c>
      <c r="D355" s="7">
        <v>81</v>
      </c>
      <c r="L355" s="7"/>
    </row>
    <row r="356" spans="2:12" ht="15.6">
      <c r="B356" s="7">
        <v>54</v>
      </c>
      <c r="D356" s="7">
        <v>86</v>
      </c>
      <c r="L356" s="7"/>
    </row>
    <row r="357" spans="2:12" ht="15.6">
      <c r="B357" s="7">
        <v>55</v>
      </c>
      <c r="D357" s="7">
        <v>80</v>
      </c>
      <c r="L357" s="7"/>
    </row>
    <row r="358" spans="2:12" ht="15.6">
      <c r="B358" s="7">
        <v>58</v>
      </c>
      <c r="D358" s="7">
        <v>87</v>
      </c>
      <c r="L358" s="7"/>
    </row>
    <row r="359" spans="2:12" ht="15.6">
      <c r="B359" s="7">
        <v>72</v>
      </c>
      <c r="D359" s="7">
        <v>81</v>
      </c>
      <c r="L359" s="7"/>
    </row>
    <row r="360" spans="2:12" ht="15.6">
      <c r="B360" s="7">
        <v>68</v>
      </c>
      <c r="D360" s="7">
        <v>79</v>
      </c>
      <c r="L360" s="7"/>
    </row>
    <row r="361" spans="2:12" ht="15.6">
      <c r="B361" s="7">
        <v>67</v>
      </c>
      <c r="D361" s="7">
        <v>77</v>
      </c>
      <c r="L361" s="7"/>
    </row>
    <row r="362" spans="2:12" ht="15.6">
      <c r="B362" s="7">
        <v>65</v>
      </c>
      <c r="D362" s="7">
        <v>88</v>
      </c>
      <c r="L362" s="7"/>
    </row>
    <row r="363" spans="2:12" ht="15.6">
      <c r="B363" s="7">
        <v>67</v>
      </c>
      <c r="D363" s="7">
        <v>88</v>
      </c>
      <c r="L363" s="7"/>
    </row>
    <row r="364" spans="2:12" ht="15.6">
      <c r="D364" s="7">
        <v>78</v>
      </c>
      <c r="L364" s="7"/>
    </row>
    <row r="365" spans="2:12" ht="15.6">
      <c r="D365" s="7">
        <v>90</v>
      </c>
      <c r="L365" s="7"/>
    </row>
    <row r="366" spans="2:12" ht="15.6">
      <c r="D366" s="7">
        <v>73</v>
      </c>
      <c r="L366" s="7"/>
    </row>
    <row r="367" spans="2:12" ht="15.6">
      <c r="D367" s="7">
        <v>83</v>
      </c>
      <c r="L367" s="7"/>
    </row>
    <row r="368" spans="2:12" ht="15.6">
      <c r="D368" s="7">
        <v>82</v>
      </c>
      <c r="L368" s="7"/>
    </row>
    <row r="369" spans="4:12" ht="15.6">
      <c r="D369" s="7">
        <v>75</v>
      </c>
      <c r="L369" s="7"/>
    </row>
    <row r="370" spans="4:12" ht="15.6">
      <c r="D370" s="7">
        <v>75</v>
      </c>
      <c r="L370" s="7"/>
    </row>
    <row r="371" spans="4:12" ht="15.6">
      <c r="D371" s="7">
        <v>89</v>
      </c>
      <c r="L371" s="7"/>
    </row>
    <row r="372" spans="4:12" ht="15.6">
      <c r="D372" s="7">
        <v>78</v>
      </c>
      <c r="L372" s="7"/>
    </row>
    <row r="373" spans="4:12" ht="15.6">
      <c r="D373" s="7">
        <v>86</v>
      </c>
      <c r="L373" s="7"/>
    </row>
    <row r="374" spans="4:12" ht="15.6">
      <c r="D374" s="7">
        <v>87</v>
      </c>
      <c r="L374" s="7"/>
    </row>
    <row r="375" spans="4:12" ht="15.6">
      <c r="D375" s="7">
        <v>87</v>
      </c>
      <c r="L375" s="7"/>
    </row>
    <row r="376" spans="4:12" ht="15.6">
      <c r="D376" s="7">
        <v>86</v>
      </c>
      <c r="L376" s="7"/>
    </row>
    <row r="377" spans="4:12" ht="15.6">
      <c r="D377" s="7">
        <v>81</v>
      </c>
      <c r="L377" s="7"/>
    </row>
    <row r="378" spans="4:12" ht="15.6">
      <c r="D378" s="7">
        <v>86</v>
      </c>
      <c r="L378" s="7"/>
    </row>
    <row r="379" spans="4:12" ht="15.6">
      <c r="D379" s="7">
        <v>83</v>
      </c>
      <c r="L379" s="7"/>
    </row>
    <row r="380" spans="4:12" ht="15.6">
      <c r="D380" s="7">
        <v>83</v>
      </c>
      <c r="L380" s="7"/>
    </row>
    <row r="381" spans="4:12" ht="15.6">
      <c r="D381" s="7">
        <v>88</v>
      </c>
      <c r="L381" s="7"/>
    </row>
    <row r="382" spans="4:12" ht="15.6">
      <c r="D382" s="7">
        <v>73</v>
      </c>
      <c r="L382" s="7"/>
    </row>
    <row r="383" spans="4:12" ht="15.6">
      <c r="D383" s="7">
        <v>81</v>
      </c>
      <c r="L383" s="7"/>
    </row>
    <row r="384" spans="4:12" ht="15.6">
      <c r="D384" s="7">
        <v>85</v>
      </c>
      <c r="L384" s="7"/>
    </row>
    <row r="385" spans="4:12" ht="15.6">
      <c r="D385" s="7">
        <v>89</v>
      </c>
      <c r="L385" s="7"/>
    </row>
    <row r="386" spans="4:12" ht="15.6">
      <c r="D386" s="7">
        <v>85</v>
      </c>
      <c r="L386" s="7"/>
    </row>
    <row r="387" spans="4:12" ht="15.6">
      <c r="D387" s="7">
        <v>77</v>
      </c>
      <c r="L387" s="7"/>
    </row>
    <row r="388" spans="4:12" ht="15.6">
      <c r="D388" s="7">
        <v>84</v>
      </c>
      <c r="L388" s="7"/>
    </row>
    <row r="389" spans="4:12" ht="15.6">
      <c r="D389" s="7">
        <v>84</v>
      </c>
      <c r="L389" s="7"/>
    </row>
    <row r="390" spans="4:12" ht="15.6">
      <c r="D390" s="7">
        <v>80</v>
      </c>
      <c r="L390" s="7"/>
    </row>
    <row r="391" spans="4:12" ht="15.6">
      <c r="D391" s="7">
        <v>84</v>
      </c>
      <c r="L391" s="7"/>
    </row>
    <row r="392" spans="4:12" ht="15.6">
      <c r="D392" s="7">
        <v>79</v>
      </c>
      <c r="L392" s="7"/>
    </row>
    <row r="393" spans="4:12" ht="15.6">
      <c r="D393" s="7">
        <v>82</v>
      </c>
      <c r="L393" s="7"/>
    </row>
    <row r="394" spans="4:12" ht="15.6">
      <c r="D394" s="7">
        <v>78</v>
      </c>
      <c r="L394" s="7"/>
    </row>
    <row r="395" spans="4:12" ht="15.6">
      <c r="D395" s="7">
        <v>84</v>
      </c>
      <c r="L395" s="9"/>
    </row>
    <row r="396" spans="4:12">
      <c r="D396" s="9">
        <v>73</v>
      </c>
      <c r="L396" s="9"/>
    </row>
    <row r="397" spans="4:12">
      <c r="D397" s="9">
        <v>90</v>
      </c>
      <c r="L397" s="9"/>
    </row>
    <row r="398" spans="4:12">
      <c r="D398" s="9">
        <v>82</v>
      </c>
      <c r="L398" s="9"/>
    </row>
    <row r="399" spans="4:12">
      <c r="D399" s="9">
        <v>82</v>
      </c>
      <c r="L399" s="9"/>
    </row>
    <row r="400" spans="4:12">
      <c r="D400" s="9">
        <v>82</v>
      </c>
      <c r="L400" s="9"/>
    </row>
    <row r="401" spans="4:12">
      <c r="D401" s="9">
        <v>85</v>
      </c>
      <c r="L401" s="9"/>
    </row>
    <row r="402" spans="4:12">
      <c r="D402" s="9">
        <v>85</v>
      </c>
      <c r="L402" s="9"/>
    </row>
    <row r="403" spans="4:12">
      <c r="D403" s="9">
        <v>77</v>
      </c>
      <c r="L403" s="9"/>
    </row>
    <row r="404" spans="4:12">
      <c r="D404" s="9">
        <v>81</v>
      </c>
      <c r="L404" s="9"/>
    </row>
    <row r="405" spans="4:12">
      <c r="D405" s="9">
        <v>78</v>
      </c>
      <c r="L405" s="9"/>
    </row>
    <row r="406" spans="4:12">
      <c r="D406" s="9">
        <v>75</v>
      </c>
      <c r="L406" s="9"/>
    </row>
    <row r="407" spans="4:12">
      <c r="D407" s="9">
        <v>74</v>
      </c>
      <c r="L407" s="9"/>
    </row>
    <row r="408" spans="4:12">
      <c r="D408" s="9">
        <v>84</v>
      </c>
      <c r="L408" s="9"/>
    </row>
    <row r="409" spans="4:12">
      <c r="D409" s="9">
        <v>79</v>
      </c>
      <c r="L409" s="9"/>
    </row>
    <row r="410" spans="4:12">
      <c r="D410" s="9">
        <v>76</v>
      </c>
      <c r="L410" s="9"/>
    </row>
    <row r="411" spans="4:12">
      <c r="D411" s="9">
        <v>80</v>
      </c>
      <c r="L411" s="9"/>
    </row>
    <row r="412" spans="4:12">
      <c r="D412" s="9">
        <v>87</v>
      </c>
      <c r="L412" s="9"/>
    </row>
    <row r="413" spans="4:12">
      <c r="D413" s="9">
        <v>78</v>
      </c>
      <c r="L413" s="9"/>
    </row>
    <row r="414" spans="4:12">
      <c r="D414" s="9">
        <v>76</v>
      </c>
      <c r="L414" s="9"/>
    </row>
    <row r="415" spans="4:12">
      <c r="D415" s="9">
        <v>85</v>
      </c>
      <c r="L415" s="9"/>
    </row>
    <row r="416" spans="4:12">
      <c r="D416" s="9">
        <v>86</v>
      </c>
      <c r="L416" s="9"/>
    </row>
    <row r="417" spans="4:12">
      <c r="D417" s="9">
        <v>81</v>
      </c>
      <c r="L417" s="9"/>
    </row>
    <row r="418" spans="4:12">
      <c r="D418" s="9">
        <v>74</v>
      </c>
      <c r="L418" s="9"/>
    </row>
    <row r="419" spans="4:12">
      <c r="D419" s="9">
        <v>79</v>
      </c>
      <c r="L419" s="9"/>
    </row>
    <row r="420" spans="4:12">
      <c r="D420" s="9">
        <v>84</v>
      </c>
      <c r="L420" s="9"/>
    </row>
    <row r="421" spans="4:12">
      <c r="D421" s="9">
        <v>82</v>
      </c>
      <c r="L421" s="9"/>
    </row>
    <row r="422" spans="4:12">
      <c r="D422" s="9">
        <v>86</v>
      </c>
      <c r="L422" s="9"/>
    </row>
    <row r="423" spans="4:12">
      <c r="D423" s="9">
        <v>81</v>
      </c>
      <c r="L423" s="9"/>
    </row>
    <row r="424" spans="4:12">
      <c r="D424" s="9">
        <v>89</v>
      </c>
      <c r="L424" s="9"/>
    </row>
    <row r="425" spans="4:12">
      <c r="D425" s="9">
        <v>76</v>
      </c>
      <c r="L425" s="9"/>
    </row>
    <row r="426" spans="4:12">
      <c r="D426" s="9">
        <v>75</v>
      </c>
      <c r="L426" s="9"/>
    </row>
    <row r="427" spans="4:12">
      <c r="D427" s="9">
        <v>86</v>
      </c>
      <c r="L427" s="9"/>
    </row>
    <row r="428" spans="4:12">
      <c r="D428" s="9">
        <v>85</v>
      </c>
      <c r="L428" s="9"/>
    </row>
    <row r="429" spans="4:12">
      <c r="D429" s="9">
        <v>83</v>
      </c>
      <c r="L429" s="9"/>
    </row>
    <row r="430" spans="4:12">
      <c r="D430" s="9">
        <v>85</v>
      </c>
      <c r="L430" s="9"/>
    </row>
    <row r="431" spans="4:12">
      <c r="D431" s="9">
        <v>79</v>
      </c>
      <c r="L431" s="9"/>
    </row>
    <row r="432" spans="4:12">
      <c r="D432" s="9">
        <v>88</v>
      </c>
      <c r="L432" s="9"/>
    </row>
    <row r="433" spans="4:12">
      <c r="D433" s="9">
        <v>85</v>
      </c>
      <c r="L433" s="9"/>
    </row>
    <row r="434" spans="4:12">
      <c r="D434" s="9">
        <v>89</v>
      </c>
      <c r="L434" s="9"/>
    </row>
    <row r="435" spans="4:12">
      <c r="D435" s="9">
        <v>81</v>
      </c>
      <c r="L435" s="9"/>
    </row>
    <row r="436" spans="4:12">
      <c r="D436" s="9">
        <v>90</v>
      </c>
      <c r="L436" s="9"/>
    </row>
    <row r="437" spans="4:12">
      <c r="D437" s="9">
        <v>87</v>
      </c>
      <c r="L437" s="9"/>
    </row>
    <row r="438" spans="4:12">
      <c r="D438" s="9">
        <v>76</v>
      </c>
      <c r="L438" s="9"/>
    </row>
    <row r="439" spans="4:12">
      <c r="D439" s="9">
        <v>81</v>
      </c>
      <c r="L439" s="9"/>
    </row>
    <row r="440" spans="4:12">
      <c r="D440" s="9">
        <v>85</v>
      </c>
      <c r="L440" s="9"/>
    </row>
    <row r="441" spans="4:12">
      <c r="D441" s="9">
        <v>73</v>
      </c>
      <c r="L441" s="9"/>
    </row>
    <row r="442" spans="4:12">
      <c r="D442" s="9">
        <v>81</v>
      </c>
      <c r="L442" s="9"/>
    </row>
    <row r="443" spans="4:12">
      <c r="D443" s="9">
        <v>76</v>
      </c>
      <c r="L443" s="9"/>
    </row>
    <row r="444" spans="4:12">
      <c r="D444" s="9">
        <v>74</v>
      </c>
      <c r="L444" s="9"/>
    </row>
    <row r="445" spans="4:12">
      <c r="D445" s="9">
        <v>87</v>
      </c>
      <c r="L445" s="9"/>
    </row>
    <row r="446" spans="4:12">
      <c r="D446" s="9">
        <v>85</v>
      </c>
      <c r="L446" s="9"/>
    </row>
    <row r="447" spans="4:12">
      <c r="D447" s="9">
        <v>88</v>
      </c>
      <c r="L447" s="9"/>
    </row>
    <row r="448" spans="4:12">
      <c r="D448" s="9">
        <v>86</v>
      </c>
      <c r="L448" s="9"/>
    </row>
    <row r="449" spans="4:12">
      <c r="D449" s="9">
        <v>84</v>
      </c>
      <c r="L449" s="9"/>
    </row>
    <row r="450" spans="4:12">
      <c r="D450" s="9">
        <v>77</v>
      </c>
      <c r="L450" s="9"/>
    </row>
    <row r="451" spans="4:12">
      <c r="D451" s="9">
        <v>85</v>
      </c>
      <c r="L451" s="9"/>
    </row>
    <row r="452" spans="4:12">
      <c r="D452" s="9">
        <v>82</v>
      </c>
      <c r="L452" s="9"/>
    </row>
    <row r="453" spans="4:12">
      <c r="D453" s="9">
        <v>83</v>
      </c>
      <c r="L453" s="9"/>
    </row>
    <row r="454" spans="4:12">
      <c r="D454" s="9">
        <v>76</v>
      </c>
      <c r="L454" s="9"/>
    </row>
    <row r="455" spans="4:12">
      <c r="D455" s="9">
        <v>75</v>
      </c>
      <c r="L455" s="9"/>
    </row>
    <row r="456" spans="4:12">
      <c r="D456" s="9">
        <v>89</v>
      </c>
      <c r="L456" s="9"/>
    </row>
    <row r="457" spans="4:12">
      <c r="D457" s="9">
        <v>79</v>
      </c>
      <c r="L457" s="9"/>
    </row>
    <row r="458" spans="4:12">
      <c r="D458" s="9">
        <v>80</v>
      </c>
      <c r="L458" s="9"/>
    </row>
    <row r="459" spans="4:12">
      <c r="D459" s="9">
        <v>80</v>
      </c>
      <c r="L459" s="9"/>
    </row>
    <row r="460" spans="4:12">
      <c r="D460" s="9">
        <v>78</v>
      </c>
      <c r="L460" s="9"/>
    </row>
    <row r="461" spans="4:12">
      <c r="D461" s="9">
        <v>82</v>
      </c>
      <c r="L461" s="9"/>
    </row>
    <row r="462" spans="4:12">
      <c r="D462" s="9">
        <v>75</v>
      </c>
      <c r="L462" s="9"/>
    </row>
    <row r="463" spans="4:12">
      <c r="D463" s="9">
        <v>75</v>
      </c>
      <c r="L463" s="9"/>
    </row>
    <row r="464" spans="4:12">
      <c r="D464" s="9">
        <v>81</v>
      </c>
      <c r="L464" s="9"/>
    </row>
    <row r="465" spans="4:12">
      <c r="D465" s="9">
        <v>78</v>
      </c>
      <c r="L465" s="9"/>
    </row>
    <row r="466" spans="4:12">
      <c r="D466" s="9">
        <v>90</v>
      </c>
      <c r="L466" s="9"/>
    </row>
    <row r="467" spans="4:12">
      <c r="D467" s="9">
        <v>88</v>
      </c>
      <c r="L467" s="9"/>
    </row>
    <row r="468" spans="4:12">
      <c r="D468" s="9">
        <v>73</v>
      </c>
      <c r="L468" s="9"/>
    </row>
    <row r="469" spans="4:12">
      <c r="D469" s="9">
        <v>84</v>
      </c>
      <c r="L469" s="9"/>
    </row>
    <row r="470" spans="4:12">
      <c r="D470" s="9">
        <v>79</v>
      </c>
      <c r="L470" s="9"/>
    </row>
    <row r="471" spans="4:12">
      <c r="D471" s="9">
        <v>77</v>
      </c>
      <c r="L471" s="9"/>
    </row>
    <row r="472" spans="4:12">
      <c r="D472" s="9">
        <v>90</v>
      </c>
      <c r="L472" s="9"/>
    </row>
    <row r="473" spans="4:12">
      <c r="D473" s="9">
        <v>78</v>
      </c>
      <c r="L473" s="9"/>
    </row>
    <row r="474" spans="4:12">
      <c r="D474" s="9">
        <v>80</v>
      </c>
      <c r="L474" s="9"/>
    </row>
    <row r="475" spans="4:12">
      <c r="D475" s="9">
        <v>73</v>
      </c>
      <c r="L475" s="9"/>
    </row>
    <row r="476" spans="4:12">
      <c r="D476" s="9">
        <v>78</v>
      </c>
      <c r="L476" s="9"/>
    </row>
    <row r="477" spans="4:12">
      <c r="D477" s="9">
        <v>89</v>
      </c>
      <c r="L477" s="9"/>
    </row>
    <row r="478" spans="4:12">
      <c r="D478" s="9">
        <v>77</v>
      </c>
      <c r="L478" s="9"/>
    </row>
    <row r="479" spans="4:12">
      <c r="D479" s="9">
        <v>87</v>
      </c>
      <c r="L479" s="9"/>
    </row>
    <row r="480" spans="4:12">
      <c r="D480" s="9">
        <v>83</v>
      </c>
      <c r="L480" s="9"/>
    </row>
    <row r="481" spans="4:12">
      <c r="D481" s="9">
        <v>76</v>
      </c>
      <c r="L481" s="9"/>
    </row>
    <row r="482" spans="4:12">
      <c r="D482" s="9">
        <v>86</v>
      </c>
      <c r="L482" s="9"/>
    </row>
    <row r="483" spans="4:12">
      <c r="D483" s="9">
        <v>74</v>
      </c>
      <c r="L483" s="9"/>
    </row>
    <row r="484" spans="4:12">
      <c r="D484" s="9">
        <v>88</v>
      </c>
      <c r="L484" s="9"/>
    </row>
    <row r="485" spans="4:12">
      <c r="D485" s="9">
        <v>80</v>
      </c>
      <c r="L485" s="9"/>
    </row>
    <row r="486" spans="4:12">
      <c r="D486" s="9">
        <v>82</v>
      </c>
      <c r="L486" s="9"/>
    </row>
    <row r="487" spans="4:12">
      <c r="D487" s="9">
        <v>79</v>
      </c>
      <c r="L487" s="9"/>
    </row>
    <row r="488" spans="4:12">
      <c r="D488" s="9">
        <v>84</v>
      </c>
      <c r="L488" s="9"/>
    </row>
    <row r="489" spans="4:12">
      <c r="D489" s="9">
        <v>84</v>
      </c>
      <c r="L489" s="9"/>
    </row>
    <row r="490" spans="4:12">
      <c r="D490" s="9">
        <v>90</v>
      </c>
      <c r="L490" s="9"/>
    </row>
    <row r="491" spans="4:12" ht="15.6">
      <c r="D491" s="9">
        <v>75</v>
      </c>
      <c r="L491" s="7"/>
    </row>
    <row r="492" spans="4:12" ht="15.6">
      <c r="D492" s="7">
        <v>86</v>
      </c>
      <c r="L492" s="7"/>
    </row>
    <row r="493" spans="4:12" ht="15.6">
      <c r="D493" s="7">
        <v>80</v>
      </c>
      <c r="L493" s="7"/>
    </row>
    <row r="494" spans="4:12" ht="15.6">
      <c r="D494" s="7">
        <v>82</v>
      </c>
      <c r="L494" s="7"/>
    </row>
    <row r="495" spans="4:12" ht="15.6">
      <c r="D495" s="7">
        <v>78</v>
      </c>
      <c r="L495" s="7"/>
    </row>
    <row r="496" spans="4:12" ht="15.6">
      <c r="D496" s="7">
        <v>80</v>
      </c>
      <c r="L496" s="7"/>
    </row>
    <row r="497" spans="4:12" ht="15.6">
      <c r="D497" s="7">
        <v>86</v>
      </c>
      <c r="L497" s="7"/>
    </row>
    <row r="498" spans="4:12" ht="15.6">
      <c r="D498" s="7">
        <v>81</v>
      </c>
      <c r="L498" s="7"/>
    </row>
    <row r="499" spans="4:12" ht="15.6">
      <c r="D499" s="7">
        <v>86</v>
      </c>
      <c r="L499" s="7"/>
    </row>
    <row r="500" spans="4:12" ht="15.6">
      <c r="D500" s="7">
        <v>80</v>
      </c>
      <c r="L500" s="7"/>
    </row>
    <row r="501" spans="4:12" ht="15.6">
      <c r="D501" s="7">
        <v>87</v>
      </c>
      <c r="L501" s="7"/>
    </row>
    <row r="502" spans="4:12" ht="15.6">
      <c r="D502" s="7">
        <v>81</v>
      </c>
      <c r="L502" s="7"/>
    </row>
    <row r="503" spans="4:12" ht="15.6">
      <c r="D503" s="7">
        <v>79</v>
      </c>
      <c r="L503" s="7"/>
    </row>
    <row r="504" spans="4:12" ht="15.6">
      <c r="D504" s="7">
        <v>77</v>
      </c>
      <c r="L504" s="7"/>
    </row>
    <row r="505" spans="4:12" ht="15.6">
      <c r="D505" s="7">
        <v>88</v>
      </c>
      <c r="L505" s="7"/>
    </row>
    <row r="506" spans="4:12" ht="15.6">
      <c r="D506" s="7">
        <v>88</v>
      </c>
      <c r="L506" s="7"/>
    </row>
    <row r="507" spans="4:12" ht="15.6">
      <c r="D507" s="7">
        <v>78</v>
      </c>
      <c r="L507" s="7"/>
    </row>
    <row r="508" spans="4:12" ht="15.6">
      <c r="D508" s="7">
        <v>90</v>
      </c>
      <c r="L508" s="7"/>
    </row>
    <row r="509" spans="4:12" ht="15.6">
      <c r="D509" s="7">
        <v>73</v>
      </c>
      <c r="L509" s="7"/>
    </row>
    <row r="510" spans="4:12" ht="15.6">
      <c r="D510" s="7">
        <v>83</v>
      </c>
      <c r="L510" s="7"/>
    </row>
    <row r="511" spans="4:12" ht="15.6">
      <c r="D511" s="7">
        <v>82</v>
      </c>
      <c r="L511" s="7"/>
    </row>
    <row r="512" spans="4:12" ht="15.6">
      <c r="D512" s="7">
        <v>75</v>
      </c>
      <c r="L512" s="7"/>
    </row>
    <row r="513" spans="4:12" ht="15.6">
      <c r="D513" s="7">
        <v>75</v>
      </c>
      <c r="L513" s="7"/>
    </row>
    <row r="514" spans="4:12" ht="15.6">
      <c r="D514" s="7">
        <v>89</v>
      </c>
      <c r="L514" s="7"/>
    </row>
    <row r="515" spans="4:12" ht="15.6">
      <c r="D515" s="7">
        <v>78</v>
      </c>
      <c r="L515" s="7"/>
    </row>
    <row r="516" spans="4:12" ht="15.6">
      <c r="D516" s="7">
        <v>86</v>
      </c>
      <c r="L516" s="7"/>
    </row>
    <row r="517" spans="4:12" ht="15.6">
      <c r="D517" s="7">
        <v>87</v>
      </c>
      <c r="L517" s="7"/>
    </row>
    <row r="518" spans="4:12" ht="15.6">
      <c r="D518" s="7">
        <v>87</v>
      </c>
      <c r="L518" s="7"/>
    </row>
    <row r="519" spans="4:12" ht="15.6">
      <c r="D519" s="7">
        <v>86</v>
      </c>
      <c r="L519" s="7"/>
    </row>
    <row r="520" spans="4:12" ht="15.6">
      <c r="D520" s="7">
        <v>81</v>
      </c>
      <c r="L520" s="7"/>
    </row>
    <row r="521" spans="4:12" ht="15.6">
      <c r="D521" s="7">
        <v>86</v>
      </c>
      <c r="L521" s="7"/>
    </row>
    <row r="522" spans="4:12" ht="15.6">
      <c r="D522" s="7">
        <v>83</v>
      </c>
      <c r="L522" s="7"/>
    </row>
    <row r="523" spans="4:12" ht="15.6">
      <c r="D523" s="7">
        <v>83</v>
      </c>
      <c r="L523" s="7"/>
    </row>
    <row r="524" spans="4:12" ht="15.6">
      <c r="D524" s="7">
        <v>88</v>
      </c>
      <c r="L524" s="7"/>
    </row>
    <row r="525" spans="4:12" ht="15.6">
      <c r="D525" s="7">
        <v>73</v>
      </c>
      <c r="L525" s="7"/>
    </row>
    <row r="526" spans="4:12" ht="15.6">
      <c r="D526" s="7">
        <v>81</v>
      </c>
      <c r="L526" s="7"/>
    </row>
    <row r="527" spans="4:12" ht="15.6">
      <c r="D527" s="7">
        <v>85</v>
      </c>
      <c r="L527" s="7"/>
    </row>
    <row r="528" spans="4:12" ht="15.6">
      <c r="D528" s="7">
        <v>89</v>
      </c>
      <c r="L528" s="7"/>
    </row>
    <row r="529" spans="4:12" ht="15.6">
      <c r="D529" s="7">
        <v>85</v>
      </c>
      <c r="L529" s="7"/>
    </row>
    <row r="530" spans="4:12" ht="15.6">
      <c r="D530" s="7">
        <v>77</v>
      </c>
      <c r="L530" s="7"/>
    </row>
    <row r="531" spans="4:12" ht="15.6">
      <c r="D531" s="7">
        <v>84</v>
      </c>
      <c r="L531" s="7"/>
    </row>
    <row r="532" spans="4:12" ht="15.6">
      <c r="D532" s="7">
        <v>84</v>
      </c>
      <c r="L532" s="7"/>
    </row>
    <row r="533" spans="4:12" ht="15.6">
      <c r="D533" s="7">
        <v>80</v>
      </c>
      <c r="L533" s="7"/>
    </row>
    <row r="534" spans="4:12" ht="15.6">
      <c r="D534" s="7">
        <v>84</v>
      </c>
      <c r="L534" s="7"/>
    </row>
    <row r="535" spans="4:12" ht="15.6">
      <c r="D535" s="7">
        <v>79</v>
      </c>
      <c r="L535" s="7"/>
    </row>
    <row r="536" spans="4:12" ht="15.6">
      <c r="D536" s="7">
        <v>82</v>
      </c>
      <c r="L536" s="7"/>
    </row>
    <row r="537" spans="4:12" ht="15.6">
      <c r="D537" s="7">
        <v>78</v>
      </c>
      <c r="L537" s="7"/>
    </row>
    <row r="538" spans="4:12" ht="15.6">
      <c r="D538" s="7">
        <v>84</v>
      </c>
    </row>
  </sheetData>
  <mergeCells count="15">
    <mergeCell ref="X6:X7"/>
    <mergeCell ref="X8:X9"/>
    <mergeCell ref="X10:X11"/>
    <mergeCell ref="U6:U7"/>
    <mergeCell ref="U8:U9"/>
    <mergeCell ref="U10:U11"/>
    <mergeCell ref="W6:W7"/>
    <mergeCell ref="W8:W9"/>
    <mergeCell ref="W10:W11"/>
    <mergeCell ref="R6:R7"/>
    <mergeCell ref="R8:R9"/>
    <mergeCell ref="R10:R11"/>
    <mergeCell ref="T6:T7"/>
    <mergeCell ref="T8:T9"/>
    <mergeCell ref="T10:T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Gessler</dc:creator>
  <cp:keywords/>
  <dc:description/>
  <cp:lastModifiedBy>Derek Miller</cp:lastModifiedBy>
  <cp:revision/>
  <dcterms:created xsi:type="dcterms:W3CDTF">2019-01-30T17:58:33Z</dcterms:created>
  <dcterms:modified xsi:type="dcterms:W3CDTF">2020-02-18T01:14:14Z</dcterms:modified>
  <cp:category/>
  <cp:contentStatus/>
</cp:coreProperties>
</file>