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Box Sync\Projects\JMP_Intro_Training\"/>
    </mc:Choice>
  </mc:AlternateContent>
  <xr:revisionPtr revIDLastSave="0" documentId="13_ncr:1_{BF3B2167-0F4E-4EDF-B06C-4BFF74517F8A}" xr6:coauthVersionLast="47" xr6:coauthVersionMax="47" xr10:uidLastSave="{00000000-0000-0000-0000-000000000000}"/>
  <bookViews>
    <workbookView xWindow="1837" yWindow="2213" windowWidth="28800" windowHeight="11587" xr2:uid="{A11B8CAF-54F1-412C-81CB-F386745A5A7D}"/>
  </bookViews>
  <sheets>
    <sheet name="Sheet1" sheetId="1" r:id="rId1"/>
  </sheets>
  <definedNames>
    <definedName name="a_spread">Sheet1!$J$9</definedName>
    <definedName name="Base_pH">Sheet1!$F:$F</definedName>
    <definedName name="Base_Visc">Sheet1!$E:$E</definedName>
    <definedName name="dy_outliers">Sheet1!$J$11</definedName>
    <definedName name="f_spread">Sheet1!$J$10</definedName>
    <definedName name="max_pH">Sheet1!$L$6</definedName>
    <definedName name="max_spread">Sheet1!$M$8</definedName>
    <definedName name="max_visc">Sheet1!$M$6</definedName>
    <definedName name="min_pH">Sheet1!$L$5</definedName>
    <definedName name="min_visc">Sheet1!$M$5</definedName>
    <definedName name="pH_intcpt">Sheet1!$J$6</definedName>
    <definedName name="pH_rand">Sheet1!$J$7</definedName>
    <definedName name="pH_slope">Sheet1!$J$5</definedName>
    <definedName name="rng_spread">Sheet1!$J$8</definedName>
    <definedName name="Spread">Sheet1!$G:$G</definedName>
    <definedName name="visc_inc">Sheet1!$J$3</definedName>
    <definedName name="visc_rand">Sheet1!$J$4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J9" i="1"/>
  <c r="G3" i="1" s="1"/>
  <c r="J8" i="1"/>
  <c r="J5" i="1"/>
  <c r="E6" i="1"/>
  <c r="E7" i="1"/>
  <c r="E5" i="1"/>
  <c r="G2" i="1" l="1"/>
  <c r="G6" i="1"/>
  <c r="C6" i="1" s="1"/>
  <c r="G5" i="1"/>
  <c r="C5" i="1" s="1"/>
  <c r="G4" i="1"/>
  <c r="C4" i="1" s="1"/>
  <c r="G7" i="1"/>
  <c r="C7" i="1" s="1"/>
  <c r="C3" i="1"/>
  <c r="J6" i="1"/>
  <c r="F7" i="1" s="1"/>
  <c r="D7" i="1" s="1"/>
  <c r="C2" i="1"/>
  <c r="E8" i="1"/>
  <c r="G8" i="1" s="1"/>
  <c r="E9" i="1"/>
  <c r="G9" i="1" s="1"/>
  <c r="E10" i="1"/>
  <c r="G10" i="1" s="1"/>
  <c r="C9" i="1" l="1"/>
  <c r="F6" i="1"/>
  <c r="D6" i="1" s="1"/>
  <c r="F3" i="1"/>
  <c r="D3" i="1" s="1"/>
  <c r="F2" i="1"/>
  <c r="D2" i="1" s="1"/>
  <c r="F5" i="1"/>
  <c r="D5" i="1" s="1"/>
  <c r="F4" i="1"/>
  <c r="D4" i="1" s="1"/>
  <c r="C8" i="1"/>
  <c r="C10" i="1"/>
  <c r="F10" i="1"/>
  <c r="D10" i="1" s="1"/>
  <c r="E12" i="1"/>
  <c r="G12" i="1" s="1"/>
  <c r="F9" i="1"/>
  <c r="D9" i="1" s="1"/>
  <c r="E11" i="1"/>
  <c r="G11" i="1" s="1"/>
  <c r="F8" i="1"/>
  <c r="D8" i="1" s="1"/>
  <c r="E13" i="1"/>
  <c r="G13" i="1" s="1"/>
  <c r="C13" i="1" l="1"/>
  <c r="C12" i="1"/>
  <c r="C11" i="1"/>
  <c r="E14" i="1"/>
  <c r="G14" i="1" s="1"/>
  <c r="F11" i="1"/>
  <c r="D11" i="1" s="1"/>
  <c r="F13" i="1"/>
  <c r="D13" i="1" s="1"/>
  <c r="F12" i="1"/>
  <c r="D12" i="1" s="1"/>
  <c r="E15" i="1"/>
  <c r="G15" i="1" s="1"/>
  <c r="E16" i="1"/>
  <c r="G16" i="1" s="1"/>
  <c r="C16" i="1" l="1"/>
  <c r="C15" i="1"/>
  <c r="C14" i="1"/>
  <c r="E17" i="1"/>
  <c r="G17" i="1" s="1"/>
  <c r="F14" i="1"/>
  <c r="D14" i="1" s="1"/>
  <c r="F15" i="1"/>
  <c r="D15" i="1" s="1"/>
  <c r="E18" i="1"/>
  <c r="G18" i="1" s="1"/>
  <c r="F16" i="1"/>
  <c r="D16" i="1" s="1"/>
  <c r="E19" i="1"/>
  <c r="G19" i="1" s="1"/>
  <c r="C18" i="1" l="1"/>
  <c r="C19" i="1"/>
  <c r="C17" i="1"/>
  <c r="F19" i="1"/>
  <c r="D19" i="1" s="1"/>
  <c r="F18" i="1"/>
  <c r="D18" i="1" s="1"/>
  <c r="E21" i="1"/>
  <c r="G21" i="1" s="1"/>
  <c r="E20" i="1"/>
  <c r="G20" i="1" s="1"/>
  <c r="F17" i="1"/>
  <c r="D17" i="1" s="1"/>
  <c r="E22" i="1"/>
  <c r="G22" i="1" s="1"/>
  <c r="C21" i="1" l="1"/>
  <c r="C22" i="1"/>
  <c r="C20" i="1"/>
  <c r="F22" i="1"/>
  <c r="D22" i="1" s="1"/>
  <c r="E23" i="1"/>
  <c r="G23" i="1" s="1"/>
  <c r="F20" i="1"/>
  <c r="D20" i="1" s="1"/>
  <c r="F21" i="1"/>
  <c r="D21" i="1" s="1"/>
  <c r="E24" i="1"/>
  <c r="G24" i="1" s="1"/>
  <c r="E25" i="1"/>
  <c r="G25" i="1" s="1"/>
  <c r="C25" i="1" l="1"/>
  <c r="C23" i="1"/>
  <c r="C24" i="1"/>
  <c r="F24" i="1"/>
  <c r="D24" i="1" s="1"/>
  <c r="E27" i="1"/>
  <c r="G27" i="1" s="1"/>
  <c r="E26" i="1"/>
  <c r="G26" i="1" s="1"/>
  <c r="F23" i="1"/>
  <c r="D23" i="1" s="1"/>
  <c r="F25" i="1"/>
  <c r="D25" i="1" s="1"/>
  <c r="E28" i="1"/>
  <c r="G28" i="1" s="1"/>
  <c r="C26" i="1" l="1"/>
  <c r="C28" i="1"/>
  <c r="C27" i="1"/>
  <c r="E29" i="1"/>
  <c r="G29" i="1" s="1"/>
  <c r="F26" i="1"/>
  <c r="D26" i="1" s="1"/>
  <c r="F27" i="1"/>
  <c r="D27" i="1" s="1"/>
  <c r="E30" i="1"/>
  <c r="G30" i="1" s="1"/>
  <c r="F28" i="1"/>
  <c r="D28" i="1" s="1"/>
  <c r="E31" i="1"/>
  <c r="G31" i="1" s="1"/>
  <c r="C30" i="1" l="1"/>
  <c r="C31" i="1"/>
  <c r="C29" i="1"/>
  <c r="F31" i="1"/>
  <c r="D31" i="1" s="1"/>
  <c r="F30" i="1"/>
  <c r="D30" i="1" s="1"/>
  <c r="E33" i="1"/>
  <c r="G33" i="1" s="1"/>
  <c r="E32" i="1"/>
  <c r="G32" i="1" s="1"/>
  <c r="F29" i="1"/>
  <c r="D29" i="1" s="1"/>
  <c r="E34" i="1"/>
  <c r="G34" i="1" s="1"/>
  <c r="C32" i="1" l="1"/>
  <c r="C33" i="1"/>
  <c r="C34" i="1"/>
  <c r="F33" i="1"/>
  <c r="D33" i="1" s="1"/>
  <c r="E36" i="1"/>
  <c r="G36" i="1" s="1"/>
  <c r="F34" i="1"/>
  <c r="D34" i="1" s="1"/>
  <c r="E35" i="1"/>
  <c r="G35" i="1" s="1"/>
  <c r="F32" i="1"/>
  <c r="D32" i="1" s="1"/>
  <c r="E37" i="1"/>
  <c r="G37" i="1" s="1"/>
  <c r="C36" i="1" l="1"/>
  <c r="C37" i="1"/>
  <c r="C35" i="1"/>
  <c r="F36" i="1"/>
  <c r="D36" i="1" s="1"/>
  <c r="E39" i="1"/>
  <c r="G39" i="1" s="1"/>
  <c r="F37" i="1"/>
  <c r="D37" i="1" s="1"/>
  <c r="E38" i="1"/>
  <c r="G38" i="1" s="1"/>
  <c r="F35" i="1"/>
  <c r="D35" i="1" s="1"/>
  <c r="E40" i="1"/>
  <c r="G40" i="1" s="1"/>
  <c r="C40" i="1" l="1"/>
  <c r="C39" i="1"/>
  <c r="C38" i="1"/>
  <c r="F39" i="1"/>
  <c r="D39" i="1" s="1"/>
  <c r="E42" i="1"/>
  <c r="G42" i="1" s="1"/>
  <c r="F40" i="1"/>
  <c r="D40" i="1" s="1"/>
  <c r="E41" i="1"/>
  <c r="G41" i="1" s="1"/>
  <c r="F38" i="1"/>
  <c r="D38" i="1" s="1"/>
  <c r="E43" i="1"/>
  <c r="G43" i="1" s="1"/>
  <c r="C43" i="1" l="1"/>
  <c r="C42" i="1"/>
  <c r="C41" i="1"/>
  <c r="F42" i="1"/>
  <c r="D42" i="1" s="1"/>
  <c r="E45" i="1"/>
  <c r="G45" i="1" s="1"/>
  <c r="F43" i="1"/>
  <c r="D43" i="1" s="1"/>
  <c r="E44" i="1"/>
  <c r="G44" i="1" s="1"/>
  <c r="F41" i="1"/>
  <c r="D41" i="1" s="1"/>
  <c r="E46" i="1"/>
  <c r="G46" i="1" s="1"/>
  <c r="C46" i="1" l="1"/>
  <c r="C45" i="1"/>
  <c r="C44" i="1"/>
  <c r="E47" i="1"/>
  <c r="G47" i="1" s="1"/>
  <c r="F44" i="1"/>
  <c r="D44" i="1" s="1"/>
  <c r="F46" i="1"/>
  <c r="D46" i="1" s="1"/>
  <c r="F45" i="1"/>
  <c r="D45" i="1" s="1"/>
  <c r="E48" i="1"/>
  <c r="G48" i="1" s="1"/>
  <c r="E49" i="1"/>
  <c r="G49" i="1" s="1"/>
  <c r="C48" i="1" l="1"/>
  <c r="C47" i="1"/>
  <c r="C49" i="1"/>
  <c r="F48" i="1"/>
  <c r="D48" i="1" s="1"/>
  <c r="E51" i="1"/>
  <c r="G51" i="1" s="1"/>
  <c r="F49" i="1"/>
  <c r="D49" i="1" s="1"/>
  <c r="E50" i="1"/>
  <c r="G50" i="1" s="1"/>
  <c r="F47" i="1"/>
  <c r="D47" i="1" s="1"/>
  <c r="E52" i="1"/>
  <c r="G52" i="1" s="1"/>
  <c r="C50" i="1" l="1"/>
  <c r="C52" i="1"/>
  <c r="C51" i="1"/>
  <c r="F52" i="1"/>
  <c r="D52" i="1" s="1"/>
  <c r="F51" i="1"/>
  <c r="D51" i="1" s="1"/>
  <c r="E54" i="1"/>
  <c r="G54" i="1" s="1"/>
  <c r="E53" i="1"/>
  <c r="G53" i="1" s="1"/>
  <c r="F50" i="1"/>
  <c r="D50" i="1" s="1"/>
  <c r="E55" i="1"/>
  <c r="G55" i="1" s="1"/>
  <c r="C53" i="1" l="1"/>
  <c r="C54" i="1"/>
  <c r="C55" i="1"/>
  <c r="E56" i="1"/>
  <c r="G56" i="1" s="1"/>
  <c r="F53" i="1"/>
  <c r="D53" i="1" s="1"/>
  <c r="F55" i="1"/>
  <c r="D55" i="1" s="1"/>
  <c r="F54" i="1"/>
  <c r="D54" i="1" s="1"/>
  <c r="E57" i="1"/>
  <c r="G57" i="1" s="1"/>
  <c r="E58" i="1"/>
  <c r="G58" i="1" s="1"/>
  <c r="C58" i="1" l="1"/>
  <c r="C57" i="1"/>
  <c r="C56" i="1"/>
  <c r="F58" i="1"/>
  <c r="D58" i="1" s="1"/>
  <c r="E59" i="1"/>
  <c r="G59" i="1" s="1"/>
  <c r="F56" i="1"/>
  <c r="D56" i="1" s="1"/>
  <c r="F57" i="1"/>
  <c r="D57" i="1" s="1"/>
  <c r="E60" i="1"/>
  <c r="G60" i="1" s="1"/>
  <c r="E61" i="1"/>
  <c r="G61" i="1" s="1"/>
  <c r="C61" i="1" l="1"/>
  <c r="C59" i="1"/>
  <c r="C60" i="1"/>
  <c r="F61" i="1"/>
  <c r="D61" i="1" s="1"/>
  <c r="F60" i="1"/>
  <c r="D60" i="1" s="1"/>
  <c r="E63" i="1"/>
  <c r="G63" i="1" s="1"/>
  <c r="E62" i="1"/>
  <c r="G62" i="1" s="1"/>
  <c r="F59" i="1"/>
  <c r="D59" i="1" s="1"/>
  <c r="E64" i="1"/>
  <c r="G64" i="1" s="1"/>
  <c r="C62" i="1" l="1"/>
  <c r="C63" i="1"/>
  <c r="C64" i="1"/>
  <c r="F64" i="1"/>
  <c r="D64" i="1" s="1"/>
  <c r="F63" i="1"/>
  <c r="D63" i="1" s="1"/>
  <c r="E66" i="1"/>
  <c r="G66" i="1" s="1"/>
  <c r="E65" i="1"/>
  <c r="G65" i="1" s="1"/>
  <c r="F62" i="1"/>
  <c r="D62" i="1" s="1"/>
  <c r="E67" i="1"/>
  <c r="G67" i="1" s="1"/>
  <c r="C65" i="1" l="1"/>
  <c r="C67" i="1"/>
  <c r="C66" i="1"/>
  <c r="F67" i="1"/>
  <c r="D67" i="1" s="1"/>
  <c r="E68" i="1"/>
  <c r="G68" i="1" s="1"/>
  <c r="F65" i="1"/>
  <c r="D65" i="1" s="1"/>
  <c r="F66" i="1"/>
  <c r="D66" i="1" s="1"/>
  <c r="E69" i="1"/>
  <c r="G69" i="1" s="1"/>
  <c r="E70" i="1"/>
  <c r="G70" i="1" s="1"/>
  <c r="C70" i="1" l="1"/>
  <c r="C68" i="1"/>
  <c r="C69" i="1"/>
  <c r="F70" i="1"/>
  <c r="D70" i="1" s="1"/>
  <c r="F69" i="1"/>
  <c r="D69" i="1" s="1"/>
  <c r="E72" i="1"/>
  <c r="G72" i="1" s="1"/>
  <c r="E71" i="1"/>
  <c r="G71" i="1" s="1"/>
  <c r="F68" i="1"/>
  <c r="D68" i="1" s="1"/>
  <c r="E73" i="1"/>
  <c r="G73" i="1" s="1"/>
  <c r="C73" i="1" l="1"/>
  <c r="C72" i="1"/>
  <c r="C71" i="1"/>
  <c r="E74" i="1"/>
  <c r="G74" i="1" s="1"/>
  <c r="F71" i="1"/>
  <c r="D71" i="1" s="1"/>
  <c r="F73" i="1"/>
  <c r="D73" i="1" s="1"/>
  <c r="F72" i="1"/>
  <c r="D72" i="1" s="1"/>
  <c r="E75" i="1"/>
  <c r="G75" i="1" s="1"/>
  <c r="E76" i="1"/>
  <c r="G76" i="1" s="1"/>
  <c r="C76" i="1" l="1"/>
  <c r="C75" i="1"/>
  <c r="C74" i="1"/>
  <c r="F75" i="1"/>
  <c r="D75" i="1" s="1"/>
  <c r="E78" i="1"/>
  <c r="G78" i="1" s="1"/>
  <c r="F76" i="1"/>
  <c r="D76" i="1" s="1"/>
  <c r="E77" i="1"/>
  <c r="G77" i="1" s="1"/>
  <c r="F74" i="1"/>
  <c r="D74" i="1" s="1"/>
  <c r="E79" i="1"/>
  <c r="G79" i="1" s="1"/>
  <c r="C77" i="1" l="1"/>
  <c r="C79" i="1"/>
  <c r="C78" i="1"/>
  <c r="E80" i="1"/>
  <c r="G80" i="1" s="1"/>
  <c r="F77" i="1"/>
  <c r="D77" i="1" s="1"/>
  <c r="F78" i="1"/>
  <c r="D78" i="1" s="1"/>
  <c r="E81" i="1"/>
  <c r="G81" i="1" s="1"/>
  <c r="F79" i="1"/>
  <c r="D79" i="1" s="1"/>
  <c r="E82" i="1"/>
  <c r="G82" i="1" s="1"/>
  <c r="C81" i="1" l="1"/>
  <c r="C82" i="1"/>
  <c r="C80" i="1"/>
  <c r="F81" i="1"/>
  <c r="D81" i="1" s="1"/>
  <c r="E84" i="1"/>
  <c r="G84" i="1" s="1"/>
  <c r="F82" i="1"/>
  <c r="D82" i="1" s="1"/>
  <c r="E83" i="1"/>
  <c r="G83" i="1" s="1"/>
  <c r="F80" i="1"/>
  <c r="D80" i="1" s="1"/>
  <c r="E85" i="1"/>
  <c r="G85" i="1" s="1"/>
  <c r="C83" i="1" l="1"/>
  <c r="C85" i="1"/>
  <c r="C84" i="1"/>
  <c r="F85" i="1"/>
  <c r="D85" i="1" s="1"/>
  <c r="F84" i="1"/>
  <c r="D84" i="1" s="1"/>
  <c r="E87" i="1"/>
  <c r="G87" i="1" s="1"/>
  <c r="E86" i="1"/>
  <c r="G86" i="1" s="1"/>
  <c r="F83" i="1"/>
  <c r="D83" i="1" s="1"/>
  <c r="E88" i="1"/>
  <c r="G88" i="1" s="1"/>
  <c r="C86" i="1" l="1"/>
  <c r="C88" i="1"/>
  <c r="C87" i="1"/>
  <c r="E89" i="1"/>
  <c r="G89" i="1" s="1"/>
  <c r="F86" i="1"/>
  <c r="D86" i="1" s="1"/>
  <c r="F88" i="1"/>
  <c r="D88" i="1" s="1"/>
  <c r="F87" i="1"/>
  <c r="D87" i="1" s="1"/>
  <c r="E90" i="1"/>
  <c r="G90" i="1" s="1"/>
  <c r="E91" i="1"/>
  <c r="G91" i="1" s="1"/>
  <c r="C91" i="1" l="1"/>
  <c r="C90" i="1"/>
  <c r="C89" i="1"/>
  <c r="F91" i="1"/>
  <c r="D91" i="1" s="1"/>
  <c r="E92" i="1"/>
  <c r="G92" i="1" s="1"/>
  <c r="F89" i="1"/>
  <c r="D89" i="1" s="1"/>
  <c r="F90" i="1"/>
  <c r="D90" i="1" s="1"/>
  <c r="E93" i="1"/>
  <c r="G93" i="1" s="1"/>
  <c r="E94" i="1"/>
  <c r="G94" i="1" s="1"/>
  <c r="C94" i="1" l="1"/>
  <c r="C92" i="1"/>
  <c r="C93" i="1"/>
  <c r="F94" i="1"/>
  <c r="D94" i="1" s="1"/>
  <c r="F93" i="1"/>
  <c r="D93" i="1" s="1"/>
  <c r="E96" i="1"/>
  <c r="G96" i="1" s="1"/>
  <c r="E95" i="1"/>
  <c r="G95" i="1" s="1"/>
  <c r="F92" i="1"/>
  <c r="D92" i="1" s="1"/>
  <c r="E97" i="1"/>
  <c r="G97" i="1" s="1"/>
  <c r="C95" i="1" l="1"/>
  <c r="C96" i="1"/>
  <c r="C97" i="1"/>
  <c r="F97" i="1"/>
  <c r="D97" i="1" s="1"/>
  <c r="F96" i="1"/>
  <c r="D96" i="1" s="1"/>
  <c r="E99" i="1"/>
  <c r="G99" i="1" s="1"/>
  <c r="E98" i="1"/>
  <c r="G98" i="1" s="1"/>
  <c r="F95" i="1"/>
  <c r="D95" i="1" s="1"/>
  <c r="E100" i="1"/>
  <c r="G100" i="1" s="1"/>
  <c r="C100" i="1" l="1"/>
  <c r="C99" i="1"/>
  <c r="C98" i="1"/>
  <c r="E101" i="1"/>
  <c r="G101" i="1" s="1"/>
  <c r="F98" i="1"/>
  <c r="D98" i="1" s="1"/>
  <c r="F100" i="1"/>
  <c r="D100" i="1" s="1"/>
  <c r="F99" i="1"/>
  <c r="D99" i="1" s="1"/>
  <c r="E102" i="1"/>
  <c r="G102" i="1" s="1"/>
  <c r="E103" i="1"/>
  <c r="G103" i="1" s="1"/>
  <c r="C103" i="1" l="1"/>
  <c r="C102" i="1"/>
  <c r="C101" i="1"/>
  <c r="F102" i="1"/>
  <c r="D102" i="1" s="1"/>
  <c r="E105" i="1"/>
  <c r="G105" i="1" s="1"/>
  <c r="F103" i="1"/>
  <c r="D103" i="1" s="1"/>
  <c r="E104" i="1"/>
  <c r="G104" i="1" s="1"/>
  <c r="F101" i="1"/>
  <c r="D101" i="1" s="1"/>
  <c r="E106" i="1"/>
  <c r="G106" i="1" s="1"/>
  <c r="C104" i="1" l="1"/>
  <c r="C106" i="1"/>
  <c r="C105" i="1"/>
  <c r="E107" i="1"/>
  <c r="G107" i="1" s="1"/>
  <c r="F104" i="1"/>
  <c r="D104" i="1" s="1"/>
  <c r="F106" i="1"/>
  <c r="D106" i="1" s="1"/>
  <c r="F105" i="1"/>
  <c r="D105" i="1" s="1"/>
  <c r="E108" i="1"/>
  <c r="G108" i="1" s="1"/>
  <c r="E109" i="1"/>
  <c r="G109" i="1" s="1"/>
  <c r="C109" i="1" l="1"/>
  <c r="C108" i="1"/>
  <c r="C107" i="1"/>
  <c r="F109" i="1"/>
  <c r="D109" i="1" s="1"/>
  <c r="E110" i="1"/>
  <c r="G110" i="1" s="1"/>
  <c r="F107" i="1"/>
  <c r="D107" i="1" s="1"/>
  <c r="F108" i="1"/>
  <c r="D108" i="1" s="1"/>
  <c r="E111" i="1"/>
  <c r="G111" i="1" s="1"/>
  <c r="E112" i="1"/>
  <c r="G112" i="1" s="1"/>
  <c r="C112" i="1" l="1"/>
  <c r="C110" i="1"/>
  <c r="C111" i="1"/>
  <c r="F112" i="1"/>
  <c r="D112" i="1" s="1"/>
  <c r="F111" i="1"/>
  <c r="D111" i="1" s="1"/>
  <c r="E114" i="1"/>
  <c r="G114" i="1" s="1"/>
  <c r="E113" i="1"/>
  <c r="G113" i="1" s="1"/>
  <c r="F110" i="1"/>
  <c r="D110" i="1" s="1"/>
  <c r="E115" i="1"/>
  <c r="G115" i="1" s="1"/>
  <c r="C113" i="1" l="1"/>
  <c r="C114" i="1"/>
  <c r="C115" i="1"/>
  <c r="F115" i="1"/>
  <c r="D115" i="1" s="1"/>
  <c r="F114" i="1"/>
  <c r="D114" i="1" s="1"/>
  <c r="E117" i="1"/>
  <c r="G117" i="1" s="1"/>
  <c r="E116" i="1"/>
  <c r="G116" i="1" s="1"/>
  <c r="F113" i="1"/>
  <c r="D113" i="1" s="1"/>
  <c r="E118" i="1"/>
  <c r="G118" i="1" s="1"/>
  <c r="C118" i="1" l="1"/>
  <c r="C116" i="1"/>
  <c r="C117" i="1"/>
  <c r="F118" i="1"/>
  <c r="D118" i="1" s="1"/>
  <c r="F117" i="1"/>
  <c r="D117" i="1" s="1"/>
  <c r="E120" i="1"/>
  <c r="G120" i="1" s="1"/>
  <c r="E119" i="1"/>
  <c r="G119" i="1" s="1"/>
  <c r="F116" i="1"/>
  <c r="D116" i="1" s="1"/>
  <c r="E121" i="1"/>
  <c r="G121" i="1" s="1"/>
  <c r="C119" i="1" l="1"/>
  <c r="C120" i="1"/>
  <c r="C121" i="1"/>
  <c r="F121" i="1"/>
  <c r="D121" i="1" s="1"/>
  <c r="F120" i="1"/>
  <c r="D120" i="1" s="1"/>
  <c r="E123" i="1"/>
  <c r="G123" i="1" s="1"/>
  <c r="E122" i="1"/>
  <c r="G122" i="1" s="1"/>
  <c r="F119" i="1"/>
  <c r="D119" i="1" s="1"/>
  <c r="E124" i="1"/>
  <c r="G124" i="1" s="1"/>
  <c r="C122" i="1" l="1"/>
  <c r="C123" i="1"/>
  <c r="C124" i="1"/>
  <c r="F124" i="1"/>
  <c r="D124" i="1" s="1"/>
  <c r="F123" i="1"/>
  <c r="D123" i="1" s="1"/>
  <c r="E126" i="1"/>
  <c r="G126" i="1" s="1"/>
  <c r="E125" i="1"/>
  <c r="G125" i="1" s="1"/>
  <c r="F122" i="1"/>
  <c r="D122" i="1" s="1"/>
  <c r="E127" i="1"/>
  <c r="G127" i="1" s="1"/>
  <c r="C127" i="1" l="1"/>
  <c r="C125" i="1"/>
  <c r="C126" i="1"/>
  <c r="E128" i="1"/>
  <c r="G128" i="1" s="1"/>
  <c r="F125" i="1"/>
  <c r="D125" i="1" s="1"/>
  <c r="F127" i="1"/>
  <c r="D127" i="1" s="1"/>
  <c r="F126" i="1"/>
  <c r="D126" i="1" s="1"/>
  <c r="E129" i="1"/>
  <c r="G129" i="1" s="1"/>
  <c r="E130" i="1"/>
  <c r="G130" i="1" s="1"/>
  <c r="C130" i="1" l="1"/>
  <c r="C129" i="1"/>
  <c r="C128" i="1"/>
  <c r="F129" i="1"/>
  <c r="D129" i="1" s="1"/>
  <c r="E132" i="1"/>
  <c r="G132" i="1" s="1"/>
  <c r="F130" i="1"/>
  <c r="D130" i="1" s="1"/>
  <c r="E131" i="1"/>
  <c r="G131" i="1" s="1"/>
  <c r="F128" i="1"/>
  <c r="D128" i="1" s="1"/>
  <c r="E133" i="1"/>
  <c r="G133" i="1" s="1"/>
  <c r="C133" i="1" l="1"/>
  <c r="C132" i="1"/>
  <c r="C131" i="1"/>
  <c r="F133" i="1"/>
  <c r="D133" i="1" s="1"/>
  <c r="F132" i="1"/>
  <c r="D132" i="1" s="1"/>
  <c r="E135" i="1"/>
  <c r="G135" i="1" s="1"/>
  <c r="E134" i="1"/>
  <c r="G134" i="1" s="1"/>
  <c r="F131" i="1"/>
  <c r="D131" i="1" s="1"/>
  <c r="E136" i="1"/>
  <c r="G136" i="1" s="1"/>
  <c r="C135" i="1" l="1"/>
  <c r="C136" i="1"/>
  <c r="C134" i="1"/>
  <c r="F135" i="1"/>
  <c r="D135" i="1" s="1"/>
  <c r="E138" i="1"/>
  <c r="G138" i="1" s="1"/>
  <c r="F136" i="1"/>
  <c r="D136" i="1" s="1"/>
  <c r="E137" i="1"/>
  <c r="G137" i="1" s="1"/>
  <c r="F134" i="1"/>
  <c r="D134" i="1" s="1"/>
  <c r="E139" i="1"/>
  <c r="G139" i="1" s="1"/>
  <c r="C137" i="1" l="1"/>
  <c r="C139" i="1"/>
  <c r="C138" i="1"/>
  <c r="F139" i="1"/>
  <c r="D139" i="1" s="1"/>
  <c r="F138" i="1"/>
  <c r="D138" i="1" s="1"/>
  <c r="E141" i="1"/>
  <c r="G141" i="1" s="1"/>
  <c r="E140" i="1"/>
  <c r="G140" i="1" s="1"/>
  <c r="F137" i="1"/>
  <c r="D137" i="1" s="1"/>
  <c r="E142" i="1"/>
  <c r="G142" i="1" s="1"/>
  <c r="C142" i="1" l="1"/>
  <c r="C140" i="1"/>
  <c r="C141" i="1"/>
  <c r="E143" i="1"/>
  <c r="G143" i="1" s="1"/>
  <c r="F140" i="1"/>
  <c r="D140" i="1" s="1"/>
  <c r="F142" i="1"/>
  <c r="D142" i="1" s="1"/>
  <c r="F141" i="1"/>
  <c r="D141" i="1" s="1"/>
  <c r="E144" i="1"/>
  <c r="G144" i="1" s="1"/>
  <c r="E145" i="1"/>
  <c r="G145" i="1" s="1"/>
  <c r="C145" i="1" l="1"/>
  <c r="C144" i="1"/>
  <c r="C143" i="1"/>
  <c r="E146" i="1"/>
  <c r="G146" i="1" s="1"/>
  <c r="F143" i="1"/>
  <c r="D143" i="1" s="1"/>
  <c r="F144" i="1"/>
  <c r="D144" i="1" s="1"/>
  <c r="E147" i="1"/>
  <c r="G147" i="1" s="1"/>
  <c r="F145" i="1"/>
  <c r="D145" i="1" s="1"/>
  <c r="E148" i="1"/>
  <c r="G148" i="1" s="1"/>
  <c r="C148" i="1" l="1"/>
  <c r="C146" i="1"/>
  <c r="C147" i="1"/>
  <c r="E149" i="1"/>
  <c r="G149" i="1" s="1"/>
  <c r="F146" i="1"/>
  <c r="D146" i="1" s="1"/>
  <c r="F148" i="1"/>
  <c r="D148" i="1" s="1"/>
  <c r="F147" i="1"/>
  <c r="D147" i="1" s="1"/>
  <c r="E150" i="1"/>
  <c r="G150" i="1" s="1"/>
  <c r="E151" i="1"/>
  <c r="G151" i="1" s="1"/>
  <c r="C151" i="1" l="1"/>
  <c r="C150" i="1"/>
  <c r="C149" i="1"/>
  <c r="F151" i="1"/>
  <c r="D151" i="1" s="1"/>
  <c r="E152" i="1"/>
  <c r="G152" i="1" s="1"/>
  <c r="F149" i="1"/>
  <c r="D149" i="1" s="1"/>
  <c r="F150" i="1"/>
  <c r="D150" i="1" s="1"/>
  <c r="E153" i="1"/>
  <c r="G153" i="1" s="1"/>
  <c r="E154" i="1"/>
  <c r="G154" i="1" s="1"/>
  <c r="C154" i="1" l="1"/>
  <c r="C152" i="1"/>
  <c r="C153" i="1"/>
  <c r="F153" i="1"/>
  <c r="D153" i="1" s="1"/>
  <c r="E156" i="1"/>
  <c r="G156" i="1" s="1"/>
  <c r="E155" i="1"/>
  <c r="G155" i="1" s="1"/>
  <c r="F152" i="1"/>
  <c r="D152" i="1" s="1"/>
  <c r="F154" i="1"/>
  <c r="D154" i="1" s="1"/>
  <c r="E157" i="1"/>
  <c r="G157" i="1" s="1"/>
  <c r="C157" i="1" l="1"/>
  <c r="C156" i="1"/>
  <c r="C155" i="1"/>
  <c r="E158" i="1"/>
  <c r="G158" i="1" s="1"/>
  <c r="F155" i="1"/>
  <c r="D155" i="1" s="1"/>
  <c r="F156" i="1"/>
  <c r="D156" i="1" s="1"/>
  <c r="E159" i="1"/>
  <c r="G159" i="1" s="1"/>
  <c r="F157" i="1"/>
  <c r="D157" i="1" s="1"/>
  <c r="E160" i="1"/>
  <c r="G160" i="1" s="1"/>
  <c r="C159" i="1" l="1"/>
  <c r="C160" i="1"/>
  <c r="C158" i="1"/>
  <c r="E161" i="1"/>
  <c r="G161" i="1" s="1"/>
  <c r="F158" i="1"/>
  <c r="D158" i="1" s="1"/>
  <c r="F160" i="1"/>
  <c r="D160" i="1" s="1"/>
  <c r="F159" i="1"/>
  <c r="D159" i="1" s="1"/>
  <c r="E162" i="1"/>
  <c r="G162" i="1" s="1"/>
  <c r="E163" i="1"/>
  <c r="G163" i="1" s="1"/>
  <c r="C163" i="1" l="1"/>
  <c r="C162" i="1"/>
  <c r="C161" i="1"/>
  <c r="F163" i="1"/>
  <c r="D163" i="1" s="1"/>
  <c r="E164" i="1"/>
  <c r="G164" i="1" s="1"/>
  <c r="F161" i="1"/>
  <c r="D161" i="1" s="1"/>
  <c r="F162" i="1"/>
  <c r="D162" i="1" s="1"/>
  <c r="E165" i="1"/>
  <c r="G165" i="1" s="1"/>
  <c r="E166" i="1"/>
  <c r="G166" i="1" s="1"/>
  <c r="C166" i="1" l="1"/>
  <c r="C164" i="1"/>
  <c r="C165" i="1"/>
  <c r="F166" i="1"/>
  <c r="D166" i="1" s="1"/>
  <c r="F165" i="1"/>
  <c r="D165" i="1" s="1"/>
  <c r="E168" i="1"/>
  <c r="G168" i="1" s="1"/>
  <c r="E167" i="1"/>
  <c r="G167" i="1" s="1"/>
  <c r="F164" i="1"/>
  <c r="D164" i="1" s="1"/>
  <c r="E169" i="1"/>
  <c r="G169" i="1" s="1"/>
  <c r="C167" i="1" l="1"/>
  <c r="C169" i="1"/>
  <c r="C168" i="1"/>
  <c r="E170" i="1"/>
  <c r="G170" i="1" s="1"/>
  <c r="F167" i="1"/>
  <c r="D167" i="1" s="1"/>
  <c r="F169" i="1"/>
  <c r="D169" i="1" s="1"/>
  <c r="F168" i="1"/>
  <c r="D168" i="1" s="1"/>
  <c r="E171" i="1"/>
  <c r="G171" i="1" s="1"/>
  <c r="E172" i="1"/>
  <c r="G172" i="1" s="1"/>
  <c r="C172" i="1" l="1"/>
  <c r="C171" i="1"/>
  <c r="C170" i="1"/>
  <c r="F172" i="1"/>
  <c r="D172" i="1" s="1"/>
  <c r="E173" i="1"/>
  <c r="G173" i="1" s="1"/>
  <c r="F170" i="1"/>
  <c r="D170" i="1" s="1"/>
  <c r="F171" i="1"/>
  <c r="D171" i="1" s="1"/>
  <c r="E174" i="1"/>
  <c r="G174" i="1" s="1"/>
  <c r="E175" i="1"/>
  <c r="G175" i="1" s="1"/>
  <c r="C175" i="1" l="1"/>
  <c r="C173" i="1"/>
  <c r="C174" i="1"/>
  <c r="F175" i="1"/>
  <c r="D175" i="1" s="1"/>
  <c r="F174" i="1"/>
  <c r="D174" i="1" s="1"/>
  <c r="E177" i="1"/>
  <c r="G177" i="1" s="1"/>
  <c r="E176" i="1"/>
  <c r="G176" i="1" s="1"/>
  <c r="F173" i="1"/>
  <c r="D173" i="1" s="1"/>
  <c r="E178" i="1"/>
  <c r="G178" i="1" s="1"/>
  <c r="C178" i="1" l="1"/>
  <c r="C176" i="1"/>
  <c r="C177" i="1"/>
  <c r="E179" i="1"/>
  <c r="G179" i="1" s="1"/>
  <c r="F176" i="1"/>
  <c r="D176" i="1" s="1"/>
  <c r="F178" i="1"/>
  <c r="D178" i="1" s="1"/>
  <c r="F177" i="1"/>
  <c r="D177" i="1" s="1"/>
  <c r="E180" i="1"/>
  <c r="G180" i="1" s="1"/>
  <c r="E181" i="1"/>
  <c r="G181" i="1" s="1"/>
  <c r="C181" i="1" l="1"/>
  <c r="C180" i="1"/>
  <c r="C179" i="1"/>
  <c r="F181" i="1"/>
  <c r="D181" i="1" s="1"/>
  <c r="E182" i="1"/>
  <c r="G182" i="1" s="1"/>
  <c r="F179" i="1"/>
  <c r="D179" i="1" s="1"/>
  <c r="F180" i="1"/>
  <c r="D180" i="1" s="1"/>
  <c r="E183" i="1"/>
  <c r="G183" i="1" s="1"/>
  <c r="E184" i="1"/>
  <c r="G184" i="1" s="1"/>
  <c r="C184" i="1" l="1"/>
  <c r="C182" i="1"/>
  <c r="C183" i="1"/>
  <c r="F184" i="1"/>
  <c r="D184" i="1" s="1"/>
  <c r="F183" i="1"/>
  <c r="D183" i="1" s="1"/>
  <c r="E186" i="1"/>
  <c r="G186" i="1" s="1"/>
  <c r="E185" i="1"/>
  <c r="G185" i="1" s="1"/>
  <c r="F182" i="1"/>
  <c r="D182" i="1" s="1"/>
  <c r="E187" i="1"/>
  <c r="G187" i="1" s="1"/>
  <c r="C186" i="1" l="1"/>
  <c r="C187" i="1"/>
  <c r="C185" i="1"/>
  <c r="E188" i="1"/>
  <c r="G188" i="1" s="1"/>
  <c r="F185" i="1"/>
  <c r="D185" i="1" s="1"/>
  <c r="F187" i="1"/>
  <c r="D187" i="1" s="1"/>
  <c r="F186" i="1"/>
  <c r="D186" i="1" s="1"/>
  <c r="E189" i="1"/>
  <c r="G189" i="1" s="1"/>
  <c r="E190" i="1"/>
  <c r="G190" i="1" s="1"/>
  <c r="C189" i="1" l="1"/>
  <c r="C188" i="1"/>
  <c r="C190" i="1"/>
  <c r="F190" i="1"/>
  <c r="D190" i="1" s="1"/>
  <c r="E191" i="1"/>
  <c r="G191" i="1" s="1"/>
  <c r="F188" i="1"/>
  <c r="D188" i="1" s="1"/>
  <c r="F189" i="1"/>
  <c r="D189" i="1" s="1"/>
  <c r="E192" i="1"/>
  <c r="G192" i="1" s="1"/>
  <c r="E193" i="1"/>
  <c r="G193" i="1" s="1"/>
  <c r="C193" i="1" l="1"/>
  <c r="C191" i="1"/>
  <c r="C192" i="1"/>
  <c r="F193" i="1"/>
  <c r="D193" i="1" s="1"/>
  <c r="F192" i="1"/>
  <c r="D192" i="1" s="1"/>
  <c r="E195" i="1"/>
  <c r="G195" i="1" s="1"/>
  <c r="E194" i="1"/>
  <c r="G194" i="1" s="1"/>
  <c r="F191" i="1"/>
  <c r="D191" i="1" s="1"/>
  <c r="E196" i="1"/>
  <c r="G196" i="1" s="1"/>
  <c r="C194" i="1" l="1"/>
  <c r="C195" i="1"/>
  <c r="C196" i="1"/>
  <c r="F195" i="1"/>
  <c r="D195" i="1" s="1"/>
  <c r="E198" i="1"/>
  <c r="G198" i="1" s="1"/>
  <c r="F196" i="1"/>
  <c r="D196" i="1" s="1"/>
  <c r="E197" i="1"/>
  <c r="G197" i="1" s="1"/>
  <c r="F194" i="1"/>
  <c r="D194" i="1" s="1"/>
  <c r="E199" i="1"/>
  <c r="G199" i="1" s="1"/>
  <c r="C199" i="1" l="1"/>
  <c r="C198" i="1"/>
  <c r="C197" i="1"/>
  <c r="E200" i="1"/>
  <c r="G200" i="1" s="1"/>
  <c r="F197" i="1"/>
  <c r="D197" i="1" s="1"/>
  <c r="F199" i="1"/>
  <c r="D199" i="1" s="1"/>
  <c r="F198" i="1"/>
  <c r="D198" i="1" s="1"/>
  <c r="E201" i="1"/>
  <c r="G201" i="1" s="1"/>
  <c r="E202" i="1"/>
  <c r="G202" i="1" s="1"/>
  <c r="C202" i="1" l="1"/>
  <c r="C201" i="1"/>
  <c r="C200" i="1"/>
  <c r="F201" i="1"/>
  <c r="D201" i="1" s="1"/>
  <c r="E204" i="1"/>
  <c r="G204" i="1" s="1"/>
  <c r="F202" i="1"/>
  <c r="D202" i="1" s="1"/>
  <c r="E203" i="1"/>
  <c r="G203" i="1" s="1"/>
  <c r="F200" i="1"/>
  <c r="D200" i="1" s="1"/>
  <c r="E205" i="1"/>
  <c r="G205" i="1" s="1"/>
  <c r="C205" i="1" l="1"/>
  <c r="C204" i="1"/>
  <c r="C203" i="1"/>
  <c r="F204" i="1"/>
  <c r="D204" i="1" s="1"/>
  <c r="E207" i="1"/>
  <c r="G207" i="1" s="1"/>
  <c r="F205" i="1"/>
  <c r="D205" i="1" s="1"/>
  <c r="E206" i="1"/>
  <c r="G206" i="1" s="1"/>
  <c r="F203" i="1"/>
  <c r="D203" i="1" s="1"/>
  <c r="E208" i="1"/>
  <c r="G208" i="1" s="1"/>
  <c r="C206" i="1" l="1"/>
  <c r="C208" i="1"/>
  <c r="C207" i="1"/>
  <c r="E209" i="1"/>
  <c r="G209" i="1" s="1"/>
  <c r="F206" i="1"/>
  <c r="D206" i="1" s="1"/>
  <c r="F208" i="1"/>
  <c r="D208" i="1" s="1"/>
  <c r="F207" i="1"/>
  <c r="D207" i="1" s="1"/>
  <c r="E210" i="1"/>
  <c r="G210" i="1" s="1"/>
  <c r="E211" i="1"/>
  <c r="G211" i="1" s="1"/>
  <c r="C211" i="1" l="1"/>
  <c r="C210" i="1"/>
  <c r="C209" i="1"/>
  <c r="F210" i="1"/>
  <c r="D210" i="1" s="1"/>
  <c r="E213" i="1"/>
  <c r="G213" i="1" s="1"/>
  <c r="F211" i="1"/>
  <c r="D211" i="1" s="1"/>
  <c r="E212" i="1"/>
  <c r="G212" i="1" s="1"/>
  <c r="F209" i="1"/>
  <c r="D209" i="1" s="1"/>
  <c r="E214" i="1"/>
  <c r="G214" i="1" s="1"/>
  <c r="C212" i="1" l="1"/>
  <c r="C214" i="1"/>
  <c r="C213" i="1"/>
  <c r="F213" i="1"/>
  <c r="D213" i="1" s="1"/>
  <c r="E216" i="1"/>
  <c r="G216" i="1" s="1"/>
  <c r="F214" i="1"/>
  <c r="D214" i="1" s="1"/>
  <c r="E215" i="1"/>
  <c r="G215" i="1" s="1"/>
  <c r="F212" i="1"/>
  <c r="D212" i="1" s="1"/>
  <c r="E217" i="1"/>
  <c r="G217" i="1" s="1"/>
  <c r="C215" i="1" l="1"/>
  <c r="C217" i="1"/>
  <c r="C216" i="1"/>
  <c r="E218" i="1"/>
  <c r="G218" i="1" s="1"/>
  <c r="F215" i="1"/>
  <c r="D215" i="1" s="1"/>
  <c r="F216" i="1"/>
  <c r="D216" i="1" s="1"/>
  <c r="E219" i="1"/>
  <c r="G219" i="1" s="1"/>
  <c r="F217" i="1"/>
  <c r="D217" i="1" s="1"/>
  <c r="E220" i="1"/>
  <c r="G220" i="1" s="1"/>
  <c r="C220" i="1" l="1"/>
  <c r="C218" i="1"/>
  <c r="C219" i="1"/>
  <c r="F219" i="1"/>
  <c r="D219" i="1" s="1"/>
  <c r="E222" i="1"/>
  <c r="G222" i="1" s="1"/>
  <c r="F220" i="1"/>
  <c r="D220" i="1" s="1"/>
  <c r="E221" i="1"/>
  <c r="G221" i="1" s="1"/>
  <c r="F218" i="1"/>
  <c r="D218" i="1" s="1"/>
  <c r="E223" i="1"/>
  <c r="G223" i="1" s="1"/>
  <c r="C222" i="1" l="1"/>
  <c r="C223" i="1"/>
  <c r="C221" i="1"/>
  <c r="F222" i="1"/>
  <c r="D222" i="1" s="1"/>
  <c r="E225" i="1"/>
  <c r="G225" i="1" s="1"/>
  <c r="F223" i="1"/>
  <c r="D223" i="1" s="1"/>
  <c r="E224" i="1"/>
  <c r="G224" i="1" s="1"/>
  <c r="F221" i="1"/>
  <c r="D221" i="1" s="1"/>
  <c r="E226" i="1"/>
  <c r="G226" i="1" s="1"/>
  <c r="C224" i="1" l="1"/>
  <c r="C226" i="1"/>
  <c r="C225" i="1"/>
  <c r="F225" i="1"/>
  <c r="D225" i="1" s="1"/>
  <c r="E228" i="1"/>
  <c r="G228" i="1" s="1"/>
  <c r="F226" i="1"/>
  <c r="D226" i="1" s="1"/>
  <c r="E227" i="1"/>
  <c r="G227" i="1" s="1"/>
  <c r="F224" i="1"/>
  <c r="D224" i="1" s="1"/>
  <c r="E229" i="1"/>
  <c r="G229" i="1" s="1"/>
  <c r="C229" i="1" l="1"/>
  <c r="C228" i="1"/>
  <c r="C227" i="1"/>
  <c r="F229" i="1"/>
  <c r="D229" i="1" s="1"/>
  <c r="F228" i="1"/>
  <c r="D228" i="1" s="1"/>
  <c r="E231" i="1"/>
  <c r="G231" i="1" s="1"/>
  <c r="E230" i="1"/>
  <c r="G230" i="1" s="1"/>
  <c r="F227" i="1"/>
  <c r="D227" i="1" s="1"/>
  <c r="E232" i="1"/>
  <c r="G232" i="1" s="1"/>
  <c r="C230" i="1" l="1"/>
  <c r="C232" i="1"/>
  <c r="C231" i="1"/>
  <c r="E233" i="1"/>
  <c r="G233" i="1" s="1"/>
  <c r="F230" i="1"/>
  <c r="D230" i="1" s="1"/>
  <c r="F232" i="1"/>
  <c r="D232" i="1" s="1"/>
  <c r="F231" i="1"/>
  <c r="D231" i="1" s="1"/>
  <c r="E234" i="1"/>
  <c r="G234" i="1" s="1"/>
  <c r="E235" i="1"/>
  <c r="G235" i="1" s="1"/>
  <c r="C235" i="1" l="1"/>
  <c r="C234" i="1"/>
  <c r="C233" i="1"/>
  <c r="F234" i="1"/>
  <c r="D234" i="1" s="1"/>
  <c r="E237" i="1"/>
  <c r="G237" i="1" s="1"/>
  <c r="F235" i="1"/>
  <c r="D235" i="1" s="1"/>
  <c r="E236" i="1"/>
  <c r="G236" i="1" s="1"/>
  <c r="F233" i="1"/>
  <c r="D233" i="1" s="1"/>
  <c r="E238" i="1"/>
  <c r="G238" i="1" s="1"/>
  <c r="C236" i="1" l="1"/>
  <c r="C238" i="1"/>
  <c r="C237" i="1"/>
  <c r="E239" i="1"/>
  <c r="G239" i="1" s="1"/>
  <c r="F236" i="1"/>
  <c r="D236" i="1" s="1"/>
  <c r="F238" i="1"/>
  <c r="D238" i="1" s="1"/>
  <c r="F237" i="1"/>
  <c r="D237" i="1" s="1"/>
  <c r="E240" i="1"/>
  <c r="G240" i="1" s="1"/>
  <c r="E241" i="1"/>
  <c r="G241" i="1" s="1"/>
  <c r="C241" i="1" l="1"/>
  <c r="C240" i="1"/>
  <c r="C239" i="1"/>
  <c r="F240" i="1"/>
  <c r="D240" i="1" s="1"/>
  <c r="E243" i="1"/>
  <c r="G243" i="1" s="1"/>
  <c r="F241" i="1"/>
  <c r="D241" i="1" s="1"/>
  <c r="E242" i="1"/>
  <c r="G242" i="1" s="1"/>
  <c r="F239" i="1"/>
  <c r="D239" i="1" s="1"/>
  <c r="E244" i="1"/>
  <c r="G244" i="1" s="1"/>
  <c r="C242" i="1" l="1"/>
  <c r="C244" i="1"/>
  <c r="C243" i="1"/>
  <c r="F243" i="1"/>
  <c r="D243" i="1" s="1"/>
  <c r="E246" i="1"/>
  <c r="G246" i="1" s="1"/>
  <c r="F244" i="1"/>
  <c r="D244" i="1" s="1"/>
  <c r="E245" i="1"/>
  <c r="G245" i="1" s="1"/>
  <c r="F242" i="1"/>
  <c r="D242" i="1" s="1"/>
  <c r="E247" i="1"/>
  <c r="G247" i="1" s="1"/>
  <c r="C245" i="1" l="1"/>
  <c r="C247" i="1"/>
  <c r="C246" i="1"/>
  <c r="F246" i="1"/>
  <c r="D246" i="1" s="1"/>
  <c r="E249" i="1"/>
  <c r="G249" i="1" s="1"/>
  <c r="F247" i="1"/>
  <c r="D247" i="1" s="1"/>
  <c r="E248" i="1"/>
  <c r="G248" i="1" s="1"/>
  <c r="F245" i="1"/>
  <c r="D245" i="1" s="1"/>
  <c r="E250" i="1"/>
  <c r="G250" i="1" s="1"/>
  <c r="C249" i="1" l="1"/>
  <c r="C250" i="1"/>
  <c r="C248" i="1"/>
  <c r="F250" i="1"/>
  <c r="D250" i="1" s="1"/>
  <c r="E251" i="1"/>
  <c r="G251" i="1" s="1"/>
  <c r="F248" i="1"/>
  <c r="D248" i="1" s="1"/>
  <c r="F249" i="1"/>
  <c r="D249" i="1" s="1"/>
  <c r="E252" i="1"/>
  <c r="G252" i="1" s="1"/>
  <c r="E253" i="1"/>
  <c r="G253" i="1" s="1"/>
  <c r="C253" i="1" l="1"/>
  <c r="C251" i="1"/>
  <c r="C252" i="1"/>
  <c r="E254" i="1"/>
  <c r="G254" i="1" s="1"/>
  <c r="F251" i="1"/>
  <c r="D251" i="1" s="1"/>
  <c r="F253" i="1"/>
  <c r="D253" i="1" s="1"/>
  <c r="F252" i="1"/>
  <c r="D252" i="1" s="1"/>
  <c r="E255" i="1"/>
  <c r="G255" i="1" s="1"/>
  <c r="E256" i="1"/>
  <c r="G256" i="1" s="1"/>
  <c r="C256" i="1" l="1"/>
  <c r="C255" i="1"/>
  <c r="C254" i="1"/>
  <c r="E257" i="1"/>
  <c r="G257" i="1" s="1"/>
  <c r="F254" i="1"/>
  <c r="D254" i="1" s="1"/>
  <c r="F255" i="1"/>
  <c r="D255" i="1" s="1"/>
  <c r="E258" i="1"/>
  <c r="G258" i="1" s="1"/>
  <c r="F256" i="1"/>
  <c r="D256" i="1" s="1"/>
  <c r="E259" i="1"/>
  <c r="G259" i="1" s="1"/>
  <c r="C259" i="1" l="1"/>
  <c r="C257" i="1"/>
  <c r="C258" i="1"/>
  <c r="F259" i="1"/>
  <c r="D259" i="1" s="1"/>
  <c r="F258" i="1"/>
  <c r="D258" i="1" s="1"/>
  <c r="E261" i="1"/>
  <c r="G261" i="1" s="1"/>
  <c r="E260" i="1"/>
  <c r="G260" i="1" s="1"/>
  <c r="F257" i="1"/>
  <c r="D257" i="1" s="1"/>
  <c r="E262" i="1"/>
  <c r="G262" i="1" s="1"/>
  <c r="C261" i="1" l="1"/>
  <c r="C262" i="1"/>
  <c r="C260" i="1"/>
  <c r="F262" i="1"/>
  <c r="D262" i="1" s="1"/>
  <c r="E263" i="1"/>
  <c r="G263" i="1" s="1"/>
  <c r="F260" i="1"/>
  <c r="D260" i="1" s="1"/>
  <c r="F261" i="1"/>
  <c r="D261" i="1" s="1"/>
  <c r="E264" i="1"/>
  <c r="G264" i="1" s="1"/>
  <c r="E265" i="1"/>
  <c r="G265" i="1" s="1"/>
  <c r="C265" i="1" l="1"/>
  <c r="C263" i="1"/>
  <c r="C264" i="1"/>
  <c r="F264" i="1"/>
  <c r="D264" i="1" s="1"/>
  <c r="E267" i="1"/>
  <c r="G267" i="1" s="1"/>
  <c r="E266" i="1"/>
  <c r="G266" i="1" s="1"/>
  <c r="F263" i="1"/>
  <c r="D263" i="1" s="1"/>
  <c r="F265" i="1"/>
  <c r="D265" i="1" s="1"/>
  <c r="E268" i="1"/>
  <c r="G268" i="1" s="1"/>
  <c r="C266" i="1" l="1"/>
  <c r="C268" i="1"/>
  <c r="C267" i="1"/>
  <c r="E269" i="1"/>
  <c r="G269" i="1" s="1"/>
  <c r="F266" i="1"/>
  <c r="D266" i="1" s="1"/>
  <c r="F267" i="1"/>
  <c r="D267" i="1" s="1"/>
  <c r="E270" i="1"/>
  <c r="G270" i="1" s="1"/>
  <c r="F268" i="1"/>
  <c r="D268" i="1" s="1"/>
  <c r="E271" i="1"/>
  <c r="G271" i="1" s="1"/>
  <c r="C270" i="1" l="1"/>
  <c r="C271" i="1"/>
  <c r="C269" i="1"/>
  <c r="F270" i="1"/>
  <c r="D270" i="1" s="1"/>
  <c r="E273" i="1"/>
  <c r="G273" i="1" s="1"/>
  <c r="F271" i="1"/>
  <c r="D271" i="1" s="1"/>
  <c r="E272" i="1"/>
  <c r="G272" i="1" s="1"/>
  <c r="F269" i="1"/>
  <c r="D269" i="1" s="1"/>
  <c r="E274" i="1"/>
  <c r="G274" i="1" s="1"/>
  <c r="C272" i="1" l="1"/>
  <c r="C274" i="1"/>
  <c r="C273" i="1"/>
  <c r="F274" i="1"/>
  <c r="D274" i="1" s="1"/>
  <c r="E275" i="1"/>
  <c r="G275" i="1" s="1"/>
  <c r="F272" i="1"/>
  <c r="D272" i="1" s="1"/>
  <c r="F273" i="1"/>
  <c r="D273" i="1" s="1"/>
  <c r="E276" i="1"/>
  <c r="G276" i="1" s="1"/>
  <c r="E277" i="1"/>
  <c r="G277" i="1" s="1"/>
  <c r="C277" i="1" l="1"/>
  <c r="C275" i="1"/>
  <c r="C276" i="1"/>
  <c r="F277" i="1"/>
  <c r="D277" i="1" s="1"/>
  <c r="F276" i="1"/>
  <c r="D276" i="1" s="1"/>
  <c r="E279" i="1"/>
  <c r="G279" i="1" s="1"/>
  <c r="E278" i="1"/>
  <c r="G278" i="1" s="1"/>
  <c r="F275" i="1"/>
  <c r="D275" i="1" s="1"/>
  <c r="E280" i="1"/>
  <c r="G280" i="1" s="1"/>
  <c r="C278" i="1" l="1"/>
  <c r="C279" i="1"/>
  <c r="C280" i="1"/>
  <c r="E281" i="1"/>
  <c r="G281" i="1" s="1"/>
  <c r="F278" i="1"/>
  <c r="D278" i="1" s="1"/>
  <c r="F280" i="1"/>
  <c r="D280" i="1" s="1"/>
  <c r="F279" i="1"/>
  <c r="D279" i="1" s="1"/>
  <c r="E282" i="1"/>
  <c r="G282" i="1" s="1"/>
  <c r="E283" i="1"/>
  <c r="G283" i="1" s="1"/>
  <c r="C283" i="1" l="1"/>
  <c r="C282" i="1"/>
  <c r="C281" i="1"/>
  <c r="F283" i="1"/>
  <c r="D283" i="1" s="1"/>
  <c r="E284" i="1"/>
  <c r="G284" i="1" s="1"/>
  <c r="F281" i="1"/>
  <c r="D281" i="1" s="1"/>
  <c r="F282" i="1"/>
  <c r="D282" i="1" s="1"/>
  <c r="E285" i="1"/>
  <c r="G285" i="1" s="1"/>
  <c r="E286" i="1"/>
  <c r="G286" i="1" s="1"/>
  <c r="C286" i="1" l="1"/>
  <c r="C284" i="1"/>
  <c r="C285" i="1"/>
  <c r="F286" i="1"/>
  <c r="D286" i="1" s="1"/>
  <c r="F285" i="1"/>
  <c r="D285" i="1" s="1"/>
  <c r="E288" i="1"/>
  <c r="G288" i="1" s="1"/>
  <c r="E287" i="1"/>
  <c r="G287" i="1" s="1"/>
  <c r="F284" i="1"/>
  <c r="D284" i="1" s="1"/>
  <c r="E289" i="1"/>
  <c r="G289" i="1" s="1"/>
  <c r="C287" i="1" l="1"/>
  <c r="C289" i="1"/>
  <c r="C288" i="1"/>
  <c r="E290" i="1"/>
  <c r="G290" i="1" s="1"/>
  <c r="F287" i="1"/>
  <c r="D287" i="1" s="1"/>
  <c r="F289" i="1"/>
  <c r="D289" i="1" s="1"/>
  <c r="F288" i="1"/>
  <c r="D288" i="1" s="1"/>
  <c r="E291" i="1"/>
  <c r="G291" i="1" s="1"/>
  <c r="E292" i="1"/>
  <c r="G292" i="1" s="1"/>
  <c r="C291" i="1" l="1"/>
  <c r="C290" i="1"/>
  <c r="C292" i="1"/>
  <c r="F292" i="1"/>
  <c r="D292" i="1" s="1"/>
  <c r="E293" i="1"/>
  <c r="G293" i="1" s="1"/>
  <c r="F290" i="1"/>
  <c r="D290" i="1" s="1"/>
  <c r="F291" i="1"/>
  <c r="D291" i="1" s="1"/>
  <c r="E294" i="1"/>
  <c r="G294" i="1" s="1"/>
  <c r="E295" i="1"/>
  <c r="G295" i="1" s="1"/>
  <c r="C295" i="1" l="1"/>
  <c r="C293" i="1"/>
  <c r="C294" i="1"/>
  <c r="F295" i="1"/>
  <c r="D295" i="1" s="1"/>
  <c r="F294" i="1"/>
  <c r="D294" i="1" s="1"/>
  <c r="E297" i="1"/>
  <c r="G297" i="1" s="1"/>
  <c r="E296" i="1"/>
  <c r="G296" i="1" s="1"/>
  <c r="F293" i="1"/>
  <c r="D293" i="1" s="1"/>
  <c r="E298" i="1"/>
  <c r="G298" i="1" s="1"/>
  <c r="C296" i="1" l="1"/>
  <c r="C298" i="1"/>
  <c r="C297" i="1"/>
  <c r="F298" i="1"/>
  <c r="D298" i="1" s="1"/>
  <c r="F297" i="1"/>
  <c r="D297" i="1" s="1"/>
  <c r="E300" i="1"/>
  <c r="G300" i="1" s="1"/>
  <c r="E299" i="1"/>
  <c r="G299" i="1" s="1"/>
  <c r="F296" i="1"/>
  <c r="D296" i="1" s="1"/>
  <c r="E301" i="1"/>
  <c r="G301" i="1" s="1"/>
  <c r="C299" i="1" l="1"/>
  <c r="C300" i="1"/>
  <c r="C301" i="1"/>
  <c r="F299" i="1"/>
  <c r="D299" i="1" s="1"/>
  <c r="F301" i="1"/>
  <c r="D301" i="1" s="1"/>
  <c r="F300" i="1"/>
  <c r="D300" i="1" s="1"/>
</calcChain>
</file>

<file path=xl/sharedStrings.xml><?xml version="1.0" encoding="utf-8"?>
<sst xmlns="http://schemas.openxmlformats.org/spreadsheetml/2006/main" count="319" uniqueCount="119">
  <si>
    <t>Batch</t>
  </si>
  <si>
    <t>Sample</t>
  </si>
  <si>
    <t>Base_Visc</t>
  </si>
  <si>
    <t>Base_pH</t>
  </si>
  <si>
    <t>batch_2023_001</t>
  </si>
  <si>
    <t>batch_2023_002</t>
  </si>
  <si>
    <t>batch_2023_003</t>
  </si>
  <si>
    <t>batch_2023_004</t>
  </si>
  <si>
    <t>batch_2023_005</t>
  </si>
  <si>
    <t>batch_2023_006</t>
  </si>
  <si>
    <t>batch_2023_007</t>
  </si>
  <si>
    <t>batch_2023_008</t>
  </si>
  <si>
    <t>batch_2023_009</t>
  </si>
  <si>
    <t>batch_2023_010</t>
  </si>
  <si>
    <t>batch_2023_011</t>
  </si>
  <si>
    <t>batch_2023_012</t>
  </si>
  <si>
    <t>batch_2023_013</t>
  </si>
  <si>
    <t>batch_2023_014</t>
  </si>
  <si>
    <t>batch_2023_015</t>
  </si>
  <si>
    <t>batch_2023_016</t>
  </si>
  <si>
    <t>batch_2023_017</t>
  </si>
  <si>
    <t>batch_2023_018</t>
  </si>
  <si>
    <t>batch_2023_019</t>
  </si>
  <si>
    <t>batch_2023_020</t>
  </si>
  <si>
    <t>batch_2023_021</t>
  </si>
  <si>
    <t>batch_2023_022</t>
  </si>
  <si>
    <t>batch_2023_023</t>
  </si>
  <si>
    <t>batch_2023_024</t>
  </si>
  <si>
    <t>batch_2023_025</t>
  </si>
  <si>
    <t>batch_2023_026</t>
  </si>
  <si>
    <t>batch_2023_027</t>
  </si>
  <si>
    <t>batch_2023_028</t>
  </si>
  <si>
    <t>batch_2023_029</t>
  </si>
  <si>
    <t>batch_2023_030</t>
  </si>
  <si>
    <t>batch_2023_031</t>
  </si>
  <si>
    <t>batch_2023_032</t>
  </si>
  <si>
    <t>batch_2023_033</t>
  </si>
  <si>
    <t>batch_2023_034</t>
  </si>
  <si>
    <t>batch_2023_035</t>
  </si>
  <si>
    <t>batch_2023_036</t>
  </si>
  <si>
    <t>batch_2023_037</t>
  </si>
  <si>
    <t>batch_2023_038</t>
  </si>
  <si>
    <t>batch_2023_039</t>
  </si>
  <si>
    <t>batch_2023_040</t>
  </si>
  <si>
    <t>batch_2023_041</t>
  </si>
  <si>
    <t>batch_2023_042</t>
  </si>
  <si>
    <t>batch_2023_043</t>
  </si>
  <si>
    <t>batch_2023_044</t>
  </si>
  <si>
    <t>batch_2023_045</t>
  </si>
  <si>
    <t>batch_2023_046</t>
  </si>
  <si>
    <t>batch_2023_047</t>
  </si>
  <si>
    <t>batch_2023_048</t>
  </si>
  <si>
    <t>batch_2023_049</t>
  </si>
  <si>
    <t>batch_2023_050</t>
  </si>
  <si>
    <t>batch_2023_051</t>
  </si>
  <si>
    <t>batch_2023_052</t>
  </si>
  <si>
    <t>batch_2023_053</t>
  </si>
  <si>
    <t>batch_2023_054</t>
  </si>
  <si>
    <t>batch_2023_055</t>
  </si>
  <si>
    <t>batch_2023_056</t>
  </si>
  <si>
    <t>batch_2023_057</t>
  </si>
  <si>
    <t>batch_2023_058</t>
  </si>
  <si>
    <t>batch_2023_059</t>
  </si>
  <si>
    <t>batch_2023_060</t>
  </si>
  <si>
    <t>batch_2023_061</t>
  </si>
  <si>
    <t>batch_2023_062</t>
  </si>
  <si>
    <t>batch_2023_063</t>
  </si>
  <si>
    <t>batch_2023_064</t>
  </si>
  <si>
    <t>batch_2023_065</t>
  </si>
  <si>
    <t>batch_2023_066</t>
  </si>
  <si>
    <t>batch_2023_067</t>
  </si>
  <si>
    <t>batch_2023_068</t>
  </si>
  <si>
    <t>batch_2023_069</t>
  </si>
  <si>
    <t>batch_2023_070</t>
  </si>
  <si>
    <t>batch_2023_071</t>
  </si>
  <si>
    <t>batch_2023_072</t>
  </si>
  <si>
    <t>batch_2023_073</t>
  </si>
  <si>
    <t>batch_2023_074</t>
  </si>
  <si>
    <t>batch_2023_075</t>
  </si>
  <si>
    <t>batch_2023_076</t>
  </si>
  <si>
    <t>batch_2023_077</t>
  </si>
  <si>
    <t>batch_2023_078</t>
  </si>
  <si>
    <t>batch_2023_079</t>
  </si>
  <si>
    <t>batch_2023_080</t>
  </si>
  <si>
    <t>batch_2023_081</t>
  </si>
  <si>
    <t>batch_2023_082</t>
  </si>
  <si>
    <t>batch_2023_083</t>
  </si>
  <si>
    <t>batch_2023_084</t>
  </si>
  <si>
    <t>batch_2023_085</t>
  </si>
  <si>
    <t>batch_2023_086</t>
  </si>
  <si>
    <t>batch_2023_087</t>
  </si>
  <si>
    <t>batch_2023_088</t>
  </si>
  <si>
    <t>batch_2023_089</t>
  </si>
  <si>
    <t>batch_2023_090</t>
  </si>
  <si>
    <t>batch_2023_091</t>
  </si>
  <si>
    <t>batch_2023_092</t>
  </si>
  <si>
    <t>batch_2023_093</t>
  </si>
  <si>
    <t>batch_2023_094</t>
  </si>
  <si>
    <t>batch_2023_095</t>
  </si>
  <si>
    <t>batch_2023_096</t>
  </si>
  <si>
    <t>batch_2023_097</t>
  </si>
  <si>
    <t>batch_2023_098</t>
  </si>
  <si>
    <t>batch_2023_099</t>
  </si>
  <si>
    <t>batch_2023_100</t>
  </si>
  <si>
    <t>visc_inc</t>
  </si>
  <si>
    <t>visc_rand</t>
  </si>
  <si>
    <t>Viscosity</t>
  </si>
  <si>
    <t>pH</t>
  </si>
  <si>
    <t>pH_slope</t>
  </si>
  <si>
    <t>pH_intcpt</t>
  </si>
  <si>
    <t>pH_rand</t>
  </si>
  <si>
    <t>Spread</t>
  </si>
  <si>
    <t>a_spread</t>
  </si>
  <si>
    <t>rng_spread</t>
  </si>
  <si>
    <t>f_spread</t>
  </si>
  <si>
    <t>pH Range</t>
  </si>
  <si>
    <t>Visc Range</t>
  </si>
  <si>
    <t>max_spread</t>
  </si>
  <si>
    <t>dy_outliers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</si>
</sst>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4" borderId="0" xfId="0" applyFill="1"/>
    <xf numFmtId="0" fontId="1" fillId="3" borderId="0" xfId="2"/>
    <xf numFmtId="0" fontId="1" fillId="2" borderId="0" xfId="1"/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versus Viscosity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Sheet1!$C$2:$C$301</c:f>
              <c:numCache>
                <c:formatCode>General</c:formatCode>
                <c:ptCount val="300"/>
                <c:pt idx="0">
                  <c:v>107.7</c:v>
                </c:pt>
                <c:pt idx="1">
                  <c:v>102.2</c:v>
                </c:pt>
                <c:pt idx="2">
                  <c:v>94.7</c:v>
                </c:pt>
                <c:pt idx="3">
                  <c:v>107.6</c:v>
                </c:pt>
                <c:pt idx="4">
                  <c:v>105.7</c:v>
                </c:pt>
                <c:pt idx="5">
                  <c:v>103.2</c:v>
                </c:pt>
                <c:pt idx="6">
                  <c:v>97</c:v>
                </c:pt>
                <c:pt idx="7">
                  <c:v>114.2</c:v>
                </c:pt>
                <c:pt idx="8">
                  <c:v>93.5</c:v>
                </c:pt>
                <c:pt idx="9">
                  <c:v>102.5</c:v>
                </c:pt>
                <c:pt idx="10">
                  <c:v>100.2</c:v>
                </c:pt>
                <c:pt idx="11">
                  <c:v>109.6</c:v>
                </c:pt>
                <c:pt idx="12">
                  <c:v>96.3</c:v>
                </c:pt>
                <c:pt idx="13">
                  <c:v>91.6</c:v>
                </c:pt>
                <c:pt idx="14">
                  <c:v>106.2</c:v>
                </c:pt>
                <c:pt idx="15">
                  <c:v>96.4</c:v>
                </c:pt>
                <c:pt idx="16">
                  <c:v>114.4</c:v>
                </c:pt>
                <c:pt idx="17">
                  <c:v>120.9</c:v>
                </c:pt>
                <c:pt idx="18">
                  <c:v>100.9</c:v>
                </c:pt>
                <c:pt idx="19">
                  <c:v>97.1</c:v>
                </c:pt>
                <c:pt idx="20">
                  <c:v>116.8</c:v>
                </c:pt>
                <c:pt idx="21">
                  <c:v>120.7</c:v>
                </c:pt>
                <c:pt idx="22">
                  <c:v>108.9</c:v>
                </c:pt>
                <c:pt idx="23">
                  <c:v>98.6</c:v>
                </c:pt>
                <c:pt idx="24">
                  <c:v>95.3</c:v>
                </c:pt>
                <c:pt idx="25">
                  <c:v>107.9</c:v>
                </c:pt>
                <c:pt idx="26">
                  <c:v>111.9</c:v>
                </c:pt>
                <c:pt idx="27">
                  <c:v>97.9</c:v>
                </c:pt>
                <c:pt idx="28">
                  <c:v>117</c:v>
                </c:pt>
                <c:pt idx="29">
                  <c:v>114.3</c:v>
                </c:pt>
                <c:pt idx="30">
                  <c:v>116.2</c:v>
                </c:pt>
                <c:pt idx="31">
                  <c:v>104.8</c:v>
                </c:pt>
                <c:pt idx="32">
                  <c:v>123.9</c:v>
                </c:pt>
                <c:pt idx="33">
                  <c:v>126.7</c:v>
                </c:pt>
                <c:pt idx="34">
                  <c:v>125.3</c:v>
                </c:pt>
                <c:pt idx="35">
                  <c:v>106.2</c:v>
                </c:pt>
                <c:pt idx="36">
                  <c:v>100.7</c:v>
                </c:pt>
                <c:pt idx="37">
                  <c:v>104.3</c:v>
                </c:pt>
                <c:pt idx="38">
                  <c:v>128.9</c:v>
                </c:pt>
                <c:pt idx="39">
                  <c:v>97.1</c:v>
                </c:pt>
                <c:pt idx="40">
                  <c:v>134</c:v>
                </c:pt>
                <c:pt idx="41">
                  <c:v>113.3</c:v>
                </c:pt>
                <c:pt idx="42">
                  <c:v>131.80000000000001</c:v>
                </c:pt>
                <c:pt idx="43">
                  <c:v>137.5</c:v>
                </c:pt>
                <c:pt idx="44">
                  <c:v>137.1</c:v>
                </c:pt>
                <c:pt idx="45">
                  <c:v>121.8</c:v>
                </c:pt>
                <c:pt idx="46">
                  <c:v>123</c:v>
                </c:pt>
                <c:pt idx="47">
                  <c:v>106</c:v>
                </c:pt>
                <c:pt idx="48">
                  <c:v>136.1</c:v>
                </c:pt>
                <c:pt idx="49">
                  <c:v>140.5</c:v>
                </c:pt>
                <c:pt idx="50">
                  <c:v>136.19999999999999</c:v>
                </c:pt>
                <c:pt idx="51">
                  <c:v>134.4</c:v>
                </c:pt>
                <c:pt idx="52">
                  <c:v>121</c:v>
                </c:pt>
                <c:pt idx="53">
                  <c:v>121.4</c:v>
                </c:pt>
                <c:pt idx="54">
                  <c:v>110.1</c:v>
                </c:pt>
                <c:pt idx="55">
                  <c:v>139.19999999999999</c:v>
                </c:pt>
                <c:pt idx="56">
                  <c:v>110.9</c:v>
                </c:pt>
                <c:pt idx="57">
                  <c:v>121.7</c:v>
                </c:pt>
                <c:pt idx="58">
                  <c:v>123.6</c:v>
                </c:pt>
                <c:pt idx="59">
                  <c:v>119.7</c:v>
                </c:pt>
                <c:pt idx="60">
                  <c:v>124.8</c:v>
                </c:pt>
                <c:pt idx="61">
                  <c:v>130.19999999999999</c:v>
                </c:pt>
                <c:pt idx="62">
                  <c:v>105</c:v>
                </c:pt>
                <c:pt idx="63">
                  <c:v>134.1</c:v>
                </c:pt>
                <c:pt idx="64">
                  <c:v>109.7</c:v>
                </c:pt>
                <c:pt idx="65">
                  <c:v>132.80000000000001</c:v>
                </c:pt>
                <c:pt idx="66">
                  <c:v>113.3</c:v>
                </c:pt>
                <c:pt idx="67">
                  <c:v>109.9</c:v>
                </c:pt>
                <c:pt idx="68">
                  <c:v>112.7</c:v>
                </c:pt>
                <c:pt idx="69">
                  <c:v>128.9</c:v>
                </c:pt>
                <c:pt idx="70">
                  <c:v>144</c:v>
                </c:pt>
                <c:pt idx="71">
                  <c:v>115</c:v>
                </c:pt>
                <c:pt idx="72">
                  <c:v>141.4</c:v>
                </c:pt>
                <c:pt idx="73">
                  <c:v>140.5</c:v>
                </c:pt>
                <c:pt idx="74">
                  <c:v>142.30000000000001</c:v>
                </c:pt>
                <c:pt idx="75">
                  <c:v>121.5</c:v>
                </c:pt>
                <c:pt idx="76">
                  <c:v>149.1</c:v>
                </c:pt>
                <c:pt idx="77">
                  <c:v>121.5</c:v>
                </c:pt>
                <c:pt idx="78">
                  <c:v>132.30000000000001</c:v>
                </c:pt>
                <c:pt idx="79">
                  <c:v>133</c:v>
                </c:pt>
                <c:pt idx="80">
                  <c:v>119.8</c:v>
                </c:pt>
                <c:pt idx="81">
                  <c:v>132.9</c:v>
                </c:pt>
                <c:pt idx="82">
                  <c:v>159.80000000000001</c:v>
                </c:pt>
                <c:pt idx="83">
                  <c:v>152.80000000000001</c:v>
                </c:pt>
                <c:pt idx="84">
                  <c:v>160.9</c:v>
                </c:pt>
                <c:pt idx="85">
                  <c:v>151.80000000000001</c:v>
                </c:pt>
                <c:pt idx="86">
                  <c:v>134.19999999999999</c:v>
                </c:pt>
                <c:pt idx="87">
                  <c:v>112.9</c:v>
                </c:pt>
                <c:pt idx="88">
                  <c:v>135.5</c:v>
                </c:pt>
                <c:pt idx="89">
                  <c:v>119</c:v>
                </c:pt>
                <c:pt idx="90">
                  <c:v>122.6</c:v>
                </c:pt>
                <c:pt idx="91">
                  <c:v>161.80000000000001</c:v>
                </c:pt>
                <c:pt idx="92">
                  <c:v>143.9</c:v>
                </c:pt>
                <c:pt idx="93">
                  <c:v>158.9</c:v>
                </c:pt>
                <c:pt idx="94">
                  <c:v>142</c:v>
                </c:pt>
                <c:pt idx="95">
                  <c:v>150</c:v>
                </c:pt>
                <c:pt idx="96">
                  <c:v>165.5</c:v>
                </c:pt>
                <c:pt idx="97">
                  <c:v>114.2</c:v>
                </c:pt>
                <c:pt idx="98">
                  <c:v>143.80000000000001</c:v>
                </c:pt>
                <c:pt idx="99">
                  <c:v>140.69999999999999</c:v>
                </c:pt>
                <c:pt idx="100">
                  <c:v>119.7</c:v>
                </c:pt>
                <c:pt idx="101">
                  <c:v>153.6</c:v>
                </c:pt>
                <c:pt idx="102">
                  <c:v>163.80000000000001</c:v>
                </c:pt>
                <c:pt idx="103">
                  <c:v>144</c:v>
                </c:pt>
                <c:pt idx="104">
                  <c:v>160.9</c:v>
                </c:pt>
                <c:pt idx="105">
                  <c:v>132.19999999999999</c:v>
                </c:pt>
                <c:pt idx="106">
                  <c:v>134.5</c:v>
                </c:pt>
                <c:pt idx="107">
                  <c:v>163.6</c:v>
                </c:pt>
                <c:pt idx="108">
                  <c:v>127.6</c:v>
                </c:pt>
                <c:pt idx="109">
                  <c:v>152.80000000000001</c:v>
                </c:pt>
                <c:pt idx="110">
                  <c:v>118.2</c:v>
                </c:pt>
                <c:pt idx="111">
                  <c:v>170.3</c:v>
                </c:pt>
                <c:pt idx="112">
                  <c:v>173.1</c:v>
                </c:pt>
                <c:pt idx="113">
                  <c:v>151.30000000000001</c:v>
                </c:pt>
                <c:pt idx="114">
                  <c:v>171.8</c:v>
                </c:pt>
                <c:pt idx="115">
                  <c:v>133.69999999999999</c:v>
                </c:pt>
                <c:pt idx="116">
                  <c:v>145.9</c:v>
                </c:pt>
                <c:pt idx="117">
                  <c:v>147.30000000000001</c:v>
                </c:pt>
                <c:pt idx="118">
                  <c:v>169.2</c:v>
                </c:pt>
                <c:pt idx="119">
                  <c:v>144.69999999999999</c:v>
                </c:pt>
                <c:pt idx="120">
                  <c:v>145.1</c:v>
                </c:pt>
                <c:pt idx="121">
                  <c:v>169.1</c:v>
                </c:pt>
                <c:pt idx="122">
                  <c:v>139.9</c:v>
                </c:pt>
                <c:pt idx="123">
                  <c:v>162.6</c:v>
                </c:pt>
                <c:pt idx="124">
                  <c:v>180.2</c:v>
                </c:pt>
                <c:pt idx="125">
                  <c:v>172.5</c:v>
                </c:pt>
                <c:pt idx="126">
                  <c:v>151.9</c:v>
                </c:pt>
                <c:pt idx="127">
                  <c:v>176.7</c:v>
                </c:pt>
                <c:pt idx="128">
                  <c:v>159.69999999999999</c:v>
                </c:pt>
                <c:pt idx="129">
                  <c:v>141.4</c:v>
                </c:pt>
                <c:pt idx="130">
                  <c:v>153.5</c:v>
                </c:pt>
                <c:pt idx="131">
                  <c:v>183.2</c:v>
                </c:pt>
                <c:pt idx="132">
                  <c:v>153.80000000000001</c:v>
                </c:pt>
                <c:pt idx="133">
                  <c:v>138.80000000000001</c:v>
                </c:pt>
                <c:pt idx="134">
                  <c:v>168.5</c:v>
                </c:pt>
                <c:pt idx="135">
                  <c:v>129.69999999999999</c:v>
                </c:pt>
                <c:pt idx="136">
                  <c:v>168.9</c:v>
                </c:pt>
                <c:pt idx="137">
                  <c:v>147.4</c:v>
                </c:pt>
                <c:pt idx="138">
                  <c:v>136.6</c:v>
                </c:pt>
                <c:pt idx="139">
                  <c:v>161.19999999999999</c:v>
                </c:pt>
                <c:pt idx="140">
                  <c:v>152.30000000000001</c:v>
                </c:pt>
                <c:pt idx="141">
                  <c:v>174.1</c:v>
                </c:pt>
                <c:pt idx="142">
                  <c:v>129.4</c:v>
                </c:pt>
                <c:pt idx="143">
                  <c:v>138.80000000000001</c:v>
                </c:pt>
                <c:pt idx="144">
                  <c:v>174.8</c:v>
                </c:pt>
                <c:pt idx="145">
                  <c:v>176.7</c:v>
                </c:pt>
                <c:pt idx="146">
                  <c:v>170.4</c:v>
                </c:pt>
                <c:pt idx="147">
                  <c:v>162.5</c:v>
                </c:pt>
                <c:pt idx="148">
                  <c:v>184.5</c:v>
                </c:pt>
                <c:pt idx="149">
                  <c:v>141.5</c:v>
                </c:pt>
                <c:pt idx="150">
                  <c:v>145.19999999999999</c:v>
                </c:pt>
                <c:pt idx="151">
                  <c:v>183.8</c:v>
                </c:pt>
                <c:pt idx="152">
                  <c:v>133.6</c:v>
                </c:pt>
                <c:pt idx="153">
                  <c:v>170.7</c:v>
                </c:pt>
                <c:pt idx="154">
                  <c:v>169.4</c:v>
                </c:pt>
                <c:pt idx="155">
                  <c:v>146.1</c:v>
                </c:pt>
                <c:pt idx="156">
                  <c:v>143.69999999999999</c:v>
                </c:pt>
                <c:pt idx="157">
                  <c:v>192.9</c:v>
                </c:pt>
                <c:pt idx="158">
                  <c:v>151.19999999999999</c:v>
                </c:pt>
                <c:pt idx="159">
                  <c:v>157.4</c:v>
                </c:pt>
                <c:pt idx="160">
                  <c:v>177.5</c:v>
                </c:pt>
                <c:pt idx="161">
                  <c:v>146.5</c:v>
                </c:pt>
                <c:pt idx="162">
                  <c:v>184.4</c:v>
                </c:pt>
                <c:pt idx="163">
                  <c:v>162.6</c:v>
                </c:pt>
                <c:pt idx="164">
                  <c:v>172</c:v>
                </c:pt>
                <c:pt idx="165">
                  <c:v>177.3</c:v>
                </c:pt>
                <c:pt idx="166">
                  <c:v>160.19999999999999</c:v>
                </c:pt>
                <c:pt idx="167">
                  <c:v>190.2</c:v>
                </c:pt>
                <c:pt idx="168">
                  <c:v>166.3</c:v>
                </c:pt>
                <c:pt idx="169">
                  <c:v>142.4</c:v>
                </c:pt>
                <c:pt idx="170">
                  <c:v>170.8</c:v>
                </c:pt>
                <c:pt idx="171">
                  <c:v>195</c:v>
                </c:pt>
                <c:pt idx="172">
                  <c:v>164.2</c:v>
                </c:pt>
                <c:pt idx="173">
                  <c:v>162.30000000000001</c:v>
                </c:pt>
                <c:pt idx="174">
                  <c:v>176.3</c:v>
                </c:pt>
                <c:pt idx="175">
                  <c:v>191</c:v>
                </c:pt>
                <c:pt idx="176">
                  <c:v>157.1</c:v>
                </c:pt>
                <c:pt idx="177">
                  <c:v>160.9</c:v>
                </c:pt>
                <c:pt idx="178">
                  <c:v>156.1</c:v>
                </c:pt>
                <c:pt idx="179">
                  <c:v>166.1</c:v>
                </c:pt>
                <c:pt idx="180">
                  <c:v>165.2</c:v>
                </c:pt>
                <c:pt idx="181">
                  <c:v>170.6</c:v>
                </c:pt>
                <c:pt idx="182">
                  <c:v>151.4</c:v>
                </c:pt>
                <c:pt idx="183">
                  <c:v>192.3</c:v>
                </c:pt>
                <c:pt idx="184">
                  <c:v>203.6</c:v>
                </c:pt>
                <c:pt idx="185">
                  <c:v>157.69999999999999</c:v>
                </c:pt>
                <c:pt idx="186">
                  <c:v>201.4</c:v>
                </c:pt>
                <c:pt idx="187">
                  <c:v>165.8</c:v>
                </c:pt>
                <c:pt idx="188">
                  <c:v>184.9</c:v>
                </c:pt>
                <c:pt idx="189">
                  <c:v>167</c:v>
                </c:pt>
                <c:pt idx="190">
                  <c:v>159.19999999999999</c:v>
                </c:pt>
                <c:pt idx="191">
                  <c:v>175.7</c:v>
                </c:pt>
                <c:pt idx="192">
                  <c:v>173.9</c:v>
                </c:pt>
                <c:pt idx="193">
                  <c:v>193.6</c:v>
                </c:pt>
                <c:pt idx="194">
                  <c:v>172.9</c:v>
                </c:pt>
                <c:pt idx="195">
                  <c:v>164.2</c:v>
                </c:pt>
                <c:pt idx="196">
                  <c:v>158.80000000000001</c:v>
                </c:pt>
                <c:pt idx="197">
                  <c:v>192.1</c:v>
                </c:pt>
                <c:pt idx="198">
                  <c:v>175.9</c:v>
                </c:pt>
                <c:pt idx="199">
                  <c:v>205.4</c:v>
                </c:pt>
                <c:pt idx="200">
                  <c:v>194.1</c:v>
                </c:pt>
                <c:pt idx="201">
                  <c:v>201.2</c:v>
                </c:pt>
                <c:pt idx="202">
                  <c:v>186.7</c:v>
                </c:pt>
                <c:pt idx="203">
                  <c:v>202.2</c:v>
                </c:pt>
                <c:pt idx="204">
                  <c:v>190.7</c:v>
                </c:pt>
                <c:pt idx="205">
                  <c:v>203</c:v>
                </c:pt>
                <c:pt idx="206">
                  <c:v>207.5</c:v>
                </c:pt>
                <c:pt idx="207">
                  <c:v>164.7</c:v>
                </c:pt>
                <c:pt idx="208">
                  <c:v>193</c:v>
                </c:pt>
                <c:pt idx="209">
                  <c:v>169.2</c:v>
                </c:pt>
                <c:pt idx="210">
                  <c:v>169.8</c:v>
                </c:pt>
                <c:pt idx="211">
                  <c:v>161.6</c:v>
                </c:pt>
                <c:pt idx="212">
                  <c:v>187.7</c:v>
                </c:pt>
                <c:pt idx="213">
                  <c:v>201.1</c:v>
                </c:pt>
                <c:pt idx="214">
                  <c:v>214.7</c:v>
                </c:pt>
                <c:pt idx="215">
                  <c:v>185.1</c:v>
                </c:pt>
                <c:pt idx="216">
                  <c:v>189.9</c:v>
                </c:pt>
                <c:pt idx="217">
                  <c:v>196.8</c:v>
                </c:pt>
                <c:pt idx="218">
                  <c:v>171.5</c:v>
                </c:pt>
                <c:pt idx="219">
                  <c:v>213.7</c:v>
                </c:pt>
                <c:pt idx="220">
                  <c:v>166.3</c:v>
                </c:pt>
                <c:pt idx="221">
                  <c:v>184.7</c:v>
                </c:pt>
                <c:pt idx="222">
                  <c:v>175.8</c:v>
                </c:pt>
                <c:pt idx="223">
                  <c:v>177.1</c:v>
                </c:pt>
                <c:pt idx="224">
                  <c:v>172.4</c:v>
                </c:pt>
                <c:pt idx="225">
                  <c:v>186</c:v>
                </c:pt>
                <c:pt idx="226">
                  <c:v>209.1</c:v>
                </c:pt>
                <c:pt idx="227">
                  <c:v>183.3</c:v>
                </c:pt>
                <c:pt idx="228">
                  <c:v>199.6</c:v>
                </c:pt>
                <c:pt idx="229">
                  <c:v>193.9</c:v>
                </c:pt>
                <c:pt idx="230">
                  <c:v>181.1</c:v>
                </c:pt>
                <c:pt idx="231">
                  <c:v>201.3</c:v>
                </c:pt>
                <c:pt idx="232">
                  <c:v>191.5</c:v>
                </c:pt>
                <c:pt idx="233">
                  <c:v>214.1</c:v>
                </c:pt>
                <c:pt idx="234">
                  <c:v>178.2</c:v>
                </c:pt>
                <c:pt idx="235">
                  <c:v>214.3</c:v>
                </c:pt>
                <c:pt idx="236">
                  <c:v>173.8</c:v>
                </c:pt>
                <c:pt idx="237">
                  <c:v>196.9</c:v>
                </c:pt>
                <c:pt idx="238">
                  <c:v>184.4</c:v>
                </c:pt>
                <c:pt idx="239">
                  <c:v>212.5</c:v>
                </c:pt>
                <c:pt idx="240">
                  <c:v>203</c:v>
                </c:pt>
                <c:pt idx="241">
                  <c:v>182.2</c:v>
                </c:pt>
                <c:pt idx="242">
                  <c:v>208.5</c:v>
                </c:pt>
                <c:pt idx="243">
                  <c:v>188.4</c:v>
                </c:pt>
                <c:pt idx="244">
                  <c:v>198</c:v>
                </c:pt>
                <c:pt idx="245">
                  <c:v>211.3</c:v>
                </c:pt>
                <c:pt idx="246">
                  <c:v>196.8</c:v>
                </c:pt>
                <c:pt idx="247">
                  <c:v>186.6</c:v>
                </c:pt>
                <c:pt idx="248">
                  <c:v>200.7</c:v>
                </c:pt>
                <c:pt idx="249">
                  <c:v>185.7</c:v>
                </c:pt>
                <c:pt idx="250">
                  <c:v>203.5</c:v>
                </c:pt>
                <c:pt idx="251">
                  <c:v>198.5</c:v>
                </c:pt>
                <c:pt idx="252">
                  <c:v>185.4</c:v>
                </c:pt>
                <c:pt idx="253">
                  <c:v>192.8</c:v>
                </c:pt>
                <c:pt idx="254">
                  <c:v>221.3</c:v>
                </c:pt>
                <c:pt idx="255">
                  <c:v>201.9</c:v>
                </c:pt>
                <c:pt idx="256">
                  <c:v>217.1</c:v>
                </c:pt>
                <c:pt idx="257">
                  <c:v>187.6</c:v>
                </c:pt>
                <c:pt idx="258">
                  <c:v>203.7</c:v>
                </c:pt>
                <c:pt idx="259">
                  <c:v>213.6</c:v>
                </c:pt>
                <c:pt idx="260">
                  <c:v>200.7</c:v>
                </c:pt>
                <c:pt idx="261">
                  <c:v>195.1</c:v>
                </c:pt>
                <c:pt idx="262">
                  <c:v>190.2</c:v>
                </c:pt>
                <c:pt idx="263">
                  <c:v>197.6</c:v>
                </c:pt>
                <c:pt idx="264">
                  <c:v>222.5</c:v>
                </c:pt>
                <c:pt idx="265">
                  <c:v>219.5</c:v>
                </c:pt>
                <c:pt idx="266">
                  <c:v>192.7</c:v>
                </c:pt>
                <c:pt idx="267">
                  <c:v>203.1</c:v>
                </c:pt>
                <c:pt idx="268">
                  <c:v>219.3</c:v>
                </c:pt>
                <c:pt idx="269">
                  <c:v>193.5</c:v>
                </c:pt>
                <c:pt idx="270">
                  <c:v>229.7</c:v>
                </c:pt>
                <c:pt idx="271">
                  <c:v>214.3</c:v>
                </c:pt>
                <c:pt idx="272">
                  <c:v>196.7</c:v>
                </c:pt>
                <c:pt idx="273">
                  <c:v>210.9</c:v>
                </c:pt>
                <c:pt idx="274">
                  <c:v>205.8</c:v>
                </c:pt>
                <c:pt idx="275">
                  <c:v>208</c:v>
                </c:pt>
                <c:pt idx="276">
                  <c:v>201.4</c:v>
                </c:pt>
                <c:pt idx="277">
                  <c:v>223.8</c:v>
                </c:pt>
                <c:pt idx="278">
                  <c:v>210.8</c:v>
                </c:pt>
                <c:pt idx="279">
                  <c:v>202.4</c:v>
                </c:pt>
                <c:pt idx="280">
                  <c:v>205.5</c:v>
                </c:pt>
                <c:pt idx="281">
                  <c:v>225</c:v>
                </c:pt>
                <c:pt idx="282">
                  <c:v>226.7</c:v>
                </c:pt>
                <c:pt idx="283">
                  <c:v>208.7</c:v>
                </c:pt>
                <c:pt idx="284">
                  <c:v>218.3</c:v>
                </c:pt>
                <c:pt idx="285">
                  <c:v>219.8</c:v>
                </c:pt>
                <c:pt idx="286">
                  <c:v>213.8</c:v>
                </c:pt>
                <c:pt idx="287">
                  <c:v>225.4</c:v>
                </c:pt>
                <c:pt idx="288">
                  <c:v>207.1</c:v>
                </c:pt>
                <c:pt idx="289">
                  <c:v>226.5</c:v>
                </c:pt>
                <c:pt idx="290">
                  <c:v>214.7</c:v>
                </c:pt>
                <c:pt idx="291">
                  <c:v>233.3</c:v>
                </c:pt>
                <c:pt idx="292">
                  <c:v>221.5</c:v>
                </c:pt>
                <c:pt idx="293">
                  <c:v>210.3</c:v>
                </c:pt>
                <c:pt idx="294">
                  <c:v>232.4</c:v>
                </c:pt>
                <c:pt idx="295">
                  <c:v>212.9</c:v>
                </c:pt>
                <c:pt idx="296">
                  <c:v>233.8</c:v>
                </c:pt>
                <c:pt idx="297">
                  <c:v>231</c:v>
                </c:pt>
                <c:pt idx="298">
                  <c:v>217.7</c:v>
                </c:pt>
                <c:pt idx="299">
                  <c:v>214.8</c:v>
                </c:pt>
              </c:numCache>
            </c:numRef>
          </c:xVal>
          <c:yVal>
            <c:numRef>
              <c:f>Sheet1!$D$2:$D$301</c:f>
              <c:numCache>
                <c:formatCode>General</c:formatCode>
                <c:ptCount val="300"/>
                <c:pt idx="0">
                  <c:v>5.4269999999999996</c:v>
                </c:pt>
                <c:pt idx="1">
                  <c:v>5.4139999999999997</c:v>
                </c:pt>
                <c:pt idx="2">
                  <c:v>5.4160000000000004</c:v>
                </c:pt>
                <c:pt idx="3">
                  <c:v>5.367</c:v>
                </c:pt>
                <c:pt idx="4">
                  <c:v>5.38</c:v>
                </c:pt>
                <c:pt idx="5">
                  <c:v>5.4550000000000001</c:v>
                </c:pt>
                <c:pt idx="6">
                  <c:v>5.42</c:v>
                </c:pt>
                <c:pt idx="7">
                  <c:v>5.3689999999999998</c:v>
                </c:pt>
                <c:pt idx="8">
                  <c:v>5.3959999999999999</c:v>
                </c:pt>
                <c:pt idx="9">
                  <c:v>5.4619999999999997</c:v>
                </c:pt>
                <c:pt idx="10">
                  <c:v>5.4130000000000003</c:v>
                </c:pt>
                <c:pt idx="11">
                  <c:v>5.452</c:v>
                </c:pt>
                <c:pt idx="12">
                  <c:v>5.4109999999999996</c:v>
                </c:pt>
                <c:pt idx="13">
                  <c:v>5.3979999999999997</c:v>
                </c:pt>
                <c:pt idx="14">
                  <c:v>5.4429999999999996</c:v>
                </c:pt>
                <c:pt idx="15">
                  <c:v>5.42</c:v>
                </c:pt>
                <c:pt idx="16">
                  <c:v>5.4660000000000002</c:v>
                </c:pt>
                <c:pt idx="17">
                  <c:v>5.4669999999999996</c:v>
                </c:pt>
                <c:pt idx="18">
                  <c:v>5.3819999999999997</c:v>
                </c:pt>
                <c:pt idx="19">
                  <c:v>5.46</c:v>
                </c:pt>
                <c:pt idx="20">
                  <c:v>5.4180000000000001</c:v>
                </c:pt>
                <c:pt idx="21">
                  <c:v>5.4180000000000001</c:v>
                </c:pt>
                <c:pt idx="22">
                  <c:v>5.4180000000000001</c:v>
                </c:pt>
                <c:pt idx="23">
                  <c:v>5.4589999999999996</c:v>
                </c:pt>
                <c:pt idx="24">
                  <c:v>5.4429999999999996</c:v>
                </c:pt>
                <c:pt idx="25">
                  <c:v>5.431</c:v>
                </c:pt>
                <c:pt idx="26">
                  <c:v>5.4489999999999998</c:v>
                </c:pt>
                <c:pt idx="27">
                  <c:v>5.4870000000000001</c:v>
                </c:pt>
                <c:pt idx="28">
                  <c:v>5.4539999999999997</c:v>
                </c:pt>
                <c:pt idx="29">
                  <c:v>5.4080000000000004</c:v>
                </c:pt>
                <c:pt idx="30">
                  <c:v>5.4269999999999996</c:v>
                </c:pt>
                <c:pt idx="31">
                  <c:v>5.4119999999999999</c:v>
                </c:pt>
                <c:pt idx="32">
                  <c:v>5.4530000000000003</c:v>
                </c:pt>
                <c:pt idx="33">
                  <c:v>5.4249999999999998</c:v>
                </c:pt>
                <c:pt idx="34">
                  <c:v>5.4580000000000002</c:v>
                </c:pt>
                <c:pt idx="35">
                  <c:v>5.4089999999999998</c:v>
                </c:pt>
                <c:pt idx="36">
                  <c:v>5.5019999999999998</c:v>
                </c:pt>
                <c:pt idx="37">
                  <c:v>5.4320000000000004</c:v>
                </c:pt>
                <c:pt idx="38">
                  <c:v>5.4269999999999996</c:v>
                </c:pt>
                <c:pt idx="39">
                  <c:v>5.4770000000000003</c:v>
                </c:pt>
                <c:pt idx="40">
                  <c:v>5.46</c:v>
                </c:pt>
                <c:pt idx="41">
                  <c:v>5.5140000000000002</c:v>
                </c:pt>
                <c:pt idx="42">
                  <c:v>5.4749999999999996</c:v>
                </c:pt>
                <c:pt idx="43">
                  <c:v>5.5030000000000001</c:v>
                </c:pt>
                <c:pt idx="44">
                  <c:v>5.4889999999999999</c:v>
                </c:pt>
                <c:pt idx="45">
                  <c:v>5.5140000000000002</c:v>
                </c:pt>
                <c:pt idx="46">
                  <c:v>5.5190000000000001</c:v>
                </c:pt>
                <c:pt idx="47">
                  <c:v>5.4610000000000003</c:v>
                </c:pt>
                <c:pt idx="48">
                  <c:v>5.4740000000000002</c:v>
                </c:pt>
                <c:pt idx="49">
                  <c:v>5.4859999999999998</c:v>
                </c:pt>
                <c:pt idx="50">
                  <c:v>5.44</c:v>
                </c:pt>
                <c:pt idx="51">
                  <c:v>5.4429999999999996</c:v>
                </c:pt>
                <c:pt idx="52">
                  <c:v>5.5129999999999999</c:v>
                </c:pt>
                <c:pt idx="53">
                  <c:v>5.4610000000000003</c:v>
                </c:pt>
                <c:pt idx="54">
                  <c:v>5.5330000000000004</c:v>
                </c:pt>
                <c:pt idx="55">
                  <c:v>5.4790000000000001</c:v>
                </c:pt>
                <c:pt idx="56">
                  <c:v>5.468</c:v>
                </c:pt>
                <c:pt idx="57">
                  <c:v>5.492</c:v>
                </c:pt>
                <c:pt idx="58">
                  <c:v>5.4480000000000004</c:v>
                </c:pt>
                <c:pt idx="59">
                  <c:v>5.5119999999999996</c:v>
                </c:pt>
                <c:pt idx="60">
                  <c:v>5.516</c:v>
                </c:pt>
                <c:pt idx="61">
                  <c:v>5.4749999999999996</c:v>
                </c:pt>
                <c:pt idx="62">
                  <c:v>5.4550000000000001</c:v>
                </c:pt>
                <c:pt idx="63">
                  <c:v>5.5030000000000001</c:v>
                </c:pt>
                <c:pt idx="64">
                  <c:v>5.4729999999999999</c:v>
                </c:pt>
                <c:pt idx="65">
                  <c:v>5.532</c:v>
                </c:pt>
                <c:pt idx="66">
                  <c:v>5.5439999999999996</c:v>
                </c:pt>
                <c:pt idx="67">
                  <c:v>5.4660000000000002</c:v>
                </c:pt>
                <c:pt idx="68">
                  <c:v>5.5220000000000002</c:v>
                </c:pt>
                <c:pt idx="69">
                  <c:v>5.4850000000000003</c:v>
                </c:pt>
                <c:pt idx="70">
                  <c:v>5.5149999999999997</c:v>
                </c:pt>
                <c:pt idx="71">
                  <c:v>5.5339999999999998</c:v>
                </c:pt>
                <c:pt idx="72">
                  <c:v>5.5010000000000003</c:v>
                </c:pt>
                <c:pt idx="73">
                  <c:v>5.4850000000000003</c:v>
                </c:pt>
                <c:pt idx="74">
                  <c:v>5.4749999999999996</c:v>
                </c:pt>
                <c:pt idx="75">
                  <c:v>5.516</c:v>
                </c:pt>
                <c:pt idx="76">
                  <c:v>5.55</c:v>
                </c:pt>
                <c:pt idx="77">
                  <c:v>5.5430000000000001</c:v>
                </c:pt>
                <c:pt idx="78">
                  <c:v>5.5490000000000004</c:v>
                </c:pt>
                <c:pt idx="79">
                  <c:v>5.5490000000000004</c:v>
                </c:pt>
                <c:pt idx="80">
                  <c:v>5.5709999999999997</c:v>
                </c:pt>
                <c:pt idx="81">
                  <c:v>5.4989999999999997</c:v>
                </c:pt>
                <c:pt idx="82">
                  <c:v>5.585</c:v>
                </c:pt>
                <c:pt idx="83">
                  <c:v>5.5780000000000003</c:v>
                </c:pt>
                <c:pt idx="84">
                  <c:v>5.4950000000000001</c:v>
                </c:pt>
                <c:pt idx="85">
                  <c:v>5.5469999999999997</c:v>
                </c:pt>
                <c:pt idx="86">
                  <c:v>5.5380000000000003</c:v>
                </c:pt>
                <c:pt idx="87">
                  <c:v>5.5679999999999996</c:v>
                </c:pt>
                <c:pt idx="88">
                  <c:v>5.508</c:v>
                </c:pt>
                <c:pt idx="89">
                  <c:v>5.5880000000000001</c:v>
                </c:pt>
                <c:pt idx="90">
                  <c:v>5.5940000000000003</c:v>
                </c:pt>
                <c:pt idx="91">
                  <c:v>5.5819999999999999</c:v>
                </c:pt>
                <c:pt idx="92">
                  <c:v>5.5940000000000003</c:v>
                </c:pt>
                <c:pt idx="93">
                  <c:v>5.5910000000000002</c:v>
                </c:pt>
                <c:pt idx="94">
                  <c:v>5.5110000000000001</c:v>
                </c:pt>
                <c:pt idx="95">
                  <c:v>5.5220000000000002</c:v>
                </c:pt>
                <c:pt idx="96">
                  <c:v>5.5270000000000001</c:v>
                </c:pt>
                <c:pt idx="97">
                  <c:v>5.5270000000000001</c:v>
                </c:pt>
                <c:pt idx="98">
                  <c:v>5.593</c:v>
                </c:pt>
                <c:pt idx="99">
                  <c:v>5.5960000000000001</c:v>
                </c:pt>
                <c:pt idx="100">
                  <c:v>5.5279999999999996</c:v>
                </c:pt>
                <c:pt idx="101">
                  <c:v>5.5940000000000003</c:v>
                </c:pt>
                <c:pt idx="102">
                  <c:v>5.57</c:v>
                </c:pt>
                <c:pt idx="103">
                  <c:v>5.593</c:v>
                </c:pt>
                <c:pt idx="104">
                  <c:v>5.5890000000000004</c:v>
                </c:pt>
                <c:pt idx="105">
                  <c:v>5.5919999999999996</c:v>
                </c:pt>
                <c:pt idx="106">
                  <c:v>5.6189999999999998</c:v>
                </c:pt>
                <c:pt idx="107">
                  <c:v>5.6219999999999999</c:v>
                </c:pt>
                <c:pt idx="108">
                  <c:v>5.6239999999999997</c:v>
                </c:pt>
                <c:pt idx="109">
                  <c:v>5.5620000000000003</c:v>
                </c:pt>
                <c:pt idx="110">
                  <c:v>5.59</c:v>
                </c:pt>
                <c:pt idx="111">
                  <c:v>5.5410000000000004</c:v>
                </c:pt>
                <c:pt idx="112">
                  <c:v>5.6239999999999997</c:v>
                </c:pt>
                <c:pt idx="113">
                  <c:v>5.5460000000000003</c:v>
                </c:pt>
                <c:pt idx="114">
                  <c:v>5.6130000000000004</c:v>
                </c:pt>
                <c:pt idx="115">
                  <c:v>5.641</c:v>
                </c:pt>
                <c:pt idx="116">
                  <c:v>5.5949999999999998</c:v>
                </c:pt>
                <c:pt idx="117">
                  <c:v>5.5960000000000001</c:v>
                </c:pt>
                <c:pt idx="118">
                  <c:v>5.5629999999999997</c:v>
                </c:pt>
                <c:pt idx="119">
                  <c:v>5.5960000000000001</c:v>
                </c:pt>
                <c:pt idx="120">
                  <c:v>5.6150000000000002</c:v>
                </c:pt>
                <c:pt idx="121">
                  <c:v>5.65</c:v>
                </c:pt>
                <c:pt idx="122">
                  <c:v>5.6280000000000001</c:v>
                </c:pt>
                <c:pt idx="123">
                  <c:v>5.8650000000000002</c:v>
                </c:pt>
                <c:pt idx="124">
                  <c:v>5.95</c:v>
                </c:pt>
                <c:pt idx="125">
                  <c:v>5.8719999999999999</c:v>
                </c:pt>
                <c:pt idx="126">
                  <c:v>5.5739999999999998</c:v>
                </c:pt>
                <c:pt idx="127">
                  <c:v>5.6340000000000003</c:v>
                </c:pt>
                <c:pt idx="128">
                  <c:v>5.5659999999999998</c:v>
                </c:pt>
                <c:pt idx="129">
                  <c:v>5.6</c:v>
                </c:pt>
                <c:pt idx="130">
                  <c:v>5.5709999999999997</c:v>
                </c:pt>
                <c:pt idx="131">
                  <c:v>5.6040000000000001</c:v>
                </c:pt>
                <c:pt idx="132">
                  <c:v>5.6109999999999998</c:v>
                </c:pt>
                <c:pt idx="133">
                  <c:v>5.665</c:v>
                </c:pt>
                <c:pt idx="134">
                  <c:v>5.6289999999999996</c:v>
                </c:pt>
                <c:pt idx="135">
                  <c:v>5.6260000000000003</c:v>
                </c:pt>
                <c:pt idx="136">
                  <c:v>5.617</c:v>
                </c:pt>
                <c:pt idx="137">
                  <c:v>5.6630000000000003</c:v>
                </c:pt>
                <c:pt idx="138">
                  <c:v>5.6689999999999996</c:v>
                </c:pt>
                <c:pt idx="139">
                  <c:v>5.6050000000000004</c:v>
                </c:pt>
                <c:pt idx="140">
                  <c:v>5.649</c:v>
                </c:pt>
                <c:pt idx="141">
                  <c:v>5.6609999999999996</c:v>
                </c:pt>
                <c:pt idx="142">
                  <c:v>5.6760000000000002</c:v>
                </c:pt>
                <c:pt idx="143">
                  <c:v>5.5869999999999997</c:v>
                </c:pt>
                <c:pt idx="144">
                  <c:v>5.6669999999999998</c:v>
                </c:pt>
                <c:pt idx="145">
                  <c:v>5.6669999999999998</c:v>
                </c:pt>
                <c:pt idx="146">
                  <c:v>5.6719999999999997</c:v>
                </c:pt>
                <c:pt idx="147">
                  <c:v>5.6379999999999999</c:v>
                </c:pt>
                <c:pt idx="148">
                  <c:v>5.6539999999999999</c:v>
                </c:pt>
                <c:pt idx="149">
                  <c:v>5.5990000000000002</c:v>
                </c:pt>
                <c:pt idx="150">
                  <c:v>5.6280000000000001</c:v>
                </c:pt>
                <c:pt idx="151">
                  <c:v>5.673</c:v>
                </c:pt>
                <c:pt idx="152">
                  <c:v>5.6360000000000001</c:v>
                </c:pt>
                <c:pt idx="153">
                  <c:v>5.63</c:v>
                </c:pt>
                <c:pt idx="154">
                  <c:v>5.6760000000000002</c:v>
                </c:pt>
                <c:pt idx="155">
                  <c:v>5.6769999999999996</c:v>
                </c:pt>
                <c:pt idx="156">
                  <c:v>5.6479999999999997</c:v>
                </c:pt>
                <c:pt idx="157">
                  <c:v>5.6529999999999996</c:v>
                </c:pt>
                <c:pt idx="158">
                  <c:v>5.6559999999999997</c:v>
                </c:pt>
                <c:pt idx="159">
                  <c:v>5.6369999999999996</c:v>
                </c:pt>
                <c:pt idx="160">
                  <c:v>5.6440000000000001</c:v>
                </c:pt>
                <c:pt idx="161">
                  <c:v>5.7030000000000003</c:v>
                </c:pt>
                <c:pt idx="162">
                  <c:v>5.6989999999999998</c:v>
                </c:pt>
                <c:pt idx="163">
                  <c:v>5.6950000000000003</c:v>
                </c:pt>
                <c:pt idx="164">
                  <c:v>5.6280000000000001</c:v>
                </c:pt>
                <c:pt idx="165">
                  <c:v>5.6550000000000002</c:v>
                </c:pt>
                <c:pt idx="166">
                  <c:v>5.6779999999999999</c:v>
                </c:pt>
                <c:pt idx="167">
                  <c:v>5.718</c:v>
                </c:pt>
                <c:pt idx="168">
                  <c:v>5.7009999999999996</c:v>
                </c:pt>
                <c:pt idx="169">
                  <c:v>5.72</c:v>
                </c:pt>
                <c:pt idx="170">
                  <c:v>5.673</c:v>
                </c:pt>
                <c:pt idx="171">
                  <c:v>5.7119999999999997</c:v>
                </c:pt>
                <c:pt idx="172">
                  <c:v>5.7080000000000002</c:v>
                </c:pt>
                <c:pt idx="173">
                  <c:v>5.66</c:v>
                </c:pt>
                <c:pt idx="174">
                  <c:v>5.7210000000000001</c:v>
                </c:pt>
                <c:pt idx="175">
                  <c:v>5.6870000000000003</c:v>
                </c:pt>
                <c:pt idx="176">
                  <c:v>5.6470000000000002</c:v>
                </c:pt>
                <c:pt idx="177">
                  <c:v>5.7060000000000004</c:v>
                </c:pt>
                <c:pt idx="178">
                  <c:v>5.7140000000000004</c:v>
                </c:pt>
                <c:pt idx="179">
                  <c:v>5.7240000000000002</c:v>
                </c:pt>
                <c:pt idx="180">
                  <c:v>5.7389999999999999</c:v>
                </c:pt>
                <c:pt idx="181">
                  <c:v>5.7460000000000004</c:v>
                </c:pt>
                <c:pt idx="182">
                  <c:v>5.6589999999999998</c:v>
                </c:pt>
                <c:pt idx="183">
                  <c:v>5.6980000000000004</c:v>
                </c:pt>
                <c:pt idx="184">
                  <c:v>5.7389999999999999</c:v>
                </c:pt>
                <c:pt idx="185">
                  <c:v>5.694</c:v>
                </c:pt>
                <c:pt idx="186">
                  <c:v>5.67</c:v>
                </c:pt>
                <c:pt idx="187">
                  <c:v>5.6719999999999997</c:v>
                </c:pt>
                <c:pt idx="188">
                  <c:v>5.6950000000000003</c:v>
                </c:pt>
                <c:pt idx="189">
                  <c:v>5.68</c:v>
                </c:pt>
                <c:pt idx="190">
                  <c:v>5.71</c:v>
                </c:pt>
                <c:pt idx="191">
                  <c:v>5.7610000000000001</c:v>
                </c:pt>
                <c:pt idx="192">
                  <c:v>5.6760000000000002</c:v>
                </c:pt>
                <c:pt idx="193">
                  <c:v>5.7709999999999999</c:v>
                </c:pt>
                <c:pt idx="194">
                  <c:v>5.7220000000000004</c:v>
                </c:pt>
                <c:pt idx="195">
                  <c:v>5.75</c:v>
                </c:pt>
                <c:pt idx="196">
                  <c:v>5.7690000000000001</c:v>
                </c:pt>
                <c:pt idx="197">
                  <c:v>5.7359999999999998</c:v>
                </c:pt>
                <c:pt idx="198">
                  <c:v>5.7649999999999997</c:v>
                </c:pt>
                <c:pt idx="199">
                  <c:v>5.7060000000000004</c:v>
                </c:pt>
                <c:pt idx="200">
                  <c:v>5.7380000000000004</c:v>
                </c:pt>
                <c:pt idx="201">
                  <c:v>5.7080000000000002</c:v>
                </c:pt>
                <c:pt idx="202">
                  <c:v>5.7629999999999999</c:v>
                </c:pt>
                <c:pt idx="203">
                  <c:v>5.7539999999999996</c:v>
                </c:pt>
                <c:pt idx="204">
                  <c:v>5.7469999999999999</c:v>
                </c:pt>
                <c:pt idx="205">
                  <c:v>5.76</c:v>
                </c:pt>
                <c:pt idx="206">
                  <c:v>5.7320000000000002</c:v>
                </c:pt>
                <c:pt idx="207">
                  <c:v>5.7930000000000001</c:v>
                </c:pt>
                <c:pt idx="208">
                  <c:v>5.74</c:v>
                </c:pt>
                <c:pt idx="209">
                  <c:v>5.6980000000000004</c:v>
                </c:pt>
                <c:pt idx="210">
                  <c:v>5.7939999999999996</c:v>
                </c:pt>
                <c:pt idx="211">
                  <c:v>5.7670000000000003</c:v>
                </c:pt>
                <c:pt idx="212">
                  <c:v>5.7450000000000001</c:v>
                </c:pt>
                <c:pt idx="213">
                  <c:v>5.7919999999999998</c:v>
                </c:pt>
                <c:pt idx="214">
                  <c:v>5.7770000000000001</c:v>
                </c:pt>
                <c:pt idx="215">
                  <c:v>5.74</c:v>
                </c:pt>
                <c:pt idx="216">
                  <c:v>5.7439999999999998</c:v>
                </c:pt>
                <c:pt idx="217">
                  <c:v>5.7770000000000001</c:v>
                </c:pt>
                <c:pt idx="218">
                  <c:v>5.806</c:v>
                </c:pt>
                <c:pt idx="219">
                  <c:v>5.8159999999999998</c:v>
                </c:pt>
                <c:pt idx="220">
                  <c:v>5.7919999999999998</c:v>
                </c:pt>
                <c:pt idx="221">
                  <c:v>5.7839999999999998</c:v>
                </c:pt>
                <c:pt idx="222">
                  <c:v>5.7530000000000001</c:v>
                </c:pt>
                <c:pt idx="223">
                  <c:v>5.7969999999999997</c:v>
                </c:pt>
                <c:pt idx="224">
                  <c:v>5.819</c:v>
                </c:pt>
                <c:pt idx="225">
                  <c:v>5.8289999999999997</c:v>
                </c:pt>
                <c:pt idx="226">
                  <c:v>5.7720000000000002</c:v>
                </c:pt>
                <c:pt idx="227">
                  <c:v>5.76</c:v>
                </c:pt>
                <c:pt idx="228">
                  <c:v>5.8070000000000004</c:v>
                </c:pt>
                <c:pt idx="229">
                  <c:v>5.8140000000000001</c:v>
                </c:pt>
                <c:pt idx="230">
                  <c:v>5.8</c:v>
                </c:pt>
                <c:pt idx="231">
                  <c:v>5.78</c:v>
                </c:pt>
                <c:pt idx="232">
                  <c:v>5.7519999999999998</c:v>
                </c:pt>
                <c:pt idx="233">
                  <c:v>5.8280000000000003</c:v>
                </c:pt>
                <c:pt idx="234">
                  <c:v>5.8129999999999997</c:v>
                </c:pt>
                <c:pt idx="235">
                  <c:v>5.758</c:v>
                </c:pt>
                <c:pt idx="236">
                  <c:v>5.8</c:v>
                </c:pt>
                <c:pt idx="237">
                  <c:v>5.7919999999999998</c:v>
                </c:pt>
                <c:pt idx="238">
                  <c:v>5.7729999999999997</c:v>
                </c:pt>
                <c:pt idx="239">
                  <c:v>5.8310000000000004</c:v>
                </c:pt>
                <c:pt idx="240">
                  <c:v>5.7610000000000001</c:v>
                </c:pt>
                <c:pt idx="241">
                  <c:v>5.8040000000000003</c:v>
                </c:pt>
                <c:pt idx="242">
                  <c:v>5.7830000000000004</c:v>
                </c:pt>
                <c:pt idx="243">
                  <c:v>5.851</c:v>
                </c:pt>
                <c:pt idx="244">
                  <c:v>5.8129999999999997</c:v>
                </c:pt>
                <c:pt idx="245">
                  <c:v>5.8550000000000004</c:v>
                </c:pt>
                <c:pt idx="246">
                  <c:v>5.774</c:v>
                </c:pt>
                <c:pt idx="247">
                  <c:v>5.806</c:v>
                </c:pt>
                <c:pt idx="248">
                  <c:v>5.8070000000000004</c:v>
                </c:pt>
                <c:pt idx="249">
                  <c:v>5.8490000000000002</c:v>
                </c:pt>
                <c:pt idx="250">
                  <c:v>5.7869999999999999</c:v>
                </c:pt>
                <c:pt idx="251">
                  <c:v>5.8070000000000004</c:v>
                </c:pt>
                <c:pt idx="252">
                  <c:v>5.7990000000000004</c:v>
                </c:pt>
                <c:pt idx="253">
                  <c:v>5.835</c:v>
                </c:pt>
                <c:pt idx="254">
                  <c:v>5.7869999999999999</c:v>
                </c:pt>
                <c:pt idx="255">
                  <c:v>5.8479999999999999</c:v>
                </c:pt>
                <c:pt idx="256">
                  <c:v>5.7880000000000003</c:v>
                </c:pt>
                <c:pt idx="257">
                  <c:v>5.8540000000000001</c:v>
                </c:pt>
                <c:pt idx="258">
                  <c:v>5.8209999999999997</c:v>
                </c:pt>
                <c:pt idx="259">
                  <c:v>5.883</c:v>
                </c:pt>
                <c:pt idx="260">
                  <c:v>5.8659999999999997</c:v>
                </c:pt>
                <c:pt idx="261">
                  <c:v>5.83</c:v>
                </c:pt>
                <c:pt idx="262">
                  <c:v>5.8019999999999996</c:v>
                </c:pt>
                <c:pt idx="263">
                  <c:v>5.8860000000000001</c:v>
                </c:pt>
                <c:pt idx="264">
                  <c:v>5.84</c:v>
                </c:pt>
                <c:pt idx="265">
                  <c:v>5.8550000000000004</c:v>
                </c:pt>
                <c:pt idx="266">
                  <c:v>5.8010000000000002</c:v>
                </c:pt>
                <c:pt idx="267">
                  <c:v>5.86</c:v>
                </c:pt>
                <c:pt idx="268">
                  <c:v>5.8310000000000004</c:v>
                </c:pt>
                <c:pt idx="269">
                  <c:v>5.82</c:v>
                </c:pt>
                <c:pt idx="270">
                  <c:v>5.8860000000000001</c:v>
                </c:pt>
                <c:pt idx="271">
                  <c:v>5.84</c:v>
                </c:pt>
                <c:pt idx="272">
                  <c:v>5.8449999999999998</c:v>
                </c:pt>
                <c:pt idx="273">
                  <c:v>5.8970000000000002</c:v>
                </c:pt>
                <c:pt idx="274">
                  <c:v>5.9050000000000002</c:v>
                </c:pt>
                <c:pt idx="275">
                  <c:v>5.8440000000000003</c:v>
                </c:pt>
                <c:pt idx="276">
                  <c:v>5.8890000000000002</c:v>
                </c:pt>
                <c:pt idx="277">
                  <c:v>5.9059999999999997</c:v>
                </c:pt>
                <c:pt idx="278">
                  <c:v>5.8490000000000002</c:v>
                </c:pt>
                <c:pt idx="279">
                  <c:v>5.8869999999999996</c:v>
                </c:pt>
                <c:pt idx="280">
                  <c:v>5.8769999999999998</c:v>
                </c:pt>
                <c:pt idx="281">
                  <c:v>5.851</c:v>
                </c:pt>
                <c:pt idx="282">
                  <c:v>5.8760000000000003</c:v>
                </c:pt>
                <c:pt idx="283">
                  <c:v>5.86</c:v>
                </c:pt>
                <c:pt idx="284">
                  <c:v>5.915</c:v>
                </c:pt>
                <c:pt idx="285">
                  <c:v>5.8319999999999999</c:v>
                </c:pt>
                <c:pt idx="286">
                  <c:v>5.8339999999999996</c:v>
                </c:pt>
                <c:pt idx="287">
                  <c:v>5.8550000000000004</c:v>
                </c:pt>
                <c:pt idx="288">
                  <c:v>5.9290000000000003</c:v>
                </c:pt>
                <c:pt idx="289">
                  <c:v>5.8739999999999997</c:v>
                </c:pt>
                <c:pt idx="290">
                  <c:v>5.89</c:v>
                </c:pt>
                <c:pt idx="291">
                  <c:v>5.923</c:v>
                </c:pt>
                <c:pt idx="292">
                  <c:v>5.8559999999999999</c:v>
                </c:pt>
                <c:pt idx="293">
                  <c:v>5.8570000000000002</c:v>
                </c:pt>
                <c:pt idx="294">
                  <c:v>5.9269999999999996</c:v>
                </c:pt>
                <c:pt idx="295">
                  <c:v>5.8869999999999996</c:v>
                </c:pt>
                <c:pt idx="296">
                  <c:v>5.9279999999999999</c:v>
                </c:pt>
                <c:pt idx="297">
                  <c:v>5.8970000000000002</c:v>
                </c:pt>
                <c:pt idx="298">
                  <c:v>5.8609999999999998</c:v>
                </c:pt>
                <c:pt idx="299">
                  <c:v>5.9379999999999997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A-4E11-A8AE-2E691B68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9104"/>
        <c:axId val="56500736"/>
      </c:scatterChart>
      <c:valAx>
        <c:axId val="67479104"/>
        <c:scaling>
          <c:orientation val="minMax"/>
          <c:max val="24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[cps]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0736"/>
        <c:crosses val="autoZero"/>
        <c:crossBetween val="midCat"/>
        <c:majorUnit val="30"/>
      </c:valAx>
      <c:valAx>
        <c:axId val="565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592931</xdr:colOff>
      <xdr:row>4</xdr:row>
      <xdr:rowOff>42862</xdr:rowOff>
    </xdr:from>
    <xdr:to>
      <xdr:col>19</xdr:col>
      <xdr:colOff>490537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BFD15-8539-0901-BDF0-F88E19906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88BA-6DB7-44BF-9D07-8DB1BFAABA30}">
  <dimension ref="A1:M301"/>
  <sheetViews>
    <sheetView tabSelected="1" workbookViewId="0">
      <selection activeCell="K20" sqref="K20"/>
    </sheetView>
  </sheetViews>
  <sheetFormatPr defaultRowHeight="14.25" x14ac:dyDescent="0.45"/>
  <cols>
    <col min="1" max="1" width="14.06640625" bestFit="1" customWidth="1"/>
    <col min="12" max="12" width="10.265625" bestFit="1" customWidth="1"/>
  </cols>
  <sheetData>
    <row r="1" spans="1:13" x14ac:dyDescent="0.45">
      <c r="A1" s="3" t="s">
        <v>0</v>
      </c>
      <c r="B1" s="3" t="s">
        <v>1</v>
      </c>
      <c r="C1" s="3" t="s">
        <v>106</v>
      </c>
      <c r="D1" s="3" t="s">
        <v>107</v>
      </c>
      <c r="E1" s="2" t="s">
        <v>2</v>
      </c>
      <c r="F1" s="2" t="s">
        <v>3</v>
      </c>
      <c r="G1" s="2" t="s">
        <v>111</v>
      </c>
    </row>
    <row r="2" spans="1:13" x14ac:dyDescent="0.45">
      <c r="A2" t="s">
        <v>4</v>
      </c>
      <c r="B2">
        <v>1</v>
      </c>
      <c r="C2">
        <f ca="1">ROUND(Base_Visc + (Spread+f_spread)*(RAND()-0.5)*visc_rand, 1)</f>
        <v>107.7</v>
      </c>
      <c r="D2">
        <f ca="1">ROUND(Base_pH + (RAND()-0.5)*pH_rand, 3)</f>
        <v>5.4269999999999996</v>
      </c>
      <c r="E2">
        <v>100</v>
      </c>
      <c r="F2">
        <f>ROUND(Base_Visc*pH_slope + pH_intcpt, 3)</f>
        <v>5.4</v>
      </c>
      <c r="G2">
        <f>a_spread*(Base_Visc-rng_spread)^2+max_spread</f>
        <v>0</v>
      </c>
    </row>
    <row r="3" spans="1:13" x14ac:dyDescent="0.45">
      <c r="A3" t="s">
        <v>4</v>
      </c>
      <c r="B3">
        <v>2</v>
      </c>
      <c r="C3">
        <f ca="1">ROUND(Base_Visc + (Spread+f_spread)*(RAND()-0.5)*visc_rand, 1)</f>
        <v>102.2</v>
      </c>
      <c r="D3">
        <f ca="1">ROUND(Base_pH + (RAND()-0.5)*pH_rand, 3)</f>
        <v>5.4139999999999997</v>
      </c>
      <c r="E3">
        <v>100</v>
      </c>
      <c r="F3">
        <f>ROUND(Base_Visc*pH_slope + pH_intcpt, 3)</f>
        <v>5.4</v>
      </c>
      <c r="G3">
        <f>a_spread*(Base_Visc-rng_spread)^2+max_spread</f>
        <v>0</v>
      </c>
      <c r="I3" t="s">
        <v>104</v>
      </c>
      <c r="J3">
        <v>1.25</v>
      </c>
    </row>
    <row r="4" spans="1:13" x14ac:dyDescent="0.45">
      <c r="A4" t="s">
        <v>4</v>
      </c>
      <c r="B4">
        <v>3</v>
      </c>
      <c r="C4">
        <f ca="1">ROUND(Base_Visc + (Spread+f_spread)*(RAND()-0.5)*visc_rand, 1)</f>
        <v>94.7</v>
      </c>
      <c r="D4">
        <f ca="1">ROUND(Base_pH + (RAND()-0.5)*pH_rand, 3)</f>
        <v>5.4160000000000004</v>
      </c>
      <c r="E4">
        <v>100</v>
      </c>
      <c r="F4">
        <f>ROUND(Base_Visc*pH_slope + pH_intcpt, 3)</f>
        <v>5.4</v>
      </c>
      <c r="G4">
        <f>a_spread*(Base_Visc-rng_spread)^2+max_spread</f>
        <v>0</v>
      </c>
      <c r="I4" t="s">
        <v>105</v>
      </c>
      <c r="J4">
        <v>7.5</v>
      </c>
      <c r="L4" t="s">
        <v>115</v>
      </c>
      <c r="M4" t="s">
        <v>116</v>
      </c>
    </row>
    <row r="5" spans="1:13" x14ac:dyDescent="0.45">
      <c r="A5" t="s">
        <v>5</v>
      </c>
      <c r="B5">
        <v>1</v>
      </c>
      <c r="C5">
        <f ca="1">ROUND(Base_Visc + (Spread+f_spread)*(RAND()-0.5)*visc_rand, 1)</f>
        <v>107.6</v>
      </c>
      <c r="D5">
        <f ca="1">ROUND(Base_pH + (RAND()-0.5)*pH_rand, 3)</f>
        <v>5.367</v>
      </c>
      <c r="E5">
        <f>E2+visc_inc</f>
        <v>101.25</v>
      </c>
      <c r="F5">
        <f>ROUND(Base_Visc*pH_slope + pH_intcpt, 3)</f>
        <v>5.4050000000000002</v>
      </c>
      <c r="G5">
        <f>a_spread*(Base_Visc-rng_spread)^2+max_spread</f>
        <v>0.19997959391898856</v>
      </c>
      <c r="I5" t="s">
        <v>108</v>
      </c>
      <c r="J5">
        <f>(L6-L5)/(M6-M5)</f>
        <v>4.0404040404040404E-3</v>
      </c>
      <c r="L5">
        <v>5.4</v>
      </c>
      <c r="M5">
        <v>100</v>
      </c>
    </row>
    <row r="6" spans="1:13" x14ac:dyDescent="0.45">
      <c r="A6" t="s">
        <v>5</v>
      </c>
      <c r="B6">
        <v>2</v>
      </c>
      <c r="C6">
        <f ca="1">ROUND(Base_Visc + (Spread+f_spread)*(RAND()-0.5)*visc_rand, 1)</f>
        <v>105.7</v>
      </c>
      <c r="D6">
        <f ca="1">ROUND(Base_pH + (RAND()-0.5)*pH_rand, 3)</f>
        <v>5.38</v>
      </c>
      <c r="E6">
        <f>E3+visc_inc</f>
        <v>101.25</v>
      </c>
      <c r="F6">
        <f>ROUND(Base_Visc*pH_slope + pH_intcpt, 3)</f>
        <v>5.4050000000000002</v>
      </c>
      <c r="G6">
        <f>a_spread*(Base_Visc-rng_spread)^2+max_spread</f>
        <v>0.19997959391898856</v>
      </c>
      <c r="I6" t="s">
        <v>109</v>
      </c>
      <c r="J6">
        <f>5.4 - pH_slope*100</f>
        <v>4.9959595959595964</v>
      </c>
      <c r="L6">
        <v>5.9</v>
      </c>
      <c r="M6">
        <v>223.75</v>
      </c>
    </row>
    <row r="7" spans="1:13" x14ac:dyDescent="0.45">
      <c r="A7" t="s">
        <v>5</v>
      </c>
      <c r="B7">
        <v>3</v>
      </c>
      <c r="C7">
        <f ca="1">ROUND(Base_Visc + (Spread+f_spread)*(RAND()-0.5)*visc_rand, 1)</f>
        <v>103.2</v>
      </c>
      <c r="D7">
        <f ca="1">ROUND(Base_pH + (RAND()-0.5)*pH_rand, 3)</f>
        <v>5.4550000000000001</v>
      </c>
      <c r="E7">
        <f>E4+visc_inc</f>
        <v>101.25</v>
      </c>
      <c r="F7">
        <f>ROUND(Base_Visc*pH_slope + pH_intcpt, 3)</f>
        <v>5.4050000000000002</v>
      </c>
      <c r="G7">
        <f>a_spread*(Base_Visc-rng_spread)^2+max_spread</f>
        <v>0.19997959391898856</v>
      </c>
      <c r="I7" t="s">
        <v>110</v>
      </c>
      <c r="J7">
        <v>0.1</v>
      </c>
    </row>
    <row r="8" spans="1:13" x14ac:dyDescent="0.45">
      <c r="A8" t="s">
        <v>6</v>
      </c>
      <c r="B8">
        <v>1</v>
      </c>
      <c r="C8">
        <f ca="1">ROUND(Base_Visc + (Spread+f_spread)*(RAND()-0.5)*visc_rand, 1)</f>
        <v>97</v>
      </c>
      <c r="D8">
        <f ca="1">ROUND(Base_pH + (RAND()-0.5)*pH_rand, 3)</f>
        <v>5.42</v>
      </c>
      <c r="E8">
        <f>E5+visc_inc</f>
        <v>102.5</v>
      </c>
      <c r="F8">
        <f>ROUND(Base_Visc*pH_slope + pH_intcpt, 3)</f>
        <v>5.41</v>
      </c>
      <c r="G8">
        <f>a_spread*(Base_Visc-rng_spread)^2+max_spread</f>
        <v>0.39587797163554761</v>
      </c>
      <c r="I8" t="s">
        <v>113</v>
      </c>
      <c r="J8">
        <f>(min_visc+max_visc)/2</f>
        <v>161.875</v>
      </c>
      <c r="L8" t="s">
        <v>117</v>
      </c>
      <c r="M8">
        <v>5</v>
      </c>
    </row>
    <row r="9" spans="1:13" x14ac:dyDescent="0.45">
      <c r="A9" t="s">
        <v>6</v>
      </c>
      <c r="B9">
        <v>2</v>
      </c>
      <c r="C9">
        <f ca="1">ROUND(Base_Visc + (Spread+f_spread)*(RAND()-0.5)*visc_rand, 1)</f>
        <v>114.2</v>
      </c>
      <c r="D9">
        <f ca="1">ROUND(Base_pH + (RAND()-0.5)*pH_rand, 3)</f>
        <v>5.3689999999999998</v>
      </c>
      <c r="E9">
        <f>E6+visc_inc</f>
        <v>102.5</v>
      </c>
      <c r="F9">
        <f>ROUND(Base_Visc*pH_slope + pH_intcpt, 3)</f>
        <v>5.41</v>
      </c>
      <c r="G9">
        <f>a_spread*(Base_Visc-rng_spread)^2+max_spread</f>
        <v>0.39587797163554761</v>
      </c>
      <c r="I9" t="s">
        <v>112</v>
      </c>
      <c r="J9">
        <f>-max_spread/(min_visc-rng_spread)^2</f>
        <v>-1.3059891847770635E-3</v>
      </c>
    </row>
    <row r="10" spans="1:13" x14ac:dyDescent="0.45">
      <c r="A10" t="s">
        <v>6</v>
      </c>
      <c r="B10">
        <v>3</v>
      </c>
      <c r="C10">
        <f ca="1">ROUND(Base_Visc + (Spread+f_spread)*(RAND()-0.5)*visc_rand, 1)</f>
        <v>93.5</v>
      </c>
      <c r="D10">
        <f ca="1">ROUND(Base_pH + (RAND()-0.5)*pH_rand, 3)</f>
        <v>5.3959999999999999</v>
      </c>
      <c r="E10">
        <f>E7+visc_inc</f>
        <v>102.5</v>
      </c>
      <c r="F10">
        <f>ROUND(Base_Visc*pH_slope + pH_intcpt, 3)</f>
        <v>5.41</v>
      </c>
      <c r="G10">
        <f>a_spread*(Base_Visc-rng_spread)^2+max_spread</f>
        <v>0.39587797163554761</v>
      </c>
      <c r="I10" t="s">
        <v>114</v>
      </c>
      <c r="J10">
        <v>3</v>
      </c>
    </row>
    <row r="11" spans="1:13" x14ac:dyDescent="0.45">
      <c r="A11" t="s">
        <v>7</v>
      </c>
      <c r="B11">
        <v>1</v>
      </c>
      <c r="C11">
        <f ca="1">ROUND(Base_Visc + (Spread+f_spread)*(RAND()-0.5)*visc_rand, 1)</f>
        <v>102.5</v>
      </c>
      <c r="D11">
        <f ca="1">ROUND(Base_pH + (RAND()-0.5)*pH_rand, 3)</f>
        <v>5.4619999999999997</v>
      </c>
      <c r="E11">
        <f>E8+visc_inc</f>
        <v>103.75</v>
      </c>
      <c r="F11">
        <f>ROUND(Base_Visc*pH_slope + pH_intcpt, 3)</f>
        <v>5.415</v>
      </c>
      <c r="G11">
        <f>a_spread*(Base_Visc-rng_spread)^2+max_spread</f>
        <v>0.58769513314967892</v>
      </c>
      <c r="I11" t="s">
        <v>118</v>
      </c>
      <c r="J11">
        <v>0.3</v>
      </c>
    </row>
    <row r="12" spans="1:13" x14ac:dyDescent="0.45">
      <c r="A12" t="s">
        <v>7</v>
      </c>
      <c r="B12">
        <v>2</v>
      </c>
      <c r="C12">
        <f ca="1">ROUND(Base_Visc + (Spread+f_spread)*(RAND()-0.5)*visc_rand, 1)</f>
        <v>100.2</v>
      </c>
      <c r="D12">
        <f ca="1">ROUND(Base_pH + (RAND()-0.5)*pH_rand, 3)</f>
        <v>5.4130000000000003</v>
      </c>
      <c r="E12">
        <f>E9+visc_inc</f>
        <v>103.75</v>
      </c>
      <c r="F12">
        <f>ROUND(Base_Visc*pH_slope + pH_intcpt, 3)</f>
        <v>5.415</v>
      </c>
      <c r="G12">
        <f>a_spread*(Base_Visc-rng_spread)^2+max_spread</f>
        <v>0.58769513314967892</v>
      </c>
    </row>
    <row r="13" spans="1:13" x14ac:dyDescent="0.45">
      <c r="A13" t="s">
        <v>7</v>
      </c>
      <c r="B13">
        <v>3</v>
      </c>
      <c r="C13">
        <f ca="1">ROUND(Base_Visc + (Spread+f_spread)*(RAND()-0.5)*visc_rand, 1)</f>
        <v>109.6</v>
      </c>
      <c r="D13">
        <f ca="1">ROUND(Base_pH + (RAND()-0.5)*pH_rand, 3)</f>
        <v>5.452</v>
      </c>
      <c r="E13">
        <f>E10+visc_inc</f>
        <v>103.75</v>
      </c>
      <c r="F13">
        <f>ROUND(Base_Visc*pH_slope + pH_intcpt, 3)</f>
        <v>5.415</v>
      </c>
      <c r="G13">
        <f>a_spread*(Base_Visc-rng_spread)^2+max_spread</f>
        <v>0.58769513314967892</v>
      </c>
    </row>
    <row r="14" spans="1:13" x14ac:dyDescent="0.45">
      <c r="A14" t="s">
        <v>8</v>
      </c>
      <c r="B14">
        <v>1</v>
      </c>
      <c r="C14">
        <f ca="1">ROUND(Base_Visc + (Spread+f_spread)*(RAND()-0.5)*visc_rand, 1)</f>
        <v>96.3</v>
      </c>
      <c r="D14">
        <f ca="1">ROUND(Base_pH + (RAND()-0.5)*pH_rand, 3)</f>
        <v>5.4109999999999996</v>
      </c>
      <c r="E14">
        <f>E11+visc_inc</f>
        <v>105</v>
      </c>
      <c r="F14">
        <f>ROUND(Base_Visc*pH_slope + pH_intcpt, 3)</f>
        <v>5.42</v>
      </c>
      <c r="G14">
        <f>a_spread*(Base_Visc-rng_spread)^2+max_spread</f>
        <v>0.7754310784613816</v>
      </c>
    </row>
    <row r="15" spans="1:13" x14ac:dyDescent="0.45">
      <c r="A15" t="s">
        <v>8</v>
      </c>
      <c r="B15">
        <v>2</v>
      </c>
      <c r="C15">
        <f ca="1">ROUND(Base_Visc + (Spread+f_spread)*(RAND()-0.5)*visc_rand, 1)</f>
        <v>91.6</v>
      </c>
      <c r="D15">
        <f ca="1">ROUND(Base_pH + (RAND()-0.5)*pH_rand, 3)</f>
        <v>5.3979999999999997</v>
      </c>
      <c r="E15">
        <f>E12+visc_inc</f>
        <v>105</v>
      </c>
      <c r="F15">
        <f>ROUND(Base_Visc*pH_slope + pH_intcpt, 3)</f>
        <v>5.42</v>
      </c>
      <c r="G15">
        <f>a_spread*(Base_Visc-rng_spread)^2+max_spread</f>
        <v>0.7754310784613816</v>
      </c>
    </row>
    <row r="16" spans="1:13" x14ac:dyDescent="0.45">
      <c r="A16" t="s">
        <v>8</v>
      </c>
      <c r="B16">
        <v>3</v>
      </c>
      <c r="C16">
        <f ca="1">ROUND(Base_Visc + (Spread+f_spread)*(RAND()-0.5)*visc_rand, 1)</f>
        <v>106.2</v>
      </c>
      <c r="D16">
        <f ca="1">ROUND(Base_pH + (RAND()-0.5)*pH_rand, 3)</f>
        <v>5.4429999999999996</v>
      </c>
      <c r="E16">
        <f>E13+visc_inc</f>
        <v>105</v>
      </c>
      <c r="F16">
        <f>ROUND(Base_Visc*pH_slope + pH_intcpt, 3)</f>
        <v>5.42</v>
      </c>
      <c r="G16">
        <f>a_spread*(Base_Visc-rng_spread)^2+max_spread</f>
        <v>0.7754310784613816</v>
      </c>
    </row>
    <row r="17" spans="1:11" x14ac:dyDescent="0.45">
      <c r="A17" t="s">
        <v>9</v>
      </c>
      <c r="B17">
        <v>1</v>
      </c>
      <c r="C17">
        <f ca="1">ROUND(Base_Visc + (Spread+f_spread)*(RAND()-0.5)*visc_rand, 1)</f>
        <v>96.4</v>
      </c>
      <c r="D17">
        <f ca="1">ROUND(Base_pH + (RAND()-0.5)*pH_rand, 3)</f>
        <v>5.42</v>
      </c>
      <c r="E17">
        <f>E14+visc_inc</f>
        <v>106.25</v>
      </c>
      <c r="F17">
        <f>ROUND(Base_Visc*pH_slope + pH_intcpt, 3)</f>
        <v>5.4249999999999998</v>
      </c>
      <c r="G17">
        <f>a_spread*(Base_Visc-rng_spread)^2+max_spread</f>
        <v>0.95908580757065653</v>
      </c>
    </row>
    <row r="18" spans="1:11" x14ac:dyDescent="0.45">
      <c r="A18" t="s">
        <v>9</v>
      </c>
      <c r="B18">
        <v>2</v>
      </c>
      <c r="C18">
        <f ca="1">ROUND(Base_Visc + (Spread+f_spread)*(RAND()-0.5)*visc_rand, 1)</f>
        <v>114.4</v>
      </c>
      <c r="D18">
        <f ca="1">ROUND(Base_pH + (RAND()-0.5)*pH_rand, 3)</f>
        <v>5.4660000000000002</v>
      </c>
      <c r="E18">
        <f>E15+visc_inc</f>
        <v>106.25</v>
      </c>
      <c r="F18">
        <f>ROUND(Base_Visc*pH_slope + pH_intcpt, 3)</f>
        <v>5.4249999999999998</v>
      </c>
      <c r="G18">
        <f>a_spread*(Base_Visc-rng_spread)^2+max_spread</f>
        <v>0.95908580757065653</v>
      </c>
      <c r="K18">
        <v>3.3800000000000002E-3</v>
      </c>
    </row>
    <row r="19" spans="1:11" x14ac:dyDescent="0.45">
      <c r="A19" t="s">
        <v>9</v>
      </c>
      <c r="B19">
        <v>3</v>
      </c>
      <c r="C19">
        <f ca="1">ROUND(Base_Visc + (Spread+f_spread)*(RAND()-0.5)*visc_rand, 1)</f>
        <v>120.9</v>
      </c>
      <c r="D19">
        <f ca="1">ROUND(Base_pH + (RAND()-0.5)*pH_rand, 3)</f>
        <v>5.4669999999999996</v>
      </c>
      <c r="E19">
        <f>E16+visc_inc</f>
        <v>106.25</v>
      </c>
      <c r="F19">
        <f>ROUND(Base_Visc*pH_slope + pH_intcpt, 3)</f>
        <v>5.4249999999999998</v>
      </c>
      <c r="G19">
        <f>a_spread*(Base_Visc-rng_spread)^2+max_spread</f>
        <v>0.95908580757065653</v>
      </c>
      <c r="K19">
        <f>K18^0.5</f>
        <v>5.8137767414994532E-2</v>
      </c>
    </row>
    <row r="20" spans="1:11" x14ac:dyDescent="0.45">
      <c r="A20" t="s">
        <v>10</v>
      </c>
      <c r="B20">
        <v>1</v>
      </c>
      <c r="C20">
        <f ca="1">ROUND(Base_Visc + (Spread+f_spread)*(RAND()-0.5)*visc_rand, 1)</f>
        <v>100.9</v>
      </c>
      <c r="D20">
        <f ca="1">ROUND(Base_pH + (RAND()-0.5)*pH_rand, 3)</f>
        <v>5.3819999999999997</v>
      </c>
      <c r="E20">
        <f>E17+visc_inc</f>
        <v>107.5</v>
      </c>
      <c r="F20">
        <f>ROUND(Base_Visc*pH_slope + pH_intcpt, 3)</f>
        <v>5.43</v>
      </c>
      <c r="G20">
        <f>a_spread*(Base_Visc-rng_spread)^2+max_spread</f>
        <v>1.1386593204775024</v>
      </c>
    </row>
    <row r="21" spans="1:11" x14ac:dyDescent="0.45">
      <c r="A21" t="s">
        <v>10</v>
      </c>
      <c r="B21">
        <v>2</v>
      </c>
      <c r="C21">
        <f ca="1">ROUND(Base_Visc + (Spread+f_spread)*(RAND()-0.5)*visc_rand, 1)</f>
        <v>97.1</v>
      </c>
      <c r="D21">
        <f ca="1">ROUND(Base_pH + (RAND()-0.5)*pH_rand, 3)</f>
        <v>5.46</v>
      </c>
      <c r="E21">
        <f>E18+visc_inc</f>
        <v>107.5</v>
      </c>
      <c r="F21">
        <f>ROUND(Base_Visc*pH_slope + pH_intcpt, 3)</f>
        <v>5.43</v>
      </c>
      <c r="G21">
        <f>a_spread*(Base_Visc-rng_spread)^2+max_spread</f>
        <v>1.1386593204775024</v>
      </c>
    </row>
    <row r="22" spans="1:11" x14ac:dyDescent="0.45">
      <c r="A22" t="s">
        <v>10</v>
      </c>
      <c r="B22">
        <v>3</v>
      </c>
      <c r="C22">
        <f ca="1">ROUND(Base_Visc + (Spread+f_spread)*(RAND()-0.5)*visc_rand, 1)</f>
        <v>116.8</v>
      </c>
      <c r="D22">
        <f ca="1">ROUND(Base_pH + (RAND()-0.5)*pH_rand, 3)</f>
        <v>5.4180000000000001</v>
      </c>
      <c r="E22">
        <f>E19+visc_inc</f>
        <v>107.5</v>
      </c>
      <c r="F22">
        <f>ROUND(Base_Visc*pH_slope + pH_intcpt, 3)</f>
        <v>5.43</v>
      </c>
      <c r="G22">
        <f>a_spread*(Base_Visc-rng_spread)^2+max_spread</f>
        <v>1.1386593204775024</v>
      </c>
    </row>
    <row r="23" spans="1:11" x14ac:dyDescent="0.45">
      <c r="A23" t="s">
        <v>11</v>
      </c>
      <c r="B23">
        <v>1</v>
      </c>
      <c r="C23">
        <f ca="1">ROUND(Base_Visc + (Spread+f_spread)*(RAND()-0.5)*visc_rand, 1)</f>
        <v>120.7</v>
      </c>
      <c r="D23">
        <f ca="1">ROUND(Base_pH + (RAND()-0.5)*pH_rand, 3)</f>
        <v>5.4180000000000001</v>
      </c>
      <c r="E23">
        <f>E20+visc_inc</f>
        <v>108.75</v>
      </c>
      <c r="F23">
        <f>ROUND(Base_Visc*pH_slope + pH_intcpt, 3)</f>
        <v>5.4349999999999996</v>
      </c>
      <c r="G23">
        <f>a_spread*(Base_Visc-rng_spread)^2+max_spread</f>
        <v>1.3141516171819205</v>
      </c>
    </row>
    <row r="24" spans="1:11" x14ac:dyDescent="0.45">
      <c r="A24" t="s">
        <v>11</v>
      </c>
      <c r="B24">
        <v>2</v>
      </c>
      <c r="C24">
        <f ca="1">ROUND(Base_Visc + (Spread+f_spread)*(RAND()-0.5)*visc_rand, 1)</f>
        <v>108.9</v>
      </c>
      <c r="D24">
        <f ca="1">ROUND(Base_pH + (RAND()-0.5)*pH_rand, 3)</f>
        <v>5.4180000000000001</v>
      </c>
      <c r="E24">
        <f>E21+visc_inc</f>
        <v>108.75</v>
      </c>
      <c r="F24">
        <f>ROUND(Base_Visc*pH_slope + pH_intcpt, 3)</f>
        <v>5.4349999999999996</v>
      </c>
      <c r="G24">
        <f>a_spread*(Base_Visc-rng_spread)^2+max_spread</f>
        <v>1.3141516171819205</v>
      </c>
    </row>
    <row r="25" spans="1:11" x14ac:dyDescent="0.45">
      <c r="A25" t="s">
        <v>11</v>
      </c>
      <c r="B25">
        <v>3</v>
      </c>
      <c r="C25">
        <f ca="1">ROUND(Base_Visc + (Spread+f_spread)*(RAND()-0.5)*visc_rand, 1)</f>
        <v>98.6</v>
      </c>
      <c r="D25">
        <f ca="1">ROUND(Base_pH + (RAND()-0.5)*pH_rand, 3)</f>
        <v>5.4589999999999996</v>
      </c>
      <c r="E25">
        <f>E22+visc_inc</f>
        <v>108.75</v>
      </c>
      <c r="F25">
        <f>ROUND(Base_Visc*pH_slope + pH_intcpt, 3)</f>
        <v>5.4349999999999996</v>
      </c>
      <c r="G25">
        <f>a_spread*(Base_Visc-rng_spread)^2+max_spread</f>
        <v>1.3141516171819205</v>
      </c>
    </row>
    <row r="26" spans="1:11" x14ac:dyDescent="0.45">
      <c r="A26" t="s">
        <v>12</v>
      </c>
      <c r="B26">
        <v>1</v>
      </c>
      <c r="C26">
        <f ca="1">ROUND(Base_Visc + (Spread+f_spread)*(RAND()-0.5)*visc_rand, 1)</f>
        <v>95.3</v>
      </c>
      <c r="D26">
        <f ca="1">ROUND(Base_pH + (RAND()-0.5)*pH_rand, 3)</f>
        <v>5.4429999999999996</v>
      </c>
      <c r="E26">
        <f>E23+visc_inc</f>
        <v>110</v>
      </c>
      <c r="F26">
        <f>ROUND(Base_Visc*pH_slope + pH_intcpt, 3)</f>
        <v>5.44</v>
      </c>
      <c r="G26">
        <f>a_spread*(Base_Visc-rng_spread)^2+max_spread</f>
        <v>1.48556269768391</v>
      </c>
    </row>
    <row r="27" spans="1:11" x14ac:dyDescent="0.45">
      <c r="A27" t="s">
        <v>12</v>
      </c>
      <c r="B27">
        <v>2</v>
      </c>
      <c r="C27">
        <f ca="1">ROUND(Base_Visc + (Spread+f_spread)*(RAND()-0.5)*visc_rand, 1)</f>
        <v>107.9</v>
      </c>
      <c r="D27">
        <f ca="1">ROUND(Base_pH + (RAND()-0.5)*pH_rand, 3)</f>
        <v>5.431</v>
      </c>
      <c r="E27">
        <f>E24+visc_inc</f>
        <v>110</v>
      </c>
      <c r="F27">
        <f>ROUND(Base_Visc*pH_slope + pH_intcpt, 3)</f>
        <v>5.44</v>
      </c>
      <c r="G27">
        <f>a_spread*(Base_Visc-rng_spread)^2+max_spread</f>
        <v>1.48556269768391</v>
      </c>
    </row>
    <row r="28" spans="1:11" x14ac:dyDescent="0.45">
      <c r="A28" t="s">
        <v>12</v>
      </c>
      <c r="B28">
        <v>3</v>
      </c>
      <c r="C28">
        <f ca="1">ROUND(Base_Visc + (Spread+f_spread)*(RAND()-0.5)*visc_rand, 1)</f>
        <v>111.9</v>
      </c>
      <c r="D28">
        <f ca="1">ROUND(Base_pH + (RAND()-0.5)*pH_rand, 3)</f>
        <v>5.4489999999999998</v>
      </c>
      <c r="E28">
        <f>E25+visc_inc</f>
        <v>110</v>
      </c>
      <c r="F28">
        <f>ROUND(Base_Visc*pH_slope + pH_intcpt, 3)</f>
        <v>5.44</v>
      </c>
      <c r="G28">
        <f>a_spread*(Base_Visc-rng_spread)^2+max_spread</f>
        <v>1.48556269768391</v>
      </c>
    </row>
    <row r="29" spans="1:11" x14ac:dyDescent="0.45">
      <c r="A29" t="s">
        <v>13</v>
      </c>
      <c r="B29">
        <v>1</v>
      </c>
      <c r="C29">
        <f ca="1">ROUND(Base_Visc + (Spread+f_spread)*(RAND()-0.5)*visc_rand, 1)</f>
        <v>97.9</v>
      </c>
      <c r="D29">
        <f ca="1">ROUND(Base_pH + (RAND()-0.5)*pH_rand, 3)</f>
        <v>5.4870000000000001</v>
      </c>
      <c r="E29">
        <f>E26+visc_inc</f>
        <v>111.25</v>
      </c>
      <c r="F29">
        <f>ROUND(Base_Visc*pH_slope + pH_intcpt, 3)</f>
        <v>5.4450000000000003</v>
      </c>
      <c r="G29">
        <f>a_spread*(Base_Visc-rng_spread)^2+max_spread</f>
        <v>1.6528925619834713</v>
      </c>
    </row>
    <row r="30" spans="1:11" x14ac:dyDescent="0.45">
      <c r="A30" t="s">
        <v>13</v>
      </c>
      <c r="B30">
        <v>2</v>
      </c>
      <c r="C30">
        <f ca="1">ROUND(Base_Visc + (Spread+f_spread)*(RAND()-0.5)*visc_rand, 1)</f>
        <v>117</v>
      </c>
      <c r="D30">
        <f ca="1">ROUND(Base_pH + (RAND()-0.5)*pH_rand, 3)</f>
        <v>5.4539999999999997</v>
      </c>
      <c r="E30">
        <f>E27+visc_inc</f>
        <v>111.25</v>
      </c>
      <c r="F30">
        <f>ROUND(Base_Visc*pH_slope + pH_intcpt, 3)</f>
        <v>5.4450000000000003</v>
      </c>
      <c r="G30">
        <f>a_spread*(Base_Visc-rng_spread)^2+max_spread</f>
        <v>1.6528925619834713</v>
      </c>
    </row>
    <row r="31" spans="1:11" x14ac:dyDescent="0.45">
      <c r="A31" t="s">
        <v>13</v>
      </c>
      <c r="B31">
        <v>3</v>
      </c>
      <c r="C31">
        <f ca="1">ROUND(Base_Visc + (Spread+f_spread)*(RAND()-0.5)*visc_rand, 1)</f>
        <v>114.3</v>
      </c>
      <c r="D31">
        <f ca="1">ROUND(Base_pH + (RAND()-0.5)*pH_rand, 3)</f>
        <v>5.4080000000000004</v>
      </c>
      <c r="E31">
        <f>E28+visc_inc</f>
        <v>111.25</v>
      </c>
      <c r="F31">
        <f>ROUND(Base_Visc*pH_slope + pH_intcpt, 3)</f>
        <v>5.4450000000000003</v>
      </c>
      <c r="G31">
        <f>a_spread*(Base_Visc-rng_spread)^2+max_spread</f>
        <v>1.6528925619834713</v>
      </c>
    </row>
    <row r="32" spans="1:11" x14ac:dyDescent="0.45">
      <c r="A32" t="s">
        <v>14</v>
      </c>
      <c r="B32">
        <v>1</v>
      </c>
      <c r="C32">
        <f ca="1">ROUND(Base_Visc + (Spread+f_spread)*(RAND()-0.5)*visc_rand, 1)</f>
        <v>116.2</v>
      </c>
      <c r="D32">
        <f ca="1">ROUND(Base_pH + (RAND()-0.5)*pH_rand, 3)</f>
        <v>5.4269999999999996</v>
      </c>
      <c r="E32">
        <f>E29+visc_inc</f>
        <v>112.5</v>
      </c>
      <c r="F32">
        <f>ROUND(Base_Visc*pH_slope + pH_intcpt, 3)</f>
        <v>5.4509999999999996</v>
      </c>
      <c r="G32">
        <f>a_spread*(Base_Visc-rng_spread)^2+max_spread</f>
        <v>1.8161412100806045</v>
      </c>
    </row>
    <row r="33" spans="1:7" x14ac:dyDescent="0.45">
      <c r="A33" t="s">
        <v>14</v>
      </c>
      <c r="B33">
        <v>2</v>
      </c>
      <c r="C33">
        <f ca="1">ROUND(Base_Visc + (Spread+f_spread)*(RAND()-0.5)*visc_rand, 1)</f>
        <v>104.8</v>
      </c>
      <c r="D33">
        <f ca="1">ROUND(Base_pH + (RAND()-0.5)*pH_rand, 3)</f>
        <v>5.4119999999999999</v>
      </c>
      <c r="E33">
        <f>E30+visc_inc</f>
        <v>112.5</v>
      </c>
      <c r="F33">
        <f>ROUND(Base_Visc*pH_slope + pH_intcpt, 3)</f>
        <v>5.4509999999999996</v>
      </c>
      <c r="G33">
        <f>a_spread*(Base_Visc-rng_spread)^2+max_spread</f>
        <v>1.8161412100806045</v>
      </c>
    </row>
    <row r="34" spans="1:7" x14ac:dyDescent="0.45">
      <c r="A34" t="s">
        <v>14</v>
      </c>
      <c r="B34">
        <v>3</v>
      </c>
      <c r="C34">
        <f ca="1">ROUND(Base_Visc + (Spread+f_spread)*(RAND()-0.5)*visc_rand, 1)</f>
        <v>123.9</v>
      </c>
      <c r="D34">
        <f ca="1">ROUND(Base_pH + (RAND()-0.5)*pH_rand, 3)</f>
        <v>5.4530000000000003</v>
      </c>
      <c r="E34">
        <f>E31+visc_inc</f>
        <v>112.5</v>
      </c>
      <c r="F34">
        <f>ROUND(Base_Visc*pH_slope + pH_intcpt, 3)</f>
        <v>5.4509999999999996</v>
      </c>
      <c r="G34">
        <f>a_spread*(Base_Visc-rng_spread)^2+max_spread</f>
        <v>1.8161412100806045</v>
      </c>
    </row>
    <row r="35" spans="1:7" x14ac:dyDescent="0.45">
      <c r="A35" t="s">
        <v>15</v>
      </c>
      <c r="B35">
        <v>1</v>
      </c>
      <c r="C35">
        <f ca="1">ROUND(Base_Visc + (Spread+f_spread)*(RAND()-0.5)*visc_rand, 1)</f>
        <v>126.7</v>
      </c>
      <c r="D35">
        <f ca="1">ROUND(Base_pH + (RAND()-0.5)*pH_rand, 3)</f>
        <v>5.4249999999999998</v>
      </c>
      <c r="E35">
        <f>E32+visc_inc</f>
        <v>113.75</v>
      </c>
      <c r="F35">
        <f>ROUND(Base_Visc*pH_slope + pH_intcpt, 3)</f>
        <v>5.4560000000000004</v>
      </c>
      <c r="G35">
        <f>a_spread*(Base_Visc-rng_spread)^2+max_spread</f>
        <v>1.975308641975309</v>
      </c>
    </row>
    <row r="36" spans="1:7" x14ac:dyDescent="0.45">
      <c r="A36" t="s">
        <v>15</v>
      </c>
      <c r="B36">
        <v>2</v>
      </c>
      <c r="C36">
        <f ca="1">ROUND(Base_Visc + (Spread+f_spread)*(RAND()-0.5)*visc_rand, 1)</f>
        <v>125.3</v>
      </c>
      <c r="D36">
        <f ca="1">ROUND(Base_pH + (RAND()-0.5)*pH_rand, 3)</f>
        <v>5.4580000000000002</v>
      </c>
      <c r="E36">
        <f>E33+visc_inc</f>
        <v>113.75</v>
      </c>
      <c r="F36">
        <f>ROUND(Base_Visc*pH_slope + pH_intcpt, 3)</f>
        <v>5.4560000000000004</v>
      </c>
      <c r="G36">
        <f>a_spread*(Base_Visc-rng_spread)^2+max_spread</f>
        <v>1.975308641975309</v>
      </c>
    </row>
    <row r="37" spans="1:7" x14ac:dyDescent="0.45">
      <c r="A37" t="s">
        <v>15</v>
      </c>
      <c r="B37">
        <v>3</v>
      </c>
      <c r="C37">
        <f ca="1">ROUND(Base_Visc + (Spread+f_spread)*(RAND()-0.5)*visc_rand, 1)</f>
        <v>106.2</v>
      </c>
      <c r="D37">
        <f ca="1">ROUND(Base_pH + (RAND()-0.5)*pH_rand, 3)</f>
        <v>5.4089999999999998</v>
      </c>
      <c r="E37">
        <f>E34+visc_inc</f>
        <v>113.75</v>
      </c>
      <c r="F37">
        <f>ROUND(Base_Visc*pH_slope + pH_intcpt, 3)</f>
        <v>5.4560000000000004</v>
      </c>
      <c r="G37">
        <f>a_spread*(Base_Visc-rng_spread)^2+max_spread</f>
        <v>1.975308641975309</v>
      </c>
    </row>
    <row r="38" spans="1:7" x14ac:dyDescent="0.45">
      <c r="A38" t="s">
        <v>16</v>
      </c>
      <c r="B38">
        <v>1</v>
      </c>
      <c r="C38">
        <f ca="1">ROUND(Base_Visc + (Spread+f_spread)*(RAND()-0.5)*visc_rand, 1)</f>
        <v>100.7</v>
      </c>
      <c r="D38">
        <f ca="1">ROUND(Base_pH + (RAND()-0.5)*pH_rand, 3)</f>
        <v>5.5019999999999998</v>
      </c>
      <c r="E38">
        <f>E35+visc_inc</f>
        <v>115</v>
      </c>
      <c r="F38">
        <f>ROUND(Base_Visc*pH_slope + pH_intcpt, 3)</f>
        <v>5.4610000000000003</v>
      </c>
      <c r="G38">
        <f>a_spread*(Base_Visc-rng_spread)^2+max_spread</f>
        <v>2.1303948576675853</v>
      </c>
    </row>
    <row r="39" spans="1:7" x14ac:dyDescent="0.45">
      <c r="A39" t="s">
        <v>16</v>
      </c>
      <c r="B39">
        <v>2</v>
      </c>
      <c r="C39">
        <f ca="1">ROUND(Base_Visc + (Spread+f_spread)*(RAND()-0.5)*visc_rand, 1)</f>
        <v>104.3</v>
      </c>
      <c r="D39">
        <f ca="1">ROUND(Base_pH + (RAND()-0.5)*pH_rand, 3)</f>
        <v>5.4320000000000004</v>
      </c>
      <c r="E39">
        <f>E36+visc_inc</f>
        <v>115</v>
      </c>
      <c r="F39">
        <f>ROUND(Base_Visc*pH_slope + pH_intcpt, 3)</f>
        <v>5.4610000000000003</v>
      </c>
      <c r="G39">
        <f>a_spread*(Base_Visc-rng_spread)^2+max_spread</f>
        <v>2.1303948576675853</v>
      </c>
    </row>
    <row r="40" spans="1:7" x14ac:dyDescent="0.45">
      <c r="A40" t="s">
        <v>16</v>
      </c>
      <c r="B40">
        <v>3</v>
      </c>
      <c r="C40">
        <f ca="1">ROUND(Base_Visc + (Spread+f_spread)*(RAND()-0.5)*visc_rand, 1)</f>
        <v>128.9</v>
      </c>
      <c r="D40">
        <f ca="1">ROUND(Base_pH + (RAND()-0.5)*pH_rand, 3)</f>
        <v>5.4269999999999996</v>
      </c>
      <c r="E40">
        <f>E37+visc_inc</f>
        <v>115</v>
      </c>
      <c r="F40">
        <f>ROUND(Base_Visc*pH_slope + pH_intcpt, 3)</f>
        <v>5.4610000000000003</v>
      </c>
      <c r="G40">
        <f>a_spread*(Base_Visc-rng_spread)^2+max_spread</f>
        <v>2.1303948576675853</v>
      </c>
    </row>
    <row r="41" spans="1:7" x14ac:dyDescent="0.45">
      <c r="A41" t="s">
        <v>17</v>
      </c>
      <c r="B41">
        <v>1</v>
      </c>
      <c r="C41">
        <f ca="1">ROUND(Base_Visc + (Spread+f_spread)*(RAND()-0.5)*visc_rand, 1)</f>
        <v>97.1</v>
      </c>
      <c r="D41">
        <f ca="1">ROUND(Base_pH + (RAND()-0.5)*pH_rand, 3)</f>
        <v>5.4770000000000003</v>
      </c>
      <c r="E41">
        <f>E38+visc_inc</f>
        <v>116.25</v>
      </c>
      <c r="F41">
        <f>ROUND(Base_Visc*pH_slope + pH_intcpt, 3)</f>
        <v>5.4660000000000002</v>
      </c>
      <c r="G41">
        <f>a_spread*(Base_Visc-rng_spread)^2+max_spread</f>
        <v>2.281399857157433</v>
      </c>
    </row>
    <row r="42" spans="1:7" x14ac:dyDescent="0.45">
      <c r="A42" t="s">
        <v>17</v>
      </c>
      <c r="B42">
        <v>2</v>
      </c>
      <c r="C42">
        <f ca="1">ROUND(Base_Visc + (Spread+f_spread)*(RAND()-0.5)*visc_rand, 1)</f>
        <v>134</v>
      </c>
      <c r="D42">
        <f ca="1">ROUND(Base_pH + (RAND()-0.5)*pH_rand, 3)</f>
        <v>5.46</v>
      </c>
      <c r="E42">
        <f>E39+visc_inc</f>
        <v>116.25</v>
      </c>
      <c r="F42">
        <f>ROUND(Base_Visc*pH_slope + pH_intcpt, 3)</f>
        <v>5.4660000000000002</v>
      </c>
      <c r="G42">
        <f>a_spread*(Base_Visc-rng_spread)^2+max_spread</f>
        <v>2.281399857157433</v>
      </c>
    </row>
    <row r="43" spans="1:7" x14ac:dyDescent="0.45">
      <c r="A43" t="s">
        <v>17</v>
      </c>
      <c r="B43">
        <v>3</v>
      </c>
      <c r="C43">
        <f ca="1">ROUND(Base_Visc + (Spread+f_spread)*(RAND()-0.5)*visc_rand, 1)</f>
        <v>113.3</v>
      </c>
      <c r="D43">
        <f ca="1">ROUND(Base_pH + (RAND()-0.5)*pH_rand, 3)</f>
        <v>5.5140000000000002</v>
      </c>
      <c r="E43">
        <f>E40+visc_inc</f>
        <v>116.25</v>
      </c>
      <c r="F43">
        <f>ROUND(Base_Visc*pH_slope + pH_intcpt, 3)</f>
        <v>5.4660000000000002</v>
      </c>
      <c r="G43">
        <f>a_spread*(Base_Visc-rng_spread)^2+max_spread</f>
        <v>2.281399857157433</v>
      </c>
    </row>
    <row r="44" spans="1:7" x14ac:dyDescent="0.45">
      <c r="A44" t="s">
        <v>18</v>
      </c>
      <c r="B44">
        <v>1</v>
      </c>
      <c r="C44">
        <f ca="1">ROUND(Base_Visc + (Spread+f_spread)*(RAND()-0.5)*visc_rand, 1)</f>
        <v>131.80000000000001</v>
      </c>
      <c r="D44">
        <f ca="1">ROUND(Base_pH + (RAND()-0.5)*pH_rand, 3)</f>
        <v>5.4749999999999996</v>
      </c>
      <c r="E44">
        <f>E41+visc_inc</f>
        <v>117.5</v>
      </c>
      <c r="F44">
        <f>ROUND(Base_Visc*pH_slope + pH_intcpt, 3)</f>
        <v>5.4710000000000001</v>
      </c>
      <c r="G44">
        <f>a_spread*(Base_Visc-rng_spread)^2+max_spread</f>
        <v>2.4283236404448529</v>
      </c>
    </row>
    <row r="45" spans="1:7" x14ac:dyDescent="0.45">
      <c r="A45" t="s">
        <v>18</v>
      </c>
      <c r="B45">
        <v>2</v>
      </c>
      <c r="C45">
        <f ca="1">ROUND(Base_Visc + (Spread+f_spread)*(RAND()-0.5)*visc_rand, 1)</f>
        <v>137.5</v>
      </c>
      <c r="D45">
        <f ca="1">ROUND(Base_pH + (RAND()-0.5)*pH_rand, 3)</f>
        <v>5.5030000000000001</v>
      </c>
      <c r="E45">
        <f>E42+visc_inc</f>
        <v>117.5</v>
      </c>
      <c r="F45">
        <f>ROUND(Base_Visc*pH_slope + pH_intcpt, 3)</f>
        <v>5.4710000000000001</v>
      </c>
      <c r="G45">
        <f>a_spread*(Base_Visc-rng_spread)^2+max_spread</f>
        <v>2.4283236404448529</v>
      </c>
    </row>
    <row r="46" spans="1:7" x14ac:dyDescent="0.45">
      <c r="A46" t="s">
        <v>18</v>
      </c>
      <c r="B46">
        <v>3</v>
      </c>
      <c r="C46">
        <f ca="1">ROUND(Base_Visc + (Spread+f_spread)*(RAND()-0.5)*visc_rand, 1)</f>
        <v>137.1</v>
      </c>
      <c r="D46">
        <f ca="1">ROUND(Base_pH + (RAND()-0.5)*pH_rand, 3)</f>
        <v>5.4889999999999999</v>
      </c>
      <c r="E46">
        <f>E43+visc_inc</f>
        <v>117.5</v>
      </c>
      <c r="F46">
        <f>ROUND(Base_Visc*pH_slope + pH_intcpt, 3)</f>
        <v>5.4710000000000001</v>
      </c>
      <c r="G46">
        <f>a_spread*(Base_Visc-rng_spread)^2+max_spread</f>
        <v>2.4283236404448529</v>
      </c>
    </row>
    <row r="47" spans="1:7" x14ac:dyDescent="0.45">
      <c r="A47" t="s">
        <v>19</v>
      </c>
      <c r="B47">
        <v>1</v>
      </c>
      <c r="C47">
        <f ca="1">ROUND(Base_Visc + (Spread+f_spread)*(RAND()-0.5)*visc_rand, 1)</f>
        <v>121.8</v>
      </c>
      <c r="D47">
        <f ca="1">ROUND(Base_pH + (RAND()-0.5)*pH_rand, 3)</f>
        <v>5.5140000000000002</v>
      </c>
      <c r="E47">
        <f>E44+visc_inc</f>
        <v>118.75</v>
      </c>
      <c r="F47">
        <f>ROUND(Base_Visc*pH_slope + pH_intcpt, 3)</f>
        <v>5.476</v>
      </c>
      <c r="G47">
        <f>a_spread*(Base_Visc-rng_spread)^2+max_spread</f>
        <v>2.5711662075298443</v>
      </c>
    </row>
    <row r="48" spans="1:7" x14ac:dyDescent="0.45">
      <c r="A48" t="s">
        <v>19</v>
      </c>
      <c r="B48">
        <v>2</v>
      </c>
      <c r="C48">
        <f ca="1">ROUND(Base_Visc + (Spread+f_spread)*(RAND()-0.5)*visc_rand, 1)</f>
        <v>123</v>
      </c>
      <c r="D48">
        <f ca="1">ROUND(Base_pH + (RAND()-0.5)*pH_rand, 3)</f>
        <v>5.5190000000000001</v>
      </c>
      <c r="E48">
        <f>E45+visc_inc</f>
        <v>118.75</v>
      </c>
      <c r="F48">
        <f>ROUND(Base_Visc*pH_slope + pH_intcpt, 3)</f>
        <v>5.476</v>
      </c>
      <c r="G48">
        <f>a_spread*(Base_Visc-rng_spread)^2+max_spread</f>
        <v>2.5711662075298443</v>
      </c>
    </row>
    <row r="49" spans="1:7" x14ac:dyDescent="0.45">
      <c r="A49" t="s">
        <v>19</v>
      </c>
      <c r="B49">
        <v>3</v>
      </c>
      <c r="C49">
        <f ca="1">ROUND(Base_Visc + (Spread+f_spread)*(RAND()-0.5)*visc_rand, 1)</f>
        <v>106</v>
      </c>
      <c r="D49">
        <f ca="1">ROUND(Base_pH + (RAND()-0.5)*pH_rand, 3)</f>
        <v>5.4610000000000003</v>
      </c>
      <c r="E49">
        <f>E46+visc_inc</f>
        <v>118.75</v>
      </c>
      <c r="F49">
        <f>ROUND(Base_Visc*pH_slope + pH_intcpt, 3)</f>
        <v>5.476</v>
      </c>
      <c r="G49">
        <f>a_spread*(Base_Visc-rng_spread)^2+max_spread</f>
        <v>2.5711662075298443</v>
      </c>
    </row>
    <row r="50" spans="1:7" x14ac:dyDescent="0.45">
      <c r="A50" t="s">
        <v>20</v>
      </c>
      <c r="B50">
        <v>1</v>
      </c>
      <c r="C50">
        <f ca="1">ROUND(Base_Visc + (Spread+f_spread)*(RAND()-0.5)*visc_rand, 1)</f>
        <v>136.1</v>
      </c>
      <c r="D50">
        <f ca="1">ROUND(Base_pH + (RAND()-0.5)*pH_rand, 3)</f>
        <v>5.4740000000000002</v>
      </c>
      <c r="E50">
        <f>E47+visc_inc</f>
        <v>120</v>
      </c>
      <c r="F50">
        <f>ROUND(Base_Visc*pH_slope + pH_intcpt, 3)</f>
        <v>5.4809999999999999</v>
      </c>
      <c r="G50">
        <f>a_spread*(Base_Visc-rng_spread)^2+max_spread</f>
        <v>2.709927558412407</v>
      </c>
    </row>
    <row r="51" spans="1:7" x14ac:dyDescent="0.45">
      <c r="A51" t="s">
        <v>20</v>
      </c>
      <c r="B51">
        <v>2</v>
      </c>
      <c r="C51">
        <f ca="1">ROUND(Base_Visc + (Spread+f_spread)*(RAND()-0.5)*visc_rand, 1)</f>
        <v>140.5</v>
      </c>
      <c r="D51">
        <f ca="1">ROUND(Base_pH + (RAND()-0.5)*pH_rand, 3)</f>
        <v>5.4859999999999998</v>
      </c>
      <c r="E51">
        <f>E48+visc_inc</f>
        <v>120</v>
      </c>
      <c r="F51">
        <f>ROUND(Base_Visc*pH_slope + pH_intcpt, 3)</f>
        <v>5.4809999999999999</v>
      </c>
      <c r="G51">
        <f>a_spread*(Base_Visc-rng_spread)^2+max_spread</f>
        <v>2.709927558412407</v>
      </c>
    </row>
    <row r="52" spans="1:7" x14ac:dyDescent="0.45">
      <c r="A52" t="s">
        <v>20</v>
      </c>
      <c r="B52">
        <v>3</v>
      </c>
      <c r="C52">
        <f ca="1">ROUND(Base_Visc + (Spread+f_spread)*(RAND()-0.5)*visc_rand, 1)</f>
        <v>136.19999999999999</v>
      </c>
      <c r="D52">
        <f ca="1">ROUND(Base_pH + (RAND()-0.5)*pH_rand, 3)</f>
        <v>5.44</v>
      </c>
      <c r="E52">
        <f>E49+visc_inc</f>
        <v>120</v>
      </c>
      <c r="F52">
        <f>ROUND(Base_Visc*pH_slope + pH_intcpt, 3)</f>
        <v>5.4809999999999999</v>
      </c>
      <c r="G52">
        <f>a_spread*(Base_Visc-rng_spread)^2+max_spread</f>
        <v>2.709927558412407</v>
      </c>
    </row>
    <row r="53" spans="1:7" x14ac:dyDescent="0.45">
      <c r="A53" t="s">
        <v>21</v>
      </c>
      <c r="B53">
        <v>1</v>
      </c>
      <c r="C53">
        <f ca="1">ROUND(Base_Visc + (Spread+f_spread)*(RAND()-0.5)*visc_rand, 1)</f>
        <v>134.4</v>
      </c>
      <c r="D53">
        <f ca="1">ROUND(Base_pH + (RAND()-0.5)*pH_rand, 3)</f>
        <v>5.4429999999999996</v>
      </c>
      <c r="E53">
        <f>E50+visc_inc</f>
        <v>121.25</v>
      </c>
      <c r="F53">
        <f>ROUND(Base_Visc*pH_slope + pH_intcpt, 3)</f>
        <v>5.4859999999999998</v>
      </c>
      <c r="G53">
        <f>a_spread*(Base_Visc-rng_spread)^2+max_spread</f>
        <v>2.8446076930925419</v>
      </c>
    </row>
    <row r="54" spans="1:7" x14ac:dyDescent="0.45">
      <c r="A54" t="s">
        <v>21</v>
      </c>
      <c r="B54">
        <v>2</v>
      </c>
      <c r="C54">
        <f ca="1">ROUND(Base_Visc + (Spread+f_spread)*(RAND()-0.5)*visc_rand, 1)</f>
        <v>121</v>
      </c>
      <c r="D54">
        <f ca="1">ROUND(Base_pH + (RAND()-0.5)*pH_rand, 3)</f>
        <v>5.5129999999999999</v>
      </c>
      <c r="E54">
        <f>E51+visc_inc</f>
        <v>121.25</v>
      </c>
      <c r="F54">
        <f>ROUND(Base_Visc*pH_slope + pH_intcpt, 3)</f>
        <v>5.4859999999999998</v>
      </c>
      <c r="G54">
        <f>a_spread*(Base_Visc-rng_spread)^2+max_spread</f>
        <v>2.8446076930925419</v>
      </c>
    </row>
    <row r="55" spans="1:7" x14ac:dyDescent="0.45">
      <c r="A55" t="s">
        <v>21</v>
      </c>
      <c r="B55">
        <v>3</v>
      </c>
      <c r="C55">
        <f ca="1">ROUND(Base_Visc + (Spread+f_spread)*(RAND()-0.5)*visc_rand, 1)</f>
        <v>121.4</v>
      </c>
      <c r="D55">
        <f ca="1">ROUND(Base_pH + (RAND()-0.5)*pH_rand, 3)</f>
        <v>5.4610000000000003</v>
      </c>
      <c r="E55">
        <f>E52+visc_inc</f>
        <v>121.25</v>
      </c>
      <c r="F55">
        <f>ROUND(Base_Visc*pH_slope + pH_intcpt, 3)</f>
        <v>5.4859999999999998</v>
      </c>
      <c r="G55">
        <f>a_spread*(Base_Visc-rng_spread)^2+max_spread</f>
        <v>2.8446076930925419</v>
      </c>
    </row>
    <row r="56" spans="1:7" x14ac:dyDescent="0.45">
      <c r="A56" t="s">
        <v>22</v>
      </c>
      <c r="B56">
        <v>1</v>
      </c>
      <c r="C56">
        <f ca="1">ROUND(Base_Visc + (Spread+f_spread)*(RAND()-0.5)*visc_rand, 1)</f>
        <v>110.1</v>
      </c>
      <c r="D56">
        <f ca="1">ROUND(Base_pH + (RAND()-0.5)*pH_rand, 3)</f>
        <v>5.5330000000000004</v>
      </c>
      <c r="E56">
        <f>E53+visc_inc</f>
        <v>122.5</v>
      </c>
      <c r="F56">
        <f>ROUND(Base_Visc*pH_slope + pH_intcpt, 3)</f>
        <v>5.4909999999999997</v>
      </c>
      <c r="G56">
        <f>a_spread*(Base_Visc-rng_spread)^2+max_spread</f>
        <v>2.9752066115702482</v>
      </c>
    </row>
    <row r="57" spans="1:7" x14ac:dyDescent="0.45">
      <c r="A57" t="s">
        <v>22</v>
      </c>
      <c r="B57">
        <v>2</v>
      </c>
      <c r="C57">
        <f ca="1">ROUND(Base_Visc + (Spread+f_spread)*(RAND()-0.5)*visc_rand, 1)</f>
        <v>139.19999999999999</v>
      </c>
      <c r="D57">
        <f ca="1">ROUND(Base_pH + (RAND()-0.5)*pH_rand, 3)</f>
        <v>5.4790000000000001</v>
      </c>
      <c r="E57">
        <f>E54+visc_inc</f>
        <v>122.5</v>
      </c>
      <c r="F57">
        <f>ROUND(Base_Visc*pH_slope + pH_intcpt, 3)</f>
        <v>5.4909999999999997</v>
      </c>
      <c r="G57">
        <f>a_spread*(Base_Visc-rng_spread)^2+max_spread</f>
        <v>2.9752066115702482</v>
      </c>
    </row>
    <row r="58" spans="1:7" x14ac:dyDescent="0.45">
      <c r="A58" t="s">
        <v>22</v>
      </c>
      <c r="B58">
        <v>3</v>
      </c>
      <c r="C58">
        <f ca="1">ROUND(Base_Visc + (Spread+f_spread)*(RAND()-0.5)*visc_rand, 1)</f>
        <v>110.9</v>
      </c>
      <c r="D58">
        <f ca="1">ROUND(Base_pH + (RAND()-0.5)*pH_rand, 3)</f>
        <v>5.468</v>
      </c>
      <c r="E58">
        <f>E55+visc_inc</f>
        <v>122.5</v>
      </c>
      <c r="F58">
        <f>ROUND(Base_Visc*pH_slope + pH_intcpt, 3)</f>
        <v>5.4909999999999997</v>
      </c>
      <c r="G58">
        <f>a_spread*(Base_Visc-rng_spread)^2+max_spread</f>
        <v>2.9752066115702482</v>
      </c>
    </row>
    <row r="59" spans="1:7" x14ac:dyDescent="0.45">
      <c r="A59" t="s">
        <v>23</v>
      </c>
      <c r="B59">
        <v>1</v>
      </c>
      <c r="C59">
        <f ca="1">ROUND(Base_Visc + (Spread+f_spread)*(RAND()-0.5)*visc_rand, 1)</f>
        <v>121.7</v>
      </c>
      <c r="D59">
        <f ca="1">ROUND(Base_pH + (RAND()-0.5)*pH_rand, 3)</f>
        <v>5.492</v>
      </c>
      <c r="E59">
        <f>E56+visc_inc</f>
        <v>123.75</v>
      </c>
      <c r="F59">
        <f>ROUND(Base_Visc*pH_slope + pH_intcpt, 3)</f>
        <v>5.4960000000000004</v>
      </c>
      <c r="G59">
        <f>a_spread*(Base_Visc-rng_spread)^2+max_spread</f>
        <v>3.1017243138455264</v>
      </c>
    </row>
    <row r="60" spans="1:7" x14ac:dyDescent="0.45">
      <c r="A60" t="s">
        <v>23</v>
      </c>
      <c r="B60">
        <v>2</v>
      </c>
      <c r="C60">
        <f ca="1">ROUND(Base_Visc + (Spread+f_spread)*(RAND()-0.5)*visc_rand, 1)</f>
        <v>123.6</v>
      </c>
      <c r="D60">
        <f ca="1">ROUND(Base_pH + (RAND()-0.5)*pH_rand, 3)</f>
        <v>5.4480000000000004</v>
      </c>
      <c r="E60">
        <f>E57+visc_inc</f>
        <v>123.75</v>
      </c>
      <c r="F60">
        <f>ROUND(Base_Visc*pH_slope + pH_intcpt, 3)</f>
        <v>5.4960000000000004</v>
      </c>
      <c r="G60">
        <f>a_spread*(Base_Visc-rng_spread)^2+max_spread</f>
        <v>3.1017243138455264</v>
      </c>
    </row>
    <row r="61" spans="1:7" x14ac:dyDescent="0.45">
      <c r="A61" t="s">
        <v>23</v>
      </c>
      <c r="B61">
        <v>3</v>
      </c>
      <c r="C61">
        <f ca="1">ROUND(Base_Visc + (Spread+f_spread)*(RAND()-0.5)*visc_rand, 1)</f>
        <v>119.7</v>
      </c>
      <c r="D61">
        <f ca="1">ROUND(Base_pH + (RAND()-0.5)*pH_rand, 3)</f>
        <v>5.5119999999999996</v>
      </c>
      <c r="E61">
        <f>E58+visc_inc</f>
        <v>123.75</v>
      </c>
      <c r="F61">
        <f>ROUND(Base_Visc*pH_slope + pH_intcpt, 3)</f>
        <v>5.4960000000000004</v>
      </c>
      <c r="G61">
        <f>a_spread*(Base_Visc-rng_spread)^2+max_spread</f>
        <v>3.1017243138455264</v>
      </c>
    </row>
    <row r="62" spans="1:7" x14ac:dyDescent="0.45">
      <c r="A62" t="s">
        <v>24</v>
      </c>
      <c r="B62">
        <v>1</v>
      </c>
      <c r="C62">
        <f ca="1">ROUND(Base_Visc + (Spread+f_spread)*(RAND()-0.5)*visc_rand, 1)</f>
        <v>124.8</v>
      </c>
      <c r="D62">
        <f ca="1">ROUND(Base_pH + (RAND()-0.5)*pH_rand, 3)</f>
        <v>5.516</v>
      </c>
      <c r="E62">
        <f>E59+visc_inc</f>
        <v>125</v>
      </c>
      <c r="F62">
        <f>ROUND(Base_Visc*pH_slope + pH_intcpt, 3)</f>
        <v>5.5010000000000003</v>
      </c>
      <c r="G62">
        <f>a_spread*(Base_Visc-rng_spread)^2+max_spread</f>
        <v>3.2241607999183759</v>
      </c>
    </row>
    <row r="63" spans="1:7" x14ac:dyDescent="0.45">
      <c r="A63" t="s">
        <v>24</v>
      </c>
      <c r="B63">
        <v>2</v>
      </c>
      <c r="C63">
        <f ca="1">ROUND(Base_Visc + (Spread+f_spread)*(RAND()-0.5)*visc_rand, 1)</f>
        <v>130.19999999999999</v>
      </c>
      <c r="D63">
        <f ca="1">ROUND(Base_pH + (RAND()-0.5)*pH_rand, 3)</f>
        <v>5.4749999999999996</v>
      </c>
      <c r="E63">
        <f>E60+visc_inc</f>
        <v>125</v>
      </c>
      <c r="F63">
        <f>ROUND(Base_Visc*pH_slope + pH_intcpt, 3)</f>
        <v>5.5010000000000003</v>
      </c>
      <c r="G63">
        <f>a_spread*(Base_Visc-rng_spread)^2+max_spread</f>
        <v>3.2241607999183759</v>
      </c>
    </row>
    <row r="64" spans="1:7" x14ac:dyDescent="0.45">
      <c r="A64" t="s">
        <v>24</v>
      </c>
      <c r="B64">
        <v>3</v>
      </c>
      <c r="C64">
        <f ca="1">ROUND(Base_Visc + (Spread+f_spread)*(RAND()-0.5)*visc_rand, 1)</f>
        <v>105</v>
      </c>
      <c r="D64">
        <f ca="1">ROUND(Base_pH + (RAND()-0.5)*pH_rand, 3)</f>
        <v>5.4550000000000001</v>
      </c>
      <c r="E64">
        <f>E61+visc_inc</f>
        <v>125</v>
      </c>
      <c r="F64">
        <f>ROUND(Base_Visc*pH_slope + pH_intcpt, 3)</f>
        <v>5.5010000000000003</v>
      </c>
      <c r="G64">
        <f>a_spread*(Base_Visc-rng_spread)^2+max_spread</f>
        <v>3.2241607999183759</v>
      </c>
    </row>
    <row r="65" spans="1:7" x14ac:dyDescent="0.45">
      <c r="A65" t="s">
        <v>25</v>
      </c>
      <c r="B65">
        <v>1</v>
      </c>
      <c r="C65">
        <f ca="1">ROUND(Base_Visc + (Spread+f_spread)*(RAND()-0.5)*visc_rand, 1)</f>
        <v>134.1</v>
      </c>
      <c r="D65">
        <f ca="1">ROUND(Base_pH + (RAND()-0.5)*pH_rand, 3)</f>
        <v>5.5030000000000001</v>
      </c>
      <c r="E65">
        <f>E62+visc_inc</f>
        <v>126.25</v>
      </c>
      <c r="F65">
        <f>ROUND(Base_Visc*pH_slope + pH_intcpt, 3)</f>
        <v>5.5060000000000002</v>
      </c>
      <c r="G65">
        <f>a_spread*(Base_Visc-rng_spread)^2+max_spread</f>
        <v>3.3425160697887972</v>
      </c>
    </row>
    <row r="66" spans="1:7" x14ac:dyDescent="0.45">
      <c r="A66" t="s">
        <v>25</v>
      </c>
      <c r="B66">
        <v>2</v>
      </c>
      <c r="C66">
        <f ca="1">ROUND(Base_Visc + (Spread+f_spread)*(RAND()-0.5)*visc_rand, 1)</f>
        <v>109.7</v>
      </c>
      <c r="D66">
        <f ca="1">ROUND(Base_pH + (RAND()-0.5)*pH_rand, 3)</f>
        <v>5.4729999999999999</v>
      </c>
      <c r="E66">
        <f>E63+visc_inc</f>
        <v>126.25</v>
      </c>
      <c r="F66">
        <f>ROUND(Base_Visc*pH_slope + pH_intcpt, 3)</f>
        <v>5.5060000000000002</v>
      </c>
      <c r="G66">
        <f>a_spread*(Base_Visc-rng_spread)^2+max_spread</f>
        <v>3.3425160697887972</v>
      </c>
    </row>
    <row r="67" spans="1:7" x14ac:dyDescent="0.45">
      <c r="A67" t="s">
        <v>25</v>
      </c>
      <c r="B67">
        <v>3</v>
      </c>
      <c r="C67">
        <f ca="1">ROUND(Base_Visc + (Spread+f_spread)*(RAND()-0.5)*visc_rand, 1)</f>
        <v>132.80000000000001</v>
      </c>
      <c r="D67">
        <f ca="1">ROUND(Base_pH + (RAND()-0.5)*pH_rand, 3)</f>
        <v>5.532</v>
      </c>
      <c r="E67">
        <f>E64+visc_inc</f>
        <v>126.25</v>
      </c>
      <c r="F67">
        <f>ROUND(Base_Visc*pH_slope + pH_intcpt, 3)</f>
        <v>5.5060000000000002</v>
      </c>
      <c r="G67">
        <f>a_spread*(Base_Visc-rng_spread)^2+max_spread</f>
        <v>3.3425160697887972</v>
      </c>
    </row>
    <row r="68" spans="1:7" x14ac:dyDescent="0.45">
      <c r="A68" t="s">
        <v>26</v>
      </c>
      <c r="B68">
        <v>1</v>
      </c>
      <c r="C68">
        <f ca="1">ROUND(Base_Visc + (Spread+f_spread)*(RAND()-0.5)*visc_rand, 1)</f>
        <v>113.3</v>
      </c>
      <c r="D68">
        <f ca="1">ROUND(Base_pH + (RAND()-0.5)*pH_rand, 3)</f>
        <v>5.5439999999999996</v>
      </c>
      <c r="E68">
        <f>E65+visc_inc</f>
        <v>127.5</v>
      </c>
      <c r="F68">
        <f>ROUND(Base_Visc*pH_slope + pH_intcpt, 3)</f>
        <v>5.5110000000000001</v>
      </c>
      <c r="G68">
        <f>a_spread*(Base_Visc-rng_spread)^2+max_spread</f>
        <v>3.4567901234567904</v>
      </c>
    </row>
    <row r="69" spans="1:7" x14ac:dyDescent="0.45">
      <c r="A69" t="s">
        <v>26</v>
      </c>
      <c r="B69">
        <v>2</v>
      </c>
      <c r="C69">
        <f ca="1">ROUND(Base_Visc + (Spread+f_spread)*(RAND()-0.5)*visc_rand, 1)</f>
        <v>109.9</v>
      </c>
      <c r="D69">
        <f ca="1">ROUND(Base_pH + (RAND()-0.5)*pH_rand, 3)</f>
        <v>5.4660000000000002</v>
      </c>
      <c r="E69">
        <f>E66+visc_inc</f>
        <v>127.5</v>
      </c>
      <c r="F69">
        <f>ROUND(Base_Visc*pH_slope + pH_intcpt, 3)</f>
        <v>5.5110000000000001</v>
      </c>
      <c r="G69">
        <f>a_spread*(Base_Visc-rng_spread)^2+max_spread</f>
        <v>3.4567901234567904</v>
      </c>
    </row>
    <row r="70" spans="1:7" x14ac:dyDescent="0.45">
      <c r="A70" t="s">
        <v>26</v>
      </c>
      <c r="B70">
        <v>3</v>
      </c>
      <c r="C70">
        <f ca="1">ROUND(Base_Visc + (Spread+f_spread)*(RAND()-0.5)*visc_rand, 1)</f>
        <v>112.7</v>
      </c>
      <c r="D70">
        <f ca="1">ROUND(Base_pH + (RAND()-0.5)*pH_rand, 3)</f>
        <v>5.5220000000000002</v>
      </c>
      <c r="E70">
        <f>E67+visc_inc</f>
        <v>127.5</v>
      </c>
      <c r="F70">
        <f>ROUND(Base_Visc*pH_slope + pH_intcpt, 3)</f>
        <v>5.5110000000000001</v>
      </c>
      <c r="G70">
        <f>a_spread*(Base_Visc-rng_spread)^2+max_spread</f>
        <v>3.4567901234567904</v>
      </c>
    </row>
    <row r="71" spans="1:7" x14ac:dyDescent="0.45">
      <c r="A71" t="s">
        <v>27</v>
      </c>
      <c r="B71">
        <v>1</v>
      </c>
      <c r="C71">
        <f ca="1">ROUND(Base_Visc + (Spread+f_spread)*(RAND()-0.5)*visc_rand, 1)</f>
        <v>128.9</v>
      </c>
      <c r="D71">
        <f ca="1">ROUND(Base_pH + (RAND()-0.5)*pH_rand, 3)</f>
        <v>5.4850000000000003</v>
      </c>
      <c r="E71">
        <f>E68+visc_inc</f>
        <v>128.75</v>
      </c>
      <c r="F71">
        <f>ROUND(Base_Visc*pH_slope + pH_intcpt, 3)</f>
        <v>5.516</v>
      </c>
      <c r="G71">
        <f>a_spread*(Base_Visc-rng_spread)^2+max_spread</f>
        <v>3.5669829609223549</v>
      </c>
    </row>
    <row r="72" spans="1:7" x14ac:dyDescent="0.45">
      <c r="A72" t="s">
        <v>27</v>
      </c>
      <c r="B72">
        <v>2</v>
      </c>
      <c r="C72">
        <f ca="1">ROUND(Base_Visc + (Spread+f_spread)*(RAND()-0.5)*visc_rand, 1)</f>
        <v>144</v>
      </c>
      <c r="D72">
        <f ca="1">ROUND(Base_pH + (RAND()-0.5)*pH_rand, 3)</f>
        <v>5.5149999999999997</v>
      </c>
      <c r="E72">
        <f>E69+visc_inc</f>
        <v>128.75</v>
      </c>
      <c r="F72">
        <f>ROUND(Base_Visc*pH_slope + pH_intcpt, 3)</f>
        <v>5.516</v>
      </c>
      <c r="G72">
        <f>a_spread*(Base_Visc-rng_spread)^2+max_spread</f>
        <v>3.5669829609223549</v>
      </c>
    </row>
    <row r="73" spans="1:7" x14ac:dyDescent="0.45">
      <c r="A73" t="s">
        <v>27</v>
      </c>
      <c r="B73">
        <v>3</v>
      </c>
      <c r="C73">
        <f ca="1">ROUND(Base_Visc + (Spread+f_spread)*(RAND()-0.5)*visc_rand, 1)</f>
        <v>115</v>
      </c>
      <c r="D73">
        <f ca="1">ROUND(Base_pH + (RAND()-0.5)*pH_rand, 3)</f>
        <v>5.5339999999999998</v>
      </c>
      <c r="E73">
        <f>E70+visc_inc</f>
        <v>128.75</v>
      </c>
      <c r="F73">
        <f>ROUND(Base_Visc*pH_slope + pH_intcpt, 3)</f>
        <v>5.516</v>
      </c>
      <c r="G73">
        <f>a_spread*(Base_Visc-rng_spread)^2+max_spread</f>
        <v>3.5669829609223549</v>
      </c>
    </row>
    <row r="74" spans="1:7" x14ac:dyDescent="0.45">
      <c r="A74" t="s">
        <v>28</v>
      </c>
      <c r="B74">
        <v>1</v>
      </c>
      <c r="C74">
        <f ca="1">ROUND(Base_Visc + (Spread+f_spread)*(RAND()-0.5)*visc_rand, 1)</f>
        <v>141.4</v>
      </c>
      <c r="D74">
        <f ca="1">ROUND(Base_pH + (RAND()-0.5)*pH_rand, 3)</f>
        <v>5.5010000000000003</v>
      </c>
      <c r="E74">
        <f>E71+visc_inc</f>
        <v>130</v>
      </c>
      <c r="F74">
        <f>ROUND(Base_Visc*pH_slope + pH_intcpt, 3)</f>
        <v>5.5209999999999999</v>
      </c>
      <c r="G74">
        <f>a_spread*(Base_Visc-rng_spread)^2+max_spread</f>
        <v>3.6730945821854917</v>
      </c>
    </row>
    <row r="75" spans="1:7" x14ac:dyDescent="0.45">
      <c r="A75" t="s">
        <v>28</v>
      </c>
      <c r="B75">
        <v>2</v>
      </c>
      <c r="C75">
        <f ca="1">ROUND(Base_Visc + (Spread+f_spread)*(RAND()-0.5)*visc_rand, 1)</f>
        <v>140.5</v>
      </c>
      <c r="D75">
        <f ca="1">ROUND(Base_pH + (RAND()-0.5)*pH_rand, 3)</f>
        <v>5.4850000000000003</v>
      </c>
      <c r="E75">
        <f>E72+visc_inc</f>
        <v>130</v>
      </c>
      <c r="F75">
        <f>ROUND(Base_Visc*pH_slope + pH_intcpt, 3)</f>
        <v>5.5209999999999999</v>
      </c>
      <c r="G75">
        <f>a_spread*(Base_Visc-rng_spread)^2+max_spread</f>
        <v>3.6730945821854917</v>
      </c>
    </row>
    <row r="76" spans="1:7" x14ac:dyDescent="0.45">
      <c r="A76" t="s">
        <v>28</v>
      </c>
      <c r="B76">
        <v>3</v>
      </c>
      <c r="C76">
        <f ca="1">ROUND(Base_Visc + (Spread+f_spread)*(RAND()-0.5)*visc_rand, 1)</f>
        <v>142.30000000000001</v>
      </c>
      <c r="D76">
        <f ca="1">ROUND(Base_pH + (RAND()-0.5)*pH_rand, 3)</f>
        <v>5.4749999999999996</v>
      </c>
      <c r="E76">
        <f>E73+visc_inc</f>
        <v>130</v>
      </c>
      <c r="F76">
        <f>ROUND(Base_Visc*pH_slope + pH_intcpt, 3)</f>
        <v>5.5209999999999999</v>
      </c>
      <c r="G76">
        <f>a_spread*(Base_Visc-rng_spread)^2+max_spread</f>
        <v>3.6730945821854917</v>
      </c>
    </row>
    <row r="77" spans="1:7" x14ac:dyDescent="0.45">
      <c r="A77" t="s">
        <v>29</v>
      </c>
      <c r="B77">
        <v>1</v>
      </c>
      <c r="C77">
        <f ca="1">ROUND(Base_Visc + (Spread+f_spread)*(RAND()-0.5)*visc_rand, 1)</f>
        <v>121.5</v>
      </c>
      <c r="D77">
        <f ca="1">ROUND(Base_pH + (RAND()-0.5)*pH_rand, 3)</f>
        <v>5.516</v>
      </c>
      <c r="E77">
        <f>E74+visc_inc</f>
        <v>131.25</v>
      </c>
      <c r="F77">
        <f>ROUND(Base_Visc*pH_slope + pH_intcpt, 3)</f>
        <v>5.5259999999999998</v>
      </c>
      <c r="G77">
        <f>a_spread*(Base_Visc-rng_spread)^2+max_spread</f>
        <v>3.7751249872461994</v>
      </c>
    </row>
    <row r="78" spans="1:7" x14ac:dyDescent="0.45">
      <c r="A78" t="s">
        <v>29</v>
      </c>
      <c r="B78">
        <v>2</v>
      </c>
      <c r="C78">
        <f ca="1">ROUND(Base_Visc + (Spread+f_spread)*(RAND()-0.5)*visc_rand, 1)</f>
        <v>149.1</v>
      </c>
      <c r="D78">
        <f ca="1">ROUND(Base_pH + (RAND()-0.5)*pH_rand, 3)</f>
        <v>5.55</v>
      </c>
      <c r="E78">
        <f>E75+visc_inc</f>
        <v>131.25</v>
      </c>
      <c r="F78">
        <f>ROUND(Base_Visc*pH_slope + pH_intcpt, 3)</f>
        <v>5.5259999999999998</v>
      </c>
      <c r="G78">
        <f>a_spread*(Base_Visc-rng_spread)^2+max_spread</f>
        <v>3.7751249872461994</v>
      </c>
    </row>
    <row r="79" spans="1:7" x14ac:dyDescent="0.45">
      <c r="A79" t="s">
        <v>29</v>
      </c>
      <c r="B79">
        <v>3</v>
      </c>
      <c r="C79">
        <f ca="1">ROUND(Base_Visc + (Spread+f_spread)*(RAND()-0.5)*visc_rand, 1)</f>
        <v>121.5</v>
      </c>
      <c r="D79">
        <f ca="1">ROUND(Base_pH + (RAND()-0.5)*pH_rand, 3)</f>
        <v>5.5430000000000001</v>
      </c>
      <c r="E79">
        <f>E76+visc_inc</f>
        <v>131.25</v>
      </c>
      <c r="F79">
        <f>ROUND(Base_Visc*pH_slope + pH_intcpt, 3)</f>
        <v>5.5259999999999998</v>
      </c>
      <c r="G79">
        <f>a_spread*(Base_Visc-rng_spread)^2+max_spread</f>
        <v>3.7751249872461994</v>
      </c>
    </row>
    <row r="80" spans="1:7" x14ac:dyDescent="0.45">
      <c r="A80" t="s">
        <v>30</v>
      </c>
      <c r="B80">
        <v>1</v>
      </c>
      <c r="C80">
        <f ca="1">ROUND(Base_Visc + (Spread+f_spread)*(RAND()-0.5)*visc_rand, 1)</f>
        <v>132.30000000000001</v>
      </c>
      <c r="D80">
        <f ca="1">ROUND(Base_pH + (RAND()-0.5)*pH_rand, 3)</f>
        <v>5.5490000000000004</v>
      </c>
      <c r="E80">
        <f>E77+visc_inc</f>
        <v>132.5</v>
      </c>
      <c r="F80">
        <f>ROUND(Base_Visc*pH_slope + pH_intcpt, 3)</f>
        <v>5.5309999999999997</v>
      </c>
      <c r="G80">
        <f>a_spread*(Base_Visc-rng_spread)^2+max_spread</f>
        <v>3.8730741761044793</v>
      </c>
    </row>
    <row r="81" spans="1:7" x14ac:dyDescent="0.45">
      <c r="A81" t="s">
        <v>30</v>
      </c>
      <c r="B81">
        <v>2</v>
      </c>
      <c r="C81">
        <f ca="1">ROUND(Base_Visc + (Spread+f_spread)*(RAND()-0.5)*visc_rand, 1)</f>
        <v>133</v>
      </c>
      <c r="D81">
        <f ca="1">ROUND(Base_pH + (RAND()-0.5)*pH_rand, 3)</f>
        <v>5.5490000000000004</v>
      </c>
      <c r="E81">
        <f>E78+visc_inc</f>
        <v>132.5</v>
      </c>
      <c r="F81">
        <f>ROUND(Base_Visc*pH_slope + pH_intcpt, 3)</f>
        <v>5.5309999999999997</v>
      </c>
      <c r="G81">
        <f>a_spread*(Base_Visc-rng_spread)^2+max_spread</f>
        <v>3.8730741761044793</v>
      </c>
    </row>
    <row r="82" spans="1:7" x14ac:dyDescent="0.45">
      <c r="A82" t="s">
        <v>30</v>
      </c>
      <c r="B82">
        <v>3</v>
      </c>
      <c r="C82">
        <f ca="1">ROUND(Base_Visc + (Spread+f_spread)*(RAND()-0.5)*visc_rand, 1)</f>
        <v>119.8</v>
      </c>
      <c r="D82">
        <f ca="1">ROUND(Base_pH + (RAND()-0.5)*pH_rand, 3)</f>
        <v>5.5709999999999997</v>
      </c>
      <c r="E82">
        <f>E79+visc_inc</f>
        <v>132.5</v>
      </c>
      <c r="F82">
        <f>ROUND(Base_Visc*pH_slope + pH_intcpt, 3)</f>
        <v>5.5309999999999997</v>
      </c>
      <c r="G82">
        <f>a_spread*(Base_Visc-rng_spread)^2+max_spread</f>
        <v>3.8730741761044793</v>
      </c>
    </row>
    <row r="83" spans="1:7" x14ac:dyDescent="0.45">
      <c r="A83" t="s">
        <v>31</v>
      </c>
      <c r="B83">
        <v>1</v>
      </c>
      <c r="C83">
        <f ca="1">ROUND(Base_Visc + (Spread+f_spread)*(RAND()-0.5)*visc_rand, 1)</f>
        <v>132.9</v>
      </c>
      <c r="D83">
        <f ca="1">ROUND(Base_pH + (RAND()-0.5)*pH_rand, 3)</f>
        <v>5.4989999999999997</v>
      </c>
      <c r="E83">
        <f>E80+visc_inc</f>
        <v>133.75</v>
      </c>
      <c r="F83">
        <f>ROUND(Base_Visc*pH_slope + pH_intcpt, 3)</f>
        <v>5.5359999999999996</v>
      </c>
      <c r="G83">
        <f>a_spread*(Base_Visc-rng_spread)^2+max_spread</f>
        <v>3.9669421487603307</v>
      </c>
    </row>
    <row r="84" spans="1:7" x14ac:dyDescent="0.45">
      <c r="A84" t="s">
        <v>31</v>
      </c>
      <c r="B84">
        <v>2</v>
      </c>
      <c r="C84">
        <f ca="1">ROUND(Base_Visc + (Spread+f_spread)*(RAND()-0.5)*visc_rand, 1)</f>
        <v>159.80000000000001</v>
      </c>
      <c r="D84">
        <f ca="1">ROUND(Base_pH + (RAND()-0.5)*pH_rand, 3)</f>
        <v>5.585</v>
      </c>
      <c r="E84">
        <f>E81+visc_inc</f>
        <v>133.75</v>
      </c>
      <c r="F84">
        <f>ROUND(Base_Visc*pH_slope + pH_intcpt, 3)</f>
        <v>5.5359999999999996</v>
      </c>
      <c r="G84">
        <f>a_spread*(Base_Visc-rng_spread)^2+max_spread</f>
        <v>3.9669421487603307</v>
      </c>
    </row>
    <row r="85" spans="1:7" x14ac:dyDescent="0.45">
      <c r="A85" t="s">
        <v>31</v>
      </c>
      <c r="B85">
        <v>3</v>
      </c>
      <c r="C85">
        <f ca="1">ROUND(Base_Visc + (Spread+f_spread)*(RAND()-0.5)*visc_rand, 1)</f>
        <v>152.80000000000001</v>
      </c>
      <c r="D85">
        <f ca="1">ROUND(Base_pH + (RAND()-0.5)*pH_rand, 3)</f>
        <v>5.5780000000000003</v>
      </c>
      <c r="E85">
        <f>E82+visc_inc</f>
        <v>133.75</v>
      </c>
      <c r="F85">
        <f>ROUND(Base_Visc*pH_slope + pH_intcpt, 3)</f>
        <v>5.5359999999999996</v>
      </c>
      <c r="G85">
        <f>a_spread*(Base_Visc-rng_spread)^2+max_spread</f>
        <v>3.9669421487603307</v>
      </c>
    </row>
    <row r="86" spans="1:7" x14ac:dyDescent="0.45">
      <c r="A86" t="s">
        <v>32</v>
      </c>
      <c r="B86">
        <v>1</v>
      </c>
      <c r="C86">
        <f ca="1">ROUND(Base_Visc + (Spread+f_spread)*(RAND()-0.5)*visc_rand, 1)</f>
        <v>160.9</v>
      </c>
      <c r="D86">
        <f ca="1">ROUND(Base_pH + (RAND()-0.5)*pH_rand, 3)</f>
        <v>5.4950000000000001</v>
      </c>
      <c r="E86">
        <f>E83+visc_inc</f>
        <v>135</v>
      </c>
      <c r="F86">
        <f>ROUND(Base_Visc*pH_slope + pH_intcpt, 3)</f>
        <v>5.5410000000000004</v>
      </c>
      <c r="G86">
        <f>a_spread*(Base_Visc-rng_spread)^2+max_spread</f>
        <v>4.0567289052137534</v>
      </c>
    </row>
    <row r="87" spans="1:7" x14ac:dyDescent="0.45">
      <c r="A87" t="s">
        <v>32</v>
      </c>
      <c r="B87">
        <v>2</v>
      </c>
      <c r="C87">
        <f ca="1">ROUND(Base_Visc + (Spread+f_spread)*(RAND()-0.5)*visc_rand, 1)</f>
        <v>151.80000000000001</v>
      </c>
      <c r="D87">
        <f ca="1">ROUND(Base_pH + (RAND()-0.5)*pH_rand, 3)</f>
        <v>5.5469999999999997</v>
      </c>
      <c r="E87">
        <f>E84+visc_inc</f>
        <v>135</v>
      </c>
      <c r="F87">
        <f>ROUND(Base_Visc*pH_slope + pH_intcpt, 3)</f>
        <v>5.5410000000000004</v>
      </c>
      <c r="G87">
        <f>a_spread*(Base_Visc-rng_spread)^2+max_spread</f>
        <v>4.0567289052137534</v>
      </c>
    </row>
    <row r="88" spans="1:7" x14ac:dyDescent="0.45">
      <c r="A88" t="s">
        <v>32</v>
      </c>
      <c r="B88">
        <v>3</v>
      </c>
      <c r="C88">
        <f ca="1">ROUND(Base_Visc + (Spread+f_spread)*(RAND()-0.5)*visc_rand, 1)</f>
        <v>134.19999999999999</v>
      </c>
      <c r="D88">
        <f ca="1">ROUND(Base_pH + (RAND()-0.5)*pH_rand, 3)</f>
        <v>5.5380000000000003</v>
      </c>
      <c r="E88">
        <f>E85+visc_inc</f>
        <v>135</v>
      </c>
      <c r="F88">
        <f>ROUND(Base_Visc*pH_slope + pH_intcpt, 3)</f>
        <v>5.5410000000000004</v>
      </c>
      <c r="G88">
        <f>a_spread*(Base_Visc-rng_spread)^2+max_spread</f>
        <v>4.0567289052137534</v>
      </c>
    </row>
    <row r="89" spans="1:7" x14ac:dyDescent="0.45">
      <c r="A89" t="s">
        <v>33</v>
      </c>
      <c r="B89">
        <v>1</v>
      </c>
      <c r="C89">
        <f ca="1">ROUND(Base_Visc + (Spread+f_spread)*(RAND()-0.5)*visc_rand, 1)</f>
        <v>112.9</v>
      </c>
      <c r="D89">
        <f ca="1">ROUND(Base_pH + (RAND()-0.5)*pH_rand, 3)</f>
        <v>5.5679999999999996</v>
      </c>
      <c r="E89">
        <f>E86+visc_inc</f>
        <v>136.25</v>
      </c>
      <c r="F89">
        <f>ROUND(Base_Visc*pH_slope + pH_intcpt, 3)</f>
        <v>5.5460000000000003</v>
      </c>
      <c r="G89">
        <f>a_spread*(Base_Visc-rng_spread)^2+max_spread</f>
        <v>4.1424344454647484</v>
      </c>
    </row>
    <row r="90" spans="1:7" x14ac:dyDescent="0.45">
      <c r="A90" t="s">
        <v>33</v>
      </c>
      <c r="B90">
        <v>2</v>
      </c>
      <c r="C90">
        <f ca="1">ROUND(Base_Visc + (Spread+f_spread)*(RAND()-0.5)*visc_rand, 1)</f>
        <v>135.5</v>
      </c>
      <c r="D90">
        <f ca="1">ROUND(Base_pH + (RAND()-0.5)*pH_rand, 3)</f>
        <v>5.508</v>
      </c>
      <c r="E90">
        <f>E87+visc_inc</f>
        <v>136.25</v>
      </c>
      <c r="F90">
        <f>ROUND(Base_Visc*pH_slope + pH_intcpt, 3)</f>
        <v>5.5460000000000003</v>
      </c>
      <c r="G90">
        <f>a_spread*(Base_Visc-rng_spread)^2+max_spread</f>
        <v>4.1424344454647484</v>
      </c>
    </row>
    <row r="91" spans="1:7" x14ac:dyDescent="0.45">
      <c r="A91" t="s">
        <v>33</v>
      </c>
      <c r="B91">
        <v>3</v>
      </c>
      <c r="C91">
        <f ca="1">ROUND(Base_Visc + (Spread+f_spread)*(RAND()-0.5)*visc_rand, 1)</f>
        <v>119</v>
      </c>
      <c r="D91">
        <f ca="1">ROUND(Base_pH + (RAND()-0.5)*pH_rand, 3)</f>
        <v>5.5880000000000001</v>
      </c>
      <c r="E91">
        <f>E88+visc_inc</f>
        <v>136.25</v>
      </c>
      <c r="F91">
        <f>ROUND(Base_Visc*pH_slope + pH_intcpt, 3)</f>
        <v>5.5460000000000003</v>
      </c>
      <c r="G91">
        <f>a_spread*(Base_Visc-rng_spread)^2+max_spread</f>
        <v>4.1424344454647484</v>
      </c>
    </row>
    <row r="92" spans="1:7" x14ac:dyDescent="0.45">
      <c r="A92" t="s">
        <v>34</v>
      </c>
      <c r="B92">
        <v>1</v>
      </c>
      <c r="C92">
        <f ca="1">ROUND(Base_Visc + (Spread+f_spread)*(RAND()-0.5)*visc_rand, 1)</f>
        <v>122.6</v>
      </c>
      <c r="D92">
        <f ca="1">ROUND(Base_pH + (RAND()-0.5)*pH_rand, 3)</f>
        <v>5.5940000000000003</v>
      </c>
      <c r="E92">
        <f>E89+visc_inc</f>
        <v>137.5</v>
      </c>
      <c r="F92">
        <f>ROUND(Base_Visc*pH_slope + pH_intcpt, 3)</f>
        <v>5.5519999999999996</v>
      </c>
      <c r="G92">
        <f>a_spread*(Base_Visc-rng_spread)^2+max_spread</f>
        <v>4.2240587695133147</v>
      </c>
    </row>
    <row r="93" spans="1:7" x14ac:dyDescent="0.45">
      <c r="A93" t="s">
        <v>34</v>
      </c>
      <c r="B93">
        <v>2</v>
      </c>
      <c r="C93">
        <f ca="1">ROUND(Base_Visc + (Spread+f_spread)*(RAND()-0.5)*visc_rand, 1)</f>
        <v>161.80000000000001</v>
      </c>
      <c r="D93">
        <f ca="1">ROUND(Base_pH + (RAND()-0.5)*pH_rand, 3)</f>
        <v>5.5819999999999999</v>
      </c>
      <c r="E93">
        <f>E90+visc_inc</f>
        <v>137.5</v>
      </c>
      <c r="F93">
        <f>ROUND(Base_Visc*pH_slope + pH_intcpt, 3)</f>
        <v>5.5519999999999996</v>
      </c>
      <c r="G93">
        <f>a_spread*(Base_Visc-rng_spread)^2+max_spread</f>
        <v>4.2240587695133147</v>
      </c>
    </row>
    <row r="94" spans="1:7" x14ac:dyDescent="0.45">
      <c r="A94" t="s">
        <v>34</v>
      </c>
      <c r="B94">
        <v>3</v>
      </c>
      <c r="C94">
        <f ca="1">ROUND(Base_Visc + (Spread+f_spread)*(RAND()-0.5)*visc_rand, 1)</f>
        <v>143.9</v>
      </c>
      <c r="D94">
        <f ca="1">ROUND(Base_pH + (RAND()-0.5)*pH_rand, 3)</f>
        <v>5.5940000000000003</v>
      </c>
      <c r="E94">
        <f>E91+visc_inc</f>
        <v>137.5</v>
      </c>
      <c r="F94">
        <f>ROUND(Base_Visc*pH_slope + pH_intcpt, 3)</f>
        <v>5.5519999999999996</v>
      </c>
      <c r="G94">
        <f>a_spread*(Base_Visc-rng_spread)^2+max_spread</f>
        <v>4.2240587695133147</v>
      </c>
    </row>
    <row r="95" spans="1:7" x14ac:dyDescent="0.45">
      <c r="A95" t="s">
        <v>35</v>
      </c>
      <c r="B95">
        <v>1</v>
      </c>
      <c r="C95">
        <f ca="1">ROUND(Base_Visc + (Spread+f_spread)*(RAND()-0.5)*visc_rand, 1)</f>
        <v>158.9</v>
      </c>
      <c r="D95">
        <f ca="1">ROUND(Base_pH + (RAND()-0.5)*pH_rand, 3)</f>
        <v>5.5910000000000002</v>
      </c>
      <c r="E95">
        <f>E92+visc_inc</f>
        <v>138.75</v>
      </c>
      <c r="F95">
        <f>ROUND(Base_Visc*pH_slope + pH_intcpt, 3)</f>
        <v>5.5570000000000004</v>
      </c>
      <c r="G95">
        <f>a_spread*(Base_Visc-rng_spread)^2+max_spread</f>
        <v>4.3016018773594533</v>
      </c>
    </row>
    <row r="96" spans="1:7" x14ac:dyDescent="0.45">
      <c r="A96" t="s">
        <v>35</v>
      </c>
      <c r="B96">
        <v>2</v>
      </c>
      <c r="C96">
        <f ca="1">ROUND(Base_Visc + (Spread+f_spread)*(RAND()-0.5)*visc_rand, 1)</f>
        <v>142</v>
      </c>
      <c r="D96">
        <f ca="1">ROUND(Base_pH + (RAND()-0.5)*pH_rand, 3)</f>
        <v>5.5110000000000001</v>
      </c>
      <c r="E96">
        <f>E93+visc_inc</f>
        <v>138.75</v>
      </c>
      <c r="F96">
        <f>ROUND(Base_Visc*pH_slope + pH_intcpt, 3)</f>
        <v>5.5570000000000004</v>
      </c>
      <c r="G96">
        <f>a_spread*(Base_Visc-rng_spread)^2+max_spread</f>
        <v>4.3016018773594533</v>
      </c>
    </row>
    <row r="97" spans="1:7" x14ac:dyDescent="0.45">
      <c r="A97" t="s">
        <v>35</v>
      </c>
      <c r="B97">
        <v>3</v>
      </c>
      <c r="C97">
        <f ca="1">ROUND(Base_Visc + (Spread+f_spread)*(RAND()-0.5)*visc_rand, 1)</f>
        <v>150</v>
      </c>
      <c r="D97">
        <f ca="1">ROUND(Base_pH + (RAND()-0.5)*pH_rand, 3)</f>
        <v>5.5220000000000002</v>
      </c>
      <c r="E97">
        <f>E94+visc_inc</f>
        <v>138.75</v>
      </c>
      <c r="F97">
        <f>ROUND(Base_Visc*pH_slope + pH_intcpt, 3)</f>
        <v>5.5570000000000004</v>
      </c>
      <c r="G97">
        <f>a_spread*(Base_Visc-rng_spread)^2+max_spread</f>
        <v>4.3016018773594533</v>
      </c>
    </row>
    <row r="98" spans="1:7" x14ac:dyDescent="0.45">
      <c r="A98" t="s">
        <v>36</v>
      </c>
      <c r="B98">
        <v>1</v>
      </c>
      <c r="C98">
        <f ca="1">ROUND(Base_Visc + (Spread+f_spread)*(RAND()-0.5)*visc_rand, 1)</f>
        <v>165.5</v>
      </c>
      <c r="D98">
        <f ca="1">ROUND(Base_pH + (RAND()-0.5)*pH_rand, 3)</f>
        <v>5.5270000000000001</v>
      </c>
      <c r="E98">
        <f>E95+visc_inc</f>
        <v>140</v>
      </c>
      <c r="F98">
        <f>ROUND(Base_Visc*pH_slope + pH_intcpt, 3)</f>
        <v>5.5620000000000003</v>
      </c>
      <c r="G98">
        <f>a_spread*(Base_Visc-rng_spread)^2+max_spread</f>
        <v>4.3750637690031633</v>
      </c>
    </row>
    <row r="99" spans="1:7" x14ac:dyDescent="0.45">
      <c r="A99" t="s">
        <v>36</v>
      </c>
      <c r="B99">
        <v>2</v>
      </c>
      <c r="C99">
        <f ca="1">ROUND(Base_Visc + (Spread+f_spread)*(RAND()-0.5)*visc_rand, 1)</f>
        <v>114.2</v>
      </c>
      <c r="D99">
        <f ca="1">ROUND(Base_pH + (RAND()-0.5)*pH_rand, 3)</f>
        <v>5.5270000000000001</v>
      </c>
      <c r="E99">
        <f>E96+visc_inc</f>
        <v>140</v>
      </c>
      <c r="F99">
        <f>ROUND(Base_Visc*pH_slope + pH_intcpt, 3)</f>
        <v>5.5620000000000003</v>
      </c>
      <c r="G99">
        <f>a_spread*(Base_Visc-rng_spread)^2+max_spread</f>
        <v>4.3750637690031633</v>
      </c>
    </row>
    <row r="100" spans="1:7" x14ac:dyDescent="0.45">
      <c r="A100" t="s">
        <v>36</v>
      </c>
      <c r="B100">
        <v>3</v>
      </c>
      <c r="C100">
        <f ca="1">ROUND(Base_Visc + (Spread+f_spread)*(RAND()-0.5)*visc_rand, 1)</f>
        <v>143.80000000000001</v>
      </c>
      <c r="D100">
        <f ca="1">ROUND(Base_pH + (RAND()-0.5)*pH_rand, 3)</f>
        <v>5.593</v>
      </c>
      <c r="E100">
        <f>E97+visc_inc</f>
        <v>140</v>
      </c>
      <c r="F100">
        <f>ROUND(Base_Visc*pH_slope + pH_intcpt, 3)</f>
        <v>5.5620000000000003</v>
      </c>
      <c r="G100">
        <f>a_spread*(Base_Visc-rng_spread)^2+max_spread</f>
        <v>4.3750637690031633</v>
      </c>
    </row>
    <row r="101" spans="1:7" x14ac:dyDescent="0.45">
      <c r="A101" t="s">
        <v>37</v>
      </c>
      <c r="B101">
        <v>1</v>
      </c>
      <c r="C101">
        <f ca="1">ROUND(Base_Visc + (Spread+f_spread)*(RAND()-0.5)*visc_rand, 1)</f>
        <v>140.69999999999999</v>
      </c>
      <c r="D101">
        <f ca="1">ROUND(Base_pH + (RAND()-0.5)*pH_rand, 3)</f>
        <v>5.5960000000000001</v>
      </c>
      <c r="E101">
        <f>E98+visc_inc</f>
        <v>141.25</v>
      </c>
      <c r="F101">
        <f>ROUND(Base_Visc*pH_slope + pH_intcpt, 3)</f>
        <v>5.5670000000000002</v>
      </c>
      <c r="G101">
        <f>a_spread*(Base_Visc-rng_spread)^2+max_spread</f>
        <v>4.4444444444444446</v>
      </c>
    </row>
    <row r="102" spans="1:7" x14ac:dyDescent="0.45">
      <c r="A102" t="s">
        <v>37</v>
      </c>
      <c r="B102">
        <v>2</v>
      </c>
      <c r="C102">
        <f ca="1">ROUND(Base_Visc + (Spread+f_spread)*(RAND()-0.5)*visc_rand, 1)</f>
        <v>119.7</v>
      </c>
      <c r="D102">
        <f ca="1">ROUND(Base_pH + (RAND()-0.5)*pH_rand, 3)</f>
        <v>5.5279999999999996</v>
      </c>
      <c r="E102">
        <f>E99+visc_inc</f>
        <v>141.25</v>
      </c>
      <c r="F102">
        <f>ROUND(Base_Visc*pH_slope + pH_intcpt, 3)</f>
        <v>5.5670000000000002</v>
      </c>
      <c r="G102">
        <f>a_spread*(Base_Visc-rng_spread)^2+max_spread</f>
        <v>4.4444444444444446</v>
      </c>
    </row>
    <row r="103" spans="1:7" x14ac:dyDescent="0.45">
      <c r="A103" t="s">
        <v>37</v>
      </c>
      <c r="B103">
        <v>3</v>
      </c>
      <c r="C103">
        <f ca="1">ROUND(Base_Visc + (Spread+f_spread)*(RAND()-0.5)*visc_rand, 1)</f>
        <v>153.6</v>
      </c>
      <c r="D103">
        <f ca="1">ROUND(Base_pH + (RAND()-0.5)*pH_rand, 3)</f>
        <v>5.5940000000000003</v>
      </c>
      <c r="E103">
        <f>E100+visc_inc</f>
        <v>141.25</v>
      </c>
      <c r="F103">
        <f>ROUND(Base_Visc*pH_slope + pH_intcpt, 3)</f>
        <v>5.5670000000000002</v>
      </c>
      <c r="G103">
        <f>a_spread*(Base_Visc-rng_spread)^2+max_spread</f>
        <v>4.4444444444444446</v>
      </c>
    </row>
    <row r="104" spans="1:7" x14ac:dyDescent="0.45">
      <c r="A104" t="s">
        <v>38</v>
      </c>
      <c r="B104">
        <v>1</v>
      </c>
      <c r="C104">
        <f ca="1">ROUND(Base_Visc + (Spread+f_spread)*(RAND()-0.5)*visc_rand, 1)</f>
        <v>163.80000000000001</v>
      </c>
      <c r="D104">
        <f ca="1">ROUND(Base_pH + (RAND()-0.5)*pH_rand, 3)</f>
        <v>5.57</v>
      </c>
      <c r="E104">
        <f>E101+visc_inc</f>
        <v>142.5</v>
      </c>
      <c r="F104">
        <f>ROUND(Base_Visc*pH_slope + pH_intcpt, 3)</f>
        <v>5.5720000000000001</v>
      </c>
      <c r="G104">
        <f>a_spread*(Base_Visc-rng_spread)^2+max_spread</f>
        <v>4.5097439036832974</v>
      </c>
    </row>
    <row r="105" spans="1:7" x14ac:dyDescent="0.45">
      <c r="A105" t="s">
        <v>38</v>
      </c>
      <c r="B105">
        <v>2</v>
      </c>
      <c r="C105">
        <f ca="1">ROUND(Base_Visc + (Spread+f_spread)*(RAND()-0.5)*visc_rand, 1)</f>
        <v>144</v>
      </c>
      <c r="D105">
        <f ca="1">ROUND(Base_pH + (RAND()-0.5)*pH_rand, 3)</f>
        <v>5.593</v>
      </c>
      <c r="E105">
        <f>E102+visc_inc</f>
        <v>142.5</v>
      </c>
      <c r="F105">
        <f>ROUND(Base_Visc*pH_slope + pH_intcpt, 3)</f>
        <v>5.5720000000000001</v>
      </c>
      <c r="G105">
        <f>a_spread*(Base_Visc-rng_spread)^2+max_spread</f>
        <v>4.5097439036832974</v>
      </c>
    </row>
    <row r="106" spans="1:7" x14ac:dyDescent="0.45">
      <c r="A106" t="s">
        <v>38</v>
      </c>
      <c r="B106">
        <v>3</v>
      </c>
      <c r="C106">
        <f ca="1">ROUND(Base_Visc + (Spread+f_spread)*(RAND()-0.5)*visc_rand, 1)</f>
        <v>160.9</v>
      </c>
      <c r="D106">
        <f ca="1">ROUND(Base_pH + (RAND()-0.5)*pH_rand, 3)</f>
        <v>5.5890000000000004</v>
      </c>
      <c r="E106">
        <f>E103+visc_inc</f>
        <v>142.5</v>
      </c>
      <c r="F106">
        <f>ROUND(Base_Visc*pH_slope + pH_intcpt, 3)</f>
        <v>5.5720000000000001</v>
      </c>
      <c r="G106">
        <f>a_spread*(Base_Visc-rng_spread)^2+max_spread</f>
        <v>4.5097439036832974</v>
      </c>
    </row>
    <row r="107" spans="1:7" x14ac:dyDescent="0.45">
      <c r="A107" t="s">
        <v>39</v>
      </c>
      <c r="B107">
        <v>1</v>
      </c>
      <c r="C107">
        <f ca="1">ROUND(Base_Visc + (Spread+f_spread)*(RAND()-0.5)*visc_rand, 1)</f>
        <v>132.19999999999999</v>
      </c>
      <c r="D107">
        <f ca="1">ROUND(Base_pH + (RAND()-0.5)*pH_rand, 3)</f>
        <v>5.5919999999999996</v>
      </c>
      <c r="E107">
        <f>E104+visc_inc</f>
        <v>143.75</v>
      </c>
      <c r="F107">
        <f>ROUND(Base_Visc*pH_slope + pH_intcpt, 3)</f>
        <v>5.577</v>
      </c>
      <c r="G107">
        <f>a_spread*(Base_Visc-rng_spread)^2+max_spread</f>
        <v>4.5709621467197223</v>
      </c>
    </row>
    <row r="108" spans="1:7" x14ac:dyDescent="0.45">
      <c r="A108" t="s">
        <v>39</v>
      </c>
      <c r="B108">
        <v>2</v>
      </c>
      <c r="C108">
        <f ca="1">ROUND(Base_Visc + (Spread+f_spread)*(RAND()-0.5)*visc_rand, 1)</f>
        <v>134.5</v>
      </c>
      <c r="D108">
        <f ca="1">ROUND(Base_pH + (RAND()-0.5)*pH_rand, 3)</f>
        <v>5.6189999999999998</v>
      </c>
      <c r="E108">
        <f>E105+visc_inc</f>
        <v>143.75</v>
      </c>
      <c r="F108">
        <f>ROUND(Base_Visc*pH_slope + pH_intcpt, 3)</f>
        <v>5.577</v>
      </c>
      <c r="G108">
        <f>a_spread*(Base_Visc-rng_spread)^2+max_spread</f>
        <v>4.5709621467197223</v>
      </c>
    </row>
    <row r="109" spans="1:7" x14ac:dyDescent="0.45">
      <c r="A109" t="s">
        <v>39</v>
      </c>
      <c r="B109">
        <v>3</v>
      </c>
      <c r="C109">
        <f ca="1">ROUND(Base_Visc + (Spread+f_spread)*(RAND()-0.5)*visc_rand, 1)</f>
        <v>163.6</v>
      </c>
      <c r="D109">
        <f ca="1">ROUND(Base_pH + (RAND()-0.5)*pH_rand, 3)</f>
        <v>5.6219999999999999</v>
      </c>
      <c r="E109">
        <f>E106+visc_inc</f>
        <v>143.75</v>
      </c>
      <c r="F109">
        <f>ROUND(Base_Visc*pH_slope + pH_intcpt, 3)</f>
        <v>5.577</v>
      </c>
      <c r="G109">
        <f>a_spread*(Base_Visc-rng_spread)^2+max_spread</f>
        <v>4.5709621467197223</v>
      </c>
    </row>
    <row r="110" spans="1:7" x14ac:dyDescent="0.45">
      <c r="A110" t="s">
        <v>40</v>
      </c>
      <c r="B110">
        <v>1</v>
      </c>
      <c r="C110">
        <f ca="1">ROUND(Base_Visc + (Spread+f_spread)*(RAND()-0.5)*visc_rand, 1)</f>
        <v>127.6</v>
      </c>
      <c r="D110">
        <f ca="1">ROUND(Base_pH + (RAND()-0.5)*pH_rand, 3)</f>
        <v>5.6239999999999997</v>
      </c>
      <c r="E110">
        <f>E107+visc_inc</f>
        <v>145</v>
      </c>
      <c r="F110">
        <f>ROUND(Base_Visc*pH_slope + pH_intcpt, 3)</f>
        <v>5.5819999999999999</v>
      </c>
      <c r="G110">
        <f>a_spread*(Base_Visc-rng_spread)^2+max_spread</f>
        <v>4.6280991735537187</v>
      </c>
    </row>
    <row r="111" spans="1:7" x14ac:dyDescent="0.45">
      <c r="A111" t="s">
        <v>40</v>
      </c>
      <c r="B111">
        <v>2</v>
      </c>
      <c r="C111">
        <f ca="1">ROUND(Base_Visc + (Spread+f_spread)*(RAND()-0.5)*visc_rand, 1)</f>
        <v>152.80000000000001</v>
      </c>
      <c r="D111">
        <f ca="1">ROUND(Base_pH + (RAND()-0.5)*pH_rand, 3)</f>
        <v>5.5620000000000003</v>
      </c>
      <c r="E111">
        <f>E108+visc_inc</f>
        <v>145</v>
      </c>
      <c r="F111">
        <f>ROUND(Base_Visc*pH_slope + pH_intcpt, 3)</f>
        <v>5.5819999999999999</v>
      </c>
      <c r="G111">
        <f>a_spread*(Base_Visc-rng_spread)^2+max_spread</f>
        <v>4.6280991735537187</v>
      </c>
    </row>
    <row r="112" spans="1:7" x14ac:dyDescent="0.45">
      <c r="A112" t="s">
        <v>40</v>
      </c>
      <c r="B112">
        <v>3</v>
      </c>
      <c r="C112">
        <f ca="1">ROUND(Base_Visc + (Spread+f_spread)*(RAND()-0.5)*visc_rand, 1)</f>
        <v>118.2</v>
      </c>
      <c r="D112">
        <f ca="1">ROUND(Base_pH + (RAND()-0.5)*pH_rand, 3)</f>
        <v>5.59</v>
      </c>
      <c r="E112">
        <f>E109+visc_inc</f>
        <v>145</v>
      </c>
      <c r="F112">
        <f>ROUND(Base_Visc*pH_slope + pH_intcpt, 3)</f>
        <v>5.5819999999999999</v>
      </c>
      <c r="G112">
        <f>a_spread*(Base_Visc-rng_spread)^2+max_spread</f>
        <v>4.6280991735537187</v>
      </c>
    </row>
    <row r="113" spans="1:7" x14ac:dyDescent="0.45">
      <c r="A113" t="s">
        <v>41</v>
      </c>
      <c r="B113">
        <v>1</v>
      </c>
      <c r="C113">
        <f ca="1">ROUND(Base_Visc + (Spread+f_spread)*(RAND()-0.5)*visc_rand, 1)</f>
        <v>170.3</v>
      </c>
      <c r="D113">
        <f ca="1">ROUND(Base_pH + (RAND()-0.5)*pH_rand, 3)</f>
        <v>5.5410000000000004</v>
      </c>
      <c r="E113">
        <f>E110+visc_inc</f>
        <v>146.25</v>
      </c>
      <c r="F113">
        <f>ROUND(Base_Visc*pH_slope + pH_intcpt, 3)</f>
        <v>5.5869999999999997</v>
      </c>
      <c r="G113">
        <f>a_spread*(Base_Visc-rng_spread)^2+max_spread</f>
        <v>4.6811549841852873</v>
      </c>
    </row>
    <row r="114" spans="1:7" x14ac:dyDescent="0.45">
      <c r="A114" t="s">
        <v>41</v>
      </c>
      <c r="B114">
        <v>2</v>
      </c>
      <c r="C114">
        <f ca="1">ROUND(Base_Visc + (Spread+f_spread)*(RAND()-0.5)*visc_rand, 1)</f>
        <v>173.1</v>
      </c>
      <c r="D114">
        <f ca="1">ROUND(Base_pH + (RAND()-0.5)*pH_rand, 3)</f>
        <v>5.6239999999999997</v>
      </c>
      <c r="E114">
        <f>E111+visc_inc</f>
        <v>146.25</v>
      </c>
      <c r="F114">
        <f>ROUND(Base_Visc*pH_slope + pH_intcpt, 3)</f>
        <v>5.5869999999999997</v>
      </c>
      <c r="G114">
        <f>a_spread*(Base_Visc-rng_spread)^2+max_spread</f>
        <v>4.6811549841852873</v>
      </c>
    </row>
    <row r="115" spans="1:7" x14ac:dyDescent="0.45">
      <c r="A115" t="s">
        <v>41</v>
      </c>
      <c r="B115">
        <v>3</v>
      </c>
      <c r="C115">
        <f ca="1">ROUND(Base_Visc + (Spread+f_spread)*(RAND()-0.5)*visc_rand, 1)</f>
        <v>151.30000000000001</v>
      </c>
      <c r="D115">
        <f ca="1">ROUND(Base_pH + (RAND()-0.5)*pH_rand, 3)</f>
        <v>5.5460000000000003</v>
      </c>
      <c r="E115">
        <f>E112+visc_inc</f>
        <v>146.25</v>
      </c>
      <c r="F115">
        <f>ROUND(Base_Visc*pH_slope + pH_intcpt, 3)</f>
        <v>5.5869999999999997</v>
      </c>
      <c r="G115">
        <f>a_spread*(Base_Visc-rng_spread)^2+max_spread</f>
        <v>4.6811549841852873</v>
      </c>
    </row>
    <row r="116" spans="1:7" x14ac:dyDescent="0.45">
      <c r="A116" t="s">
        <v>42</v>
      </c>
      <c r="B116">
        <v>1</v>
      </c>
      <c r="C116">
        <f ca="1">ROUND(Base_Visc + (Spread+f_spread)*(RAND()-0.5)*visc_rand, 1)</f>
        <v>171.8</v>
      </c>
      <c r="D116">
        <f ca="1">ROUND(Base_pH + (RAND()-0.5)*pH_rand, 3)</f>
        <v>5.6130000000000004</v>
      </c>
      <c r="E116">
        <f>E113+visc_inc</f>
        <v>147.5</v>
      </c>
      <c r="F116">
        <f>ROUND(Base_Visc*pH_slope + pH_intcpt, 3)</f>
        <v>5.5919999999999996</v>
      </c>
      <c r="G116">
        <f>a_spread*(Base_Visc-rng_spread)^2+max_spread</f>
        <v>4.7301295786144273</v>
      </c>
    </row>
    <row r="117" spans="1:7" x14ac:dyDescent="0.45">
      <c r="A117" t="s">
        <v>42</v>
      </c>
      <c r="B117">
        <v>2</v>
      </c>
      <c r="C117">
        <f ca="1">ROUND(Base_Visc + (Spread+f_spread)*(RAND()-0.5)*visc_rand, 1)</f>
        <v>133.69999999999999</v>
      </c>
      <c r="D117">
        <f ca="1">ROUND(Base_pH + (RAND()-0.5)*pH_rand, 3)</f>
        <v>5.641</v>
      </c>
      <c r="E117">
        <f>E114+visc_inc</f>
        <v>147.5</v>
      </c>
      <c r="F117">
        <f>ROUND(Base_Visc*pH_slope + pH_intcpt, 3)</f>
        <v>5.5919999999999996</v>
      </c>
      <c r="G117">
        <f>a_spread*(Base_Visc-rng_spread)^2+max_spread</f>
        <v>4.7301295786144273</v>
      </c>
    </row>
    <row r="118" spans="1:7" x14ac:dyDescent="0.45">
      <c r="A118" t="s">
        <v>42</v>
      </c>
      <c r="B118">
        <v>3</v>
      </c>
      <c r="C118">
        <f ca="1">ROUND(Base_Visc + (Spread+f_spread)*(RAND()-0.5)*visc_rand, 1)</f>
        <v>145.9</v>
      </c>
      <c r="D118">
        <f ca="1">ROUND(Base_pH + (RAND()-0.5)*pH_rand, 3)</f>
        <v>5.5949999999999998</v>
      </c>
      <c r="E118">
        <f>E115+visc_inc</f>
        <v>147.5</v>
      </c>
      <c r="F118">
        <f>ROUND(Base_Visc*pH_slope + pH_intcpt, 3)</f>
        <v>5.5919999999999996</v>
      </c>
      <c r="G118">
        <f>a_spread*(Base_Visc-rng_spread)^2+max_spread</f>
        <v>4.7301295786144273</v>
      </c>
    </row>
    <row r="119" spans="1:7" x14ac:dyDescent="0.45">
      <c r="A119" t="s">
        <v>43</v>
      </c>
      <c r="B119">
        <v>1</v>
      </c>
      <c r="C119">
        <f ca="1">ROUND(Base_Visc + (Spread+f_spread)*(RAND()-0.5)*visc_rand, 1)</f>
        <v>147.30000000000001</v>
      </c>
      <c r="D119">
        <f ca="1">ROUND(Base_pH + (RAND()-0.5)*pH_rand, 3)</f>
        <v>5.5960000000000001</v>
      </c>
      <c r="E119">
        <f>E116+visc_inc</f>
        <v>148.75</v>
      </c>
      <c r="F119">
        <f>ROUND(Base_Visc*pH_slope + pH_intcpt, 3)</f>
        <v>5.5970000000000004</v>
      </c>
      <c r="G119">
        <f>a_spread*(Base_Visc-rng_spread)^2+max_spread</f>
        <v>4.7750229568411386</v>
      </c>
    </row>
    <row r="120" spans="1:7" x14ac:dyDescent="0.45">
      <c r="A120" t="s">
        <v>43</v>
      </c>
      <c r="B120">
        <v>2</v>
      </c>
      <c r="C120">
        <f ca="1">ROUND(Base_Visc + (Spread+f_spread)*(RAND()-0.5)*visc_rand, 1)</f>
        <v>169.2</v>
      </c>
      <c r="D120">
        <f ca="1">ROUND(Base_pH + (RAND()-0.5)*pH_rand, 3)</f>
        <v>5.5629999999999997</v>
      </c>
      <c r="E120">
        <f>E117+visc_inc</f>
        <v>148.75</v>
      </c>
      <c r="F120">
        <f>ROUND(Base_Visc*pH_slope + pH_intcpt, 3)</f>
        <v>5.5970000000000004</v>
      </c>
      <c r="G120">
        <f>a_spread*(Base_Visc-rng_spread)^2+max_spread</f>
        <v>4.7750229568411386</v>
      </c>
    </row>
    <row r="121" spans="1:7" x14ac:dyDescent="0.45">
      <c r="A121" t="s">
        <v>43</v>
      </c>
      <c r="B121">
        <v>3</v>
      </c>
      <c r="C121">
        <f ca="1">ROUND(Base_Visc + (Spread+f_spread)*(RAND()-0.5)*visc_rand, 1)</f>
        <v>144.69999999999999</v>
      </c>
      <c r="D121">
        <f ca="1">ROUND(Base_pH + (RAND()-0.5)*pH_rand, 3)</f>
        <v>5.5960000000000001</v>
      </c>
      <c r="E121">
        <f>E118+visc_inc</f>
        <v>148.75</v>
      </c>
      <c r="F121">
        <f>ROUND(Base_Visc*pH_slope + pH_intcpt, 3)</f>
        <v>5.5970000000000004</v>
      </c>
      <c r="G121">
        <f>a_spread*(Base_Visc-rng_spread)^2+max_spread</f>
        <v>4.7750229568411386</v>
      </c>
    </row>
    <row r="122" spans="1:7" x14ac:dyDescent="0.45">
      <c r="A122" t="s">
        <v>44</v>
      </c>
      <c r="B122">
        <v>1</v>
      </c>
      <c r="C122">
        <f ca="1">ROUND(Base_Visc + (Spread+f_spread)*(RAND()-0.5)*visc_rand, 1)</f>
        <v>145.1</v>
      </c>
      <c r="D122">
        <f ca="1">ROUND(Base_pH + (RAND()-0.5)*pH_rand, 3)</f>
        <v>5.6150000000000002</v>
      </c>
      <c r="E122">
        <f>E119+visc_inc</f>
        <v>150</v>
      </c>
      <c r="F122">
        <f>ROUND(Base_Visc*pH_slope + pH_intcpt, 3)</f>
        <v>5.6020000000000003</v>
      </c>
      <c r="G122">
        <f>a_spread*(Base_Visc-rng_spread)^2+max_spread</f>
        <v>4.8158351188654223</v>
      </c>
    </row>
    <row r="123" spans="1:7" x14ac:dyDescent="0.45">
      <c r="A123" t="s">
        <v>44</v>
      </c>
      <c r="B123">
        <v>2</v>
      </c>
      <c r="C123">
        <f ca="1">ROUND(Base_Visc + (Spread+f_spread)*(RAND()-0.5)*visc_rand, 1)</f>
        <v>169.1</v>
      </c>
      <c r="D123">
        <f ca="1">ROUND(Base_pH + (RAND()-0.5)*pH_rand, 3)</f>
        <v>5.65</v>
      </c>
      <c r="E123">
        <f>E120+visc_inc</f>
        <v>150</v>
      </c>
      <c r="F123">
        <f>ROUND(Base_Visc*pH_slope + pH_intcpt, 3)</f>
        <v>5.6020000000000003</v>
      </c>
      <c r="G123">
        <f>a_spread*(Base_Visc-rng_spread)^2+max_spread</f>
        <v>4.8158351188654223</v>
      </c>
    </row>
    <row r="124" spans="1:7" x14ac:dyDescent="0.45">
      <c r="A124" t="s">
        <v>44</v>
      </c>
      <c r="B124">
        <v>3</v>
      </c>
      <c r="C124">
        <f ca="1">ROUND(Base_Visc + (Spread+f_spread)*(RAND()-0.5)*visc_rand, 1)</f>
        <v>139.9</v>
      </c>
      <c r="D124">
        <f ca="1">ROUND(Base_pH + (RAND()-0.5)*pH_rand, 3)</f>
        <v>5.6280000000000001</v>
      </c>
      <c r="E124">
        <f>E121+visc_inc</f>
        <v>150</v>
      </c>
      <c r="F124">
        <f>ROUND(Base_Visc*pH_slope + pH_intcpt, 3)</f>
        <v>5.6020000000000003</v>
      </c>
      <c r="G124">
        <f>a_spread*(Base_Visc-rng_spread)^2+max_spread</f>
        <v>4.8158351188654223</v>
      </c>
    </row>
    <row r="125" spans="1:7" x14ac:dyDescent="0.45">
      <c r="A125" t="s">
        <v>45</v>
      </c>
      <c r="B125">
        <v>1</v>
      </c>
      <c r="C125">
        <f ca="1">ROUND(Base_Visc + (Spread+f_spread)*(RAND()-0.5)*visc_rand, 1)</f>
        <v>162.6</v>
      </c>
      <c r="D125" s="1">
        <f ca="1">ROUND(Base_pH + (RAND()-0.5)*pH_rand, 3) + dy_outliers</f>
        <v>5.8650000000000002</v>
      </c>
      <c r="E125">
        <f>E122+visc_inc</f>
        <v>151.25</v>
      </c>
      <c r="F125">
        <f>ROUND(Base_Visc*pH_slope + pH_intcpt, 3)</f>
        <v>5.6070000000000002</v>
      </c>
      <c r="G125">
        <f>a_spread*(Base_Visc-rng_spread)^2+max_spread</f>
        <v>4.8525660646872772</v>
      </c>
    </row>
    <row r="126" spans="1:7" x14ac:dyDescent="0.45">
      <c r="A126" t="s">
        <v>45</v>
      </c>
      <c r="B126">
        <v>2</v>
      </c>
      <c r="C126">
        <f ca="1">ROUND(Base_Visc + (Spread+f_spread)*(RAND()-0.5)*visc_rand, 1)</f>
        <v>180.2</v>
      </c>
      <c r="D126" s="1">
        <f ca="1">ROUND(Base_pH + (RAND()-0.5)*pH_rand, 3) + dy_outliers</f>
        <v>5.95</v>
      </c>
      <c r="E126">
        <f>E123+visc_inc</f>
        <v>151.25</v>
      </c>
      <c r="F126">
        <f>ROUND(Base_Visc*pH_slope + pH_intcpt, 3)</f>
        <v>5.6070000000000002</v>
      </c>
      <c r="G126">
        <f>a_spread*(Base_Visc-rng_spread)^2+max_spread</f>
        <v>4.8525660646872772</v>
      </c>
    </row>
    <row r="127" spans="1:7" x14ac:dyDescent="0.45">
      <c r="A127" t="s">
        <v>45</v>
      </c>
      <c r="B127">
        <v>3</v>
      </c>
      <c r="C127">
        <f ca="1">ROUND(Base_Visc + (Spread+f_spread)*(RAND()-0.5)*visc_rand, 1)</f>
        <v>172.5</v>
      </c>
      <c r="D127" s="1">
        <f ca="1">ROUND(Base_pH + (RAND()-0.5)*pH_rand, 3) + dy_outliers</f>
        <v>5.8719999999999999</v>
      </c>
      <c r="E127">
        <f>E124+visc_inc</f>
        <v>151.25</v>
      </c>
      <c r="F127">
        <f>ROUND(Base_Visc*pH_slope + pH_intcpt, 3)</f>
        <v>5.6070000000000002</v>
      </c>
      <c r="G127">
        <f>a_spread*(Base_Visc-rng_spread)^2+max_spread</f>
        <v>4.8525660646872772</v>
      </c>
    </row>
    <row r="128" spans="1:7" x14ac:dyDescent="0.45">
      <c r="A128" t="s">
        <v>46</v>
      </c>
      <c r="B128">
        <v>1</v>
      </c>
      <c r="C128">
        <f ca="1">ROUND(Base_Visc + (Spread+f_spread)*(RAND()-0.5)*visc_rand, 1)</f>
        <v>151.9</v>
      </c>
      <c r="D128">
        <f ca="1">ROUND(Base_pH + (RAND()-0.5)*pH_rand, 3)</f>
        <v>5.5739999999999998</v>
      </c>
      <c r="E128">
        <f>E125+visc_inc</f>
        <v>152.5</v>
      </c>
      <c r="F128">
        <f>ROUND(Base_Visc*pH_slope + pH_intcpt, 3)</f>
        <v>5.6120000000000001</v>
      </c>
      <c r="G128">
        <f>a_spread*(Base_Visc-rng_spread)^2+max_spread</f>
        <v>4.8852157943067036</v>
      </c>
    </row>
    <row r="129" spans="1:7" x14ac:dyDescent="0.45">
      <c r="A129" t="s">
        <v>46</v>
      </c>
      <c r="B129">
        <v>2</v>
      </c>
      <c r="C129">
        <f ca="1">ROUND(Base_Visc + (Spread+f_spread)*(RAND()-0.5)*visc_rand, 1)</f>
        <v>176.7</v>
      </c>
      <c r="D129">
        <f ca="1">ROUND(Base_pH + (RAND()-0.5)*pH_rand, 3)</f>
        <v>5.6340000000000003</v>
      </c>
      <c r="E129">
        <f>E126+visc_inc</f>
        <v>152.5</v>
      </c>
      <c r="F129">
        <f>ROUND(Base_Visc*pH_slope + pH_intcpt, 3)</f>
        <v>5.6120000000000001</v>
      </c>
      <c r="G129">
        <f>a_spread*(Base_Visc-rng_spread)^2+max_spread</f>
        <v>4.8852157943067036</v>
      </c>
    </row>
    <row r="130" spans="1:7" x14ac:dyDescent="0.45">
      <c r="A130" t="s">
        <v>46</v>
      </c>
      <c r="B130">
        <v>3</v>
      </c>
      <c r="C130">
        <f ca="1">ROUND(Base_Visc + (Spread+f_spread)*(RAND()-0.5)*visc_rand, 1)</f>
        <v>159.69999999999999</v>
      </c>
      <c r="D130">
        <f ca="1">ROUND(Base_pH + (RAND()-0.5)*pH_rand, 3)</f>
        <v>5.5659999999999998</v>
      </c>
      <c r="E130">
        <f>E127+visc_inc</f>
        <v>152.5</v>
      </c>
      <c r="F130">
        <f>ROUND(Base_Visc*pH_slope + pH_intcpt, 3)</f>
        <v>5.6120000000000001</v>
      </c>
      <c r="G130">
        <f>a_spread*(Base_Visc-rng_spread)^2+max_spread</f>
        <v>4.8852157943067036</v>
      </c>
    </row>
    <row r="131" spans="1:7" x14ac:dyDescent="0.45">
      <c r="A131" t="s">
        <v>47</v>
      </c>
      <c r="B131">
        <v>1</v>
      </c>
      <c r="C131">
        <f ca="1">ROUND(Base_Visc + (Spread+f_spread)*(RAND()-0.5)*visc_rand, 1)</f>
        <v>141.4</v>
      </c>
      <c r="D131">
        <f ca="1">ROUND(Base_pH + (RAND()-0.5)*pH_rand, 3)</f>
        <v>5.6</v>
      </c>
      <c r="E131">
        <f>E128+visc_inc</f>
        <v>153.75</v>
      </c>
      <c r="F131">
        <f>ROUND(Base_Visc*pH_slope + pH_intcpt, 3)</f>
        <v>5.617</v>
      </c>
      <c r="G131">
        <f>a_spread*(Base_Visc-rng_spread)^2+max_spread</f>
        <v>4.9137843077237013</v>
      </c>
    </row>
    <row r="132" spans="1:7" x14ac:dyDescent="0.45">
      <c r="A132" t="s">
        <v>47</v>
      </c>
      <c r="B132">
        <v>2</v>
      </c>
      <c r="C132">
        <f ca="1">ROUND(Base_Visc + (Spread+f_spread)*(RAND()-0.5)*visc_rand, 1)</f>
        <v>153.5</v>
      </c>
      <c r="D132">
        <f ca="1">ROUND(Base_pH + (RAND()-0.5)*pH_rand, 3)</f>
        <v>5.5709999999999997</v>
      </c>
      <c r="E132">
        <f>E129+visc_inc</f>
        <v>153.75</v>
      </c>
      <c r="F132">
        <f>ROUND(Base_Visc*pH_slope + pH_intcpt, 3)</f>
        <v>5.617</v>
      </c>
      <c r="G132">
        <f>a_spread*(Base_Visc-rng_spread)^2+max_spread</f>
        <v>4.9137843077237013</v>
      </c>
    </row>
    <row r="133" spans="1:7" x14ac:dyDescent="0.45">
      <c r="A133" t="s">
        <v>47</v>
      </c>
      <c r="B133">
        <v>3</v>
      </c>
      <c r="C133">
        <f ca="1">ROUND(Base_Visc + (Spread+f_spread)*(RAND()-0.5)*visc_rand, 1)</f>
        <v>183.2</v>
      </c>
      <c r="D133">
        <f ca="1">ROUND(Base_pH + (RAND()-0.5)*pH_rand, 3)</f>
        <v>5.6040000000000001</v>
      </c>
      <c r="E133">
        <f>E130+visc_inc</f>
        <v>153.75</v>
      </c>
      <c r="F133">
        <f>ROUND(Base_Visc*pH_slope + pH_intcpt, 3)</f>
        <v>5.617</v>
      </c>
      <c r="G133">
        <f>a_spread*(Base_Visc-rng_spread)^2+max_spread</f>
        <v>4.9137843077237013</v>
      </c>
    </row>
    <row r="134" spans="1:7" x14ac:dyDescent="0.45">
      <c r="A134" t="s">
        <v>48</v>
      </c>
      <c r="B134">
        <v>1</v>
      </c>
      <c r="C134">
        <f ca="1">ROUND(Base_Visc + (Spread+f_spread)*(RAND()-0.5)*visc_rand, 1)</f>
        <v>153.80000000000001</v>
      </c>
      <c r="D134">
        <f ca="1">ROUND(Base_pH + (RAND()-0.5)*pH_rand, 3)</f>
        <v>5.6109999999999998</v>
      </c>
      <c r="E134">
        <f>E131+visc_inc</f>
        <v>155</v>
      </c>
      <c r="F134">
        <f>ROUND(Base_Visc*pH_slope + pH_intcpt, 3)</f>
        <v>5.6219999999999999</v>
      </c>
      <c r="G134">
        <f>a_spread*(Base_Visc-rng_spread)^2+max_spread</f>
        <v>4.9382716049382713</v>
      </c>
    </row>
    <row r="135" spans="1:7" x14ac:dyDescent="0.45">
      <c r="A135" t="s">
        <v>48</v>
      </c>
      <c r="B135">
        <v>2</v>
      </c>
      <c r="C135">
        <f ca="1">ROUND(Base_Visc + (Spread+f_spread)*(RAND()-0.5)*visc_rand, 1)</f>
        <v>138.80000000000001</v>
      </c>
      <c r="D135">
        <f ca="1">ROUND(Base_pH + (RAND()-0.5)*pH_rand, 3)</f>
        <v>5.665</v>
      </c>
      <c r="E135">
        <f>E132+visc_inc</f>
        <v>155</v>
      </c>
      <c r="F135">
        <f>ROUND(Base_Visc*pH_slope + pH_intcpt, 3)</f>
        <v>5.6219999999999999</v>
      </c>
      <c r="G135">
        <f>a_spread*(Base_Visc-rng_spread)^2+max_spread</f>
        <v>4.9382716049382713</v>
      </c>
    </row>
    <row r="136" spans="1:7" x14ac:dyDescent="0.45">
      <c r="A136" t="s">
        <v>48</v>
      </c>
      <c r="B136">
        <v>3</v>
      </c>
      <c r="C136">
        <f ca="1">ROUND(Base_Visc + (Spread+f_spread)*(RAND()-0.5)*visc_rand, 1)</f>
        <v>168.5</v>
      </c>
      <c r="D136">
        <f ca="1">ROUND(Base_pH + (RAND()-0.5)*pH_rand, 3)</f>
        <v>5.6289999999999996</v>
      </c>
      <c r="E136">
        <f>E133+visc_inc</f>
        <v>155</v>
      </c>
      <c r="F136">
        <f>ROUND(Base_Visc*pH_slope + pH_intcpt, 3)</f>
        <v>5.6219999999999999</v>
      </c>
      <c r="G136">
        <f>a_spread*(Base_Visc-rng_spread)^2+max_spread</f>
        <v>4.9382716049382713</v>
      </c>
    </row>
    <row r="137" spans="1:7" x14ac:dyDescent="0.45">
      <c r="A137" t="s">
        <v>49</v>
      </c>
      <c r="B137">
        <v>1</v>
      </c>
      <c r="C137">
        <f ca="1">ROUND(Base_Visc + (Spread+f_spread)*(RAND()-0.5)*visc_rand, 1)</f>
        <v>129.69999999999999</v>
      </c>
      <c r="D137">
        <f ca="1">ROUND(Base_pH + (RAND()-0.5)*pH_rand, 3)</f>
        <v>5.6260000000000003</v>
      </c>
      <c r="E137">
        <f>E134+visc_inc</f>
        <v>156.25</v>
      </c>
      <c r="F137">
        <f>ROUND(Base_Visc*pH_slope + pH_intcpt, 3)</f>
        <v>5.6269999999999998</v>
      </c>
      <c r="G137">
        <f>a_spread*(Base_Visc-rng_spread)^2+max_spread</f>
        <v>4.9586776859504136</v>
      </c>
    </row>
    <row r="138" spans="1:7" x14ac:dyDescent="0.45">
      <c r="A138" t="s">
        <v>49</v>
      </c>
      <c r="B138">
        <v>2</v>
      </c>
      <c r="C138">
        <f ca="1">ROUND(Base_Visc + (Spread+f_spread)*(RAND()-0.5)*visc_rand, 1)</f>
        <v>168.9</v>
      </c>
      <c r="D138">
        <f ca="1">ROUND(Base_pH + (RAND()-0.5)*pH_rand, 3)</f>
        <v>5.617</v>
      </c>
      <c r="E138">
        <f>E135+visc_inc</f>
        <v>156.25</v>
      </c>
      <c r="F138">
        <f>ROUND(Base_Visc*pH_slope + pH_intcpt, 3)</f>
        <v>5.6269999999999998</v>
      </c>
      <c r="G138">
        <f>a_spread*(Base_Visc-rng_spread)^2+max_spread</f>
        <v>4.9586776859504136</v>
      </c>
    </row>
    <row r="139" spans="1:7" x14ac:dyDescent="0.45">
      <c r="A139" t="s">
        <v>49</v>
      </c>
      <c r="B139">
        <v>3</v>
      </c>
      <c r="C139">
        <f ca="1">ROUND(Base_Visc + (Spread+f_spread)*(RAND()-0.5)*visc_rand, 1)</f>
        <v>147.4</v>
      </c>
      <c r="D139">
        <f ca="1">ROUND(Base_pH + (RAND()-0.5)*pH_rand, 3)</f>
        <v>5.6630000000000003</v>
      </c>
      <c r="E139">
        <f>E136+visc_inc</f>
        <v>156.25</v>
      </c>
      <c r="F139">
        <f>ROUND(Base_Visc*pH_slope + pH_intcpt, 3)</f>
        <v>5.6269999999999998</v>
      </c>
      <c r="G139">
        <f>a_spread*(Base_Visc-rng_spread)^2+max_spread</f>
        <v>4.9586776859504136</v>
      </c>
    </row>
    <row r="140" spans="1:7" x14ac:dyDescent="0.45">
      <c r="A140" t="s">
        <v>50</v>
      </c>
      <c r="B140">
        <v>1</v>
      </c>
      <c r="C140">
        <f ca="1">ROUND(Base_Visc + (Spread+f_spread)*(RAND()-0.5)*visc_rand, 1)</f>
        <v>136.6</v>
      </c>
      <c r="D140">
        <f ca="1">ROUND(Base_pH + (RAND()-0.5)*pH_rand, 3)</f>
        <v>5.6689999999999996</v>
      </c>
      <c r="E140">
        <f>E137+visc_inc</f>
        <v>157.5</v>
      </c>
      <c r="F140">
        <f>ROUND(Base_Visc*pH_slope + pH_intcpt, 3)</f>
        <v>5.6319999999999997</v>
      </c>
      <c r="G140">
        <f>a_spread*(Base_Visc-rng_spread)^2+max_spread</f>
        <v>4.9750025507601263</v>
      </c>
    </row>
    <row r="141" spans="1:7" x14ac:dyDescent="0.45">
      <c r="A141" t="s">
        <v>50</v>
      </c>
      <c r="B141">
        <v>2</v>
      </c>
      <c r="C141">
        <f ca="1">ROUND(Base_Visc + (Spread+f_spread)*(RAND()-0.5)*visc_rand, 1)</f>
        <v>161.19999999999999</v>
      </c>
      <c r="D141">
        <f ca="1">ROUND(Base_pH + (RAND()-0.5)*pH_rand, 3)</f>
        <v>5.6050000000000004</v>
      </c>
      <c r="E141">
        <f>E138+visc_inc</f>
        <v>157.5</v>
      </c>
      <c r="F141">
        <f>ROUND(Base_Visc*pH_slope + pH_intcpt, 3)</f>
        <v>5.6319999999999997</v>
      </c>
      <c r="G141">
        <f>a_spread*(Base_Visc-rng_spread)^2+max_spread</f>
        <v>4.9750025507601263</v>
      </c>
    </row>
    <row r="142" spans="1:7" x14ac:dyDescent="0.45">
      <c r="A142" t="s">
        <v>50</v>
      </c>
      <c r="B142">
        <v>3</v>
      </c>
      <c r="C142">
        <f ca="1">ROUND(Base_Visc + (Spread+f_spread)*(RAND()-0.5)*visc_rand, 1)</f>
        <v>152.30000000000001</v>
      </c>
      <c r="D142">
        <f ca="1">ROUND(Base_pH + (RAND()-0.5)*pH_rand, 3)</f>
        <v>5.649</v>
      </c>
      <c r="E142">
        <f>E139+visc_inc</f>
        <v>157.5</v>
      </c>
      <c r="F142">
        <f>ROUND(Base_Visc*pH_slope + pH_intcpt, 3)</f>
        <v>5.6319999999999997</v>
      </c>
      <c r="G142">
        <f>a_spread*(Base_Visc-rng_spread)^2+max_spread</f>
        <v>4.9750025507601263</v>
      </c>
    </row>
    <row r="143" spans="1:7" x14ac:dyDescent="0.45">
      <c r="A143" t="s">
        <v>51</v>
      </c>
      <c r="B143">
        <v>1</v>
      </c>
      <c r="C143">
        <f ca="1">ROUND(Base_Visc + (Spread+f_spread)*(RAND()-0.5)*visc_rand, 1)</f>
        <v>174.1</v>
      </c>
      <c r="D143">
        <f ca="1">ROUND(Base_pH + (RAND()-0.5)*pH_rand, 3)</f>
        <v>5.6609999999999996</v>
      </c>
      <c r="E143">
        <f>E140+visc_inc</f>
        <v>158.75</v>
      </c>
      <c r="F143">
        <f>ROUND(Base_Visc*pH_slope + pH_intcpt, 3)</f>
        <v>5.6369999999999996</v>
      </c>
      <c r="G143">
        <f>a_spread*(Base_Visc-rng_spread)^2+max_spread</f>
        <v>4.9872461993674113</v>
      </c>
    </row>
    <row r="144" spans="1:7" x14ac:dyDescent="0.45">
      <c r="A144" t="s">
        <v>51</v>
      </c>
      <c r="B144">
        <v>2</v>
      </c>
      <c r="C144">
        <f ca="1">ROUND(Base_Visc + (Spread+f_spread)*(RAND()-0.5)*visc_rand, 1)</f>
        <v>129.4</v>
      </c>
      <c r="D144">
        <f ca="1">ROUND(Base_pH + (RAND()-0.5)*pH_rand, 3)</f>
        <v>5.6760000000000002</v>
      </c>
      <c r="E144">
        <f>E141+visc_inc</f>
        <v>158.75</v>
      </c>
      <c r="F144">
        <f>ROUND(Base_Visc*pH_slope + pH_intcpt, 3)</f>
        <v>5.6369999999999996</v>
      </c>
      <c r="G144">
        <f>a_spread*(Base_Visc-rng_spread)^2+max_spread</f>
        <v>4.9872461993674113</v>
      </c>
    </row>
    <row r="145" spans="1:7" x14ac:dyDescent="0.45">
      <c r="A145" t="s">
        <v>51</v>
      </c>
      <c r="B145">
        <v>3</v>
      </c>
      <c r="C145">
        <f ca="1">ROUND(Base_Visc + (Spread+f_spread)*(RAND()-0.5)*visc_rand, 1)</f>
        <v>138.80000000000001</v>
      </c>
      <c r="D145">
        <f ca="1">ROUND(Base_pH + (RAND()-0.5)*pH_rand, 3)</f>
        <v>5.5869999999999997</v>
      </c>
      <c r="E145">
        <f>E142+visc_inc</f>
        <v>158.75</v>
      </c>
      <c r="F145">
        <f>ROUND(Base_Visc*pH_slope + pH_intcpt, 3)</f>
        <v>5.6369999999999996</v>
      </c>
      <c r="G145">
        <f>a_spread*(Base_Visc-rng_spread)^2+max_spread</f>
        <v>4.9872461993674113</v>
      </c>
    </row>
    <row r="146" spans="1:7" x14ac:dyDescent="0.45">
      <c r="A146" t="s">
        <v>52</v>
      </c>
      <c r="B146">
        <v>1</v>
      </c>
      <c r="C146">
        <f ca="1">ROUND(Base_Visc + (Spread+f_spread)*(RAND()-0.5)*visc_rand, 1)</f>
        <v>174.8</v>
      </c>
      <c r="D146">
        <f ca="1">ROUND(Base_pH + (RAND()-0.5)*pH_rand, 3)</f>
        <v>5.6669999999999998</v>
      </c>
      <c r="E146">
        <f>E143+visc_inc</f>
        <v>160</v>
      </c>
      <c r="F146">
        <f>ROUND(Base_Visc*pH_slope + pH_intcpt, 3)</f>
        <v>5.6420000000000003</v>
      </c>
      <c r="G146">
        <f>a_spread*(Base_Visc-rng_spread)^2+max_spread</f>
        <v>4.9954086317722686</v>
      </c>
    </row>
    <row r="147" spans="1:7" x14ac:dyDescent="0.45">
      <c r="A147" t="s">
        <v>52</v>
      </c>
      <c r="B147">
        <v>2</v>
      </c>
      <c r="C147">
        <f ca="1">ROUND(Base_Visc + (Spread+f_spread)*(RAND()-0.5)*visc_rand, 1)</f>
        <v>176.7</v>
      </c>
      <c r="D147">
        <f ca="1">ROUND(Base_pH + (RAND()-0.5)*pH_rand, 3)</f>
        <v>5.6669999999999998</v>
      </c>
      <c r="E147">
        <f>E144+visc_inc</f>
        <v>160</v>
      </c>
      <c r="F147">
        <f>ROUND(Base_Visc*pH_slope + pH_intcpt, 3)</f>
        <v>5.6420000000000003</v>
      </c>
      <c r="G147">
        <f>a_spread*(Base_Visc-rng_spread)^2+max_spread</f>
        <v>4.9954086317722686</v>
      </c>
    </row>
    <row r="148" spans="1:7" x14ac:dyDescent="0.45">
      <c r="A148" t="s">
        <v>52</v>
      </c>
      <c r="B148">
        <v>3</v>
      </c>
      <c r="C148">
        <f ca="1">ROUND(Base_Visc + (Spread+f_spread)*(RAND()-0.5)*visc_rand, 1)</f>
        <v>170.4</v>
      </c>
      <c r="D148">
        <f ca="1">ROUND(Base_pH + (RAND()-0.5)*pH_rand, 3)</f>
        <v>5.6719999999999997</v>
      </c>
      <c r="E148">
        <f>E145+visc_inc</f>
        <v>160</v>
      </c>
      <c r="F148">
        <f>ROUND(Base_Visc*pH_slope + pH_intcpt, 3)</f>
        <v>5.6420000000000003</v>
      </c>
      <c r="G148">
        <f>a_spread*(Base_Visc-rng_spread)^2+max_spread</f>
        <v>4.9954086317722686</v>
      </c>
    </row>
    <row r="149" spans="1:7" x14ac:dyDescent="0.45">
      <c r="A149" t="s">
        <v>53</v>
      </c>
      <c r="B149">
        <v>1</v>
      </c>
      <c r="C149">
        <f ca="1">ROUND(Base_Visc + (Spread+f_spread)*(RAND()-0.5)*visc_rand, 1)</f>
        <v>162.5</v>
      </c>
      <c r="D149">
        <f ca="1">ROUND(Base_pH + (RAND()-0.5)*pH_rand, 3)</f>
        <v>5.6379999999999999</v>
      </c>
      <c r="E149">
        <f>E146+visc_inc</f>
        <v>161.25</v>
      </c>
      <c r="F149">
        <f>ROUND(Base_Visc*pH_slope + pH_intcpt, 3)</f>
        <v>5.6470000000000002</v>
      </c>
      <c r="G149">
        <f>a_spread*(Base_Visc-rng_spread)^2+max_spread</f>
        <v>4.9994898479746963</v>
      </c>
    </row>
    <row r="150" spans="1:7" x14ac:dyDescent="0.45">
      <c r="A150" t="s">
        <v>53</v>
      </c>
      <c r="B150">
        <v>2</v>
      </c>
      <c r="C150">
        <f ca="1">ROUND(Base_Visc + (Spread+f_spread)*(RAND()-0.5)*visc_rand, 1)</f>
        <v>184.5</v>
      </c>
      <c r="D150">
        <f ca="1">ROUND(Base_pH + (RAND()-0.5)*pH_rand, 3)</f>
        <v>5.6539999999999999</v>
      </c>
      <c r="E150">
        <f>E147+visc_inc</f>
        <v>161.25</v>
      </c>
      <c r="F150">
        <f>ROUND(Base_Visc*pH_slope + pH_intcpt, 3)</f>
        <v>5.6470000000000002</v>
      </c>
      <c r="G150">
        <f>a_spread*(Base_Visc-rng_spread)^2+max_spread</f>
        <v>4.9994898479746963</v>
      </c>
    </row>
    <row r="151" spans="1:7" x14ac:dyDescent="0.45">
      <c r="A151" t="s">
        <v>53</v>
      </c>
      <c r="B151">
        <v>3</v>
      </c>
      <c r="C151">
        <f ca="1">ROUND(Base_Visc + (Spread+f_spread)*(RAND()-0.5)*visc_rand, 1)</f>
        <v>141.5</v>
      </c>
      <c r="D151">
        <f ca="1">ROUND(Base_pH + (RAND()-0.5)*pH_rand, 3)</f>
        <v>5.5990000000000002</v>
      </c>
      <c r="E151">
        <f>E148+visc_inc</f>
        <v>161.25</v>
      </c>
      <c r="F151">
        <f>ROUND(Base_Visc*pH_slope + pH_intcpt, 3)</f>
        <v>5.6470000000000002</v>
      </c>
      <c r="G151">
        <f>a_spread*(Base_Visc-rng_spread)^2+max_spread</f>
        <v>4.9994898479746963</v>
      </c>
    </row>
    <row r="152" spans="1:7" x14ac:dyDescent="0.45">
      <c r="A152" t="s">
        <v>54</v>
      </c>
      <c r="B152">
        <v>1</v>
      </c>
      <c r="C152">
        <f ca="1">ROUND(Base_Visc + (Spread+f_spread)*(RAND()-0.5)*visc_rand, 1)</f>
        <v>145.19999999999999</v>
      </c>
      <c r="D152">
        <f ca="1">ROUND(Base_pH + (RAND()-0.5)*pH_rand, 3)</f>
        <v>5.6280000000000001</v>
      </c>
      <c r="E152">
        <f>E149+visc_inc</f>
        <v>162.5</v>
      </c>
      <c r="F152">
        <f>ROUND(Base_Visc*pH_slope + pH_intcpt, 3)</f>
        <v>5.6529999999999996</v>
      </c>
      <c r="G152">
        <f>a_spread*(Base_Visc-rng_spread)^2+max_spread</f>
        <v>4.9994898479746963</v>
      </c>
    </row>
    <row r="153" spans="1:7" x14ac:dyDescent="0.45">
      <c r="A153" t="s">
        <v>54</v>
      </c>
      <c r="B153">
        <v>2</v>
      </c>
      <c r="C153">
        <f ca="1">ROUND(Base_Visc + (Spread+f_spread)*(RAND()-0.5)*visc_rand, 1)</f>
        <v>183.8</v>
      </c>
      <c r="D153">
        <f ca="1">ROUND(Base_pH + (RAND()-0.5)*pH_rand, 3)</f>
        <v>5.673</v>
      </c>
      <c r="E153">
        <f>E150+visc_inc</f>
        <v>162.5</v>
      </c>
      <c r="F153">
        <f>ROUND(Base_Visc*pH_slope + pH_intcpt, 3)</f>
        <v>5.6529999999999996</v>
      </c>
      <c r="G153">
        <f>a_spread*(Base_Visc-rng_spread)^2+max_spread</f>
        <v>4.9994898479746963</v>
      </c>
    </row>
    <row r="154" spans="1:7" x14ac:dyDescent="0.45">
      <c r="A154" t="s">
        <v>54</v>
      </c>
      <c r="B154">
        <v>3</v>
      </c>
      <c r="C154">
        <f ca="1">ROUND(Base_Visc + (Spread+f_spread)*(RAND()-0.5)*visc_rand, 1)</f>
        <v>133.6</v>
      </c>
      <c r="D154">
        <f ca="1">ROUND(Base_pH + (RAND()-0.5)*pH_rand, 3)</f>
        <v>5.6360000000000001</v>
      </c>
      <c r="E154">
        <f>E151+visc_inc</f>
        <v>162.5</v>
      </c>
      <c r="F154">
        <f>ROUND(Base_Visc*pH_slope + pH_intcpt, 3)</f>
        <v>5.6529999999999996</v>
      </c>
      <c r="G154">
        <f>a_spread*(Base_Visc-rng_spread)^2+max_spread</f>
        <v>4.9994898479746963</v>
      </c>
    </row>
    <row r="155" spans="1:7" x14ac:dyDescent="0.45">
      <c r="A155" t="s">
        <v>55</v>
      </c>
      <c r="B155">
        <v>1</v>
      </c>
      <c r="C155">
        <f ca="1">ROUND(Base_Visc + (Spread+f_spread)*(RAND()-0.5)*visc_rand, 1)</f>
        <v>170.7</v>
      </c>
      <c r="D155">
        <f ca="1">ROUND(Base_pH + (RAND()-0.5)*pH_rand, 3)</f>
        <v>5.63</v>
      </c>
      <c r="E155">
        <f>E152+visc_inc</f>
        <v>163.75</v>
      </c>
      <c r="F155">
        <f>ROUND(Base_Visc*pH_slope + pH_intcpt, 3)</f>
        <v>5.6580000000000004</v>
      </c>
      <c r="G155">
        <f>a_spread*(Base_Visc-rng_spread)^2+max_spread</f>
        <v>4.9954086317722686</v>
      </c>
    </row>
    <row r="156" spans="1:7" x14ac:dyDescent="0.45">
      <c r="A156" t="s">
        <v>55</v>
      </c>
      <c r="B156">
        <v>2</v>
      </c>
      <c r="C156">
        <f ca="1">ROUND(Base_Visc + (Spread+f_spread)*(RAND()-0.5)*visc_rand, 1)</f>
        <v>169.4</v>
      </c>
      <c r="D156">
        <f ca="1">ROUND(Base_pH + (RAND()-0.5)*pH_rand, 3)</f>
        <v>5.6760000000000002</v>
      </c>
      <c r="E156">
        <f>E153+visc_inc</f>
        <v>163.75</v>
      </c>
      <c r="F156">
        <f>ROUND(Base_Visc*pH_slope + pH_intcpt, 3)</f>
        <v>5.6580000000000004</v>
      </c>
      <c r="G156">
        <f>a_spread*(Base_Visc-rng_spread)^2+max_spread</f>
        <v>4.9954086317722686</v>
      </c>
    </row>
    <row r="157" spans="1:7" x14ac:dyDescent="0.45">
      <c r="A157" t="s">
        <v>55</v>
      </c>
      <c r="B157">
        <v>3</v>
      </c>
      <c r="C157">
        <f ca="1">ROUND(Base_Visc + (Spread+f_spread)*(RAND()-0.5)*visc_rand, 1)</f>
        <v>146.1</v>
      </c>
      <c r="D157">
        <f ca="1">ROUND(Base_pH + (RAND()-0.5)*pH_rand, 3)</f>
        <v>5.6769999999999996</v>
      </c>
      <c r="E157">
        <f>E154+visc_inc</f>
        <v>163.75</v>
      </c>
      <c r="F157">
        <f>ROUND(Base_Visc*pH_slope + pH_intcpt, 3)</f>
        <v>5.6580000000000004</v>
      </c>
      <c r="G157">
        <f>a_spread*(Base_Visc-rng_spread)^2+max_spread</f>
        <v>4.9954086317722686</v>
      </c>
    </row>
    <row r="158" spans="1:7" x14ac:dyDescent="0.45">
      <c r="A158" t="s">
        <v>56</v>
      </c>
      <c r="B158">
        <v>1</v>
      </c>
      <c r="C158">
        <f ca="1">ROUND(Base_Visc + (Spread+f_spread)*(RAND()-0.5)*visc_rand, 1)</f>
        <v>143.69999999999999</v>
      </c>
      <c r="D158">
        <f ca="1">ROUND(Base_pH + (RAND()-0.5)*pH_rand, 3)</f>
        <v>5.6479999999999997</v>
      </c>
      <c r="E158">
        <f>E155+visc_inc</f>
        <v>165</v>
      </c>
      <c r="F158">
        <f>ROUND(Base_Visc*pH_slope + pH_intcpt, 3)</f>
        <v>5.6630000000000003</v>
      </c>
      <c r="G158">
        <f>a_spread*(Base_Visc-rng_spread)^2+max_spread</f>
        <v>4.9872461993674113</v>
      </c>
    </row>
    <row r="159" spans="1:7" x14ac:dyDescent="0.45">
      <c r="A159" t="s">
        <v>56</v>
      </c>
      <c r="B159">
        <v>2</v>
      </c>
      <c r="C159">
        <f ca="1">ROUND(Base_Visc + (Spread+f_spread)*(RAND()-0.5)*visc_rand, 1)</f>
        <v>192.9</v>
      </c>
      <c r="D159">
        <f ca="1">ROUND(Base_pH + (RAND()-0.5)*pH_rand, 3)</f>
        <v>5.6529999999999996</v>
      </c>
      <c r="E159">
        <f>E156+visc_inc</f>
        <v>165</v>
      </c>
      <c r="F159">
        <f>ROUND(Base_Visc*pH_slope + pH_intcpt, 3)</f>
        <v>5.6630000000000003</v>
      </c>
      <c r="G159">
        <f>a_spread*(Base_Visc-rng_spread)^2+max_spread</f>
        <v>4.9872461993674113</v>
      </c>
    </row>
    <row r="160" spans="1:7" x14ac:dyDescent="0.45">
      <c r="A160" t="s">
        <v>56</v>
      </c>
      <c r="B160">
        <v>3</v>
      </c>
      <c r="C160">
        <f ca="1">ROUND(Base_Visc + (Spread+f_spread)*(RAND()-0.5)*visc_rand, 1)</f>
        <v>151.19999999999999</v>
      </c>
      <c r="D160">
        <f ca="1">ROUND(Base_pH + (RAND()-0.5)*pH_rand, 3)</f>
        <v>5.6559999999999997</v>
      </c>
      <c r="E160">
        <f>E157+visc_inc</f>
        <v>165</v>
      </c>
      <c r="F160">
        <f>ROUND(Base_Visc*pH_slope + pH_intcpt, 3)</f>
        <v>5.6630000000000003</v>
      </c>
      <c r="G160">
        <f>a_spread*(Base_Visc-rng_spread)^2+max_spread</f>
        <v>4.9872461993674113</v>
      </c>
    </row>
    <row r="161" spans="1:7" x14ac:dyDescent="0.45">
      <c r="A161" t="s">
        <v>57</v>
      </c>
      <c r="B161">
        <v>1</v>
      </c>
      <c r="C161">
        <f ca="1">ROUND(Base_Visc + (Spread+f_spread)*(RAND()-0.5)*visc_rand, 1)</f>
        <v>157.4</v>
      </c>
      <c r="D161">
        <f ca="1">ROUND(Base_pH + (RAND()-0.5)*pH_rand, 3)</f>
        <v>5.6369999999999996</v>
      </c>
      <c r="E161">
        <f>E158+visc_inc</f>
        <v>166.25</v>
      </c>
      <c r="F161">
        <f>ROUND(Base_Visc*pH_slope + pH_intcpt, 3)</f>
        <v>5.6680000000000001</v>
      </c>
      <c r="G161">
        <f>a_spread*(Base_Visc-rng_spread)^2+max_spread</f>
        <v>4.9750025507601263</v>
      </c>
    </row>
    <row r="162" spans="1:7" x14ac:dyDescent="0.45">
      <c r="A162" t="s">
        <v>57</v>
      </c>
      <c r="B162">
        <v>2</v>
      </c>
      <c r="C162">
        <f ca="1">ROUND(Base_Visc + (Spread+f_spread)*(RAND()-0.5)*visc_rand, 1)</f>
        <v>177.5</v>
      </c>
      <c r="D162">
        <f ca="1">ROUND(Base_pH + (RAND()-0.5)*pH_rand, 3)</f>
        <v>5.6440000000000001</v>
      </c>
      <c r="E162">
        <f>E159+visc_inc</f>
        <v>166.25</v>
      </c>
      <c r="F162">
        <f>ROUND(Base_Visc*pH_slope + pH_intcpt, 3)</f>
        <v>5.6680000000000001</v>
      </c>
      <c r="G162">
        <f>a_spread*(Base_Visc-rng_spread)^2+max_spread</f>
        <v>4.9750025507601263</v>
      </c>
    </row>
    <row r="163" spans="1:7" x14ac:dyDescent="0.45">
      <c r="A163" t="s">
        <v>57</v>
      </c>
      <c r="B163">
        <v>3</v>
      </c>
      <c r="C163">
        <f ca="1">ROUND(Base_Visc + (Spread+f_spread)*(RAND()-0.5)*visc_rand, 1)</f>
        <v>146.5</v>
      </c>
      <c r="D163">
        <f ca="1">ROUND(Base_pH + (RAND()-0.5)*pH_rand, 3)</f>
        <v>5.7030000000000003</v>
      </c>
      <c r="E163">
        <f>E160+visc_inc</f>
        <v>166.25</v>
      </c>
      <c r="F163">
        <f>ROUND(Base_Visc*pH_slope + pH_intcpt, 3)</f>
        <v>5.6680000000000001</v>
      </c>
      <c r="G163">
        <f>a_spread*(Base_Visc-rng_spread)^2+max_spread</f>
        <v>4.9750025507601263</v>
      </c>
    </row>
    <row r="164" spans="1:7" x14ac:dyDescent="0.45">
      <c r="A164" t="s">
        <v>58</v>
      </c>
      <c r="B164">
        <v>1</v>
      </c>
      <c r="C164">
        <f ca="1">ROUND(Base_Visc + (Spread+f_spread)*(RAND()-0.5)*visc_rand, 1)</f>
        <v>184.4</v>
      </c>
      <c r="D164">
        <f ca="1">ROUND(Base_pH + (RAND()-0.5)*pH_rand, 3)</f>
        <v>5.6989999999999998</v>
      </c>
      <c r="E164">
        <f>E161+visc_inc</f>
        <v>167.5</v>
      </c>
      <c r="F164">
        <f>ROUND(Base_Visc*pH_slope + pH_intcpt, 3)</f>
        <v>5.673</v>
      </c>
      <c r="G164">
        <f>a_spread*(Base_Visc-rng_spread)^2+max_spread</f>
        <v>4.9586776859504136</v>
      </c>
    </row>
    <row r="165" spans="1:7" x14ac:dyDescent="0.45">
      <c r="A165" t="s">
        <v>58</v>
      </c>
      <c r="B165">
        <v>2</v>
      </c>
      <c r="C165">
        <f ca="1">ROUND(Base_Visc + (Spread+f_spread)*(RAND()-0.5)*visc_rand, 1)</f>
        <v>162.6</v>
      </c>
      <c r="D165">
        <f ca="1">ROUND(Base_pH + (RAND()-0.5)*pH_rand, 3)</f>
        <v>5.6950000000000003</v>
      </c>
      <c r="E165">
        <f>E162+visc_inc</f>
        <v>167.5</v>
      </c>
      <c r="F165">
        <f>ROUND(Base_Visc*pH_slope + pH_intcpt, 3)</f>
        <v>5.673</v>
      </c>
      <c r="G165">
        <f>a_spread*(Base_Visc-rng_spread)^2+max_spread</f>
        <v>4.9586776859504136</v>
      </c>
    </row>
    <row r="166" spans="1:7" x14ac:dyDescent="0.45">
      <c r="A166" t="s">
        <v>58</v>
      </c>
      <c r="B166">
        <v>3</v>
      </c>
      <c r="C166">
        <f ca="1">ROUND(Base_Visc + (Spread+f_spread)*(RAND()-0.5)*visc_rand, 1)</f>
        <v>172</v>
      </c>
      <c r="D166">
        <f ca="1">ROUND(Base_pH + (RAND()-0.5)*pH_rand, 3)</f>
        <v>5.6280000000000001</v>
      </c>
      <c r="E166">
        <f>E163+visc_inc</f>
        <v>167.5</v>
      </c>
      <c r="F166">
        <f>ROUND(Base_Visc*pH_slope + pH_intcpt, 3)</f>
        <v>5.673</v>
      </c>
      <c r="G166">
        <f>a_spread*(Base_Visc-rng_spread)^2+max_spread</f>
        <v>4.9586776859504136</v>
      </c>
    </row>
    <row r="167" spans="1:7" x14ac:dyDescent="0.45">
      <c r="A167" t="s">
        <v>59</v>
      </c>
      <c r="B167">
        <v>1</v>
      </c>
      <c r="C167">
        <f ca="1">ROUND(Base_Visc + (Spread+f_spread)*(RAND()-0.5)*visc_rand, 1)</f>
        <v>177.3</v>
      </c>
      <c r="D167">
        <f ca="1">ROUND(Base_pH + (RAND()-0.5)*pH_rand, 3)</f>
        <v>5.6550000000000002</v>
      </c>
      <c r="E167">
        <f>E164+visc_inc</f>
        <v>168.75</v>
      </c>
      <c r="F167">
        <f>ROUND(Base_Visc*pH_slope + pH_intcpt, 3)</f>
        <v>5.6779999999999999</v>
      </c>
      <c r="G167">
        <f>a_spread*(Base_Visc-rng_spread)^2+max_spread</f>
        <v>4.9382716049382713</v>
      </c>
    </row>
    <row r="168" spans="1:7" x14ac:dyDescent="0.45">
      <c r="A168" t="s">
        <v>59</v>
      </c>
      <c r="B168">
        <v>2</v>
      </c>
      <c r="C168">
        <f ca="1">ROUND(Base_Visc + (Spread+f_spread)*(RAND()-0.5)*visc_rand, 1)</f>
        <v>160.19999999999999</v>
      </c>
      <c r="D168">
        <f ca="1">ROUND(Base_pH + (RAND()-0.5)*pH_rand, 3)</f>
        <v>5.6779999999999999</v>
      </c>
      <c r="E168">
        <f>E165+visc_inc</f>
        <v>168.75</v>
      </c>
      <c r="F168">
        <f>ROUND(Base_Visc*pH_slope + pH_intcpt, 3)</f>
        <v>5.6779999999999999</v>
      </c>
      <c r="G168">
        <f>a_spread*(Base_Visc-rng_spread)^2+max_spread</f>
        <v>4.9382716049382713</v>
      </c>
    </row>
    <row r="169" spans="1:7" x14ac:dyDescent="0.45">
      <c r="A169" t="s">
        <v>59</v>
      </c>
      <c r="B169">
        <v>3</v>
      </c>
      <c r="C169">
        <f ca="1">ROUND(Base_Visc + (Spread+f_spread)*(RAND()-0.5)*visc_rand, 1)</f>
        <v>190.2</v>
      </c>
      <c r="D169">
        <f ca="1">ROUND(Base_pH + (RAND()-0.5)*pH_rand, 3)</f>
        <v>5.718</v>
      </c>
      <c r="E169">
        <f>E166+visc_inc</f>
        <v>168.75</v>
      </c>
      <c r="F169">
        <f>ROUND(Base_Visc*pH_slope + pH_intcpt, 3)</f>
        <v>5.6779999999999999</v>
      </c>
      <c r="G169">
        <f>a_spread*(Base_Visc-rng_spread)^2+max_spread</f>
        <v>4.9382716049382713</v>
      </c>
    </row>
    <row r="170" spans="1:7" x14ac:dyDescent="0.45">
      <c r="A170" t="s">
        <v>60</v>
      </c>
      <c r="B170">
        <v>1</v>
      </c>
      <c r="C170">
        <f ca="1">ROUND(Base_Visc + (Spread+f_spread)*(RAND()-0.5)*visc_rand, 1)</f>
        <v>166.3</v>
      </c>
      <c r="D170">
        <f ca="1">ROUND(Base_pH + (RAND()-0.5)*pH_rand, 3)</f>
        <v>5.7009999999999996</v>
      </c>
      <c r="E170">
        <f>E167+visc_inc</f>
        <v>170</v>
      </c>
      <c r="F170">
        <f>ROUND(Base_Visc*pH_slope + pH_intcpt, 3)</f>
        <v>5.6829999999999998</v>
      </c>
      <c r="G170">
        <f>a_spread*(Base_Visc-rng_spread)^2+max_spread</f>
        <v>4.9137843077237013</v>
      </c>
    </row>
    <row r="171" spans="1:7" x14ac:dyDescent="0.45">
      <c r="A171" t="s">
        <v>60</v>
      </c>
      <c r="B171">
        <v>2</v>
      </c>
      <c r="C171">
        <f ca="1">ROUND(Base_Visc + (Spread+f_spread)*(RAND()-0.5)*visc_rand, 1)</f>
        <v>142.4</v>
      </c>
      <c r="D171">
        <f ca="1">ROUND(Base_pH + (RAND()-0.5)*pH_rand, 3)</f>
        <v>5.72</v>
      </c>
      <c r="E171">
        <f>E168+visc_inc</f>
        <v>170</v>
      </c>
      <c r="F171">
        <f>ROUND(Base_Visc*pH_slope + pH_intcpt, 3)</f>
        <v>5.6829999999999998</v>
      </c>
      <c r="G171">
        <f>a_spread*(Base_Visc-rng_spread)^2+max_spread</f>
        <v>4.9137843077237013</v>
      </c>
    </row>
    <row r="172" spans="1:7" x14ac:dyDescent="0.45">
      <c r="A172" t="s">
        <v>60</v>
      </c>
      <c r="B172">
        <v>3</v>
      </c>
      <c r="C172">
        <f ca="1">ROUND(Base_Visc + (Spread+f_spread)*(RAND()-0.5)*visc_rand, 1)</f>
        <v>170.8</v>
      </c>
      <c r="D172">
        <f ca="1">ROUND(Base_pH + (RAND()-0.5)*pH_rand, 3)</f>
        <v>5.673</v>
      </c>
      <c r="E172">
        <f>E169+visc_inc</f>
        <v>170</v>
      </c>
      <c r="F172">
        <f>ROUND(Base_Visc*pH_slope + pH_intcpt, 3)</f>
        <v>5.6829999999999998</v>
      </c>
      <c r="G172">
        <f>a_spread*(Base_Visc-rng_spread)^2+max_spread</f>
        <v>4.9137843077237013</v>
      </c>
    </row>
    <row r="173" spans="1:7" x14ac:dyDescent="0.45">
      <c r="A173" t="s">
        <v>61</v>
      </c>
      <c r="B173">
        <v>1</v>
      </c>
      <c r="C173">
        <f ca="1">ROUND(Base_Visc + (Spread+f_spread)*(RAND()-0.5)*visc_rand, 1)</f>
        <v>195</v>
      </c>
      <c r="D173">
        <f ca="1">ROUND(Base_pH + (RAND()-0.5)*pH_rand, 3)</f>
        <v>5.7119999999999997</v>
      </c>
      <c r="E173">
        <f>E170+visc_inc</f>
        <v>171.25</v>
      </c>
      <c r="F173">
        <f>ROUND(Base_Visc*pH_slope + pH_intcpt, 3)</f>
        <v>5.6879999999999997</v>
      </c>
      <c r="G173">
        <f>a_spread*(Base_Visc-rng_spread)^2+max_spread</f>
        <v>4.8852157943067036</v>
      </c>
    </row>
    <row r="174" spans="1:7" x14ac:dyDescent="0.45">
      <c r="A174" t="s">
        <v>61</v>
      </c>
      <c r="B174">
        <v>2</v>
      </c>
      <c r="C174">
        <f ca="1">ROUND(Base_Visc + (Spread+f_spread)*(RAND()-0.5)*visc_rand, 1)</f>
        <v>164.2</v>
      </c>
      <c r="D174">
        <f ca="1">ROUND(Base_pH + (RAND()-0.5)*pH_rand, 3)</f>
        <v>5.7080000000000002</v>
      </c>
      <c r="E174">
        <f>E171+visc_inc</f>
        <v>171.25</v>
      </c>
      <c r="F174">
        <f>ROUND(Base_Visc*pH_slope + pH_intcpt, 3)</f>
        <v>5.6879999999999997</v>
      </c>
      <c r="G174">
        <f>a_spread*(Base_Visc-rng_spread)^2+max_spread</f>
        <v>4.8852157943067036</v>
      </c>
    </row>
    <row r="175" spans="1:7" x14ac:dyDescent="0.45">
      <c r="A175" t="s">
        <v>61</v>
      </c>
      <c r="B175">
        <v>3</v>
      </c>
      <c r="C175">
        <f ca="1">ROUND(Base_Visc + (Spread+f_spread)*(RAND()-0.5)*visc_rand, 1)</f>
        <v>162.30000000000001</v>
      </c>
      <c r="D175">
        <f ca="1">ROUND(Base_pH + (RAND()-0.5)*pH_rand, 3)</f>
        <v>5.66</v>
      </c>
      <c r="E175">
        <f>E172+visc_inc</f>
        <v>171.25</v>
      </c>
      <c r="F175">
        <f>ROUND(Base_Visc*pH_slope + pH_intcpt, 3)</f>
        <v>5.6879999999999997</v>
      </c>
      <c r="G175">
        <f>a_spread*(Base_Visc-rng_spread)^2+max_spread</f>
        <v>4.8852157943067036</v>
      </c>
    </row>
    <row r="176" spans="1:7" x14ac:dyDescent="0.45">
      <c r="A176" t="s">
        <v>62</v>
      </c>
      <c r="B176">
        <v>1</v>
      </c>
      <c r="C176">
        <f ca="1">ROUND(Base_Visc + (Spread+f_spread)*(RAND()-0.5)*visc_rand, 1)</f>
        <v>176.3</v>
      </c>
      <c r="D176">
        <f ca="1">ROUND(Base_pH + (RAND()-0.5)*pH_rand, 3)</f>
        <v>5.7210000000000001</v>
      </c>
      <c r="E176">
        <f>E173+visc_inc</f>
        <v>172.5</v>
      </c>
      <c r="F176">
        <f>ROUND(Base_Visc*pH_slope + pH_intcpt, 3)</f>
        <v>5.6929999999999996</v>
      </c>
      <c r="G176">
        <f>a_spread*(Base_Visc-rng_spread)^2+max_spread</f>
        <v>4.8525660646872772</v>
      </c>
    </row>
    <row r="177" spans="1:7" x14ac:dyDescent="0.45">
      <c r="A177" t="s">
        <v>62</v>
      </c>
      <c r="B177">
        <v>2</v>
      </c>
      <c r="C177">
        <f ca="1">ROUND(Base_Visc + (Spread+f_spread)*(RAND()-0.5)*visc_rand, 1)</f>
        <v>191</v>
      </c>
      <c r="D177">
        <f ca="1">ROUND(Base_pH + (RAND()-0.5)*pH_rand, 3)</f>
        <v>5.6870000000000003</v>
      </c>
      <c r="E177">
        <f>E174+visc_inc</f>
        <v>172.5</v>
      </c>
      <c r="F177">
        <f>ROUND(Base_Visc*pH_slope + pH_intcpt, 3)</f>
        <v>5.6929999999999996</v>
      </c>
      <c r="G177">
        <f>a_spread*(Base_Visc-rng_spread)^2+max_spread</f>
        <v>4.8525660646872772</v>
      </c>
    </row>
    <row r="178" spans="1:7" x14ac:dyDescent="0.45">
      <c r="A178" t="s">
        <v>62</v>
      </c>
      <c r="B178">
        <v>3</v>
      </c>
      <c r="C178">
        <f ca="1">ROUND(Base_Visc + (Spread+f_spread)*(RAND()-0.5)*visc_rand, 1)</f>
        <v>157.1</v>
      </c>
      <c r="D178">
        <f ca="1">ROUND(Base_pH + (RAND()-0.5)*pH_rand, 3)</f>
        <v>5.6470000000000002</v>
      </c>
      <c r="E178">
        <f>E175+visc_inc</f>
        <v>172.5</v>
      </c>
      <c r="F178">
        <f>ROUND(Base_Visc*pH_slope + pH_intcpt, 3)</f>
        <v>5.6929999999999996</v>
      </c>
      <c r="G178">
        <f>a_spread*(Base_Visc-rng_spread)^2+max_spread</f>
        <v>4.8525660646872772</v>
      </c>
    </row>
    <row r="179" spans="1:7" x14ac:dyDescent="0.45">
      <c r="A179" t="s">
        <v>63</v>
      </c>
      <c r="B179">
        <v>1</v>
      </c>
      <c r="C179">
        <f ca="1">ROUND(Base_Visc + (Spread+f_spread)*(RAND()-0.5)*visc_rand, 1)</f>
        <v>160.9</v>
      </c>
      <c r="D179">
        <f ca="1">ROUND(Base_pH + (RAND()-0.5)*pH_rand, 3)</f>
        <v>5.7060000000000004</v>
      </c>
      <c r="E179">
        <f>E176+visc_inc</f>
        <v>173.75</v>
      </c>
      <c r="F179">
        <f>ROUND(Base_Visc*pH_slope + pH_intcpt, 3)</f>
        <v>5.6980000000000004</v>
      </c>
      <c r="G179">
        <f>a_spread*(Base_Visc-rng_spread)^2+max_spread</f>
        <v>4.8158351188654223</v>
      </c>
    </row>
    <row r="180" spans="1:7" x14ac:dyDescent="0.45">
      <c r="A180" t="s">
        <v>63</v>
      </c>
      <c r="B180">
        <v>2</v>
      </c>
      <c r="C180">
        <f ca="1">ROUND(Base_Visc + (Spread+f_spread)*(RAND()-0.5)*visc_rand, 1)</f>
        <v>156.1</v>
      </c>
      <c r="D180">
        <f ca="1">ROUND(Base_pH + (RAND()-0.5)*pH_rand, 3)</f>
        <v>5.7140000000000004</v>
      </c>
      <c r="E180">
        <f>E177+visc_inc</f>
        <v>173.75</v>
      </c>
      <c r="F180">
        <f>ROUND(Base_Visc*pH_slope + pH_intcpt, 3)</f>
        <v>5.6980000000000004</v>
      </c>
      <c r="G180">
        <f>a_spread*(Base_Visc-rng_spread)^2+max_spread</f>
        <v>4.8158351188654223</v>
      </c>
    </row>
    <row r="181" spans="1:7" x14ac:dyDescent="0.45">
      <c r="A181" t="s">
        <v>63</v>
      </c>
      <c r="B181">
        <v>3</v>
      </c>
      <c r="C181">
        <f ca="1">ROUND(Base_Visc + (Spread+f_spread)*(RAND()-0.5)*visc_rand, 1)</f>
        <v>166.1</v>
      </c>
      <c r="D181">
        <f ca="1">ROUND(Base_pH + (RAND()-0.5)*pH_rand, 3)</f>
        <v>5.7240000000000002</v>
      </c>
      <c r="E181">
        <f>E178+visc_inc</f>
        <v>173.75</v>
      </c>
      <c r="F181">
        <f>ROUND(Base_Visc*pH_slope + pH_intcpt, 3)</f>
        <v>5.6980000000000004</v>
      </c>
      <c r="G181">
        <f>a_spread*(Base_Visc-rng_spread)^2+max_spread</f>
        <v>4.8158351188654223</v>
      </c>
    </row>
    <row r="182" spans="1:7" x14ac:dyDescent="0.45">
      <c r="A182" t="s">
        <v>64</v>
      </c>
      <c r="B182">
        <v>1</v>
      </c>
      <c r="C182">
        <f ca="1">ROUND(Base_Visc + (Spread+f_spread)*(RAND()-0.5)*visc_rand, 1)</f>
        <v>165.2</v>
      </c>
      <c r="D182">
        <f ca="1">ROUND(Base_pH + (RAND()-0.5)*pH_rand, 3)</f>
        <v>5.7389999999999999</v>
      </c>
      <c r="E182">
        <f>E179+visc_inc</f>
        <v>175</v>
      </c>
      <c r="F182">
        <f>ROUND(Base_Visc*pH_slope + pH_intcpt, 3)</f>
        <v>5.7030000000000003</v>
      </c>
      <c r="G182">
        <f>a_spread*(Base_Visc-rng_spread)^2+max_spread</f>
        <v>4.7750229568411386</v>
      </c>
    </row>
    <row r="183" spans="1:7" x14ac:dyDescent="0.45">
      <c r="A183" t="s">
        <v>64</v>
      </c>
      <c r="B183">
        <v>2</v>
      </c>
      <c r="C183">
        <f ca="1">ROUND(Base_Visc + (Spread+f_spread)*(RAND()-0.5)*visc_rand, 1)</f>
        <v>170.6</v>
      </c>
      <c r="D183">
        <f ca="1">ROUND(Base_pH + (RAND()-0.5)*pH_rand, 3)</f>
        <v>5.7460000000000004</v>
      </c>
      <c r="E183">
        <f>E180+visc_inc</f>
        <v>175</v>
      </c>
      <c r="F183">
        <f>ROUND(Base_Visc*pH_slope + pH_intcpt, 3)</f>
        <v>5.7030000000000003</v>
      </c>
      <c r="G183">
        <f>a_spread*(Base_Visc-rng_spread)^2+max_spread</f>
        <v>4.7750229568411386</v>
      </c>
    </row>
    <row r="184" spans="1:7" x14ac:dyDescent="0.45">
      <c r="A184" t="s">
        <v>64</v>
      </c>
      <c r="B184">
        <v>3</v>
      </c>
      <c r="C184">
        <f ca="1">ROUND(Base_Visc + (Spread+f_spread)*(RAND()-0.5)*visc_rand, 1)</f>
        <v>151.4</v>
      </c>
      <c r="D184">
        <f ca="1">ROUND(Base_pH + (RAND()-0.5)*pH_rand, 3)</f>
        <v>5.6589999999999998</v>
      </c>
      <c r="E184">
        <f>E181+visc_inc</f>
        <v>175</v>
      </c>
      <c r="F184">
        <f>ROUND(Base_Visc*pH_slope + pH_intcpt, 3)</f>
        <v>5.7030000000000003</v>
      </c>
      <c r="G184">
        <f>a_spread*(Base_Visc-rng_spread)^2+max_spread</f>
        <v>4.7750229568411386</v>
      </c>
    </row>
    <row r="185" spans="1:7" x14ac:dyDescent="0.45">
      <c r="A185" t="s">
        <v>65</v>
      </c>
      <c r="B185">
        <v>1</v>
      </c>
      <c r="C185">
        <f ca="1">ROUND(Base_Visc + (Spread+f_spread)*(RAND()-0.5)*visc_rand, 1)</f>
        <v>192.3</v>
      </c>
      <c r="D185">
        <f ca="1">ROUND(Base_pH + (RAND()-0.5)*pH_rand, 3)</f>
        <v>5.6980000000000004</v>
      </c>
      <c r="E185">
        <f>E182+visc_inc</f>
        <v>176.25</v>
      </c>
      <c r="F185">
        <f>ROUND(Base_Visc*pH_slope + pH_intcpt, 3)</f>
        <v>5.7080000000000002</v>
      </c>
      <c r="G185">
        <f>a_spread*(Base_Visc-rng_spread)^2+max_spread</f>
        <v>4.7301295786144273</v>
      </c>
    </row>
    <row r="186" spans="1:7" x14ac:dyDescent="0.45">
      <c r="A186" t="s">
        <v>65</v>
      </c>
      <c r="B186">
        <v>2</v>
      </c>
      <c r="C186">
        <f ca="1">ROUND(Base_Visc + (Spread+f_spread)*(RAND()-0.5)*visc_rand, 1)</f>
        <v>203.6</v>
      </c>
      <c r="D186">
        <f ca="1">ROUND(Base_pH + (RAND()-0.5)*pH_rand, 3)</f>
        <v>5.7389999999999999</v>
      </c>
      <c r="E186">
        <f>E183+visc_inc</f>
        <v>176.25</v>
      </c>
      <c r="F186">
        <f>ROUND(Base_Visc*pH_slope + pH_intcpt, 3)</f>
        <v>5.7080000000000002</v>
      </c>
      <c r="G186">
        <f>a_spread*(Base_Visc-rng_spread)^2+max_spread</f>
        <v>4.7301295786144273</v>
      </c>
    </row>
    <row r="187" spans="1:7" x14ac:dyDescent="0.45">
      <c r="A187" t="s">
        <v>65</v>
      </c>
      <c r="B187">
        <v>3</v>
      </c>
      <c r="C187">
        <f ca="1">ROUND(Base_Visc + (Spread+f_spread)*(RAND()-0.5)*visc_rand, 1)</f>
        <v>157.69999999999999</v>
      </c>
      <c r="D187">
        <f ca="1">ROUND(Base_pH + (RAND()-0.5)*pH_rand, 3)</f>
        <v>5.694</v>
      </c>
      <c r="E187">
        <f>E184+visc_inc</f>
        <v>176.25</v>
      </c>
      <c r="F187">
        <f>ROUND(Base_Visc*pH_slope + pH_intcpt, 3)</f>
        <v>5.7080000000000002</v>
      </c>
      <c r="G187">
        <f>a_spread*(Base_Visc-rng_spread)^2+max_spread</f>
        <v>4.7301295786144273</v>
      </c>
    </row>
    <row r="188" spans="1:7" x14ac:dyDescent="0.45">
      <c r="A188" t="s">
        <v>66</v>
      </c>
      <c r="B188">
        <v>1</v>
      </c>
      <c r="C188">
        <f ca="1">ROUND(Base_Visc + (Spread+f_spread)*(RAND()-0.5)*visc_rand, 1)</f>
        <v>201.4</v>
      </c>
      <c r="D188">
        <f ca="1">ROUND(Base_pH + (RAND()-0.5)*pH_rand, 3)</f>
        <v>5.67</v>
      </c>
      <c r="E188">
        <f>E185+visc_inc</f>
        <v>177.5</v>
      </c>
      <c r="F188">
        <f>ROUND(Base_Visc*pH_slope + pH_intcpt, 3)</f>
        <v>5.7130000000000001</v>
      </c>
      <c r="G188">
        <f>a_spread*(Base_Visc-rng_spread)^2+max_spread</f>
        <v>4.6811549841852873</v>
      </c>
    </row>
    <row r="189" spans="1:7" x14ac:dyDescent="0.45">
      <c r="A189" t="s">
        <v>66</v>
      </c>
      <c r="B189">
        <v>2</v>
      </c>
      <c r="C189">
        <f ca="1">ROUND(Base_Visc + (Spread+f_spread)*(RAND()-0.5)*visc_rand, 1)</f>
        <v>165.8</v>
      </c>
      <c r="D189">
        <f ca="1">ROUND(Base_pH + (RAND()-0.5)*pH_rand, 3)</f>
        <v>5.6719999999999997</v>
      </c>
      <c r="E189">
        <f>E186+visc_inc</f>
        <v>177.5</v>
      </c>
      <c r="F189">
        <f>ROUND(Base_Visc*pH_slope + pH_intcpt, 3)</f>
        <v>5.7130000000000001</v>
      </c>
      <c r="G189">
        <f>a_spread*(Base_Visc-rng_spread)^2+max_spread</f>
        <v>4.6811549841852873</v>
      </c>
    </row>
    <row r="190" spans="1:7" x14ac:dyDescent="0.45">
      <c r="A190" t="s">
        <v>66</v>
      </c>
      <c r="B190">
        <v>3</v>
      </c>
      <c r="C190">
        <f ca="1">ROUND(Base_Visc + (Spread+f_spread)*(RAND()-0.5)*visc_rand, 1)</f>
        <v>184.9</v>
      </c>
      <c r="D190">
        <f ca="1">ROUND(Base_pH + (RAND()-0.5)*pH_rand, 3)</f>
        <v>5.6950000000000003</v>
      </c>
      <c r="E190">
        <f>E187+visc_inc</f>
        <v>177.5</v>
      </c>
      <c r="F190">
        <f>ROUND(Base_Visc*pH_slope + pH_intcpt, 3)</f>
        <v>5.7130000000000001</v>
      </c>
      <c r="G190">
        <f>a_spread*(Base_Visc-rng_spread)^2+max_spread</f>
        <v>4.6811549841852873</v>
      </c>
    </row>
    <row r="191" spans="1:7" x14ac:dyDescent="0.45">
      <c r="A191" t="s">
        <v>67</v>
      </c>
      <c r="B191">
        <v>1</v>
      </c>
      <c r="C191">
        <f ca="1">ROUND(Base_Visc + (Spread+f_spread)*(RAND()-0.5)*visc_rand, 1)</f>
        <v>167</v>
      </c>
      <c r="D191">
        <f ca="1">ROUND(Base_pH + (RAND()-0.5)*pH_rand, 3)</f>
        <v>5.68</v>
      </c>
      <c r="E191">
        <f>E188+visc_inc</f>
        <v>178.75</v>
      </c>
      <c r="F191">
        <f>ROUND(Base_Visc*pH_slope + pH_intcpt, 3)</f>
        <v>5.718</v>
      </c>
      <c r="G191">
        <f>a_spread*(Base_Visc-rng_spread)^2+max_spread</f>
        <v>4.6280991735537187</v>
      </c>
    </row>
    <row r="192" spans="1:7" x14ac:dyDescent="0.45">
      <c r="A192" t="s">
        <v>67</v>
      </c>
      <c r="B192">
        <v>2</v>
      </c>
      <c r="C192">
        <f ca="1">ROUND(Base_Visc + (Spread+f_spread)*(RAND()-0.5)*visc_rand, 1)</f>
        <v>159.19999999999999</v>
      </c>
      <c r="D192">
        <f ca="1">ROUND(Base_pH + (RAND()-0.5)*pH_rand, 3)</f>
        <v>5.71</v>
      </c>
      <c r="E192">
        <f>E189+visc_inc</f>
        <v>178.75</v>
      </c>
      <c r="F192">
        <f>ROUND(Base_Visc*pH_slope + pH_intcpt, 3)</f>
        <v>5.718</v>
      </c>
      <c r="G192">
        <f>a_spread*(Base_Visc-rng_spread)^2+max_spread</f>
        <v>4.6280991735537187</v>
      </c>
    </row>
    <row r="193" spans="1:7" x14ac:dyDescent="0.45">
      <c r="A193" t="s">
        <v>67</v>
      </c>
      <c r="B193">
        <v>3</v>
      </c>
      <c r="C193">
        <f ca="1">ROUND(Base_Visc + (Spread+f_spread)*(RAND()-0.5)*visc_rand, 1)</f>
        <v>175.7</v>
      </c>
      <c r="D193">
        <f ca="1">ROUND(Base_pH + (RAND()-0.5)*pH_rand, 3)</f>
        <v>5.7610000000000001</v>
      </c>
      <c r="E193">
        <f>E190+visc_inc</f>
        <v>178.75</v>
      </c>
      <c r="F193">
        <f>ROUND(Base_Visc*pH_slope + pH_intcpt, 3)</f>
        <v>5.718</v>
      </c>
      <c r="G193">
        <f>a_spread*(Base_Visc-rng_spread)^2+max_spread</f>
        <v>4.6280991735537187</v>
      </c>
    </row>
    <row r="194" spans="1:7" x14ac:dyDescent="0.45">
      <c r="A194" t="s">
        <v>68</v>
      </c>
      <c r="B194">
        <v>1</v>
      </c>
      <c r="C194">
        <f ca="1">ROUND(Base_Visc + (Spread+f_spread)*(RAND()-0.5)*visc_rand, 1)</f>
        <v>173.9</v>
      </c>
      <c r="D194">
        <f ca="1">ROUND(Base_pH + (RAND()-0.5)*pH_rand, 3)</f>
        <v>5.6760000000000002</v>
      </c>
      <c r="E194">
        <f>E191+visc_inc</f>
        <v>180</v>
      </c>
      <c r="F194">
        <f>ROUND(Base_Visc*pH_slope + pH_intcpt, 3)</f>
        <v>5.7229999999999999</v>
      </c>
      <c r="G194">
        <f>a_spread*(Base_Visc-rng_spread)^2+max_spread</f>
        <v>4.5709621467197223</v>
      </c>
    </row>
    <row r="195" spans="1:7" x14ac:dyDescent="0.45">
      <c r="A195" t="s">
        <v>68</v>
      </c>
      <c r="B195">
        <v>2</v>
      </c>
      <c r="C195">
        <f ca="1">ROUND(Base_Visc + (Spread+f_spread)*(RAND()-0.5)*visc_rand, 1)</f>
        <v>193.6</v>
      </c>
      <c r="D195">
        <f ca="1">ROUND(Base_pH + (RAND()-0.5)*pH_rand, 3)</f>
        <v>5.7709999999999999</v>
      </c>
      <c r="E195">
        <f>E192+visc_inc</f>
        <v>180</v>
      </c>
      <c r="F195">
        <f>ROUND(Base_Visc*pH_slope + pH_intcpt, 3)</f>
        <v>5.7229999999999999</v>
      </c>
      <c r="G195">
        <f>a_spread*(Base_Visc-rng_spread)^2+max_spread</f>
        <v>4.5709621467197223</v>
      </c>
    </row>
    <row r="196" spans="1:7" x14ac:dyDescent="0.45">
      <c r="A196" t="s">
        <v>68</v>
      </c>
      <c r="B196">
        <v>3</v>
      </c>
      <c r="C196">
        <f ca="1">ROUND(Base_Visc + (Spread+f_spread)*(RAND()-0.5)*visc_rand, 1)</f>
        <v>172.9</v>
      </c>
      <c r="D196">
        <f ca="1">ROUND(Base_pH + (RAND()-0.5)*pH_rand, 3)</f>
        <v>5.7220000000000004</v>
      </c>
      <c r="E196">
        <f>E193+visc_inc</f>
        <v>180</v>
      </c>
      <c r="F196">
        <f>ROUND(Base_Visc*pH_slope + pH_intcpt, 3)</f>
        <v>5.7229999999999999</v>
      </c>
      <c r="G196">
        <f>a_spread*(Base_Visc-rng_spread)^2+max_spread</f>
        <v>4.5709621467197223</v>
      </c>
    </row>
    <row r="197" spans="1:7" x14ac:dyDescent="0.45">
      <c r="A197" t="s">
        <v>69</v>
      </c>
      <c r="B197">
        <v>1</v>
      </c>
      <c r="C197">
        <f ca="1">ROUND(Base_Visc + (Spread+f_spread)*(RAND()-0.5)*visc_rand, 1)</f>
        <v>164.2</v>
      </c>
      <c r="D197">
        <f ca="1">ROUND(Base_pH + (RAND()-0.5)*pH_rand, 3)</f>
        <v>5.75</v>
      </c>
      <c r="E197">
        <f>E194+visc_inc</f>
        <v>181.25</v>
      </c>
      <c r="F197">
        <f>ROUND(Base_Visc*pH_slope + pH_intcpt, 3)</f>
        <v>5.7279999999999998</v>
      </c>
      <c r="G197">
        <f>a_spread*(Base_Visc-rng_spread)^2+max_spread</f>
        <v>4.5097439036832974</v>
      </c>
    </row>
    <row r="198" spans="1:7" x14ac:dyDescent="0.45">
      <c r="A198" t="s">
        <v>69</v>
      </c>
      <c r="B198">
        <v>2</v>
      </c>
      <c r="C198">
        <f ca="1">ROUND(Base_Visc + (Spread+f_spread)*(RAND()-0.5)*visc_rand, 1)</f>
        <v>158.80000000000001</v>
      </c>
      <c r="D198">
        <f ca="1">ROUND(Base_pH + (RAND()-0.5)*pH_rand, 3)</f>
        <v>5.7690000000000001</v>
      </c>
      <c r="E198">
        <f>E195+visc_inc</f>
        <v>181.25</v>
      </c>
      <c r="F198">
        <f>ROUND(Base_Visc*pH_slope + pH_intcpt, 3)</f>
        <v>5.7279999999999998</v>
      </c>
      <c r="G198">
        <f>a_spread*(Base_Visc-rng_spread)^2+max_spread</f>
        <v>4.5097439036832974</v>
      </c>
    </row>
    <row r="199" spans="1:7" x14ac:dyDescent="0.45">
      <c r="A199" t="s">
        <v>69</v>
      </c>
      <c r="B199">
        <v>3</v>
      </c>
      <c r="C199">
        <f ca="1">ROUND(Base_Visc + (Spread+f_spread)*(RAND()-0.5)*visc_rand, 1)</f>
        <v>192.1</v>
      </c>
      <c r="D199">
        <f ca="1">ROUND(Base_pH + (RAND()-0.5)*pH_rand, 3)</f>
        <v>5.7359999999999998</v>
      </c>
      <c r="E199">
        <f>E196+visc_inc</f>
        <v>181.25</v>
      </c>
      <c r="F199">
        <f>ROUND(Base_Visc*pH_slope + pH_intcpt, 3)</f>
        <v>5.7279999999999998</v>
      </c>
      <c r="G199">
        <f>a_spread*(Base_Visc-rng_spread)^2+max_spread</f>
        <v>4.5097439036832974</v>
      </c>
    </row>
    <row r="200" spans="1:7" x14ac:dyDescent="0.45">
      <c r="A200" t="s">
        <v>70</v>
      </c>
      <c r="B200">
        <v>1</v>
      </c>
      <c r="C200">
        <f ca="1">ROUND(Base_Visc + (Spread+f_spread)*(RAND()-0.5)*visc_rand, 1)</f>
        <v>175.9</v>
      </c>
      <c r="D200">
        <f ca="1">ROUND(Base_pH + (RAND()-0.5)*pH_rand, 3)</f>
        <v>5.7649999999999997</v>
      </c>
      <c r="E200">
        <f>E197+visc_inc</f>
        <v>182.5</v>
      </c>
      <c r="F200">
        <f>ROUND(Base_Visc*pH_slope + pH_intcpt, 3)</f>
        <v>5.7329999999999997</v>
      </c>
      <c r="G200">
        <f>a_spread*(Base_Visc-rng_spread)^2+max_spread</f>
        <v>4.4444444444444446</v>
      </c>
    </row>
    <row r="201" spans="1:7" x14ac:dyDescent="0.45">
      <c r="A201" t="s">
        <v>70</v>
      </c>
      <c r="B201">
        <v>2</v>
      </c>
      <c r="C201">
        <f ca="1">ROUND(Base_Visc + (Spread+f_spread)*(RAND()-0.5)*visc_rand, 1)</f>
        <v>205.4</v>
      </c>
      <c r="D201">
        <f ca="1">ROUND(Base_pH + (RAND()-0.5)*pH_rand, 3)</f>
        <v>5.7060000000000004</v>
      </c>
      <c r="E201">
        <f>E198+visc_inc</f>
        <v>182.5</v>
      </c>
      <c r="F201">
        <f>ROUND(Base_Visc*pH_slope + pH_intcpt, 3)</f>
        <v>5.7329999999999997</v>
      </c>
      <c r="G201">
        <f>a_spread*(Base_Visc-rng_spread)^2+max_spread</f>
        <v>4.4444444444444446</v>
      </c>
    </row>
    <row r="202" spans="1:7" x14ac:dyDescent="0.45">
      <c r="A202" t="s">
        <v>70</v>
      </c>
      <c r="B202">
        <v>3</v>
      </c>
      <c r="C202">
        <f ca="1">ROUND(Base_Visc + (Spread+f_spread)*(RAND()-0.5)*visc_rand, 1)</f>
        <v>194.1</v>
      </c>
      <c r="D202">
        <f ca="1">ROUND(Base_pH + (RAND()-0.5)*pH_rand, 3)</f>
        <v>5.7380000000000004</v>
      </c>
      <c r="E202">
        <f>E199+visc_inc</f>
        <v>182.5</v>
      </c>
      <c r="F202">
        <f>ROUND(Base_Visc*pH_slope + pH_intcpt, 3)</f>
        <v>5.7329999999999997</v>
      </c>
      <c r="G202">
        <f>a_spread*(Base_Visc-rng_spread)^2+max_spread</f>
        <v>4.4444444444444446</v>
      </c>
    </row>
    <row r="203" spans="1:7" x14ac:dyDescent="0.45">
      <c r="A203" t="s">
        <v>71</v>
      </c>
      <c r="B203">
        <v>1</v>
      </c>
      <c r="C203">
        <f ca="1">ROUND(Base_Visc + (Spread+f_spread)*(RAND()-0.5)*visc_rand, 1)</f>
        <v>201.2</v>
      </c>
      <c r="D203">
        <f ca="1">ROUND(Base_pH + (RAND()-0.5)*pH_rand, 3)</f>
        <v>5.7080000000000002</v>
      </c>
      <c r="E203">
        <f>E200+visc_inc</f>
        <v>183.75</v>
      </c>
      <c r="F203">
        <f>ROUND(Base_Visc*pH_slope + pH_intcpt, 3)</f>
        <v>5.7380000000000004</v>
      </c>
      <c r="G203">
        <f>a_spread*(Base_Visc-rng_spread)^2+max_spread</f>
        <v>4.3750637690031633</v>
      </c>
    </row>
    <row r="204" spans="1:7" x14ac:dyDescent="0.45">
      <c r="A204" t="s">
        <v>71</v>
      </c>
      <c r="B204">
        <v>2</v>
      </c>
      <c r="C204">
        <f ca="1">ROUND(Base_Visc + (Spread+f_spread)*(RAND()-0.5)*visc_rand, 1)</f>
        <v>186.7</v>
      </c>
      <c r="D204">
        <f ca="1">ROUND(Base_pH + (RAND()-0.5)*pH_rand, 3)</f>
        <v>5.7629999999999999</v>
      </c>
      <c r="E204">
        <f>E201+visc_inc</f>
        <v>183.75</v>
      </c>
      <c r="F204">
        <f>ROUND(Base_Visc*pH_slope + pH_intcpt, 3)</f>
        <v>5.7380000000000004</v>
      </c>
      <c r="G204">
        <f>a_spread*(Base_Visc-rng_spread)^2+max_spread</f>
        <v>4.3750637690031633</v>
      </c>
    </row>
    <row r="205" spans="1:7" x14ac:dyDescent="0.45">
      <c r="A205" t="s">
        <v>71</v>
      </c>
      <c r="B205">
        <v>3</v>
      </c>
      <c r="C205">
        <f ca="1">ROUND(Base_Visc + (Spread+f_spread)*(RAND()-0.5)*visc_rand, 1)</f>
        <v>202.2</v>
      </c>
      <c r="D205">
        <f ca="1">ROUND(Base_pH + (RAND()-0.5)*pH_rand, 3)</f>
        <v>5.7539999999999996</v>
      </c>
      <c r="E205">
        <f>E202+visc_inc</f>
        <v>183.75</v>
      </c>
      <c r="F205">
        <f>ROUND(Base_Visc*pH_slope + pH_intcpt, 3)</f>
        <v>5.7380000000000004</v>
      </c>
      <c r="G205">
        <f>a_spread*(Base_Visc-rng_spread)^2+max_spread</f>
        <v>4.3750637690031633</v>
      </c>
    </row>
    <row r="206" spans="1:7" x14ac:dyDescent="0.45">
      <c r="A206" t="s">
        <v>72</v>
      </c>
      <c r="B206">
        <v>1</v>
      </c>
      <c r="C206">
        <f ca="1">ROUND(Base_Visc + (Spread+f_spread)*(RAND()-0.5)*visc_rand, 1)</f>
        <v>190.7</v>
      </c>
      <c r="D206">
        <f ca="1">ROUND(Base_pH + (RAND()-0.5)*pH_rand, 3)</f>
        <v>5.7469999999999999</v>
      </c>
      <c r="E206">
        <f>E203+visc_inc</f>
        <v>185</v>
      </c>
      <c r="F206">
        <f>ROUND(Base_Visc*pH_slope + pH_intcpt, 3)</f>
        <v>5.7430000000000003</v>
      </c>
      <c r="G206">
        <f>a_spread*(Base_Visc-rng_spread)^2+max_spread</f>
        <v>4.3016018773594533</v>
      </c>
    </row>
    <row r="207" spans="1:7" x14ac:dyDescent="0.45">
      <c r="A207" t="s">
        <v>72</v>
      </c>
      <c r="B207">
        <v>2</v>
      </c>
      <c r="C207">
        <f ca="1">ROUND(Base_Visc + (Spread+f_spread)*(RAND()-0.5)*visc_rand, 1)</f>
        <v>203</v>
      </c>
      <c r="D207">
        <f ca="1">ROUND(Base_pH + (RAND()-0.5)*pH_rand, 3)</f>
        <v>5.76</v>
      </c>
      <c r="E207">
        <f>E204+visc_inc</f>
        <v>185</v>
      </c>
      <c r="F207">
        <f>ROUND(Base_Visc*pH_slope + pH_intcpt, 3)</f>
        <v>5.7430000000000003</v>
      </c>
      <c r="G207">
        <f>a_spread*(Base_Visc-rng_spread)^2+max_spread</f>
        <v>4.3016018773594533</v>
      </c>
    </row>
    <row r="208" spans="1:7" x14ac:dyDescent="0.45">
      <c r="A208" t="s">
        <v>72</v>
      </c>
      <c r="B208">
        <v>3</v>
      </c>
      <c r="C208">
        <f ca="1">ROUND(Base_Visc + (Spread+f_spread)*(RAND()-0.5)*visc_rand, 1)</f>
        <v>207.5</v>
      </c>
      <c r="D208">
        <f ca="1">ROUND(Base_pH + (RAND()-0.5)*pH_rand, 3)</f>
        <v>5.7320000000000002</v>
      </c>
      <c r="E208">
        <f>E205+visc_inc</f>
        <v>185</v>
      </c>
      <c r="F208">
        <f>ROUND(Base_Visc*pH_slope + pH_intcpt, 3)</f>
        <v>5.7430000000000003</v>
      </c>
      <c r="G208">
        <f>a_spread*(Base_Visc-rng_spread)^2+max_spread</f>
        <v>4.3016018773594533</v>
      </c>
    </row>
    <row r="209" spans="1:7" x14ac:dyDescent="0.45">
      <c r="A209" t="s">
        <v>73</v>
      </c>
      <c r="B209">
        <v>1</v>
      </c>
      <c r="C209">
        <f ca="1">ROUND(Base_Visc + (Spread+f_spread)*(RAND()-0.5)*visc_rand, 1)</f>
        <v>164.7</v>
      </c>
      <c r="D209">
        <f ca="1">ROUND(Base_pH + (RAND()-0.5)*pH_rand, 3)</f>
        <v>5.7930000000000001</v>
      </c>
      <c r="E209">
        <f>E206+visc_inc</f>
        <v>186.25</v>
      </c>
      <c r="F209">
        <f>ROUND(Base_Visc*pH_slope + pH_intcpt, 3)</f>
        <v>5.7480000000000002</v>
      </c>
      <c r="G209">
        <f>a_spread*(Base_Visc-rng_spread)^2+max_spread</f>
        <v>4.2240587695133147</v>
      </c>
    </row>
    <row r="210" spans="1:7" x14ac:dyDescent="0.45">
      <c r="A210" t="s">
        <v>73</v>
      </c>
      <c r="B210">
        <v>2</v>
      </c>
      <c r="C210">
        <f ca="1">ROUND(Base_Visc + (Spread+f_spread)*(RAND()-0.5)*visc_rand, 1)</f>
        <v>193</v>
      </c>
      <c r="D210">
        <f ca="1">ROUND(Base_pH + (RAND()-0.5)*pH_rand, 3)</f>
        <v>5.74</v>
      </c>
      <c r="E210">
        <f>E207+visc_inc</f>
        <v>186.25</v>
      </c>
      <c r="F210">
        <f>ROUND(Base_Visc*pH_slope + pH_intcpt, 3)</f>
        <v>5.7480000000000002</v>
      </c>
      <c r="G210">
        <f>a_spread*(Base_Visc-rng_spread)^2+max_spread</f>
        <v>4.2240587695133147</v>
      </c>
    </row>
    <row r="211" spans="1:7" x14ac:dyDescent="0.45">
      <c r="A211" t="s">
        <v>73</v>
      </c>
      <c r="B211">
        <v>3</v>
      </c>
      <c r="C211">
        <f ca="1">ROUND(Base_Visc + (Spread+f_spread)*(RAND()-0.5)*visc_rand, 1)</f>
        <v>169.2</v>
      </c>
      <c r="D211">
        <f ca="1">ROUND(Base_pH + (RAND()-0.5)*pH_rand, 3)</f>
        <v>5.6980000000000004</v>
      </c>
      <c r="E211">
        <f>E208+visc_inc</f>
        <v>186.25</v>
      </c>
      <c r="F211">
        <f>ROUND(Base_Visc*pH_slope + pH_intcpt, 3)</f>
        <v>5.7480000000000002</v>
      </c>
      <c r="G211">
        <f>a_spread*(Base_Visc-rng_spread)^2+max_spread</f>
        <v>4.2240587695133147</v>
      </c>
    </row>
    <row r="212" spans="1:7" x14ac:dyDescent="0.45">
      <c r="A212" t="s">
        <v>74</v>
      </c>
      <c r="B212">
        <v>1</v>
      </c>
      <c r="C212">
        <f ca="1">ROUND(Base_Visc + (Spread+f_spread)*(RAND()-0.5)*visc_rand, 1)</f>
        <v>169.8</v>
      </c>
      <c r="D212">
        <f ca="1">ROUND(Base_pH + (RAND()-0.5)*pH_rand, 3)</f>
        <v>5.7939999999999996</v>
      </c>
      <c r="E212">
        <f>E209+visc_inc</f>
        <v>187.5</v>
      </c>
      <c r="F212">
        <f>ROUND(Base_Visc*pH_slope + pH_intcpt, 3)</f>
        <v>5.7539999999999996</v>
      </c>
      <c r="G212">
        <f>a_spread*(Base_Visc-rng_spread)^2+max_spread</f>
        <v>4.1424344454647484</v>
      </c>
    </row>
    <row r="213" spans="1:7" x14ac:dyDescent="0.45">
      <c r="A213" t="s">
        <v>74</v>
      </c>
      <c r="B213">
        <v>2</v>
      </c>
      <c r="C213">
        <f ca="1">ROUND(Base_Visc + (Spread+f_spread)*(RAND()-0.5)*visc_rand, 1)</f>
        <v>161.6</v>
      </c>
      <c r="D213">
        <f ca="1">ROUND(Base_pH + (RAND()-0.5)*pH_rand, 3)</f>
        <v>5.7670000000000003</v>
      </c>
      <c r="E213">
        <f>E210+visc_inc</f>
        <v>187.5</v>
      </c>
      <c r="F213">
        <f>ROUND(Base_Visc*pH_slope + pH_intcpt, 3)</f>
        <v>5.7539999999999996</v>
      </c>
      <c r="G213">
        <f>a_spread*(Base_Visc-rng_spread)^2+max_spread</f>
        <v>4.1424344454647484</v>
      </c>
    </row>
    <row r="214" spans="1:7" x14ac:dyDescent="0.45">
      <c r="A214" t="s">
        <v>74</v>
      </c>
      <c r="B214">
        <v>3</v>
      </c>
      <c r="C214">
        <f ca="1">ROUND(Base_Visc + (Spread+f_spread)*(RAND()-0.5)*visc_rand, 1)</f>
        <v>187.7</v>
      </c>
      <c r="D214">
        <f ca="1">ROUND(Base_pH + (RAND()-0.5)*pH_rand, 3)</f>
        <v>5.7450000000000001</v>
      </c>
      <c r="E214">
        <f>E211+visc_inc</f>
        <v>187.5</v>
      </c>
      <c r="F214">
        <f>ROUND(Base_Visc*pH_slope + pH_intcpt, 3)</f>
        <v>5.7539999999999996</v>
      </c>
      <c r="G214">
        <f>a_spread*(Base_Visc-rng_spread)^2+max_spread</f>
        <v>4.1424344454647484</v>
      </c>
    </row>
    <row r="215" spans="1:7" x14ac:dyDescent="0.45">
      <c r="A215" t="s">
        <v>75</v>
      </c>
      <c r="B215">
        <v>1</v>
      </c>
      <c r="C215">
        <f ca="1">ROUND(Base_Visc + (Spread+f_spread)*(RAND()-0.5)*visc_rand, 1)</f>
        <v>201.1</v>
      </c>
      <c r="D215">
        <f ca="1">ROUND(Base_pH + (RAND()-0.5)*pH_rand, 3)</f>
        <v>5.7919999999999998</v>
      </c>
      <c r="E215">
        <f>E212+visc_inc</f>
        <v>188.75</v>
      </c>
      <c r="F215">
        <f>ROUND(Base_Visc*pH_slope + pH_intcpt, 3)</f>
        <v>5.7590000000000003</v>
      </c>
      <c r="G215">
        <f>a_spread*(Base_Visc-rng_spread)^2+max_spread</f>
        <v>4.0567289052137534</v>
      </c>
    </row>
    <row r="216" spans="1:7" x14ac:dyDescent="0.45">
      <c r="A216" t="s">
        <v>75</v>
      </c>
      <c r="B216">
        <v>2</v>
      </c>
      <c r="C216">
        <f ca="1">ROUND(Base_Visc + (Spread+f_spread)*(RAND()-0.5)*visc_rand, 1)</f>
        <v>214.7</v>
      </c>
      <c r="D216">
        <f ca="1">ROUND(Base_pH + (RAND()-0.5)*pH_rand, 3)</f>
        <v>5.7770000000000001</v>
      </c>
      <c r="E216">
        <f>E213+visc_inc</f>
        <v>188.75</v>
      </c>
      <c r="F216">
        <f>ROUND(Base_Visc*pH_slope + pH_intcpt, 3)</f>
        <v>5.7590000000000003</v>
      </c>
      <c r="G216">
        <f>a_spread*(Base_Visc-rng_spread)^2+max_spread</f>
        <v>4.0567289052137534</v>
      </c>
    </row>
    <row r="217" spans="1:7" x14ac:dyDescent="0.45">
      <c r="A217" t="s">
        <v>75</v>
      </c>
      <c r="B217">
        <v>3</v>
      </c>
      <c r="C217">
        <f ca="1">ROUND(Base_Visc + (Spread+f_spread)*(RAND()-0.5)*visc_rand, 1)</f>
        <v>185.1</v>
      </c>
      <c r="D217">
        <f ca="1">ROUND(Base_pH + (RAND()-0.5)*pH_rand, 3)</f>
        <v>5.74</v>
      </c>
      <c r="E217">
        <f>E214+visc_inc</f>
        <v>188.75</v>
      </c>
      <c r="F217">
        <f>ROUND(Base_Visc*pH_slope + pH_intcpt, 3)</f>
        <v>5.7590000000000003</v>
      </c>
      <c r="G217">
        <f>a_spread*(Base_Visc-rng_spread)^2+max_spread</f>
        <v>4.0567289052137534</v>
      </c>
    </row>
    <row r="218" spans="1:7" x14ac:dyDescent="0.45">
      <c r="A218" t="s">
        <v>76</v>
      </c>
      <c r="B218">
        <v>1</v>
      </c>
      <c r="C218">
        <f ca="1">ROUND(Base_Visc + (Spread+f_spread)*(RAND()-0.5)*visc_rand, 1)</f>
        <v>189.9</v>
      </c>
      <c r="D218">
        <f ca="1">ROUND(Base_pH + (RAND()-0.5)*pH_rand, 3)</f>
        <v>5.7439999999999998</v>
      </c>
      <c r="E218">
        <f>E215+visc_inc</f>
        <v>190</v>
      </c>
      <c r="F218">
        <f>ROUND(Base_Visc*pH_slope + pH_intcpt, 3)</f>
        <v>5.7640000000000002</v>
      </c>
      <c r="G218">
        <f>a_spread*(Base_Visc-rng_spread)^2+max_spread</f>
        <v>3.9669421487603307</v>
      </c>
    </row>
    <row r="219" spans="1:7" x14ac:dyDescent="0.45">
      <c r="A219" t="s">
        <v>76</v>
      </c>
      <c r="B219">
        <v>2</v>
      </c>
      <c r="C219">
        <f ca="1">ROUND(Base_Visc + (Spread+f_spread)*(RAND()-0.5)*visc_rand, 1)</f>
        <v>196.8</v>
      </c>
      <c r="D219">
        <f ca="1">ROUND(Base_pH + (RAND()-0.5)*pH_rand, 3)</f>
        <v>5.7770000000000001</v>
      </c>
      <c r="E219">
        <f>E216+visc_inc</f>
        <v>190</v>
      </c>
      <c r="F219">
        <f>ROUND(Base_Visc*pH_slope + pH_intcpt, 3)</f>
        <v>5.7640000000000002</v>
      </c>
      <c r="G219">
        <f>a_spread*(Base_Visc-rng_spread)^2+max_spread</f>
        <v>3.9669421487603307</v>
      </c>
    </row>
    <row r="220" spans="1:7" x14ac:dyDescent="0.45">
      <c r="A220" t="s">
        <v>76</v>
      </c>
      <c r="B220">
        <v>3</v>
      </c>
      <c r="C220">
        <f ca="1">ROUND(Base_Visc + (Spread+f_spread)*(RAND()-0.5)*visc_rand, 1)</f>
        <v>171.5</v>
      </c>
      <c r="D220">
        <f ca="1">ROUND(Base_pH + (RAND()-0.5)*pH_rand, 3)</f>
        <v>5.806</v>
      </c>
      <c r="E220">
        <f>E217+visc_inc</f>
        <v>190</v>
      </c>
      <c r="F220">
        <f>ROUND(Base_Visc*pH_slope + pH_intcpt, 3)</f>
        <v>5.7640000000000002</v>
      </c>
      <c r="G220">
        <f>a_spread*(Base_Visc-rng_spread)^2+max_spread</f>
        <v>3.9669421487603307</v>
      </c>
    </row>
    <row r="221" spans="1:7" x14ac:dyDescent="0.45">
      <c r="A221" t="s">
        <v>77</v>
      </c>
      <c r="B221">
        <v>1</v>
      </c>
      <c r="C221">
        <f ca="1">ROUND(Base_Visc + (Spread+f_spread)*(RAND()-0.5)*visc_rand, 1)</f>
        <v>213.7</v>
      </c>
      <c r="D221">
        <f ca="1">ROUND(Base_pH + (RAND()-0.5)*pH_rand, 3)</f>
        <v>5.8159999999999998</v>
      </c>
      <c r="E221">
        <f>E218+visc_inc</f>
        <v>191.25</v>
      </c>
      <c r="F221">
        <f>ROUND(Base_Visc*pH_slope + pH_intcpt, 3)</f>
        <v>5.7690000000000001</v>
      </c>
      <c r="G221">
        <f>a_spread*(Base_Visc-rng_spread)^2+max_spread</f>
        <v>3.8730741761044793</v>
      </c>
    </row>
    <row r="222" spans="1:7" x14ac:dyDescent="0.45">
      <c r="A222" t="s">
        <v>77</v>
      </c>
      <c r="B222">
        <v>2</v>
      </c>
      <c r="C222">
        <f ca="1">ROUND(Base_Visc + (Spread+f_spread)*(RAND()-0.5)*visc_rand, 1)</f>
        <v>166.3</v>
      </c>
      <c r="D222">
        <f ca="1">ROUND(Base_pH + (RAND()-0.5)*pH_rand, 3)</f>
        <v>5.7919999999999998</v>
      </c>
      <c r="E222">
        <f>E219+visc_inc</f>
        <v>191.25</v>
      </c>
      <c r="F222">
        <f>ROUND(Base_Visc*pH_slope + pH_intcpt, 3)</f>
        <v>5.7690000000000001</v>
      </c>
      <c r="G222">
        <f>a_spread*(Base_Visc-rng_spread)^2+max_spread</f>
        <v>3.8730741761044793</v>
      </c>
    </row>
    <row r="223" spans="1:7" x14ac:dyDescent="0.45">
      <c r="A223" t="s">
        <v>77</v>
      </c>
      <c r="B223">
        <v>3</v>
      </c>
      <c r="C223">
        <f ca="1">ROUND(Base_Visc + (Spread+f_spread)*(RAND()-0.5)*visc_rand, 1)</f>
        <v>184.7</v>
      </c>
      <c r="D223">
        <f ca="1">ROUND(Base_pH + (RAND()-0.5)*pH_rand, 3)</f>
        <v>5.7839999999999998</v>
      </c>
      <c r="E223">
        <f>E220+visc_inc</f>
        <v>191.25</v>
      </c>
      <c r="F223">
        <f>ROUND(Base_Visc*pH_slope + pH_intcpt, 3)</f>
        <v>5.7690000000000001</v>
      </c>
      <c r="G223">
        <f>a_spread*(Base_Visc-rng_spread)^2+max_spread</f>
        <v>3.8730741761044793</v>
      </c>
    </row>
    <row r="224" spans="1:7" x14ac:dyDescent="0.45">
      <c r="A224" t="s">
        <v>78</v>
      </c>
      <c r="B224">
        <v>1</v>
      </c>
      <c r="C224">
        <f ca="1">ROUND(Base_Visc + (Spread+f_spread)*(RAND()-0.5)*visc_rand, 1)</f>
        <v>175.8</v>
      </c>
      <c r="D224">
        <f ca="1">ROUND(Base_pH + (RAND()-0.5)*pH_rand, 3)</f>
        <v>5.7530000000000001</v>
      </c>
      <c r="E224">
        <f>E221+visc_inc</f>
        <v>192.5</v>
      </c>
      <c r="F224">
        <f>ROUND(Base_Visc*pH_slope + pH_intcpt, 3)</f>
        <v>5.774</v>
      </c>
      <c r="G224">
        <f>a_spread*(Base_Visc-rng_spread)^2+max_spread</f>
        <v>3.7751249872461994</v>
      </c>
    </row>
    <row r="225" spans="1:7" x14ac:dyDescent="0.45">
      <c r="A225" t="s">
        <v>78</v>
      </c>
      <c r="B225">
        <v>2</v>
      </c>
      <c r="C225">
        <f ca="1">ROUND(Base_Visc + (Spread+f_spread)*(RAND()-0.5)*visc_rand, 1)</f>
        <v>177.1</v>
      </c>
      <c r="D225">
        <f ca="1">ROUND(Base_pH + (RAND()-0.5)*pH_rand, 3)</f>
        <v>5.7969999999999997</v>
      </c>
      <c r="E225">
        <f>E222+visc_inc</f>
        <v>192.5</v>
      </c>
      <c r="F225">
        <f>ROUND(Base_Visc*pH_slope + pH_intcpt, 3)</f>
        <v>5.774</v>
      </c>
      <c r="G225">
        <f>a_spread*(Base_Visc-rng_spread)^2+max_spread</f>
        <v>3.7751249872461994</v>
      </c>
    </row>
    <row r="226" spans="1:7" x14ac:dyDescent="0.45">
      <c r="A226" t="s">
        <v>78</v>
      </c>
      <c r="B226">
        <v>3</v>
      </c>
      <c r="C226">
        <f ca="1">ROUND(Base_Visc + (Spread+f_spread)*(RAND()-0.5)*visc_rand, 1)</f>
        <v>172.4</v>
      </c>
      <c r="D226">
        <f ca="1">ROUND(Base_pH + (RAND()-0.5)*pH_rand, 3)</f>
        <v>5.819</v>
      </c>
      <c r="E226">
        <f>E223+visc_inc</f>
        <v>192.5</v>
      </c>
      <c r="F226">
        <f>ROUND(Base_Visc*pH_slope + pH_intcpt, 3)</f>
        <v>5.774</v>
      </c>
      <c r="G226">
        <f>a_spread*(Base_Visc-rng_spread)^2+max_spread</f>
        <v>3.7751249872461994</v>
      </c>
    </row>
    <row r="227" spans="1:7" x14ac:dyDescent="0.45">
      <c r="A227" t="s">
        <v>79</v>
      </c>
      <c r="B227">
        <v>1</v>
      </c>
      <c r="C227">
        <f ca="1">ROUND(Base_Visc + (Spread+f_spread)*(RAND()-0.5)*visc_rand, 1)</f>
        <v>186</v>
      </c>
      <c r="D227">
        <f ca="1">ROUND(Base_pH + (RAND()-0.5)*pH_rand, 3)</f>
        <v>5.8289999999999997</v>
      </c>
      <c r="E227">
        <f>E224+visc_inc</f>
        <v>193.75</v>
      </c>
      <c r="F227">
        <f>ROUND(Base_Visc*pH_slope + pH_intcpt, 3)</f>
        <v>5.7789999999999999</v>
      </c>
      <c r="G227">
        <f>a_spread*(Base_Visc-rng_spread)^2+max_spread</f>
        <v>3.6730945821854917</v>
      </c>
    </row>
    <row r="228" spans="1:7" x14ac:dyDescent="0.45">
      <c r="A228" t="s">
        <v>79</v>
      </c>
      <c r="B228">
        <v>2</v>
      </c>
      <c r="C228">
        <f ca="1">ROUND(Base_Visc + (Spread+f_spread)*(RAND()-0.5)*visc_rand, 1)</f>
        <v>209.1</v>
      </c>
      <c r="D228">
        <f ca="1">ROUND(Base_pH + (RAND()-0.5)*pH_rand, 3)</f>
        <v>5.7720000000000002</v>
      </c>
      <c r="E228">
        <f>E225+visc_inc</f>
        <v>193.75</v>
      </c>
      <c r="F228">
        <f>ROUND(Base_Visc*pH_slope + pH_intcpt, 3)</f>
        <v>5.7789999999999999</v>
      </c>
      <c r="G228">
        <f>a_spread*(Base_Visc-rng_spread)^2+max_spread</f>
        <v>3.6730945821854917</v>
      </c>
    </row>
    <row r="229" spans="1:7" x14ac:dyDescent="0.45">
      <c r="A229" t="s">
        <v>79</v>
      </c>
      <c r="B229">
        <v>3</v>
      </c>
      <c r="C229">
        <f ca="1">ROUND(Base_Visc + (Spread+f_spread)*(RAND()-0.5)*visc_rand, 1)</f>
        <v>183.3</v>
      </c>
      <c r="D229">
        <f ca="1">ROUND(Base_pH + (RAND()-0.5)*pH_rand, 3)</f>
        <v>5.76</v>
      </c>
      <c r="E229">
        <f>E226+visc_inc</f>
        <v>193.75</v>
      </c>
      <c r="F229">
        <f>ROUND(Base_Visc*pH_slope + pH_intcpt, 3)</f>
        <v>5.7789999999999999</v>
      </c>
      <c r="G229">
        <f>a_spread*(Base_Visc-rng_spread)^2+max_spread</f>
        <v>3.6730945821854917</v>
      </c>
    </row>
    <row r="230" spans="1:7" x14ac:dyDescent="0.45">
      <c r="A230" t="s">
        <v>80</v>
      </c>
      <c r="B230">
        <v>1</v>
      </c>
      <c r="C230">
        <f ca="1">ROUND(Base_Visc + (Spread+f_spread)*(RAND()-0.5)*visc_rand, 1)</f>
        <v>199.6</v>
      </c>
      <c r="D230">
        <f ca="1">ROUND(Base_pH + (RAND()-0.5)*pH_rand, 3)</f>
        <v>5.8070000000000004</v>
      </c>
      <c r="E230">
        <f>E227+visc_inc</f>
        <v>195</v>
      </c>
      <c r="F230">
        <f>ROUND(Base_Visc*pH_slope + pH_intcpt, 3)</f>
        <v>5.7839999999999998</v>
      </c>
      <c r="G230">
        <f>a_spread*(Base_Visc-rng_spread)^2+max_spread</f>
        <v>3.5669829609223549</v>
      </c>
    </row>
    <row r="231" spans="1:7" x14ac:dyDescent="0.45">
      <c r="A231" t="s">
        <v>80</v>
      </c>
      <c r="B231">
        <v>2</v>
      </c>
      <c r="C231">
        <f ca="1">ROUND(Base_Visc + (Spread+f_spread)*(RAND()-0.5)*visc_rand, 1)</f>
        <v>193.9</v>
      </c>
      <c r="D231">
        <f ca="1">ROUND(Base_pH + (RAND()-0.5)*pH_rand, 3)</f>
        <v>5.8140000000000001</v>
      </c>
      <c r="E231">
        <f>E228+visc_inc</f>
        <v>195</v>
      </c>
      <c r="F231">
        <f>ROUND(Base_Visc*pH_slope + pH_intcpt, 3)</f>
        <v>5.7839999999999998</v>
      </c>
      <c r="G231">
        <f>a_spread*(Base_Visc-rng_spread)^2+max_spread</f>
        <v>3.5669829609223549</v>
      </c>
    </row>
    <row r="232" spans="1:7" x14ac:dyDescent="0.45">
      <c r="A232" t="s">
        <v>80</v>
      </c>
      <c r="B232">
        <v>3</v>
      </c>
      <c r="C232">
        <f ca="1">ROUND(Base_Visc + (Spread+f_spread)*(RAND()-0.5)*visc_rand, 1)</f>
        <v>181.1</v>
      </c>
      <c r="D232">
        <f ca="1">ROUND(Base_pH + (RAND()-0.5)*pH_rand, 3)</f>
        <v>5.8</v>
      </c>
      <c r="E232">
        <f>E229+visc_inc</f>
        <v>195</v>
      </c>
      <c r="F232">
        <f>ROUND(Base_Visc*pH_slope + pH_intcpt, 3)</f>
        <v>5.7839999999999998</v>
      </c>
      <c r="G232">
        <f>a_spread*(Base_Visc-rng_spread)^2+max_spread</f>
        <v>3.5669829609223549</v>
      </c>
    </row>
    <row r="233" spans="1:7" x14ac:dyDescent="0.45">
      <c r="A233" t="s">
        <v>81</v>
      </c>
      <c r="B233">
        <v>1</v>
      </c>
      <c r="C233">
        <f ca="1">ROUND(Base_Visc + (Spread+f_spread)*(RAND()-0.5)*visc_rand, 1)</f>
        <v>201.3</v>
      </c>
      <c r="D233">
        <f ca="1">ROUND(Base_pH + (RAND()-0.5)*pH_rand, 3)</f>
        <v>5.78</v>
      </c>
      <c r="E233">
        <f>E230+visc_inc</f>
        <v>196.25</v>
      </c>
      <c r="F233">
        <f>ROUND(Base_Visc*pH_slope + pH_intcpt, 3)</f>
        <v>5.7889999999999997</v>
      </c>
      <c r="G233">
        <f>a_spread*(Base_Visc-rng_spread)^2+max_spread</f>
        <v>3.4567901234567904</v>
      </c>
    </row>
    <row r="234" spans="1:7" x14ac:dyDescent="0.45">
      <c r="A234" t="s">
        <v>81</v>
      </c>
      <c r="B234">
        <v>2</v>
      </c>
      <c r="C234">
        <f ca="1">ROUND(Base_Visc + (Spread+f_spread)*(RAND()-0.5)*visc_rand, 1)</f>
        <v>191.5</v>
      </c>
      <c r="D234">
        <f ca="1">ROUND(Base_pH + (RAND()-0.5)*pH_rand, 3)</f>
        <v>5.7519999999999998</v>
      </c>
      <c r="E234">
        <f>E231+visc_inc</f>
        <v>196.25</v>
      </c>
      <c r="F234">
        <f>ROUND(Base_Visc*pH_slope + pH_intcpt, 3)</f>
        <v>5.7889999999999997</v>
      </c>
      <c r="G234">
        <f>a_spread*(Base_Visc-rng_spread)^2+max_spread</f>
        <v>3.4567901234567904</v>
      </c>
    </row>
    <row r="235" spans="1:7" x14ac:dyDescent="0.45">
      <c r="A235" t="s">
        <v>81</v>
      </c>
      <c r="B235">
        <v>3</v>
      </c>
      <c r="C235">
        <f ca="1">ROUND(Base_Visc + (Spread+f_spread)*(RAND()-0.5)*visc_rand, 1)</f>
        <v>214.1</v>
      </c>
      <c r="D235">
        <f ca="1">ROUND(Base_pH + (RAND()-0.5)*pH_rand, 3)</f>
        <v>5.8280000000000003</v>
      </c>
      <c r="E235">
        <f>E232+visc_inc</f>
        <v>196.25</v>
      </c>
      <c r="F235">
        <f>ROUND(Base_Visc*pH_slope + pH_intcpt, 3)</f>
        <v>5.7889999999999997</v>
      </c>
      <c r="G235">
        <f>a_spread*(Base_Visc-rng_spread)^2+max_spread</f>
        <v>3.4567901234567904</v>
      </c>
    </row>
    <row r="236" spans="1:7" x14ac:dyDescent="0.45">
      <c r="A236" t="s">
        <v>82</v>
      </c>
      <c r="B236">
        <v>1</v>
      </c>
      <c r="C236">
        <f ca="1">ROUND(Base_Visc + (Spread+f_spread)*(RAND()-0.5)*visc_rand, 1)</f>
        <v>178.2</v>
      </c>
      <c r="D236">
        <f ca="1">ROUND(Base_pH + (RAND()-0.5)*pH_rand, 3)</f>
        <v>5.8129999999999997</v>
      </c>
      <c r="E236">
        <f>E233+visc_inc</f>
        <v>197.5</v>
      </c>
      <c r="F236">
        <f>ROUND(Base_Visc*pH_slope + pH_intcpt, 3)</f>
        <v>5.7939999999999996</v>
      </c>
      <c r="G236">
        <f>a_spread*(Base_Visc-rng_spread)^2+max_spread</f>
        <v>3.3425160697887972</v>
      </c>
    </row>
    <row r="237" spans="1:7" x14ac:dyDescent="0.45">
      <c r="A237" t="s">
        <v>82</v>
      </c>
      <c r="B237">
        <v>2</v>
      </c>
      <c r="C237">
        <f ca="1">ROUND(Base_Visc + (Spread+f_spread)*(RAND()-0.5)*visc_rand, 1)</f>
        <v>214.3</v>
      </c>
      <c r="D237">
        <f ca="1">ROUND(Base_pH + (RAND()-0.5)*pH_rand, 3)</f>
        <v>5.758</v>
      </c>
      <c r="E237">
        <f>E234+visc_inc</f>
        <v>197.5</v>
      </c>
      <c r="F237">
        <f>ROUND(Base_Visc*pH_slope + pH_intcpt, 3)</f>
        <v>5.7939999999999996</v>
      </c>
      <c r="G237">
        <f>a_spread*(Base_Visc-rng_spread)^2+max_spread</f>
        <v>3.3425160697887972</v>
      </c>
    </row>
    <row r="238" spans="1:7" x14ac:dyDescent="0.45">
      <c r="A238" t="s">
        <v>82</v>
      </c>
      <c r="B238">
        <v>3</v>
      </c>
      <c r="C238">
        <f ca="1">ROUND(Base_Visc + (Spread+f_spread)*(RAND()-0.5)*visc_rand, 1)</f>
        <v>173.8</v>
      </c>
      <c r="D238">
        <f ca="1">ROUND(Base_pH + (RAND()-0.5)*pH_rand, 3)</f>
        <v>5.8</v>
      </c>
      <c r="E238">
        <f>E235+visc_inc</f>
        <v>197.5</v>
      </c>
      <c r="F238">
        <f>ROUND(Base_Visc*pH_slope + pH_intcpt, 3)</f>
        <v>5.7939999999999996</v>
      </c>
      <c r="G238">
        <f>a_spread*(Base_Visc-rng_spread)^2+max_spread</f>
        <v>3.3425160697887972</v>
      </c>
    </row>
    <row r="239" spans="1:7" x14ac:dyDescent="0.45">
      <c r="A239" t="s">
        <v>83</v>
      </c>
      <c r="B239">
        <v>1</v>
      </c>
      <c r="C239">
        <f ca="1">ROUND(Base_Visc + (Spread+f_spread)*(RAND()-0.5)*visc_rand, 1)</f>
        <v>196.9</v>
      </c>
      <c r="D239">
        <f ca="1">ROUND(Base_pH + (RAND()-0.5)*pH_rand, 3)</f>
        <v>5.7919999999999998</v>
      </c>
      <c r="E239">
        <f>E236+visc_inc</f>
        <v>198.75</v>
      </c>
      <c r="F239">
        <f>ROUND(Base_Visc*pH_slope + pH_intcpt, 3)</f>
        <v>5.7990000000000004</v>
      </c>
      <c r="G239">
        <f>a_spread*(Base_Visc-rng_spread)^2+max_spread</f>
        <v>3.2241607999183759</v>
      </c>
    </row>
    <row r="240" spans="1:7" x14ac:dyDescent="0.45">
      <c r="A240" t="s">
        <v>83</v>
      </c>
      <c r="B240">
        <v>2</v>
      </c>
      <c r="C240">
        <f ca="1">ROUND(Base_Visc + (Spread+f_spread)*(RAND()-0.5)*visc_rand, 1)</f>
        <v>184.4</v>
      </c>
      <c r="D240">
        <f ca="1">ROUND(Base_pH + (RAND()-0.5)*pH_rand, 3)</f>
        <v>5.7729999999999997</v>
      </c>
      <c r="E240">
        <f>E237+visc_inc</f>
        <v>198.75</v>
      </c>
      <c r="F240">
        <f>ROUND(Base_Visc*pH_slope + pH_intcpt, 3)</f>
        <v>5.7990000000000004</v>
      </c>
      <c r="G240">
        <f>a_spread*(Base_Visc-rng_spread)^2+max_spread</f>
        <v>3.2241607999183759</v>
      </c>
    </row>
    <row r="241" spans="1:7" x14ac:dyDescent="0.45">
      <c r="A241" t="s">
        <v>83</v>
      </c>
      <c r="B241">
        <v>3</v>
      </c>
      <c r="C241">
        <f ca="1">ROUND(Base_Visc + (Spread+f_spread)*(RAND()-0.5)*visc_rand, 1)</f>
        <v>212.5</v>
      </c>
      <c r="D241">
        <f ca="1">ROUND(Base_pH + (RAND()-0.5)*pH_rand, 3)</f>
        <v>5.8310000000000004</v>
      </c>
      <c r="E241">
        <f>E238+visc_inc</f>
        <v>198.75</v>
      </c>
      <c r="F241">
        <f>ROUND(Base_Visc*pH_slope + pH_intcpt, 3)</f>
        <v>5.7990000000000004</v>
      </c>
      <c r="G241">
        <f>a_spread*(Base_Visc-rng_spread)^2+max_spread</f>
        <v>3.2241607999183759</v>
      </c>
    </row>
    <row r="242" spans="1:7" x14ac:dyDescent="0.45">
      <c r="A242" t="s">
        <v>84</v>
      </c>
      <c r="B242">
        <v>1</v>
      </c>
      <c r="C242">
        <f ca="1">ROUND(Base_Visc + (Spread+f_spread)*(RAND()-0.5)*visc_rand, 1)</f>
        <v>203</v>
      </c>
      <c r="D242">
        <f ca="1">ROUND(Base_pH + (RAND()-0.5)*pH_rand, 3)</f>
        <v>5.7610000000000001</v>
      </c>
      <c r="E242">
        <f>E239+visc_inc</f>
        <v>200</v>
      </c>
      <c r="F242">
        <f>ROUND(Base_Visc*pH_slope + pH_intcpt, 3)</f>
        <v>5.8040000000000003</v>
      </c>
      <c r="G242">
        <f>a_spread*(Base_Visc-rng_spread)^2+max_spread</f>
        <v>3.1017243138455264</v>
      </c>
    </row>
    <row r="243" spans="1:7" x14ac:dyDescent="0.45">
      <c r="A243" t="s">
        <v>84</v>
      </c>
      <c r="B243">
        <v>2</v>
      </c>
      <c r="C243">
        <f ca="1">ROUND(Base_Visc + (Spread+f_spread)*(RAND()-0.5)*visc_rand, 1)</f>
        <v>182.2</v>
      </c>
      <c r="D243">
        <f ca="1">ROUND(Base_pH + (RAND()-0.5)*pH_rand, 3)</f>
        <v>5.8040000000000003</v>
      </c>
      <c r="E243">
        <f>E240+visc_inc</f>
        <v>200</v>
      </c>
      <c r="F243">
        <f>ROUND(Base_Visc*pH_slope + pH_intcpt, 3)</f>
        <v>5.8040000000000003</v>
      </c>
      <c r="G243">
        <f>a_spread*(Base_Visc-rng_spread)^2+max_spread</f>
        <v>3.1017243138455264</v>
      </c>
    </row>
    <row r="244" spans="1:7" x14ac:dyDescent="0.45">
      <c r="A244" t="s">
        <v>84</v>
      </c>
      <c r="B244">
        <v>3</v>
      </c>
      <c r="C244">
        <f ca="1">ROUND(Base_Visc + (Spread+f_spread)*(RAND()-0.5)*visc_rand, 1)</f>
        <v>208.5</v>
      </c>
      <c r="D244">
        <f ca="1">ROUND(Base_pH + (RAND()-0.5)*pH_rand, 3)</f>
        <v>5.7830000000000004</v>
      </c>
      <c r="E244">
        <f>E241+visc_inc</f>
        <v>200</v>
      </c>
      <c r="F244">
        <f>ROUND(Base_Visc*pH_slope + pH_intcpt, 3)</f>
        <v>5.8040000000000003</v>
      </c>
      <c r="G244">
        <f>a_spread*(Base_Visc-rng_spread)^2+max_spread</f>
        <v>3.1017243138455264</v>
      </c>
    </row>
    <row r="245" spans="1:7" x14ac:dyDescent="0.45">
      <c r="A245" t="s">
        <v>85</v>
      </c>
      <c r="B245">
        <v>1</v>
      </c>
      <c r="C245">
        <f ca="1">ROUND(Base_Visc + (Spread+f_spread)*(RAND()-0.5)*visc_rand, 1)</f>
        <v>188.4</v>
      </c>
      <c r="D245">
        <f ca="1">ROUND(Base_pH + (RAND()-0.5)*pH_rand, 3)</f>
        <v>5.851</v>
      </c>
      <c r="E245">
        <f>E242+visc_inc</f>
        <v>201.25</v>
      </c>
      <c r="F245">
        <f>ROUND(Base_Visc*pH_slope + pH_intcpt, 3)</f>
        <v>5.8090000000000002</v>
      </c>
      <c r="G245">
        <f>a_spread*(Base_Visc-rng_spread)^2+max_spread</f>
        <v>2.9752066115702482</v>
      </c>
    </row>
    <row r="246" spans="1:7" x14ac:dyDescent="0.45">
      <c r="A246" t="s">
        <v>85</v>
      </c>
      <c r="B246">
        <v>2</v>
      </c>
      <c r="C246">
        <f ca="1">ROUND(Base_Visc + (Spread+f_spread)*(RAND()-0.5)*visc_rand, 1)</f>
        <v>198</v>
      </c>
      <c r="D246">
        <f ca="1">ROUND(Base_pH + (RAND()-0.5)*pH_rand, 3)</f>
        <v>5.8129999999999997</v>
      </c>
      <c r="E246">
        <f>E243+visc_inc</f>
        <v>201.25</v>
      </c>
      <c r="F246">
        <f>ROUND(Base_Visc*pH_slope + pH_intcpt, 3)</f>
        <v>5.8090000000000002</v>
      </c>
      <c r="G246">
        <f>a_spread*(Base_Visc-rng_spread)^2+max_spread</f>
        <v>2.9752066115702482</v>
      </c>
    </row>
    <row r="247" spans="1:7" x14ac:dyDescent="0.45">
      <c r="A247" t="s">
        <v>85</v>
      </c>
      <c r="B247">
        <v>3</v>
      </c>
      <c r="C247">
        <f ca="1">ROUND(Base_Visc + (Spread+f_spread)*(RAND()-0.5)*visc_rand, 1)</f>
        <v>211.3</v>
      </c>
      <c r="D247">
        <f ca="1">ROUND(Base_pH + (RAND()-0.5)*pH_rand, 3)</f>
        <v>5.8550000000000004</v>
      </c>
      <c r="E247">
        <f>E244+visc_inc</f>
        <v>201.25</v>
      </c>
      <c r="F247">
        <f>ROUND(Base_Visc*pH_slope + pH_intcpt, 3)</f>
        <v>5.8090000000000002</v>
      </c>
      <c r="G247">
        <f>a_spread*(Base_Visc-rng_spread)^2+max_spread</f>
        <v>2.9752066115702482</v>
      </c>
    </row>
    <row r="248" spans="1:7" x14ac:dyDescent="0.45">
      <c r="A248" t="s">
        <v>86</v>
      </c>
      <c r="B248">
        <v>1</v>
      </c>
      <c r="C248">
        <f ca="1">ROUND(Base_Visc + (Spread+f_spread)*(RAND()-0.5)*visc_rand, 1)</f>
        <v>196.8</v>
      </c>
      <c r="D248">
        <f ca="1">ROUND(Base_pH + (RAND()-0.5)*pH_rand, 3)</f>
        <v>5.774</v>
      </c>
      <c r="E248">
        <f>E245+visc_inc</f>
        <v>202.5</v>
      </c>
      <c r="F248">
        <f>ROUND(Base_Visc*pH_slope + pH_intcpt, 3)</f>
        <v>5.8140000000000001</v>
      </c>
      <c r="G248">
        <f>a_spread*(Base_Visc-rng_spread)^2+max_spread</f>
        <v>2.8446076930925419</v>
      </c>
    </row>
    <row r="249" spans="1:7" x14ac:dyDescent="0.45">
      <c r="A249" t="s">
        <v>86</v>
      </c>
      <c r="B249">
        <v>2</v>
      </c>
      <c r="C249">
        <f ca="1">ROUND(Base_Visc + (Spread+f_spread)*(RAND()-0.5)*visc_rand, 1)</f>
        <v>186.6</v>
      </c>
      <c r="D249">
        <f ca="1">ROUND(Base_pH + (RAND()-0.5)*pH_rand, 3)</f>
        <v>5.806</v>
      </c>
      <c r="E249">
        <f>E246+visc_inc</f>
        <v>202.5</v>
      </c>
      <c r="F249">
        <f>ROUND(Base_Visc*pH_slope + pH_intcpt, 3)</f>
        <v>5.8140000000000001</v>
      </c>
      <c r="G249">
        <f>a_spread*(Base_Visc-rng_spread)^2+max_spread</f>
        <v>2.8446076930925419</v>
      </c>
    </row>
    <row r="250" spans="1:7" x14ac:dyDescent="0.45">
      <c r="A250" t="s">
        <v>86</v>
      </c>
      <c r="B250">
        <v>3</v>
      </c>
      <c r="C250">
        <f ca="1">ROUND(Base_Visc + (Spread+f_spread)*(RAND()-0.5)*visc_rand, 1)</f>
        <v>200.7</v>
      </c>
      <c r="D250">
        <f ca="1">ROUND(Base_pH + (RAND()-0.5)*pH_rand, 3)</f>
        <v>5.8070000000000004</v>
      </c>
      <c r="E250">
        <f>E247+visc_inc</f>
        <v>202.5</v>
      </c>
      <c r="F250">
        <f>ROUND(Base_Visc*pH_slope + pH_intcpt, 3)</f>
        <v>5.8140000000000001</v>
      </c>
      <c r="G250">
        <f>a_spread*(Base_Visc-rng_spread)^2+max_spread</f>
        <v>2.8446076930925419</v>
      </c>
    </row>
    <row r="251" spans="1:7" x14ac:dyDescent="0.45">
      <c r="A251" t="s">
        <v>87</v>
      </c>
      <c r="B251">
        <v>1</v>
      </c>
      <c r="C251">
        <f ca="1">ROUND(Base_Visc + (Spread+f_spread)*(RAND()-0.5)*visc_rand, 1)</f>
        <v>185.7</v>
      </c>
      <c r="D251">
        <f ca="1">ROUND(Base_pH + (RAND()-0.5)*pH_rand, 3)</f>
        <v>5.8490000000000002</v>
      </c>
      <c r="E251">
        <f>E248+visc_inc</f>
        <v>203.75</v>
      </c>
      <c r="F251">
        <f>ROUND(Base_Visc*pH_slope + pH_intcpt, 3)</f>
        <v>5.819</v>
      </c>
      <c r="G251">
        <f>a_spread*(Base_Visc-rng_spread)^2+max_spread</f>
        <v>2.709927558412407</v>
      </c>
    </row>
    <row r="252" spans="1:7" x14ac:dyDescent="0.45">
      <c r="A252" t="s">
        <v>87</v>
      </c>
      <c r="B252">
        <v>2</v>
      </c>
      <c r="C252">
        <f ca="1">ROUND(Base_Visc + (Spread+f_spread)*(RAND()-0.5)*visc_rand, 1)</f>
        <v>203.5</v>
      </c>
      <c r="D252">
        <f ca="1">ROUND(Base_pH + (RAND()-0.5)*pH_rand, 3)</f>
        <v>5.7869999999999999</v>
      </c>
      <c r="E252">
        <f>E249+visc_inc</f>
        <v>203.75</v>
      </c>
      <c r="F252">
        <f>ROUND(Base_Visc*pH_slope + pH_intcpt, 3)</f>
        <v>5.819</v>
      </c>
      <c r="G252">
        <f>a_spread*(Base_Visc-rng_spread)^2+max_spread</f>
        <v>2.709927558412407</v>
      </c>
    </row>
    <row r="253" spans="1:7" x14ac:dyDescent="0.45">
      <c r="A253" t="s">
        <v>87</v>
      </c>
      <c r="B253">
        <v>3</v>
      </c>
      <c r="C253">
        <f ca="1">ROUND(Base_Visc + (Spread+f_spread)*(RAND()-0.5)*visc_rand, 1)</f>
        <v>198.5</v>
      </c>
      <c r="D253">
        <f ca="1">ROUND(Base_pH + (RAND()-0.5)*pH_rand, 3)</f>
        <v>5.8070000000000004</v>
      </c>
      <c r="E253">
        <f>E250+visc_inc</f>
        <v>203.75</v>
      </c>
      <c r="F253">
        <f>ROUND(Base_Visc*pH_slope + pH_intcpt, 3)</f>
        <v>5.819</v>
      </c>
      <c r="G253">
        <f>a_spread*(Base_Visc-rng_spread)^2+max_spread</f>
        <v>2.709927558412407</v>
      </c>
    </row>
    <row r="254" spans="1:7" x14ac:dyDescent="0.45">
      <c r="A254" t="s">
        <v>88</v>
      </c>
      <c r="B254">
        <v>1</v>
      </c>
      <c r="C254">
        <f ca="1">ROUND(Base_Visc + (Spread+f_spread)*(RAND()-0.5)*visc_rand, 1)</f>
        <v>185.4</v>
      </c>
      <c r="D254">
        <f ca="1">ROUND(Base_pH + (RAND()-0.5)*pH_rand, 3)</f>
        <v>5.7990000000000004</v>
      </c>
      <c r="E254">
        <f>E251+visc_inc</f>
        <v>205</v>
      </c>
      <c r="F254">
        <f>ROUND(Base_Visc*pH_slope + pH_intcpt, 3)</f>
        <v>5.8239999999999998</v>
      </c>
      <c r="G254">
        <f>a_spread*(Base_Visc-rng_spread)^2+max_spread</f>
        <v>2.5711662075298443</v>
      </c>
    </row>
    <row r="255" spans="1:7" x14ac:dyDescent="0.45">
      <c r="A255" t="s">
        <v>88</v>
      </c>
      <c r="B255">
        <v>2</v>
      </c>
      <c r="C255">
        <f ca="1">ROUND(Base_Visc + (Spread+f_spread)*(RAND()-0.5)*visc_rand, 1)</f>
        <v>192.8</v>
      </c>
      <c r="D255">
        <f ca="1">ROUND(Base_pH + (RAND()-0.5)*pH_rand, 3)</f>
        <v>5.835</v>
      </c>
      <c r="E255">
        <f>E252+visc_inc</f>
        <v>205</v>
      </c>
      <c r="F255">
        <f>ROUND(Base_Visc*pH_slope + pH_intcpt, 3)</f>
        <v>5.8239999999999998</v>
      </c>
      <c r="G255">
        <f>a_spread*(Base_Visc-rng_spread)^2+max_spread</f>
        <v>2.5711662075298443</v>
      </c>
    </row>
    <row r="256" spans="1:7" x14ac:dyDescent="0.45">
      <c r="A256" t="s">
        <v>88</v>
      </c>
      <c r="B256">
        <v>3</v>
      </c>
      <c r="C256">
        <f ca="1">ROUND(Base_Visc + (Spread+f_spread)*(RAND()-0.5)*visc_rand, 1)</f>
        <v>221.3</v>
      </c>
      <c r="D256">
        <f ca="1">ROUND(Base_pH + (RAND()-0.5)*pH_rand, 3)</f>
        <v>5.7869999999999999</v>
      </c>
      <c r="E256">
        <f>E253+visc_inc</f>
        <v>205</v>
      </c>
      <c r="F256">
        <f>ROUND(Base_Visc*pH_slope + pH_intcpt, 3)</f>
        <v>5.8239999999999998</v>
      </c>
      <c r="G256">
        <f>a_spread*(Base_Visc-rng_spread)^2+max_spread</f>
        <v>2.5711662075298443</v>
      </c>
    </row>
    <row r="257" spans="1:7" x14ac:dyDescent="0.45">
      <c r="A257" t="s">
        <v>89</v>
      </c>
      <c r="B257">
        <v>1</v>
      </c>
      <c r="C257">
        <f ca="1">ROUND(Base_Visc + (Spread+f_spread)*(RAND()-0.5)*visc_rand, 1)</f>
        <v>201.9</v>
      </c>
      <c r="D257">
        <f ca="1">ROUND(Base_pH + (RAND()-0.5)*pH_rand, 3)</f>
        <v>5.8479999999999999</v>
      </c>
      <c r="E257">
        <f>E254+visc_inc</f>
        <v>206.25</v>
      </c>
      <c r="F257">
        <f>ROUND(Base_Visc*pH_slope + pH_intcpt, 3)</f>
        <v>5.8289999999999997</v>
      </c>
      <c r="G257">
        <f>a_spread*(Base_Visc-rng_spread)^2+max_spread</f>
        <v>2.4283236404448529</v>
      </c>
    </row>
    <row r="258" spans="1:7" x14ac:dyDescent="0.45">
      <c r="A258" t="s">
        <v>89</v>
      </c>
      <c r="B258">
        <v>2</v>
      </c>
      <c r="C258">
        <f ca="1">ROUND(Base_Visc + (Spread+f_spread)*(RAND()-0.5)*visc_rand, 1)</f>
        <v>217.1</v>
      </c>
      <c r="D258">
        <f ca="1">ROUND(Base_pH + (RAND()-0.5)*pH_rand, 3)</f>
        <v>5.7880000000000003</v>
      </c>
      <c r="E258">
        <f>E255+visc_inc</f>
        <v>206.25</v>
      </c>
      <c r="F258">
        <f>ROUND(Base_Visc*pH_slope + pH_intcpt, 3)</f>
        <v>5.8289999999999997</v>
      </c>
      <c r="G258">
        <f>a_spread*(Base_Visc-rng_spread)^2+max_spread</f>
        <v>2.4283236404448529</v>
      </c>
    </row>
    <row r="259" spans="1:7" x14ac:dyDescent="0.45">
      <c r="A259" t="s">
        <v>89</v>
      </c>
      <c r="B259">
        <v>3</v>
      </c>
      <c r="C259">
        <f ca="1">ROUND(Base_Visc + (Spread+f_spread)*(RAND()-0.5)*visc_rand, 1)</f>
        <v>187.6</v>
      </c>
      <c r="D259">
        <f ca="1">ROUND(Base_pH + (RAND()-0.5)*pH_rand, 3)</f>
        <v>5.8540000000000001</v>
      </c>
      <c r="E259">
        <f>E256+visc_inc</f>
        <v>206.25</v>
      </c>
      <c r="F259">
        <f>ROUND(Base_Visc*pH_slope + pH_intcpt, 3)</f>
        <v>5.8289999999999997</v>
      </c>
      <c r="G259">
        <f>a_spread*(Base_Visc-rng_spread)^2+max_spread</f>
        <v>2.4283236404448529</v>
      </c>
    </row>
    <row r="260" spans="1:7" x14ac:dyDescent="0.45">
      <c r="A260" t="s">
        <v>90</v>
      </c>
      <c r="B260">
        <v>1</v>
      </c>
      <c r="C260">
        <f ca="1">ROUND(Base_Visc + (Spread+f_spread)*(RAND()-0.5)*visc_rand, 1)</f>
        <v>203.7</v>
      </c>
      <c r="D260">
        <f ca="1">ROUND(Base_pH + (RAND()-0.5)*pH_rand, 3)</f>
        <v>5.8209999999999997</v>
      </c>
      <c r="E260">
        <f>E257+visc_inc</f>
        <v>207.5</v>
      </c>
      <c r="F260">
        <f>ROUND(Base_Visc*pH_slope + pH_intcpt, 3)</f>
        <v>5.8339999999999996</v>
      </c>
      <c r="G260">
        <f>a_spread*(Base_Visc-rng_spread)^2+max_spread</f>
        <v>2.281399857157433</v>
      </c>
    </row>
    <row r="261" spans="1:7" x14ac:dyDescent="0.45">
      <c r="A261" t="s">
        <v>90</v>
      </c>
      <c r="B261">
        <v>2</v>
      </c>
      <c r="C261">
        <f ca="1">ROUND(Base_Visc + (Spread+f_spread)*(RAND()-0.5)*visc_rand, 1)</f>
        <v>213.6</v>
      </c>
      <c r="D261">
        <f ca="1">ROUND(Base_pH + (RAND()-0.5)*pH_rand, 3)</f>
        <v>5.883</v>
      </c>
      <c r="E261">
        <f>E258+visc_inc</f>
        <v>207.5</v>
      </c>
      <c r="F261">
        <f>ROUND(Base_Visc*pH_slope + pH_intcpt, 3)</f>
        <v>5.8339999999999996</v>
      </c>
      <c r="G261">
        <f>a_spread*(Base_Visc-rng_spread)^2+max_spread</f>
        <v>2.281399857157433</v>
      </c>
    </row>
    <row r="262" spans="1:7" x14ac:dyDescent="0.45">
      <c r="A262" t="s">
        <v>90</v>
      </c>
      <c r="B262">
        <v>3</v>
      </c>
      <c r="C262">
        <f ca="1">ROUND(Base_Visc + (Spread+f_spread)*(RAND()-0.5)*visc_rand, 1)</f>
        <v>200.7</v>
      </c>
      <c r="D262">
        <f ca="1">ROUND(Base_pH + (RAND()-0.5)*pH_rand, 3)</f>
        <v>5.8659999999999997</v>
      </c>
      <c r="E262">
        <f>E259+visc_inc</f>
        <v>207.5</v>
      </c>
      <c r="F262">
        <f>ROUND(Base_Visc*pH_slope + pH_intcpt, 3)</f>
        <v>5.8339999999999996</v>
      </c>
      <c r="G262">
        <f>a_spread*(Base_Visc-rng_spread)^2+max_spread</f>
        <v>2.281399857157433</v>
      </c>
    </row>
    <row r="263" spans="1:7" x14ac:dyDescent="0.45">
      <c r="A263" t="s">
        <v>91</v>
      </c>
      <c r="B263">
        <v>1</v>
      </c>
      <c r="C263">
        <f ca="1">ROUND(Base_Visc + (Spread+f_spread)*(RAND()-0.5)*visc_rand, 1)</f>
        <v>195.1</v>
      </c>
      <c r="D263">
        <f ca="1">ROUND(Base_pH + (RAND()-0.5)*pH_rand, 3)</f>
        <v>5.83</v>
      </c>
      <c r="E263">
        <f>E260+visc_inc</f>
        <v>208.75</v>
      </c>
      <c r="F263">
        <f>ROUND(Base_Visc*pH_slope + pH_intcpt, 3)</f>
        <v>5.8390000000000004</v>
      </c>
      <c r="G263">
        <f>a_spread*(Base_Visc-rng_spread)^2+max_spread</f>
        <v>2.1303948576675853</v>
      </c>
    </row>
    <row r="264" spans="1:7" x14ac:dyDescent="0.45">
      <c r="A264" t="s">
        <v>91</v>
      </c>
      <c r="B264">
        <v>2</v>
      </c>
      <c r="C264">
        <f ca="1">ROUND(Base_Visc + (Spread+f_spread)*(RAND()-0.5)*visc_rand, 1)</f>
        <v>190.2</v>
      </c>
      <c r="D264">
        <f ca="1">ROUND(Base_pH + (RAND()-0.5)*pH_rand, 3)</f>
        <v>5.8019999999999996</v>
      </c>
      <c r="E264">
        <f>E261+visc_inc</f>
        <v>208.75</v>
      </c>
      <c r="F264">
        <f>ROUND(Base_Visc*pH_slope + pH_intcpt, 3)</f>
        <v>5.8390000000000004</v>
      </c>
      <c r="G264">
        <f>a_spread*(Base_Visc-rng_spread)^2+max_spread</f>
        <v>2.1303948576675853</v>
      </c>
    </row>
    <row r="265" spans="1:7" x14ac:dyDescent="0.45">
      <c r="A265" t="s">
        <v>91</v>
      </c>
      <c r="B265">
        <v>3</v>
      </c>
      <c r="C265">
        <f ca="1">ROUND(Base_Visc + (Spread+f_spread)*(RAND()-0.5)*visc_rand, 1)</f>
        <v>197.6</v>
      </c>
      <c r="D265">
        <f ca="1">ROUND(Base_pH + (RAND()-0.5)*pH_rand, 3)</f>
        <v>5.8860000000000001</v>
      </c>
      <c r="E265">
        <f>E262+visc_inc</f>
        <v>208.75</v>
      </c>
      <c r="F265">
        <f>ROUND(Base_Visc*pH_slope + pH_intcpt, 3)</f>
        <v>5.8390000000000004</v>
      </c>
      <c r="G265">
        <f>a_spread*(Base_Visc-rng_spread)^2+max_spread</f>
        <v>2.1303948576675853</v>
      </c>
    </row>
    <row r="266" spans="1:7" x14ac:dyDescent="0.45">
      <c r="A266" t="s">
        <v>92</v>
      </c>
      <c r="B266">
        <v>1</v>
      </c>
      <c r="C266">
        <f ca="1">ROUND(Base_Visc + (Spread+f_spread)*(RAND()-0.5)*visc_rand, 1)</f>
        <v>222.5</v>
      </c>
      <c r="D266">
        <f ca="1">ROUND(Base_pH + (RAND()-0.5)*pH_rand, 3)</f>
        <v>5.84</v>
      </c>
      <c r="E266">
        <f>E263+visc_inc</f>
        <v>210</v>
      </c>
      <c r="F266">
        <f>ROUND(Base_Visc*pH_slope + pH_intcpt, 3)</f>
        <v>5.8440000000000003</v>
      </c>
      <c r="G266">
        <f>a_spread*(Base_Visc-rng_spread)^2+max_spread</f>
        <v>1.975308641975309</v>
      </c>
    </row>
    <row r="267" spans="1:7" x14ac:dyDescent="0.45">
      <c r="A267" t="s">
        <v>92</v>
      </c>
      <c r="B267">
        <v>2</v>
      </c>
      <c r="C267">
        <f ca="1">ROUND(Base_Visc + (Spread+f_spread)*(RAND()-0.5)*visc_rand, 1)</f>
        <v>219.5</v>
      </c>
      <c r="D267">
        <f ca="1">ROUND(Base_pH + (RAND()-0.5)*pH_rand, 3)</f>
        <v>5.8550000000000004</v>
      </c>
      <c r="E267">
        <f>E264+visc_inc</f>
        <v>210</v>
      </c>
      <c r="F267">
        <f>ROUND(Base_Visc*pH_slope + pH_intcpt, 3)</f>
        <v>5.8440000000000003</v>
      </c>
      <c r="G267">
        <f>a_spread*(Base_Visc-rng_spread)^2+max_spread</f>
        <v>1.975308641975309</v>
      </c>
    </row>
    <row r="268" spans="1:7" x14ac:dyDescent="0.45">
      <c r="A268" t="s">
        <v>92</v>
      </c>
      <c r="B268">
        <v>3</v>
      </c>
      <c r="C268">
        <f ca="1">ROUND(Base_Visc + (Spread+f_spread)*(RAND()-0.5)*visc_rand, 1)</f>
        <v>192.7</v>
      </c>
      <c r="D268">
        <f ca="1">ROUND(Base_pH + (RAND()-0.5)*pH_rand, 3)</f>
        <v>5.8010000000000002</v>
      </c>
      <c r="E268">
        <f>E265+visc_inc</f>
        <v>210</v>
      </c>
      <c r="F268">
        <f>ROUND(Base_Visc*pH_slope + pH_intcpt, 3)</f>
        <v>5.8440000000000003</v>
      </c>
      <c r="G268">
        <f>a_spread*(Base_Visc-rng_spread)^2+max_spread</f>
        <v>1.975308641975309</v>
      </c>
    </row>
    <row r="269" spans="1:7" x14ac:dyDescent="0.45">
      <c r="A269" t="s">
        <v>93</v>
      </c>
      <c r="B269">
        <v>1</v>
      </c>
      <c r="C269">
        <f ca="1">ROUND(Base_Visc + (Spread+f_spread)*(RAND()-0.5)*visc_rand, 1)</f>
        <v>203.1</v>
      </c>
      <c r="D269">
        <f ca="1">ROUND(Base_pH + (RAND()-0.5)*pH_rand, 3)</f>
        <v>5.86</v>
      </c>
      <c r="E269">
        <f>E266+visc_inc</f>
        <v>211.25</v>
      </c>
      <c r="F269">
        <f>ROUND(Base_Visc*pH_slope + pH_intcpt, 3)</f>
        <v>5.8490000000000002</v>
      </c>
      <c r="G269">
        <f>a_spread*(Base_Visc-rng_spread)^2+max_spread</f>
        <v>1.8161412100806045</v>
      </c>
    </row>
    <row r="270" spans="1:7" x14ac:dyDescent="0.45">
      <c r="A270" t="s">
        <v>93</v>
      </c>
      <c r="B270">
        <v>2</v>
      </c>
      <c r="C270">
        <f ca="1">ROUND(Base_Visc + (Spread+f_spread)*(RAND()-0.5)*visc_rand, 1)</f>
        <v>219.3</v>
      </c>
      <c r="D270">
        <f ca="1">ROUND(Base_pH + (RAND()-0.5)*pH_rand, 3)</f>
        <v>5.8310000000000004</v>
      </c>
      <c r="E270">
        <f>E267+visc_inc</f>
        <v>211.25</v>
      </c>
      <c r="F270">
        <f>ROUND(Base_Visc*pH_slope + pH_intcpt, 3)</f>
        <v>5.8490000000000002</v>
      </c>
      <c r="G270">
        <f>a_spread*(Base_Visc-rng_spread)^2+max_spread</f>
        <v>1.8161412100806045</v>
      </c>
    </row>
    <row r="271" spans="1:7" x14ac:dyDescent="0.45">
      <c r="A271" t="s">
        <v>93</v>
      </c>
      <c r="B271">
        <v>3</v>
      </c>
      <c r="C271">
        <f ca="1">ROUND(Base_Visc + (Spread+f_spread)*(RAND()-0.5)*visc_rand, 1)</f>
        <v>193.5</v>
      </c>
      <c r="D271">
        <f ca="1">ROUND(Base_pH + (RAND()-0.5)*pH_rand, 3)</f>
        <v>5.82</v>
      </c>
      <c r="E271">
        <f>E268+visc_inc</f>
        <v>211.25</v>
      </c>
      <c r="F271">
        <f>ROUND(Base_Visc*pH_slope + pH_intcpt, 3)</f>
        <v>5.8490000000000002</v>
      </c>
      <c r="G271">
        <f>a_spread*(Base_Visc-rng_spread)^2+max_spread</f>
        <v>1.8161412100806045</v>
      </c>
    </row>
    <row r="272" spans="1:7" x14ac:dyDescent="0.45">
      <c r="A272" t="s">
        <v>94</v>
      </c>
      <c r="B272">
        <v>1</v>
      </c>
      <c r="C272">
        <f ca="1">ROUND(Base_Visc + (Spread+f_spread)*(RAND()-0.5)*visc_rand, 1)</f>
        <v>229.7</v>
      </c>
      <c r="D272">
        <f ca="1">ROUND(Base_pH + (RAND()-0.5)*pH_rand, 3)</f>
        <v>5.8860000000000001</v>
      </c>
      <c r="E272">
        <f>E269+visc_inc</f>
        <v>212.5</v>
      </c>
      <c r="F272">
        <f>ROUND(Base_Visc*pH_slope + pH_intcpt, 3)</f>
        <v>5.8550000000000004</v>
      </c>
      <c r="G272">
        <f>a_spread*(Base_Visc-rng_spread)^2+max_spread</f>
        <v>1.6528925619834713</v>
      </c>
    </row>
    <row r="273" spans="1:7" x14ac:dyDescent="0.45">
      <c r="A273" t="s">
        <v>94</v>
      </c>
      <c r="B273">
        <v>2</v>
      </c>
      <c r="C273">
        <f ca="1">ROUND(Base_Visc + (Spread+f_spread)*(RAND()-0.5)*visc_rand, 1)</f>
        <v>214.3</v>
      </c>
      <c r="D273">
        <f ca="1">ROUND(Base_pH + (RAND()-0.5)*pH_rand, 3)</f>
        <v>5.84</v>
      </c>
      <c r="E273">
        <f>E270+visc_inc</f>
        <v>212.5</v>
      </c>
      <c r="F273">
        <f>ROUND(Base_Visc*pH_slope + pH_intcpt, 3)</f>
        <v>5.8550000000000004</v>
      </c>
      <c r="G273">
        <f>a_spread*(Base_Visc-rng_spread)^2+max_spread</f>
        <v>1.6528925619834713</v>
      </c>
    </row>
    <row r="274" spans="1:7" x14ac:dyDescent="0.45">
      <c r="A274" t="s">
        <v>94</v>
      </c>
      <c r="B274">
        <v>3</v>
      </c>
      <c r="C274">
        <f ca="1">ROUND(Base_Visc + (Spread+f_spread)*(RAND()-0.5)*visc_rand, 1)</f>
        <v>196.7</v>
      </c>
      <c r="D274">
        <f ca="1">ROUND(Base_pH + (RAND()-0.5)*pH_rand, 3)</f>
        <v>5.8449999999999998</v>
      </c>
      <c r="E274">
        <f>E271+visc_inc</f>
        <v>212.5</v>
      </c>
      <c r="F274">
        <f>ROUND(Base_Visc*pH_slope + pH_intcpt, 3)</f>
        <v>5.8550000000000004</v>
      </c>
      <c r="G274">
        <f>a_spread*(Base_Visc-rng_spread)^2+max_spread</f>
        <v>1.6528925619834713</v>
      </c>
    </row>
    <row r="275" spans="1:7" x14ac:dyDescent="0.45">
      <c r="A275" t="s">
        <v>95</v>
      </c>
      <c r="B275">
        <v>1</v>
      </c>
      <c r="C275">
        <f ca="1">ROUND(Base_Visc + (Spread+f_spread)*(RAND()-0.5)*visc_rand, 1)</f>
        <v>210.9</v>
      </c>
      <c r="D275">
        <f ca="1">ROUND(Base_pH + (RAND()-0.5)*pH_rand, 3)</f>
        <v>5.8970000000000002</v>
      </c>
      <c r="E275">
        <f>E272+visc_inc</f>
        <v>213.75</v>
      </c>
      <c r="F275">
        <f>ROUND(Base_Visc*pH_slope + pH_intcpt, 3)</f>
        <v>5.86</v>
      </c>
      <c r="G275">
        <f>a_spread*(Base_Visc-rng_spread)^2+max_spread</f>
        <v>1.48556269768391</v>
      </c>
    </row>
    <row r="276" spans="1:7" x14ac:dyDescent="0.45">
      <c r="A276" t="s">
        <v>95</v>
      </c>
      <c r="B276">
        <v>2</v>
      </c>
      <c r="C276">
        <f ca="1">ROUND(Base_Visc + (Spread+f_spread)*(RAND()-0.5)*visc_rand, 1)</f>
        <v>205.8</v>
      </c>
      <c r="D276">
        <f ca="1">ROUND(Base_pH + (RAND()-0.5)*pH_rand, 3)</f>
        <v>5.9050000000000002</v>
      </c>
      <c r="E276">
        <f>E273+visc_inc</f>
        <v>213.75</v>
      </c>
      <c r="F276">
        <f>ROUND(Base_Visc*pH_slope + pH_intcpt, 3)</f>
        <v>5.86</v>
      </c>
      <c r="G276">
        <f>a_spread*(Base_Visc-rng_spread)^2+max_spread</f>
        <v>1.48556269768391</v>
      </c>
    </row>
    <row r="277" spans="1:7" x14ac:dyDescent="0.45">
      <c r="A277" t="s">
        <v>95</v>
      </c>
      <c r="B277">
        <v>3</v>
      </c>
      <c r="C277">
        <f ca="1">ROUND(Base_Visc + (Spread+f_spread)*(RAND()-0.5)*visc_rand, 1)</f>
        <v>208</v>
      </c>
      <c r="D277">
        <f ca="1">ROUND(Base_pH + (RAND()-0.5)*pH_rand, 3)</f>
        <v>5.8440000000000003</v>
      </c>
      <c r="E277">
        <f>E274+visc_inc</f>
        <v>213.75</v>
      </c>
      <c r="F277">
        <f>ROUND(Base_Visc*pH_slope + pH_intcpt, 3)</f>
        <v>5.86</v>
      </c>
      <c r="G277">
        <f>a_spread*(Base_Visc-rng_spread)^2+max_spread</f>
        <v>1.48556269768391</v>
      </c>
    </row>
    <row r="278" spans="1:7" x14ac:dyDescent="0.45">
      <c r="A278" t="s">
        <v>96</v>
      </c>
      <c r="B278">
        <v>1</v>
      </c>
      <c r="C278">
        <f ca="1">ROUND(Base_Visc + (Spread+f_spread)*(RAND()-0.5)*visc_rand, 1)</f>
        <v>201.4</v>
      </c>
      <c r="D278">
        <f ca="1">ROUND(Base_pH + (RAND()-0.5)*pH_rand, 3)</f>
        <v>5.8890000000000002</v>
      </c>
      <c r="E278">
        <f>E275+visc_inc</f>
        <v>215</v>
      </c>
      <c r="F278">
        <f>ROUND(Base_Visc*pH_slope + pH_intcpt, 3)</f>
        <v>5.8650000000000002</v>
      </c>
      <c r="G278">
        <f>a_spread*(Base_Visc-rng_spread)^2+max_spread</f>
        <v>1.3141516171819205</v>
      </c>
    </row>
    <row r="279" spans="1:7" x14ac:dyDescent="0.45">
      <c r="A279" t="s">
        <v>96</v>
      </c>
      <c r="B279">
        <v>2</v>
      </c>
      <c r="C279">
        <f ca="1">ROUND(Base_Visc + (Spread+f_spread)*(RAND()-0.5)*visc_rand, 1)</f>
        <v>223.8</v>
      </c>
      <c r="D279">
        <f ca="1">ROUND(Base_pH + (RAND()-0.5)*pH_rand, 3)</f>
        <v>5.9059999999999997</v>
      </c>
      <c r="E279">
        <f>E276+visc_inc</f>
        <v>215</v>
      </c>
      <c r="F279">
        <f>ROUND(Base_Visc*pH_slope + pH_intcpt, 3)</f>
        <v>5.8650000000000002</v>
      </c>
      <c r="G279">
        <f>a_spread*(Base_Visc-rng_spread)^2+max_spread</f>
        <v>1.3141516171819205</v>
      </c>
    </row>
    <row r="280" spans="1:7" x14ac:dyDescent="0.45">
      <c r="A280" t="s">
        <v>96</v>
      </c>
      <c r="B280">
        <v>3</v>
      </c>
      <c r="C280">
        <f ca="1">ROUND(Base_Visc + (Spread+f_spread)*(RAND()-0.5)*visc_rand, 1)</f>
        <v>210.8</v>
      </c>
      <c r="D280">
        <f ca="1">ROUND(Base_pH + (RAND()-0.5)*pH_rand, 3)</f>
        <v>5.8490000000000002</v>
      </c>
      <c r="E280">
        <f>E277+visc_inc</f>
        <v>215</v>
      </c>
      <c r="F280">
        <f>ROUND(Base_Visc*pH_slope + pH_intcpt, 3)</f>
        <v>5.8650000000000002</v>
      </c>
      <c r="G280">
        <f>a_spread*(Base_Visc-rng_spread)^2+max_spread</f>
        <v>1.3141516171819205</v>
      </c>
    </row>
    <row r="281" spans="1:7" x14ac:dyDescent="0.45">
      <c r="A281" t="s">
        <v>97</v>
      </c>
      <c r="B281">
        <v>1</v>
      </c>
      <c r="C281">
        <f ca="1">ROUND(Base_Visc + (Spread+f_spread)*(RAND()-0.5)*visc_rand, 1)</f>
        <v>202.4</v>
      </c>
      <c r="D281">
        <f ca="1">ROUND(Base_pH + (RAND()-0.5)*pH_rand, 3)</f>
        <v>5.8869999999999996</v>
      </c>
      <c r="E281">
        <f>E278+visc_inc</f>
        <v>216.25</v>
      </c>
      <c r="F281">
        <f>ROUND(Base_Visc*pH_slope + pH_intcpt, 3)</f>
        <v>5.87</v>
      </c>
      <c r="G281">
        <f>a_spread*(Base_Visc-rng_spread)^2+max_spread</f>
        <v>1.1386593204775024</v>
      </c>
    </row>
    <row r="282" spans="1:7" x14ac:dyDescent="0.45">
      <c r="A282" t="s">
        <v>97</v>
      </c>
      <c r="B282">
        <v>2</v>
      </c>
      <c r="C282">
        <f ca="1">ROUND(Base_Visc + (Spread+f_spread)*(RAND()-0.5)*visc_rand, 1)</f>
        <v>205.5</v>
      </c>
      <c r="D282">
        <f ca="1">ROUND(Base_pH + (RAND()-0.5)*pH_rand, 3)</f>
        <v>5.8769999999999998</v>
      </c>
      <c r="E282">
        <f>E279+visc_inc</f>
        <v>216.25</v>
      </c>
      <c r="F282">
        <f>ROUND(Base_Visc*pH_slope + pH_intcpt, 3)</f>
        <v>5.87</v>
      </c>
      <c r="G282">
        <f>a_spread*(Base_Visc-rng_spread)^2+max_spread</f>
        <v>1.1386593204775024</v>
      </c>
    </row>
    <row r="283" spans="1:7" x14ac:dyDescent="0.45">
      <c r="A283" t="s">
        <v>97</v>
      </c>
      <c r="B283">
        <v>3</v>
      </c>
      <c r="C283">
        <f ca="1">ROUND(Base_Visc + (Spread+f_spread)*(RAND()-0.5)*visc_rand, 1)</f>
        <v>225</v>
      </c>
      <c r="D283">
        <f ca="1">ROUND(Base_pH + (RAND()-0.5)*pH_rand, 3)</f>
        <v>5.851</v>
      </c>
      <c r="E283">
        <f>E280+visc_inc</f>
        <v>216.25</v>
      </c>
      <c r="F283">
        <f>ROUND(Base_Visc*pH_slope + pH_intcpt, 3)</f>
        <v>5.87</v>
      </c>
      <c r="G283">
        <f>a_spread*(Base_Visc-rng_spread)^2+max_spread</f>
        <v>1.1386593204775024</v>
      </c>
    </row>
    <row r="284" spans="1:7" x14ac:dyDescent="0.45">
      <c r="A284" t="s">
        <v>98</v>
      </c>
      <c r="B284">
        <v>1</v>
      </c>
      <c r="C284">
        <f ca="1">ROUND(Base_Visc + (Spread+f_spread)*(RAND()-0.5)*visc_rand, 1)</f>
        <v>226.7</v>
      </c>
      <c r="D284">
        <f ca="1">ROUND(Base_pH + (RAND()-0.5)*pH_rand, 3)</f>
        <v>5.8760000000000003</v>
      </c>
      <c r="E284">
        <f>E281+visc_inc</f>
        <v>217.5</v>
      </c>
      <c r="F284">
        <f>ROUND(Base_Visc*pH_slope + pH_intcpt, 3)</f>
        <v>5.875</v>
      </c>
      <c r="G284">
        <f>a_spread*(Base_Visc-rng_spread)^2+max_spread</f>
        <v>0.95908580757065653</v>
      </c>
    </row>
    <row r="285" spans="1:7" x14ac:dyDescent="0.45">
      <c r="A285" t="s">
        <v>98</v>
      </c>
      <c r="B285">
        <v>2</v>
      </c>
      <c r="C285">
        <f ca="1">ROUND(Base_Visc + (Spread+f_spread)*(RAND()-0.5)*visc_rand, 1)</f>
        <v>208.7</v>
      </c>
      <c r="D285">
        <f ca="1">ROUND(Base_pH + (RAND()-0.5)*pH_rand, 3)</f>
        <v>5.86</v>
      </c>
      <c r="E285">
        <f>E282+visc_inc</f>
        <v>217.5</v>
      </c>
      <c r="F285">
        <f>ROUND(Base_Visc*pH_slope + pH_intcpt, 3)</f>
        <v>5.875</v>
      </c>
      <c r="G285">
        <f>a_spread*(Base_Visc-rng_spread)^2+max_spread</f>
        <v>0.95908580757065653</v>
      </c>
    </row>
    <row r="286" spans="1:7" x14ac:dyDescent="0.45">
      <c r="A286" t="s">
        <v>98</v>
      </c>
      <c r="B286">
        <v>3</v>
      </c>
      <c r="C286">
        <f ca="1">ROUND(Base_Visc + (Spread+f_spread)*(RAND()-0.5)*visc_rand, 1)</f>
        <v>218.3</v>
      </c>
      <c r="D286">
        <f ca="1">ROUND(Base_pH + (RAND()-0.5)*pH_rand, 3)</f>
        <v>5.915</v>
      </c>
      <c r="E286">
        <f>E283+visc_inc</f>
        <v>217.5</v>
      </c>
      <c r="F286">
        <f>ROUND(Base_Visc*pH_slope + pH_intcpt, 3)</f>
        <v>5.875</v>
      </c>
      <c r="G286">
        <f>a_spread*(Base_Visc-rng_spread)^2+max_spread</f>
        <v>0.95908580757065653</v>
      </c>
    </row>
    <row r="287" spans="1:7" x14ac:dyDescent="0.45">
      <c r="A287" t="s">
        <v>99</v>
      </c>
      <c r="B287">
        <v>1</v>
      </c>
      <c r="C287">
        <f ca="1">ROUND(Base_Visc + (Spread+f_spread)*(RAND()-0.5)*visc_rand, 1)</f>
        <v>219.8</v>
      </c>
      <c r="D287">
        <f ca="1">ROUND(Base_pH + (RAND()-0.5)*pH_rand, 3)</f>
        <v>5.8319999999999999</v>
      </c>
      <c r="E287">
        <f>E284+visc_inc</f>
        <v>218.75</v>
      </c>
      <c r="F287">
        <f>ROUND(Base_Visc*pH_slope + pH_intcpt, 3)</f>
        <v>5.88</v>
      </c>
      <c r="G287">
        <f>a_spread*(Base_Visc-rng_spread)^2+max_spread</f>
        <v>0.7754310784613816</v>
      </c>
    </row>
    <row r="288" spans="1:7" x14ac:dyDescent="0.45">
      <c r="A288" t="s">
        <v>99</v>
      </c>
      <c r="B288">
        <v>2</v>
      </c>
      <c r="C288">
        <f ca="1">ROUND(Base_Visc + (Spread+f_spread)*(RAND()-0.5)*visc_rand, 1)</f>
        <v>213.8</v>
      </c>
      <c r="D288">
        <f ca="1">ROUND(Base_pH + (RAND()-0.5)*pH_rand, 3)</f>
        <v>5.8339999999999996</v>
      </c>
      <c r="E288">
        <f>E285+visc_inc</f>
        <v>218.75</v>
      </c>
      <c r="F288">
        <f>ROUND(Base_Visc*pH_slope + pH_intcpt, 3)</f>
        <v>5.88</v>
      </c>
      <c r="G288">
        <f>a_spread*(Base_Visc-rng_spread)^2+max_spread</f>
        <v>0.7754310784613816</v>
      </c>
    </row>
    <row r="289" spans="1:7" x14ac:dyDescent="0.45">
      <c r="A289" t="s">
        <v>99</v>
      </c>
      <c r="B289">
        <v>3</v>
      </c>
      <c r="C289">
        <f ca="1">ROUND(Base_Visc + (Spread+f_spread)*(RAND()-0.5)*visc_rand, 1)</f>
        <v>225.4</v>
      </c>
      <c r="D289">
        <f ca="1">ROUND(Base_pH + (RAND()-0.5)*pH_rand, 3)</f>
        <v>5.8550000000000004</v>
      </c>
      <c r="E289">
        <f>E286+visc_inc</f>
        <v>218.75</v>
      </c>
      <c r="F289">
        <f>ROUND(Base_Visc*pH_slope + pH_intcpt, 3)</f>
        <v>5.88</v>
      </c>
      <c r="G289">
        <f>a_spread*(Base_Visc-rng_spread)^2+max_spread</f>
        <v>0.7754310784613816</v>
      </c>
    </row>
    <row r="290" spans="1:7" x14ac:dyDescent="0.45">
      <c r="A290" t="s">
        <v>100</v>
      </c>
      <c r="B290">
        <v>1</v>
      </c>
      <c r="C290">
        <f ca="1">ROUND(Base_Visc + (Spread+f_spread)*(RAND()-0.5)*visc_rand, 1)</f>
        <v>207.1</v>
      </c>
      <c r="D290">
        <f ca="1">ROUND(Base_pH + (RAND()-0.5)*pH_rand, 3)</f>
        <v>5.9290000000000003</v>
      </c>
      <c r="E290">
        <f>E287+visc_inc</f>
        <v>220</v>
      </c>
      <c r="F290">
        <f>ROUND(Base_Visc*pH_slope + pH_intcpt, 3)</f>
        <v>5.8849999999999998</v>
      </c>
      <c r="G290">
        <f>a_spread*(Base_Visc-rng_spread)^2+max_spread</f>
        <v>0.58769513314967892</v>
      </c>
    </row>
    <row r="291" spans="1:7" x14ac:dyDescent="0.45">
      <c r="A291" t="s">
        <v>100</v>
      </c>
      <c r="B291">
        <v>2</v>
      </c>
      <c r="C291">
        <f ca="1">ROUND(Base_Visc + (Spread+f_spread)*(RAND()-0.5)*visc_rand, 1)</f>
        <v>226.5</v>
      </c>
      <c r="D291">
        <f ca="1">ROUND(Base_pH + (RAND()-0.5)*pH_rand, 3)</f>
        <v>5.8739999999999997</v>
      </c>
      <c r="E291">
        <f>E288+visc_inc</f>
        <v>220</v>
      </c>
      <c r="F291">
        <f>ROUND(Base_Visc*pH_slope + pH_intcpt, 3)</f>
        <v>5.8849999999999998</v>
      </c>
      <c r="G291">
        <f>a_spread*(Base_Visc-rng_spread)^2+max_spread</f>
        <v>0.58769513314967892</v>
      </c>
    </row>
    <row r="292" spans="1:7" x14ac:dyDescent="0.45">
      <c r="A292" t="s">
        <v>100</v>
      </c>
      <c r="B292">
        <v>3</v>
      </c>
      <c r="C292">
        <f ca="1">ROUND(Base_Visc + (Spread+f_spread)*(RAND()-0.5)*visc_rand, 1)</f>
        <v>214.7</v>
      </c>
      <c r="D292">
        <f ca="1">ROUND(Base_pH + (RAND()-0.5)*pH_rand, 3)</f>
        <v>5.89</v>
      </c>
      <c r="E292">
        <f>E289+visc_inc</f>
        <v>220</v>
      </c>
      <c r="F292">
        <f>ROUND(Base_Visc*pH_slope + pH_intcpt, 3)</f>
        <v>5.8849999999999998</v>
      </c>
      <c r="G292">
        <f>a_spread*(Base_Visc-rng_spread)^2+max_spread</f>
        <v>0.58769513314967892</v>
      </c>
    </row>
    <row r="293" spans="1:7" x14ac:dyDescent="0.45">
      <c r="A293" t="s">
        <v>101</v>
      </c>
      <c r="B293">
        <v>1</v>
      </c>
      <c r="C293">
        <f ca="1">ROUND(Base_Visc + (Spread+f_spread)*(RAND()-0.5)*visc_rand, 1)</f>
        <v>233.3</v>
      </c>
      <c r="D293">
        <f ca="1">ROUND(Base_pH + (RAND()-0.5)*pH_rand, 3)</f>
        <v>5.923</v>
      </c>
      <c r="E293">
        <f>E290+visc_inc</f>
        <v>221.25</v>
      </c>
      <c r="F293">
        <f>ROUND(Base_Visc*pH_slope + pH_intcpt, 3)</f>
        <v>5.89</v>
      </c>
      <c r="G293">
        <f>a_spread*(Base_Visc-rng_spread)^2+max_spread</f>
        <v>0.39587797163554761</v>
      </c>
    </row>
    <row r="294" spans="1:7" x14ac:dyDescent="0.45">
      <c r="A294" t="s">
        <v>101</v>
      </c>
      <c r="B294">
        <v>2</v>
      </c>
      <c r="C294">
        <f ca="1">ROUND(Base_Visc + (Spread+f_spread)*(RAND()-0.5)*visc_rand, 1)</f>
        <v>221.5</v>
      </c>
      <c r="D294">
        <f ca="1">ROUND(Base_pH + (RAND()-0.5)*pH_rand, 3)</f>
        <v>5.8559999999999999</v>
      </c>
      <c r="E294">
        <f>E291+visc_inc</f>
        <v>221.25</v>
      </c>
      <c r="F294">
        <f>ROUND(Base_Visc*pH_slope + pH_intcpt, 3)</f>
        <v>5.89</v>
      </c>
      <c r="G294">
        <f>a_spread*(Base_Visc-rng_spread)^2+max_spread</f>
        <v>0.39587797163554761</v>
      </c>
    </row>
    <row r="295" spans="1:7" x14ac:dyDescent="0.45">
      <c r="A295" t="s">
        <v>101</v>
      </c>
      <c r="B295">
        <v>3</v>
      </c>
      <c r="C295">
        <f ca="1">ROUND(Base_Visc + (Spread+f_spread)*(RAND()-0.5)*visc_rand, 1)</f>
        <v>210.3</v>
      </c>
      <c r="D295">
        <f ca="1">ROUND(Base_pH + (RAND()-0.5)*pH_rand, 3)</f>
        <v>5.8570000000000002</v>
      </c>
      <c r="E295">
        <f>E292+visc_inc</f>
        <v>221.25</v>
      </c>
      <c r="F295">
        <f>ROUND(Base_Visc*pH_slope + pH_intcpt, 3)</f>
        <v>5.89</v>
      </c>
      <c r="G295">
        <f>a_spread*(Base_Visc-rng_spread)^2+max_spread</f>
        <v>0.39587797163554761</v>
      </c>
    </row>
    <row r="296" spans="1:7" x14ac:dyDescent="0.45">
      <c r="A296" t="s">
        <v>102</v>
      </c>
      <c r="B296">
        <v>1</v>
      </c>
      <c r="C296">
        <f ca="1">ROUND(Base_Visc + (Spread+f_spread)*(RAND()-0.5)*visc_rand, 1)</f>
        <v>232.4</v>
      </c>
      <c r="D296">
        <f ca="1">ROUND(Base_pH + (RAND()-0.5)*pH_rand, 3)</f>
        <v>5.9269999999999996</v>
      </c>
      <c r="E296">
        <f>E293+visc_inc</f>
        <v>222.5</v>
      </c>
      <c r="F296">
        <f>ROUND(Base_Visc*pH_slope + pH_intcpt, 3)</f>
        <v>5.8949999999999996</v>
      </c>
      <c r="G296">
        <f>a_spread*(Base_Visc-rng_spread)^2+max_spread</f>
        <v>0.19997959391898856</v>
      </c>
    </row>
    <row r="297" spans="1:7" x14ac:dyDescent="0.45">
      <c r="A297" t="s">
        <v>102</v>
      </c>
      <c r="B297">
        <v>2</v>
      </c>
      <c r="C297">
        <f ca="1">ROUND(Base_Visc + (Spread+f_spread)*(RAND()-0.5)*visc_rand, 1)</f>
        <v>212.9</v>
      </c>
      <c r="D297">
        <f ca="1">ROUND(Base_pH + (RAND()-0.5)*pH_rand, 3)</f>
        <v>5.8869999999999996</v>
      </c>
      <c r="E297">
        <f>E294+visc_inc</f>
        <v>222.5</v>
      </c>
      <c r="F297">
        <f>ROUND(Base_Visc*pH_slope + pH_intcpt, 3)</f>
        <v>5.8949999999999996</v>
      </c>
      <c r="G297">
        <f>a_spread*(Base_Visc-rng_spread)^2+max_spread</f>
        <v>0.19997959391898856</v>
      </c>
    </row>
    <row r="298" spans="1:7" x14ac:dyDescent="0.45">
      <c r="A298" t="s">
        <v>102</v>
      </c>
      <c r="B298">
        <v>3</v>
      </c>
      <c r="C298">
        <f ca="1">ROUND(Base_Visc + (Spread+f_spread)*(RAND()-0.5)*visc_rand, 1)</f>
        <v>233.8</v>
      </c>
      <c r="D298">
        <f ca="1">ROUND(Base_pH + (RAND()-0.5)*pH_rand, 3)</f>
        <v>5.9279999999999999</v>
      </c>
      <c r="E298">
        <f>E295+visc_inc</f>
        <v>222.5</v>
      </c>
      <c r="F298">
        <f>ROUND(Base_Visc*pH_slope + pH_intcpt, 3)</f>
        <v>5.8949999999999996</v>
      </c>
      <c r="G298">
        <f>a_spread*(Base_Visc-rng_spread)^2+max_spread</f>
        <v>0.19997959391898856</v>
      </c>
    </row>
    <row r="299" spans="1:7" x14ac:dyDescent="0.45">
      <c r="A299" t="s">
        <v>103</v>
      </c>
      <c r="B299">
        <v>1</v>
      </c>
      <c r="C299">
        <f ca="1">ROUND(Base_Visc + (Spread+f_spread)*(RAND()-0.5)*visc_rand, 1)</f>
        <v>231</v>
      </c>
      <c r="D299">
        <f ca="1">ROUND(Base_pH + (RAND()-0.5)*pH_rand, 3)</f>
        <v>5.8970000000000002</v>
      </c>
      <c r="E299">
        <f>E296+visc_inc</f>
        <v>223.75</v>
      </c>
      <c r="F299">
        <f>ROUND(Base_Visc*pH_slope + pH_intcpt, 3)</f>
        <v>5.9</v>
      </c>
      <c r="G299">
        <f>a_spread*(Base_Visc-rng_spread)^2+max_spread</f>
        <v>0</v>
      </c>
    </row>
    <row r="300" spans="1:7" x14ac:dyDescent="0.45">
      <c r="A300" t="s">
        <v>103</v>
      </c>
      <c r="B300">
        <v>2</v>
      </c>
      <c r="C300">
        <f ca="1">ROUND(Base_Visc + (Spread+f_spread)*(RAND()-0.5)*visc_rand, 1)</f>
        <v>217.7</v>
      </c>
      <c r="D300">
        <f ca="1">ROUND(Base_pH + (RAND()-0.5)*pH_rand, 3)</f>
        <v>5.8609999999999998</v>
      </c>
      <c r="E300">
        <f>E297+visc_inc</f>
        <v>223.75</v>
      </c>
      <c r="F300">
        <f>ROUND(Base_Visc*pH_slope + pH_intcpt, 3)</f>
        <v>5.9</v>
      </c>
      <c r="G300">
        <f>a_spread*(Base_Visc-rng_spread)^2+max_spread</f>
        <v>0</v>
      </c>
    </row>
    <row r="301" spans="1:7" x14ac:dyDescent="0.45">
      <c r="A301" t="s">
        <v>103</v>
      </c>
      <c r="B301">
        <v>3</v>
      </c>
      <c r="C301">
        <f ca="1">ROUND(Base_Visc + (Spread+f_spread)*(RAND()-0.5)*visc_rand, 1)</f>
        <v>214.8</v>
      </c>
      <c r="D301">
        <f ca="1">ROUND(Base_pH + (RAND()-0.5)*pH_rand, 3)</f>
        <v>5.9379999999999997</v>
      </c>
      <c r="E301">
        <f>E298+visc_inc</f>
        <v>223.75</v>
      </c>
      <c r="F301">
        <f>ROUND(Base_Visc*pH_slope + pH_intcpt, 3)</f>
        <v>5.9</v>
      </c>
      <c r="G301">
        <f>a_spread*(Base_Visc-rng_spread)^2+max_spread</f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Sheet1</vt:lpstr>
      <vt:lpstr>a_spread</vt:lpstr>
      <vt:lpstr>Base_pH</vt:lpstr>
      <vt:lpstr>Base_Visc</vt:lpstr>
      <vt:lpstr>dy_outliers</vt:lpstr>
      <vt:lpstr>f_spread</vt:lpstr>
      <vt:lpstr>max_pH</vt:lpstr>
      <vt:lpstr>max_spread</vt:lpstr>
      <vt:lpstr>max_visc</vt:lpstr>
      <vt:lpstr>min_pH</vt:lpstr>
      <vt:lpstr>min_visc</vt:lpstr>
      <vt:lpstr>pH_intcpt</vt:lpstr>
      <vt:lpstr>pH_rand</vt:lpstr>
      <vt:lpstr>pH_slope</vt:lpstr>
      <vt:lpstr>rng_spread</vt:lpstr>
      <vt:lpstr>Spread</vt:lpstr>
      <vt:lpstr>visc_inc</vt:lpstr>
      <vt:lpstr>visc_rand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j.d.landgrebe</dc:creator>
  <cp:lastModifiedBy>j.d.landgrebe</cp:lastModifiedBy>
  <dcterms:created xsi:type="dcterms:W3CDTF">2023-09-05T17:26:44Z</dcterms:created>
  <dcterms:modified xsi:type="dcterms:W3CDTF">2023-09-05T18:31:44Z</dcterms:modified>
</cp:coreProperties>
</file>