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riis\Desktop\Respaldo (Dell)\Escritorio\apps\llaos-serv\files\reports\"/>
    </mc:Choice>
  </mc:AlternateContent>
  <bookViews>
    <workbookView xWindow="0" yWindow="0" windowWidth="28800" windowHeight="11730"/>
  </bookViews>
  <sheets>
    <sheet name="RGP" sheetId="1" r:id="rId1"/>
    <sheet name="Biometrias" sheetId="2" r:id="rId2"/>
  </sheets>
  <definedNames>
    <definedName name="_xlnm._FilterDatabase" localSheetId="1" hidden="1">Biometrias!$A$12:$R$12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46" i="1" l="1"/>
  <c r="AE46" i="1"/>
  <c r="AD46" i="1"/>
  <c r="AC46" i="1"/>
  <c r="AB46" i="1"/>
  <c r="AA46" i="1"/>
  <c r="Z46" i="1"/>
  <c r="Y46" i="1"/>
  <c r="W46" i="1"/>
  <c r="V46" i="1"/>
  <c r="U46" i="1"/>
  <c r="T46" i="1"/>
  <c r="S46" i="1" s="1"/>
  <c r="R46" i="1"/>
  <c r="O46" i="1"/>
  <c r="P46" i="1" s="1"/>
  <c r="M46" i="1"/>
  <c r="L46" i="1"/>
  <c r="K46" i="1"/>
  <c r="J46" i="1"/>
  <c r="I46" i="1"/>
  <c r="H46" i="1"/>
  <c r="G46" i="1"/>
  <c r="F46" i="1"/>
  <c r="E46" i="1"/>
  <c r="D46" i="1"/>
  <c r="C46" i="1"/>
  <c r="B46" i="1"/>
  <c r="AF31" i="1"/>
  <c r="AB31" i="1"/>
  <c r="AA31" i="1"/>
  <c r="Z31" i="1"/>
  <c r="Y31" i="1"/>
  <c r="W31" i="1"/>
  <c r="V31" i="1"/>
  <c r="U31" i="1"/>
  <c r="T31" i="1"/>
  <c r="R31" i="1"/>
  <c r="O31" i="1"/>
  <c r="P31" i="1" s="1"/>
  <c r="M31" i="1"/>
  <c r="L31" i="1"/>
  <c r="K31" i="1"/>
  <c r="J31" i="1"/>
  <c r="I31" i="1"/>
  <c r="H31" i="1"/>
  <c r="G31" i="1"/>
  <c r="F31" i="1"/>
  <c r="E31" i="1"/>
  <c r="D31" i="1"/>
  <c r="C31" i="1"/>
  <c r="B31" i="1"/>
  <c r="AC31" i="1" l="1"/>
  <c r="S31" i="1"/>
</calcChain>
</file>

<file path=xl/comments1.xml><?xml version="1.0" encoding="utf-8"?>
<comments xmlns="http://schemas.openxmlformats.org/spreadsheetml/2006/main">
  <authors>
    <author>Autor</author>
  </authors>
  <commentList>
    <comment ref="W20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consumos altos
</t>
        </r>
      </text>
    </comment>
  </commentList>
</comments>
</file>

<file path=xl/sharedStrings.xml><?xml version="1.0" encoding="utf-8"?>
<sst xmlns="http://schemas.openxmlformats.org/spreadsheetml/2006/main" count="191" uniqueCount="101">
  <si>
    <t>SEMI-INTENSIVOS</t>
  </si>
  <si>
    <t>Est.</t>
  </si>
  <si>
    <t>Superficie</t>
  </si>
  <si>
    <t>Postlarva</t>
  </si>
  <si>
    <t>Fecha de</t>
  </si>
  <si>
    <t xml:space="preserve">Fecha de </t>
  </si>
  <si>
    <t xml:space="preserve">Dias de </t>
  </si>
  <si>
    <t>Sem. de</t>
  </si>
  <si>
    <t>Peso(g)</t>
  </si>
  <si>
    <t>Increm.</t>
  </si>
  <si>
    <t>Cam. Por</t>
  </si>
  <si>
    <t>Prom. Inc.</t>
  </si>
  <si>
    <t>Marca y tipo</t>
  </si>
  <si>
    <t>Alimento suministrado(kg)</t>
  </si>
  <si>
    <t>Alimento acumulado(kg)</t>
  </si>
  <si>
    <t>Charola</t>
  </si>
  <si>
    <t xml:space="preserve"> Población:cam/m2 </t>
  </si>
  <si>
    <t>Cam/m2</t>
  </si>
  <si>
    <t>Sobreviv.</t>
  </si>
  <si>
    <t>Biomasa(kg)</t>
  </si>
  <si>
    <t>Rend. Pob.</t>
  </si>
  <si>
    <t>Biomasa</t>
  </si>
  <si>
    <t>Rend. Cha.</t>
  </si>
  <si>
    <t>F.C.A</t>
  </si>
  <si>
    <t>No.</t>
  </si>
  <si>
    <t>(ha)</t>
  </si>
  <si>
    <t>PESO SIEMBRA(gr)</t>
  </si>
  <si>
    <t>sembrada</t>
  </si>
  <si>
    <t>siembra.</t>
  </si>
  <si>
    <t>muestreo.</t>
  </si>
  <si>
    <t>cultivo.</t>
  </si>
  <si>
    <t>proyect.</t>
  </si>
  <si>
    <t>actual.</t>
  </si>
  <si>
    <t>sem.(g)</t>
  </si>
  <si>
    <t>lance.</t>
  </si>
  <si>
    <t>3 sem.(g)</t>
  </si>
  <si>
    <t>de alimento.</t>
  </si>
  <si>
    <t>semana</t>
  </si>
  <si>
    <t>diario</t>
  </si>
  <si>
    <t>#  RAC.</t>
  </si>
  <si>
    <t>ha/dia</t>
  </si>
  <si>
    <t>ha.</t>
  </si>
  <si>
    <t>total</t>
  </si>
  <si>
    <t>promedio</t>
  </si>
  <si>
    <t>POBL 1</t>
  </si>
  <si>
    <t>POBL 2</t>
  </si>
  <si>
    <t>estimada</t>
  </si>
  <si>
    <t>inicial</t>
  </si>
  <si>
    <t>%</t>
  </si>
  <si>
    <t>poblacional</t>
  </si>
  <si>
    <t>kg/ha</t>
  </si>
  <si>
    <t>charola</t>
  </si>
  <si>
    <t>POBL.</t>
  </si>
  <si>
    <t>CHAR.</t>
  </si>
  <si>
    <t>MICROPELLET 35% TOTAL OXI- phibro</t>
  </si>
  <si>
    <t>i 12</t>
  </si>
  <si>
    <t>i 13</t>
  </si>
  <si>
    <t>i13</t>
  </si>
  <si>
    <t xml:space="preserve"> i 14</t>
  </si>
  <si>
    <t>i14</t>
  </si>
  <si>
    <t>PROM.GEN.</t>
  </si>
  <si>
    <t>REPORTE GENERAL DE PRODUCCIÓN</t>
  </si>
  <si>
    <t>Fecha</t>
  </si>
  <si>
    <t>Granja</t>
  </si>
  <si>
    <t>Ciclo</t>
  </si>
  <si>
    <t>Tipo</t>
  </si>
  <si>
    <t>LLAOS ACUACULTURA</t>
  </si>
  <si>
    <t>(Has)</t>
  </si>
  <si>
    <t>Peso</t>
  </si>
  <si>
    <t>Siembre (Grs.)</t>
  </si>
  <si>
    <t>Sembrada</t>
  </si>
  <si>
    <t>Simebra</t>
  </si>
  <si>
    <t>Muestreo</t>
  </si>
  <si>
    <t>Dias de</t>
  </si>
  <si>
    <t>Cultivo</t>
  </si>
  <si>
    <t>Sem de</t>
  </si>
  <si>
    <t>Proyecto (Grs.)</t>
  </si>
  <si>
    <t>Actual (Grs.)</t>
  </si>
  <si>
    <t>Increm</t>
  </si>
  <si>
    <t>Semanal (Grs.)</t>
  </si>
  <si>
    <t>Lance</t>
  </si>
  <si>
    <t>Prom. Inc</t>
  </si>
  <si>
    <t>3 sem (Grs.)</t>
  </si>
  <si>
    <t>REPORTE DE BIOMETRIAS</t>
  </si>
  <si>
    <t>Superficie (Has.)</t>
  </si>
  <si>
    <t>Fecha de Siembra</t>
  </si>
  <si>
    <t>Fecha de Biometria</t>
  </si>
  <si>
    <t>Días de Cultivo</t>
  </si>
  <si>
    <t>Int. Origen</t>
  </si>
  <si>
    <t>Peso Siembra</t>
  </si>
  <si>
    <t>Peso Anterior</t>
  </si>
  <si>
    <t>Peso Actual</t>
  </si>
  <si>
    <t>Incremento</t>
  </si>
  <si>
    <t>Densidad</t>
  </si>
  <si>
    <t>Cod 4h</t>
  </si>
  <si>
    <t>Cod 10h</t>
  </si>
  <si>
    <t>Alimento Semanal</t>
  </si>
  <si>
    <t>Alimento Acum X Ha</t>
  </si>
  <si>
    <t>KG X Ha Sem. Prom</t>
  </si>
  <si>
    <t>Org. X Lance</t>
  </si>
  <si>
    <t>Alimento Acumulado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</si>
</sst>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1" formatCode="_-* #,##0_-;\-* #,##0_-;_-* &quot;-&quot;_-;_-@_-"/>
    <numFmt numFmtId="43" formatCode="_-* #,##0.00_-;\-* #,##0.00_-;_-* &quot;-&quot;??_-;_-@_-"/>
    <numFmt numFmtId="165" formatCode="#,##0.0"/>
    <numFmt numFmtId="166" formatCode="0.0"/>
    <numFmt numFmtId="167" formatCode="0.0%"/>
    <numFmt numFmtId="168" formatCode="_-* #,##0_-;\-* #,##0_-;_-* &quot;-&quot;??_-;_-@_-"/>
    <numFmt numFmtId="169" formatCode="0.000"/>
    <numFmt numFmtId="170" formatCode="#,##0.0_ ;\-#,##0.0\ "/>
    <numFmt numFmtId="171" formatCode="_-* #,##0.0_-;\-* #,##0.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sz val="1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24"/>
      <color theme="8" tint="-0.499984740745262"/>
      <name val="Roboto"/>
    </font>
    <font>
      <b/>
      <sz val="28"/>
      <color theme="8" tint="-0.499984740745262"/>
      <name val="Roboto"/>
    </font>
    <font>
      <b/>
      <sz val="12"/>
      <color rgb="FFFFFFFF"/>
      <name val="Roboto"/>
    </font>
    <font>
      <b/>
      <sz val="12"/>
      <color theme="8" tint="-0.499984740745262"/>
      <name val="Roboto"/>
    </font>
    <font>
      <b/>
      <sz val="11"/>
      <color rgb="FFFFFFFF"/>
      <name val="Roboto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004080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theme="8" tint="-0.499984740745262"/>
      </top>
      <bottom style="medium">
        <color theme="8" tint="-0.499984740745262"/>
      </bottom>
      <diagonal/>
    </border>
    <border>
      <left style="medium">
        <color theme="8" tint="-0.499984740745262"/>
      </left>
      <right/>
      <top style="medium">
        <color theme="8" tint="-0.499984740745262"/>
      </top>
      <bottom style="medium">
        <color theme="8" tint="-0.499984740745262"/>
      </bottom>
      <diagonal/>
    </border>
    <border>
      <left/>
      <right style="medium">
        <color theme="8" tint="-0.499984740745262"/>
      </right>
      <top style="medium">
        <color theme="8" tint="-0.499984740745262"/>
      </top>
      <bottom style="medium">
        <color theme="8" tint="-0.49998474074526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8">
    <xf numFmtId="0" fontId="0" fillId="0" borderId="0" xfId="0"/>
    <xf numFmtId="0" fontId="5" fillId="2" borderId="1" xfId="0" applyFont="1" applyFill="1" applyBorder="1" applyAlignment="1">
      <alignment horizontal="center"/>
    </xf>
    <xf numFmtId="43" fontId="5" fillId="2" borderId="1" xfId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/>
    <xf numFmtId="0" fontId="5" fillId="2" borderId="6" xfId="0" applyFont="1" applyFill="1" applyBorder="1"/>
    <xf numFmtId="0" fontId="5" fillId="2" borderId="5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1" xfId="0" applyFont="1" applyFill="1" applyBorder="1"/>
    <xf numFmtId="0" fontId="5" fillId="2" borderId="8" xfId="0" applyFont="1" applyFill="1" applyBorder="1" applyAlignment="1">
      <alignment horizontal="center"/>
    </xf>
    <xf numFmtId="43" fontId="5" fillId="2" borderId="8" xfId="1" applyFont="1" applyFill="1" applyBorder="1" applyAlignment="1">
      <alignment horizontal="center"/>
    </xf>
    <xf numFmtId="4" fontId="5" fillId="2" borderId="1" xfId="0" applyNumberFormat="1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2" fontId="7" fillId="0" borderId="11" xfId="0" applyNumberFormat="1" applyFont="1" applyFill="1" applyBorder="1" applyAlignment="1">
      <alignment horizontal="center"/>
    </xf>
    <xf numFmtId="0" fontId="7" fillId="0" borderId="11" xfId="0" applyFont="1" applyFill="1" applyBorder="1" applyAlignment="1" applyProtection="1">
      <alignment horizontal="center"/>
      <protection hidden="1"/>
    </xf>
    <xf numFmtId="3" fontId="7" fillId="0" borderId="11" xfId="1" applyNumberFormat="1" applyFont="1" applyFill="1" applyBorder="1" applyAlignment="1">
      <alignment horizontal="center"/>
    </xf>
    <xf numFmtId="16" fontId="7" fillId="0" borderId="11" xfId="0" applyNumberFormat="1" applyFont="1" applyFill="1" applyBorder="1" applyAlignment="1">
      <alignment horizontal="center"/>
    </xf>
    <xf numFmtId="16" fontId="7" fillId="0" borderId="4" xfId="0" applyNumberFormat="1" applyFont="1" applyFill="1" applyBorder="1" applyAlignment="1">
      <alignment horizontal="center"/>
    </xf>
    <xf numFmtId="3" fontId="7" fillId="0" borderId="11" xfId="0" applyNumberFormat="1" applyFont="1" applyFill="1" applyBorder="1" applyAlignment="1" applyProtection="1">
      <alignment horizontal="center"/>
    </xf>
    <xf numFmtId="165" fontId="7" fillId="0" borderId="11" xfId="0" applyNumberFormat="1" applyFont="1" applyFill="1" applyBorder="1" applyAlignment="1" applyProtection="1">
      <alignment horizontal="center"/>
    </xf>
    <xf numFmtId="43" fontId="7" fillId="0" borderId="11" xfId="1" applyFont="1" applyFill="1" applyBorder="1" applyAlignment="1">
      <alignment horizontal="center"/>
    </xf>
    <xf numFmtId="4" fontId="7" fillId="0" borderId="11" xfId="0" applyNumberFormat="1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/>
    </xf>
    <xf numFmtId="3" fontId="7" fillId="0" borderId="11" xfId="0" applyNumberFormat="1" applyFont="1" applyFill="1" applyBorder="1" applyAlignment="1">
      <alignment horizontal="center"/>
    </xf>
    <xf numFmtId="166" fontId="7" fillId="0" borderId="11" xfId="0" applyNumberFormat="1" applyFont="1" applyFill="1" applyBorder="1" applyAlignment="1">
      <alignment horizontal="center"/>
    </xf>
    <xf numFmtId="1" fontId="7" fillId="0" borderId="11" xfId="0" applyNumberFormat="1" applyFont="1" applyFill="1" applyBorder="1" applyAlignment="1">
      <alignment horizontal="center"/>
    </xf>
    <xf numFmtId="165" fontId="7" fillId="0" borderId="11" xfId="0" applyNumberFormat="1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167" fontId="7" fillId="0" borderId="11" xfId="2" applyNumberFormat="1" applyFont="1" applyFill="1" applyBorder="1"/>
    <xf numFmtId="168" fontId="7" fillId="0" borderId="11" xfId="1" applyNumberFormat="1" applyFont="1" applyFill="1" applyBorder="1" applyAlignment="1">
      <alignment horizontal="center"/>
    </xf>
    <xf numFmtId="1" fontId="7" fillId="0" borderId="11" xfId="1" applyNumberFormat="1" applyFont="1" applyFill="1" applyBorder="1" applyAlignment="1">
      <alignment horizontal="center"/>
    </xf>
    <xf numFmtId="2" fontId="7" fillId="0" borderId="11" xfId="1" applyNumberFormat="1" applyFont="1" applyFill="1" applyBorder="1" applyAlignment="1">
      <alignment horizontal="center"/>
    </xf>
    <xf numFmtId="2" fontId="3" fillId="0" borderId="11" xfId="1" applyNumberFormat="1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4" fontId="7" fillId="0" borderId="11" xfId="0" applyNumberFormat="1" applyFont="1" applyFill="1" applyBorder="1" applyAlignment="1" applyProtection="1">
      <alignment horizontal="center"/>
      <protection hidden="1"/>
    </xf>
    <xf numFmtId="166" fontId="2" fillId="0" borderId="11" xfId="0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2" fontId="2" fillId="0" borderId="3" xfId="0" applyNumberFormat="1" applyFont="1" applyFill="1" applyBorder="1" applyAlignment="1">
      <alignment horizontal="center"/>
    </xf>
    <xf numFmtId="169" fontId="2" fillId="0" borderId="3" xfId="0" applyNumberFormat="1" applyFont="1" applyFill="1" applyBorder="1" applyAlignment="1" applyProtection="1">
      <alignment horizontal="center"/>
      <protection hidden="1"/>
    </xf>
    <xf numFmtId="3" fontId="2" fillId="0" borderId="3" xfId="1" applyNumberFormat="1" applyFont="1" applyFill="1" applyBorder="1" applyAlignment="1">
      <alignment horizontal="center"/>
    </xf>
    <xf numFmtId="16" fontId="2" fillId="0" borderId="3" xfId="0" applyNumberFormat="1" applyFont="1" applyFill="1" applyBorder="1" applyAlignment="1">
      <alignment horizontal="center"/>
    </xf>
    <xf numFmtId="3" fontId="2" fillId="0" borderId="3" xfId="0" applyNumberFormat="1" applyFont="1" applyFill="1" applyBorder="1" applyAlignment="1" applyProtection="1">
      <alignment horizontal="center"/>
    </xf>
    <xf numFmtId="165" fontId="2" fillId="0" borderId="3" xfId="0" applyNumberFormat="1" applyFont="1" applyFill="1" applyBorder="1" applyAlignment="1" applyProtection="1">
      <alignment horizontal="center"/>
    </xf>
    <xf numFmtId="0" fontId="6" fillId="0" borderId="3" xfId="0" applyFont="1" applyFill="1" applyBorder="1" applyAlignment="1">
      <alignment horizontal="center"/>
    </xf>
    <xf numFmtId="3" fontId="2" fillId="0" borderId="3" xfId="0" applyNumberFormat="1" applyFont="1" applyFill="1" applyBorder="1" applyAlignment="1">
      <alignment horizontal="center"/>
    </xf>
    <xf numFmtId="166" fontId="2" fillId="0" borderId="3" xfId="0" applyNumberFormat="1" applyFont="1" applyFill="1" applyBorder="1" applyAlignment="1">
      <alignment horizontal="center"/>
    </xf>
    <xf numFmtId="1" fontId="2" fillId="0" borderId="3" xfId="0" applyNumberFormat="1" applyFont="1" applyFill="1" applyBorder="1" applyAlignment="1">
      <alignment horizontal="center"/>
    </xf>
    <xf numFmtId="165" fontId="2" fillId="0" borderId="3" xfId="0" applyNumberFormat="1" applyFont="1" applyFill="1" applyBorder="1" applyAlignment="1">
      <alignment horizontal="center"/>
    </xf>
    <xf numFmtId="167" fontId="2" fillId="0" borderId="3" xfId="2" applyNumberFormat="1" applyFont="1" applyFill="1" applyBorder="1" applyAlignment="1">
      <alignment horizontal="center"/>
    </xf>
    <xf numFmtId="168" fontId="2" fillId="0" borderId="3" xfId="1" applyNumberFormat="1" applyFont="1" applyFill="1" applyBorder="1" applyAlignment="1">
      <alignment horizontal="center"/>
    </xf>
    <xf numFmtId="1" fontId="2" fillId="0" borderId="3" xfId="1" applyNumberFormat="1" applyFont="1" applyFill="1" applyBorder="1" applyAlignment="1">
      <alignment horizontal="center"/>
    </xf>
    <xf numFmtId="2" fontId="2" fillId="0" borderId="3" xfId="1" applyNumberFormat="1" applyFont="1" applyFill="1" applyBorder="1" applyAlignment="1">
      <alignment horizontal="center"/>
    </xf>
    <xf numFmtId="2" fontId="4" fillId="0" borderId="3" xfId="1" applyNumberFormat="1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2" fontId="3" fillId="0" borderId="11" xfId="0" applyNumberFormat="1" applyFont="1" applyFill="1" applyBorder="1" applyAlignment="1">
      <alignment horizontal="center"/>
    </xf>
    <xf numFmtId="2" fontId="3" fillId="0" borderId="11" xfId="0" applyNumberFormat="1" applyFont="1" applyFill="1" applyBorder="1" applyAlignment="1" applyProtection="1">
      <alignment horizontal="center"/>
      <protection hidden="1"/>
    </xf>
    <xf numFmtId="3" fontId="3" fillId="0" borderId="11" xfId="1" applyNumberFormat="1" applyFont="1" applyFill="1" applyBorder="1" applyAlignment="1">
      <alignment horizontal="center"/>
    </xf>
    <xf numFmtId="16" fontId="3" fillId="0" borderId="11" xfId="1" applyNumberFormat="1" applyFont="1" applyFill="1" applyBorder="1" applyAlignment="1">
      <alignment horizontal="center"/>
    </xf>
    <xf numFmtId="16" fontId="3" fillId="0" borderId="11" xfId="0" applyNumberFormat="1" applyFont="1" applyBorder="1" applyAlignment="1">
      <alignment horizontal="center"/>
    </xf>
    <xf numFmtId="3" fontId="3" fillId="0" borderId="11" xfId="0" applyNumberFormat="1" applyFont="1" applyBorder="1" applyAlignment="1" applyProtection="1">
      <alignment horizontal="center"/>
    </xf>
    <xf numFmtId="165" fontId="3" fillId="0" borderId="11" xfId="0" applyNumberFormat="1" applyFont="1" applyBorder="1" applyAlignment="1" applyProtection="1">
      <alignment horizontal="center"/>
    </xf>
    <xf numFmtId="43" fontId="3" fillId="0" borderId="11" xfId="1" applyFont="1" applyFill="1" applyBorder="1" applyAlignment="1">
      <alignment horizontal="center"/>
    </xf>
    <xf numFmtId="2" fontId="3" fillId="0" borderId="11" xfId="0" applyNumberFormat="1" applyFont="1" applyBorder="1" applyAlignment="1">
      <alignment horizontal="center"/>
    </xf>
    <xf numFmtId="1" fontId="3" fillId="0" borderId="11" xfId="0" applyNumberFormat="1" applyFont="1" applyBorder="1" applyAlignment="1">
      <alignment horizontal="center"/>
    </xf>
    <xf numFmtId="4" fontId="3" fillId="0" borderId="11" xfId="0" applyNumberFormat="1" applyFont="1" applyBorder="1" applyAlignment="1">
      <alignment horizontal="center"/>
    </xf>
    <xf numFmtId="3" fontId="3" fillId="0" borderId="11" xfId="0" applyNumberFormat="1" applyFont="1" applyFill="1" applyBorder="1" applyAlignment="1">
      <alignment horizontal="center"/>
    </xf>
    <xf numFmtId="1" fontId="3" fillId="0" borderId="11" xfId="0" applyNumberFormat="1" applyFont="1" applyFill="1" applyBorder="1" applyAlignment="1">
      <alignment horizontal="center"/>
    </xf>
    <xf numFmtId="165" fontId="3" fillId="0" borderId="11" xfId="0" applyNumberFormat="1" applyFont="1" applyBorder="1" applyAlignment="1">
      <alignment horizontal="center"/>
    </xf>
    <xf numFmtId="3" fontId="3" fillId="0" borderId="11" xfId="0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66" fontId="3" fillId="0" borderId="11" xfId="0" applyNumberFormat="1" applyFont="1" applyFill="1" applyBorder="1" applyAlignment="1">
      <alignment horizontal="center"/>
    </xf>
    <xf numFmtId="166" fontId="3" fillId="0" borderId="11" xfId="0" applyNumberFormat="1" applyFont="1" applyBorder="1" applyAlignment="1">
      <alignment horizontal="center"/>
    </xf>
    <xf numFmtId="167" fontId="3" fillId="0" borderId="11" xfId="2" applyNumberFormat="1" applyFont="1" applyBorder="1"/>
    <xf numFmtId="168" fontId="3" fillId="0" borderId="11" xfId="1" applyNumberFormat="1" applyFont="1" applyBorder="1" applyAlignment="1">
      <alignment horizontal="center"/>
    </xf>
    <xf numFmtId="1" fontId="3" fillId="0" borderId="11" xfId="1" applyNumberFormat="1" applyFont="1" applyBorder="1" applyAlignment="1">
      <alignment horizontal="center"/>
    </xf>
    <xf numFmtId="2" fontId="3" fillId="0" borderId="11" xfId="1" applyNumberFormat="1" applyFont="1" applyBorder="1" applyAlignment="1">
      <alignment horizontal="center"/>
    </xf>
    <xf numFmtId="166" fontId="3" fillId="0" borderId="11" xfId="1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3" fontId="3" fillId="0" borderId="1" xfId="1" applyNumberFormat="1" applyFont="1" applyFill="1" applyBorder="1" applyAlignment="1">
      <alignment horizontal="center"/>
    </xf>
    <xf numFmtId="16" fontId="3" fillId="0" borderId="1" xfId="1" applyNumberFormat="1" applyFont="1" applyFill="1" applyBorder="1" applyAlignment="1">
      <alignment horizontal="center"/>
    </xf>
    <xf numFmtId="16" fontId="3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 applyProtection="1">
      <alignment horizontal="center"/>
    </xf>
    <xf numFmtId="165" fontId="3" fillId="0" borderId="1" xfId="0" applyNumberFormat="1" applyFont="1" applyBorder="1" applyAlignment="1" applyProtection="1">
      <alignment horizontal="center"/>
    </xf>
    <xf numFmtId="43" fontId="3" fillId="0" borderId="1" xfId="1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3" fontId="3" fillId="0" borderId="1" xfId="0" applyNumberFormat="1" applyFont="1" applyFill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6" fontId="3" fillId="0" borderId="1" xfId="0" applyNumberFormat="1" applyFont="1" applyBorder="1" applyAlignment="1">
      <alignment horizontal="center"/>
    </xf>
    <xf numFmtId="167" fontId="3" fillId="0" borderId="1" xfId="2" applyNumberFormat="1" applyFont="1" applyBorder="1"/>
    <xf numFmtId="168" fontId="3" fillId="0" borderId="1" xfId="1" applyNumberFormat="1" applyFont="1" applyBorder="1" applyAlignment="1">
      <alignment horizontal="center"/>
    </xf>
    <xf numFmtId="1" fontId="3" fillId="0" borderId="1" xfId="1" applyNumberFormat="1" applyFont="1" applyBorder="1" applyAlignment="1">
      <alignment horizontal="center"/>
    </xf>
    <xf numFmtId="2" fontId="3" fillId="0" borderId="1" xfId="1" applyNumberFormat="1" applyFont="1" applyBorder="1" applyAlignment="1">
      <alignment horizontal="center"/>
    </xf>
    <xf numFmtId="166" fontId="3" fillId="0" borderId="1" xfId="1" applyNumberFormat="1" applyFont="1" applyBorder="1" applyAlignment="1">
      <alignment horizontal="center"/>
    </xf>
    <xf numFmtId="4" fontId="3" fillId="0" borderId="11" xfId="0" applyNumberFormat="1" applyFont="1" applyFill="1" applyBorder="1" applyAlignment="1" applyProtection="1">
      <alignment horizontal="center"/>
      <protection hidden="1"/>
    </xf>
    <xf numFmtId="165" fontId="4" fillId="0" borderId="11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4" fontId="4" fillId="0" borderId="0" xfId="0" applyNumberFormat="1" applyFont="1" applyFill="1" applyBorder="1" applyAlignment="1" applyProtection="1">
      <alignment horizontal="center"/>
      <protection hidden="1"/>
    </xf>
    <xf numFmtId="3" fontId="4" fillId="0" borderId="0" xfId="1" applyNumberFormat="1" applyFont="1" applyFill="1" applyBorder="1" applyAlignment="1">
      <alignment horizontal="center"/>
    </xf>
    <xf numFmtId="16" fontId="4" fillId="0" borderId="0" xfId="1" applyNumberFormat="1" applyFont="1" applyFill="1" applyBorder="1" applyAlignment="1">
      <alignment horizontal="center"/>
    </xf>
    <xf numFmtId="3" fontId="4" fillId="0" borderId="0" xfId="0" applyNumberFormat="1" applyFont="1" applyBorder="1" applyAlignment="1" applyProtection="1">
      <alignment horizontal="center"/>
    </xf>
    <xf numFmtId="43" fontId="4" fillId="0" borderId="0" xfId="1" applyFont="1" applyFill="1" applyBorder="1" applyAlignment="1">
      <alignment horizontal="center"/>
    </xf>
    <xf numFmtId="168" fontId="4" fillId="0" borderId="0" xfId="1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3" fontId="4" fillId="0" borderId="0" xfId="0" applyNumberFormat="1" applyFont="1" applyBorder="1" applyAlignment="1">
      <alignment horizontal="center"/>
    </xf>
    <xf numFmtId="166" fontId="4" fillId="0" borderId="0" xfId="0" applyNumberFormat="1" applyFont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4" fontId="4" fillId="0" borderId="0" xfId="0" applyNumberFormat="1" applyFont="1" applyBorder="1" applyAlignment="1">
      <alignment horizontal="center"/>
    </xf>
    <xf numFmtId="167" fontId="4" fillId="0" borderId="0" xfId="2" applyNumberFormat="1" applyFont="1" applyBorder="1" applyAlignment="1">
      <alignment horizontal="center"/>
    </xf>
    <xf numFmtId="166" fontId="4" fillId="0" borderId="9" xfId="1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4" fontId="3" fillId="0" borderId="0" xfId="0" applyNumberFormat="1" applyFont="1" applyFill="1" applyBorder="1" applyAlignment="1" applyProtection="1">
      <alignment horizontal="center"/>
      <protection hidden="1"/>
    </xf>
    <xf numFmtId="3" fontId="3" fillId="0" borderId="0" xfId="1" applyNumberFormat="1" applyFont="1" applyFill="1" applyBorder="1" applyAlignment="1">
      <alignment horizontal="center"/>
    </xf>
    <xf numFmtId="16" fontId="3" fillId="0" borderId="0" xfId="1" applyNumberFormat="1" applyFont="1" applyFill="1" applyBorder="1" applyAlignment="1">
      <alignment horizontal="center"/>
    </xf>
    <xf numFmtId="1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 applyProtection="1">
      <alignment horizontal="center"/>
    </xf>
    <xf numFmtId="165" fontId="3" fillId="0" borderId="0" xfId="0" applyNumberFormat="1" applyFont="1" applyBorder="1" applyAlignment="1" applyProtection="1">
      <alignment horizontal="center"/>
    </xf>
    <xf numFmtId="43" fontId="3" fillId="0" borderId="0" xfId="1" applyFont="1" applyFill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4" fontId="3" fillId="0" borderId="0" xfId="0" applyNumberFormat="1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66" fontId="3" fillId="0" borderId="0" xfId="0" applyNumberFormat="1" applyFont="1" applyFill="1" applyBorder="1" applyAlignment="1">
      <alignment horizontal="center"/>
    </xf>
    <xf numFmtId="167" fontId="3" fillId="0" borderId="0" xfId="2" applyNumberFormat="1" applyFont="1" applyBorder="1"/>
    <xf numFmtId="0" fontId="3" fillId="0" borderId="0" xfId="0" applyFont="1"/>
    <xf numFmtId="0" fontId="4" fillId="0" borderId="10" xfId="0" applyFont="1" applyBorder="1" applyAlignment="1">
      <alignment horizontal="center"/>
    </xf>
    <xf numFmtId="166" fontId="4" fillId="0" borderId="10" xfId="0" applyNumberFormat="1" applyFont="1" applyFill="1" applyBorder="1" applyAlignment="1">
      <alignment horizontal="center"/>
    </xf>
    <xf numFmtId="4" fontId="8" fillId="0" borderId="10" xfId="1" applyNumberFormat="1" applyFont="1" applyFill="1" applyBorder="1" applyAlignment="1">
      <alignment horizontal="center"/>
    </xf>
    <xf numFmtId="3" fontId="4" fillId="0" borderId="10" xfId="1" applyNumberFormat="1" applyFont="1" applyFill="1" applyBorder="1" applyAlignment="1">
      <alignment horizontal="center"/>
    </xf>
    <xf numFmtId="16" fontId="4" fillId="0" borderId="10" xfId="1" applyNumberFormat="1" applyFont="1" applyFill="1" applyBorder="1" applyAlignment="1">
      <alignment horizontal="center"/>
    </xf>
    <xf numFmtId="3" fontId="3" fillId="0" borderId="10" xfId="0" applyNumberFormat="1" applyFont="1" applyFill="1" applyBorder="1" applyAlignment="1" applyProtection="1">
      <alignment horizontal="center"/>
    </xf>
    <xf numFmtId="165" fontId="4" fillId="0" borderId="10" xfId="0" applyNumberFormat="1" applyFont="1" applyBorder="1" applyAlignment="1" applyProtection="1">
      <alignment horizontal="center"/>
    </xf>
    <xf numFmtId="4" fontId="4" fillId="0" borderId="10" xfId="0" applyNumberFormat="1" applyFont="1" applyBorder="1" applyAlignment="1" applyProtection="1">
      <alignment horizontal="center"/>
    </xf>
    <xf numFmtId="3" fontId="4" fillId="0" borderId="10" xfId="0" applyNumberFormat="1" applyFont="1" applyBorder="1" applyAlignment="1" applyProtection="1">
      <alignment horizontal="center"/>
    </xf>
    <xf numFmtId="0" fontId="6" fillId="0" borderId="10" xfId="0" applyFont="1" applyFill="1" applyBorder="1" applyAlignment="1">
      <alignment horizontal="center"/>
    </xf>
    <xf numFmtId="41" fontId="4" fillId="0" borderId="10" xfId="1" applyNumberFormat="1" applyFont="1" applyFill="1" applyBorder="1" applyAlignment="1">
      <alignment horizontal="center"/>
    </xf>
    <xf numFmtId="41" fontId="4" fillId="0" borderId="10" xfId="1" applyNumberFormat="1" applyFont="1" applyFill="1" applyBorder="1" applyAlignment="1">
      <alignment horizontal="left" vertical="center"/>
    </xf>
    <xf numFmtId="170" fontId="4" fillId="0" borderId="10" xfId="1" applyNumberFormat="1" applyFont="1" applyFill="1" applyBorder="1" applyAlignment="1">
      <alignment horizontal="center"/>
    </xf>
    <xf numFmtId="43" fontId="4" fillId="0" borderId="10" xfId="1" applyFont="1" applyFill="1" applyBorder="1" applyAlignment="1">
      <alignment horizontal="center"/>
    </xf>
    <xf numFmtId="171" fontId="4" fillId="0" borderId="10" xfId="1" applyNumberFormat="1" applyFont="1" applyFill="1" applyBorder="1" applyAlignment="1">
      <alignment horizontal="center"/>
    </xf>
    <xf numFmtId="167" fontId="4" fillId="0" borderId="10" xfId="1" applyNumberFormat="1" applyFont="1" applyFill="1" applyBorder="1" applyAlignment="1">
      <alignment horizontal="center"/>
    </xf>
    <xf numFmtId="2" fontId="4" fillId="0" borderId="13" xfId="1" applyNumberFormat="1" applyFont="1" applyBorder="1" applyAlignment="1">
      <alignment horizontal="center"/>
    </xf>
    <xf numFmtId="2" fontId="4" fillId="0" borderId="14" xfId="1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11" fillId="0" borderId="0" xfId="0" applyNumberFormat="1" applyFont="1" applyAlignment="1">
      <alignment horizontal="center" vertical="center"/>
    </xf>
    <xf numFmtId="2" fontId="11" fillId="0" borderId="0" xfId="0" applyNumberFormat="1" applyFont="1" applyBorder="1" applyAlignment="1">
      <alignment horizontal="left" vertical="center"/>
    </xf>
    <xf numFmtId="2" fontId="12" fillId="0" borderId="0" xfId="0" applyNumberFormat="1" applyFont="1" applyAlignment="1">
      <alignment horizontal="center" vertical="center"/>
    </xf>
    <xf numFmtId="0" fontId="13" fillId="3" borderId="16" xfId="0" applyFont="1" applyFill="1" applyBorder="1" applyAlignment="1">
      <alignment horizontal="center" vertical="center"/>
    </xf>
    <xf numFmtId="2" fontId="14" fillId="0" borderId="17" xfId="0" applyNumberFormat="1" applyFont="1" applyBorder="1" applyAlignment="1">
      <alignment horizontal="center" vertical="center"/>
    </xf>
    <xf numFmtId="2" fontId="14" fillId="0" borderId="16" xfId="0" applyNumberFormat="1" applyFont="1" applyBorder="1" applyAlignment="1">
      <alignment horizontal="center" vertical="center"/>
    </xf>
    <xf numFmtId="2" fontId="14" fillId="0" borderId="18" xfId="0" applyNumberFormat="1" applyFont="1" applyBorder="1" applyAlignment="1">
      <alignment horizontal="center" vertical="center"/>
    </xf>
    <xf numFmtId="0" fontId="13" fillId="3" borderId="17" xfId="0" applyFont="1" applyFill="1" applyBorder="1" applyAlignment="1">
      <alignment horizontal="center" vertical="center"/>
    </xf>
    <xf numFmtId="0" fontId="13" fillId="3" borderId="18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2" fontId="15" fillId="3" borderId="0" xfId="0" applyNumberFormat="1" applyFont="1" applyFill="1" applyAlignment="1">
      <alignment horizontal="center" vertical="center"/>
    </xf>
    <xf numFmtId="2" fontId="12" fillId="0" borderId="0" xfId="0" applyNumberFormat="1" applyFont="1" applyAlignment="1">
      <alignment horizontal="left" vertical="center"/>
    </xf>
    <xf numFmtId="0" fontId="15" fillId="3" borderId="0" xfId="0" applyFont="1" applyFill="1" applyAlignment="1">
      <alignment horizontal="center" vertical="center"/>
    </xf>
    <xf numFmtId="2" fontId="15" fillId="3" borderId="0" xfId="0" applyNumberFormat="1" applyFont="1" applyFill="1" applyAlignment="1">
      <alignment horizontal="center" wrapText="1"/>
    </xf>
    <xf numFmtId="0" fontId="15" fillId="3" borderId="0" xfId="0" applyFont="1" applyFill="1" applyAlignment="1">
      <alignment horizontal="center" vertical="center" wrapText="1"/>
    </xf>
    <xf numFmtId="2" fontId="15" fillId="3" borderId="0" xfId="0" applyNumberFormat="1" applyFont="1" applyFill="1" applyAlignment="1">
      <alignment horizontal="center" vertical="center" wrapText="1"/>
    </xf>
    <xf numFmtId="14" fontId="14" fillId="0" borderId="17" xfId="0" applyNumberFormat="1" applyFont="1" applyBorder="1" applyAlignment="1">
      <alignment horizontal="center" vertical="center"/>
    </xf>
    <xf numFmtId="14" fontId="14" fillId="0" borderId="16" xfId="0" applyNumberFormat="1" applyFont="1" applyBorder="1" applyAlignment="1">
      <alignment horizontal="center" vertical="center"/>
    </xf>
    <xf numFmtId="14" fontId="14" fillId="0" borderId="18" xfId="0" applyNumberFormat="1" applyFont="1" applyBorder="1" applyAlignment="1">
      <alignment horizontal="center" vertical="center"/>
    </xf>
    <xf numFmtId="1" fontId="14" fillId="0" borderId="17" xfId="0" applyNumberFormat="1" applyFont="1" applyBorder="1" applyAlignment="1">
      <alignment horizontal="center" vertical="center"/>
    </xf>
    <xf numFmtId="1" fontId="14" fillId="0" borderId="16" xfId="0" applyNumberFormat="1" applyFont="1" applyBorder="1" applyAlignment="1">
      <alignment horizontal="center" vertical="center"/>
    </xf>
    <xf numFmtId="1" fontId="14" fillId="0" borderId="18" xfId="0" applyNumberFormat="1" applyFont="1" applyBorder="1" applyAlignment="1">
      <alignment horizontal="center" vertic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3</xdr:col>
      <xdr:colOff>523875</xdr:colOff>
      <xdr:row>7</xdr:row>
      <xdr:rowOff>14288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0"/>
          <a:ext cx="3000375" cy="13954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4</xdr:col>
      <xdr:colOff>19050</xdr:colOff>
      <xdr:row>7</xdr:row>
      <xdr:rowOff>61913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0"/>
          <a:ext cx="3000375" cy="13954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8"/>
  <sheetViews>
    <sheetView tabSelected="1" workbookViewId="0">
      <selection activeCell="M20" sqref="M20"/>
    </sheetView>
  </sheetViews>
  <sheetFormatPr baseColWidth="10" defaultRowHeight="15"/>
  <cols>
    <col min="1" max="1" width="14.28515625" bestFit="1" customWidth="1"/>
    <col min="3" max="3" width="16.42578125" bestFit="1" customWidth="1"/>
    <col min="4" max="4" width="15.28515625" bestFit="1" customWidth="1"/>
    <col min="5" max="5" width="10.28515625" bestFit="1" customWidth="1"/>
    <col min="6" max="6" width="10.85546875" bestFit="1" customWidth="1"/>
    <col min="7" max="8" width="8.5703125" bestFit="1" customWidth="1"/>
    <col min="9" max="9" width="16.42578125" bestFit="1" customWidth="1"/>
    <col min="10" max="10" width="13.42578125" bestFit="1" customWidth="1"/>
    <col min="11" max="11" width="15.85546875" bestFit="1" customWidth="1"/>
    <col min="12" max="12" width="10.140625" bestFit="1" customWidth="1"/>
    <col min="13" max="13" width="13.140625" bestFit="1" customWidth="1"/>
    <col min="14" max="14" width="32.42578125" bestFit="1" customWidth="1"/>
    <col min="20" max="20" width="13.42578125" customWidth="1"/>
    <col min="28" max="28" width="14.85546875" customWidth="1"/>
    <col min="34" max="34" width="5" bestFit="1" customWidth="1"/>
  </cols>
  <sheetData>
    <row r="1" spans="1:34" ht="15" customHeight="1">
      <c r="A1" s="162"/>
      <c r="B1" s="162"/>
      <c r="C1" s="162"/>
      <c r="D1" s="162"/>
      <c r="E1" s="162"/>
      <c r="F1" s="177" t="s">
        <v>61</v>
      </c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177"/>
    </row>
    <row r="2" spans="1:34" ht="15" customHeight="1">
      <c r="A2" s="162"/>
      <c r="B2" s="162"/>
      <c r="C2" s="162"/>
      <c r="D2" s="162"/>
      <c r="E2" s="162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  <c r="Y2" s="177"/>
      <c r="Z2" s="177"/>
      <c r="AA2" s="177"/>
      <c r="AB2" s="177"/>
      <c r="AC2" s="177"/>
      <c r="AD2" s="177"/>
      <c r="AE2" s="177"/>
      <c r="AF2" s="177"/>
      <c r="AG2" s="177"/>
      <c r="AH2" s="177"/>
    </row>
    <row r="3" spans="1:34" ht="15" customHeight="1">
      <c r="A3" s="162"/>
      <c r="B3" s="162"/>
      <c r="C3" s="162"/>
      <c r="D3" s="162"/>
      <c r="E3" s="162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  <c r="T3" s="177"/>
      <c r="U3" s="177"/>
      <c r="V3" s="177"/>
      <c r="W3" s="177"/>
      <c r="X3" s="177"/>
      <c r="Y3" s="177"/>
      <c r="Z3" s="177"/>
      <c r="AA3" s="177"/>
      <c r="AB3" s="177"/>
      <c r="AC3" s="177"/>
      <c r="AD3" s="177"/>
      <c r="AE3" s="177"/>
      <c r="AF3" s="177"/>
      <c r="AG3" s="177"/>
      <c r="AH3" s="177"/>
    </row>
    <row r="4" spans="1:34" ht="15" customHeight="1">
      <c r="A4" s="162"/>
      <c r="B4" s="162"/>
      <c r="C4" s="162"/>
      <c r="D4" s="162"/>
      <c r="E4" s="162"/>
      <c r="F4" s="177"/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177"/>
      <c r="AE4" s="177"/>
      <c r="AF4" s="177"/>
      <c r="AG4" s="177"/>
      <c r="AH4" s="177"/>
    </row>
    <row r="5" spans="1:34" ht="18.75" customHeight="1">
      <c r="A5" s="162"/>
      <c r="B5" s="162"/>
      <c r="C5" s="162"/>
      <c r="D5" s="162"/>
      <c r="E5" s="162"/>
      <c r="F5" s="177"/>
      <c r="G5" s="177"/>
      <c r="H5" s="177"/>
      <c r="I5" s="177"/>
      <c r="J5" s="177"/>
      <c r="K5" s="177"/>
      <c r="L5" s="177"/>
      <c r="M5" s="177"/>
      <c r="N5" s="177"/>
      <c r="O5" s="177"/>
      <c r="P5" s="177"/>
      <c r="Q5" s="177"/>
      <c r="R5" s="177"/>
      <c r="S5" s="177"/>
      <c r="T5" s="177"/>
      <c r="U5" s="177"/>
      <c r="V5" s="177"/>
      <c r="W5" s="177"/>
      <c r="X5" s="177"/>
      <c r="Y5" s="177"/>
      <c r="Z5" s="177"/>
      <c r="AA5" s="177"/>
      <c r="AB5" s="177"/>
      <c r="AC5" s="177"/>
      <c r="AD5" s="177"/>
      <c r="AE5" s="177"/>
      <c r="AF5" s="177"/>
      <c r="AG5" s="177"/>
      <c r="AH5" s="177"/>
    </row>
    <row r="6" spans="1:34" ht="15" customHeight="1">
      <c r="A6" s="162"/>
      <c r="B6" s="162"/>
      <c r="C6" s="162"/>
      <c r="D6" s="162"/>
      <c r="E6" s="162"/>
      <c r="F6" s="177"/>
      <c r="G6" s="177"/>
      <c r="H6" s="177"/>
      <c r="I6" s="177"/>
      <c r="J6" s="177"/>
      <c r="K6" s="177"/>
      <c r="L6" s="177"/>
      <c r="M6" s="177"/>
      <c r="N6" s="177"/>
      <c r="O6" s="177"/>
      <c r="P6" s="177"/>
      <c r="Q6" s="177"/>
      <c r="R6" s="177"/>
      <c r="S6" s="177"/>
      <c r="T6" s="177"/>
      <c r="U6" s="177"/>
      <c r="V6" s="177"/>
      <c r="W6" s="177"/>
      <c r="X6" s="177"/>
      <c r="Y6" s="177"/>
      <c r="Z6" s="177"/>
      <c r="AA6" s="177"/>
      <c r="AB6" s="177"/>
      <c r="AC6" s="177"/>
      <c r="AD6" s="177"/>
      <c r="AE6" s="177"/>
      <c r="AF6" s="177"/>
      <c r="AG6" s="177"/>
      <c r="AH6" s="177"/>
    </row>
    <row r="7" spans="1:34" ht="15" customHeight="1">
      <c r="A7" s="162"/>
      <c r="B7" s="162"/>
      <c r="C7" s="162"/>
      <c r="D7" s="162"/>
      <c r="E7" s="162"/>
      <c r="F7" s="177"/>
      <c r="G7" s="177"/>
      <c r="H7" s="177"/>
      <c r="I7" s="177"/>
      <c r="J7" s="177"/>
      <c r="K7" s="177"/>
      <c r="L7" s="177"/>
      <c r="M7" s="177"/>
      <c r="N7" s="177"/>
      <c r="O7" s="177"/>
      <c r="P7" s="177"/>
      <c r="Q7" s="177"/>
      <c r="R7" s="177"/>
      <c r="S7" s="177"/>
      <c r="T7" s="177"/>
      <c r="U7" s="177"/>
      <c r="V7" s="177"/>
      <c r="W7" s="177"/>
      <c r="X7" s="177"/>
      <c r="Y7" s="177"/>
      <c r="Z7" s="177"/>
      <c r="AA7" s="177"/>
      <c r="AB7" s="177"/>
      <c r="AC7" s="177"/>
      <c r="AD7" s="177"/>
      <c r="AE7" s="177"/>
      <c r="AF7" s="177"/>
      <c r="AG7" s="177"/>
      <c r="AH7" s="177"/>
    </row>
    <row r="8" spans="1:34" ht="17.25" customHeight="1" thickBot="1">
      <c r="A8" s="163"/>
      <c r="B8" s="163"/>
      <c r="C8" s="163"/>
      <c r="D8" s="163"/>
      <c r="E8" s="163"/>
      <c r="F8" s="164"/>
      <c r="G8" s="164"/>
      <c r="H8" s="164"/>
      <c r="I8" s="164"/>
      <c r="J8" s="164"/>
      <c r="K8" s="164"/>
      <c r="L8" s="164"/>
      <c r="M8" s="165"/>
    </row>
    <row r="9" spans="1:34" ht="16.5" customHeight="1" thickBot="1">
      <c r="A9" s="167" t="s">
        <v>63</v>
      </c>
      <c r="B9" s="167"/>
      <c r="C9" s="167"/>
      <c r="D9" s="168" t="s">
        <v>66</v>
      </c>
      <c r="E9" s="169"/>
      <c r="F9" s="169"/>
      <c r="G9" s="169"/>
      <c r="H9" s="170"/>
      <c r="I9" s="163"/>
      <c r="J9" s="171" t="s">
        <v>62</v>
      </c>
      <c r="K9" s="167"/>
      <c r="L9" s="172"/>
      <c r="M9" s="182">
        <v>43971</v>
      </c>
      <c r="N9" s="183"/>
      <c r="O9" s="183"/>
      <c r="P9" s="184"/>
    </row>
    <row r="10" spans="1:34" ht="16.5" customHeight="1" thickBot="1">
      <c r="A10" s="171" t="s">
        <v>64</v>
      </c>
      <c r="B10" s="167"/>
      <c r="C10" s="167"/>
      <c r="D10" s="168">
        <v>2020</v>
      </c>
      <c r="E10" s="169"/>
      <c r="F10" s="169"/>
      <c r="G10" s="169"/>
      <c r="H10" s="170"/>
      <c r="I10" s="163"/>
      <c r="J10" s="171" t="s">
        <v>65</v>
      </c>
      <c r="K10" s="167"/>
      <c r="L10" s="172"/>
      <c r="M10" s="182" t="s">
        <v>0</v>
      </c>
      <c r="N10" s="183"/>
      <c r="O10" s="183"/>
      <c r="P10" s="184"/>
    </row>
    <row r="11" spans="1:34" ht="16.5" customHeight="1">
      <c r="A11" s="163"/>
      <c r="B11" s="173"/>
      <c r="C11" s="173"/>
      <c r="D11" s="173"/>
      <c r="E11" s="173"/>
      <c r="F11" s="173"/>
      <c r="G11" s="163"/>
      <c r="H11" s="163"/>
      <c r="I11" s="163"/>
      <c r="J11" s="163"/>
      <c r="K11" s="174"/>
      <c r="L11" s="163"/>
      <c r="M11" s="163"/>
    </row>
    <row r="12" spans="1:34" ht="16.5" customHeight="1">
      <c r="A12" s="175" t="s">
        <v>1</v>
      </c>
      <c r="B12" s="176" t="s">
        <v>2</v>
      </c>
      <c r="C12" s="176" t="s">
        <v>68</v>
      </c>
      <c r="D12" s="176" t="s">
        <v>3</v>
      </c>
      <c r="E12" s="176" t="s">
        <v>4</v>
      </c>
      <c r="F12" s="176" t="s">
        <v>4</v>
      </c>
      <c r="G12" s="175" t="s">
        <v>73</v>
      </c>
      <c r="H12" s="175" t="s">
        <v>75</v>
      </c>
      <c r="I12" s="175" t="s">
        <v>68</v>
      </c>
      <c r="J12" s="175" t="s">
        <v>68</v>
      </c>
      <c r="K12" s="175" t="s">
        <v>78</v>
      </c>
      <c r="L12" s="175" t="s">
        <v>10</v>
      </c>
      <c r="M12" s="175" t="s">
        <v>81</v>
      </c>
      <c r="N12" s="175" t="s">
        <v>12</v>
      </c>
      <c r="O12" s="178" t="s">
        <v>13</v>
      </c>
      <c r="P12" s="178"/>
      <c r="Q12" s="178"/>
      <c r="R12" s="178"/>
      <c r="S12" s="178" t="s">
        <v>14</v>
      </c>
      <c r="T12" s="178"/>
      <c r="U12" s="175" t="s">
        <v>15</v>
      </c>
      <c r="V12" s="175" t="s">
        <v>15</v>
      </c>
      <c r="W12" s="178" t="s">
        <v>16</v>
      </c>
      <c r="X12" s="178"/>
      <c r="Y12" s="178"/>
      <c r="Z12" s="175" t="s">
        <v>17</v>
      </c>
      <c r="AA12" s="175" t="s">
        <v>18</v>
      </c>
      <c r="AB12" s="175" t="s">
        <v>19</v>
      </c>
      <c r="AC12" s="175" t="s">
        <v>20</v>
      </c>
      <c r="AD12" s="175" t="s">
        <v>21</v>
      </c>
      <c r="AE12" s="175" t="s">
        <v>22</v>
      </c>
      <c r="AF12" s="175" t="s">
        <v>23</v>
      </c>
      <c r="AG12" s="175" t="s">
        <v>23</v>
      </c>
      <c r="AH12" s="175" t="s">
        <v>1</v>
      </c>
    </row>
    <row r="13" spans="1:34" ht="16.5" customHeight="1">
      <c r="A13" s="175" t="s">
        <v>24</v>
      </c>
      <c r="B13" s="176" t="s">
        <v>67</v>
      </c>
      <c r="C13" s="176" t="s">
        <v>69</v>
      </c>
      <c r="D13" s="176" t="s">
        <v>70</v>
      </c>
      <c r="E13" s="176" t="s">
        <v>71</v>
      </c>
      <c r="F13" s="176" t="s">
        <v>72</v>
      </c>
      <c r="G13" s="175" t="s">
        <v>74</v>
      </c>
      <c r="H13" s="175" t="s">
        <v>74</v>
      </c>
      <c r="I13" s="175" t="s">
        <v>76</v>
      </c>
      <c r="J13" s="175" t="s">
        <v>77</v>
      </c>
      <c r="K13" s="175" t="s">
        <v>79</v>
      </c>
      <c r="L13" s="175" t="s">
        <v>80</v>
      </c>
      <c r="M13" s="175" t="s">
        <v>82</v>
      </c>
      <c r="N13" s="175" t="s">
        <v>36</v>
      </c>
      <c r="O13" s="175" t="s">
        <v>37</v>
      </c>
      <c r="P13" s="175" t="s">
        <v>38</v>
      </c>
      <c r="Q13" s="175" t="s">
        <v>39</v>
      </c>
      <c r="R13" s="175" t="s">
        <v>40</v>
      </c>
      <c r="S13" s="175" t="s">
        <v>41</v>
      </c>
      <c r="T13" s="175" t="s">
        <v>42</v>
      </c>
      <c r="U13" s="175" t="s">
        <v>43</v>
      </c>
      <c r="V13" s="175" t="s">
        <v>43</v>
      </c>
      <c r="W13" s="175" t="s">
        <v>44</v>
      </c>
      <c r="X13" s="175" t="s">
        <v>45</v>
      </c>
      <c r="Y13" s="175" t="s">
        <v>46</v>
      </c>
      <c r="Z13" s="175" t="s">
        <v>47</v>
      </c>
      <c r="AA13" s="175" t="s">
        <v>48</v>
      </c>
      <c r="AB13" s="175" t="s">
        <v>49</v>
      </c>
      <c r="AC13" s="175" t="s">
        <v>50</v>
      </c>
      <c r="AD13" s="175" t="s">
        <v>51</v>
      </c>
      <c r="AE13" s="175" t="s">
        <v>50</v>
      </c>
      <c r="AF13" s="175" t="s">
        <v>52</v>
      </c>
      <c r="AG13" s="175" t="s">
        <v>53</v>
      </c>
      <c r="AH13" s="175" t="s">
        <v>24</v>
      </c>
    </row>
    <row r="14" spans="1:34" ht="18">
      <c r="A14" s="17">
        <v>1</v>
      </c>
      <c r="B14" s="18">
        <v>5</v>
      </c>
      <c r="C14" s="19">
        <v>0.307</v>
      </c>
      <c r="D14" s="20">
        <v>1183898.2134802041</v>
      </c>
      <c r="E14" s="21">
        <v>43935</v>
      </c>
      <c r="F14" s="22">
        <v>43970</v>
      </c>
      <c r="G14" s="23">
        <v>35</v>
      </c>
      <c r="H14" s="24">
        <v>5</v>
      </c>
      <c r="I14" s="25">
        <v>4.5999999999999996</v>
      </c>
      <c r="J14" s="18">
        <v>4.13</v>
      </c>
      <c r="K14" s="18">
        <v>0.25300000000000011</v>
      </c>
      <c r="L14" s="17">
        <v>39</v>
      </c>
      <c r="M14" s="26">
        <v>0.80899999999999983</v>
      </c>
      <c r="N14" s="27" t="s">
        <v>54</v>
      </c>
      <c r="O14" s="28">
        <v>652</v>
      </c>
      <c r="P14" s="29">
        <v>93.142857142857139</v>
      </c>
      <c r="Q14" s="30">
        <v>5</v>
      </c>
      <c r="R14" s="31">
        <v>18.628571428571426</v>
      </c>
      <c r="S14" s="30">
        <v>746.4</v>
      </c>
      <c r="T14" s="28">
        <v>3732</v>
      </c>
      <c r="U14" s="18">
        <v>1.75</v>
      </c>
      <c r="V14" s="18">
        <v>0.39285714285714285</v>
      </c>
      <c r="W14" s="32"/>
      <c r="X14" s="32"/>
      <c r="Y14" s="29">
        <v>21.546947485339714</v>
      </c>
      <c r="Z14" s="29">
        <v>23.677964269604082</v>
      </c>
      <c r="AA14" s="33">
        <v>0.91</v>
      </c>
      <c r="AB14" s="34">
        <v>4449.444655722652</v>
      </c>
      <c r="AC14" s="35">
        <v>889.88893114453037</v>
      </c>
      <c r="AD14" s="35"/>
      <c r="AE14" s="35">
        <v>0</v>
      </c>
      <c r="AF14" s="36">
        <v>0.83875635922341218</v>
      </c>
      <c r="AG14" s="37"/>
      <c r="AH14" s="38">
        <v>1</v>
      </c>
    </row>
    <row r="15" spans="1:34" ht="18">
      <c r="A15" s="39">
        <v>2</v>
      </c>
      <c r="B15" s="18">
        <v>4.5</v>
      </c>
      <c r="C15" s="19">
        <v>0.33500000000000002</v>
      </c>
      <c r="D15" s="20">
        <v>1210004.7401068003</v>
      </c>
      <c r="E15" s="21">
        <v>43935</v>
      </c>
      <c r="F15" s="22">
        <v>43970</v>
      </c>
      <c r="G15" s="23">
        <v>35</v>
      </c>
      <c r="H15" s="24">
        <v>5</v>
      </c>
      <c r="I15" s="25">
        <v>4.5999999999999996</v>
      </c>
      <c r="J15" s="18">
        <v>4.17</v>
      </c>
      <c r="K15" s="18">
        <v>0.29000000000000004</v>
      </c>
      <c r="L15" s="17">
        <v>61</v>
      </c>
      <c r="M15" s="26">
        <v>0.90933333333333322</v>
      </c>
      <c r="N15" s="27" t="s">
        <v>54</v>
      </c>
      <c r="O15" s="28">
        <v>964</v>
      </c>
      <c r="P15" s="29">
        <v>137.71428571428572</v>
      </c>
      <c r="Q15" s="30">
        <v>5</v>
      </c>
      <c r="R15" s="31">
        <v>30.603174603174605</v>
      </c>
      <c r="S15" s="30">
        <v>1082.6666666666667</v>
      </c>
      <c r="T15" s="28">
        <v>4872</v>
      </c>
      <c r="U15" s="18">
        <v>1.1071428571428572</v>
      </c>
      <c r="V15" s="18">
        <v>0.14285714285714285</v>
      </c>
      <c r="W15" s="32"/>
      <c r="X15" s="32"/>
      <c r="Y15" s="29">
        <v>25.813434455611741</v>
      </c>
      <c r="Z15" s="29">
        <v>26.888994224595564</v>
      </c>
      <c r="AA15" s="33">
        <v>0.96</v>
      </c>
      <c r="AB15" s="34">
        <v>4843.8909755955419</v>
      </c>
      <c r="AC15" s="35">
        <v>1076.4202167990093</v>
      </c>
      <c r="AD15" s="35"/>
      <c r="AE15" s="35">
        <v>0</v>
      </c>
      <c r="AF15" s="36">
        <v>1.0058029845316661</v>
      </c>
      <c r="AG15" s="37"/>
      <c r="AH15" s="38">
        <v>2</v>
      </c>
    </row>
    <row r="16" spans="1:34" ht="18">
      <c r="A16" s="39">
        <v>3</v>
      </c>
      <c r="B16" s="18">
        <v>5.3</v>
      </c>
      <c r="C16" s="19">
        <v>0.34499999999999997</v>
      </c>
      <c r="D16" s="20">
        <v>1197290.8136086247</v>
      </c>
      <c r="E16" s="21">
        <v>43936</v>
      </c>
      <c r="F16" s="22">
        <v>43970</v>
      </c>
      <c r="G16" s="23">
        <v>34</v>
      </c>
      <c r="H16" s="24">
        <v>4.8571428571428568</v>
      </c>
      <c r="I16" s="25">
        <v>4.45</v>
      </c>
      <c r="J16" s="18">
        <v>5.36</v>
      </c>
      <c r="K16" s="18">
        <v>1.17</v>
      </c>
      <c r="L16" s="17">
        <v>72</v>
      </c>
      <c r="M16" s="26">
        <v>1.2390000000000001</v>
      </c>
      <c r="N16" s="27" t="s">
        <v>54</v>
      </c>
      <c r="O16" s="28">
        <v>1140</v>
      </c>
      <c r="P16" s="29">
        <v>162.85714285714286</v>
      </c>
      <c r="Q16" s="30">
        <v>5</v>
      </c>
      <c r="R16" s="31">
        <v>30.727762803234501</v>
      </c>
      <c r="S16" s="30">
        <v>840.94339622641508</v>
      </c>
      <c r="T16" s="28">
        <v>4457</v>
      </c>
      <c r="U16" s="18">
        <v>0.9285714285714286</v>
      </c>
      <c r="V16" s="18">
        <v>0.25</v>
      </c>
      <c r="W16" s="32"/>
      <c r="X16" s="32"/>
      <c r="Y16" s="29">
        <v>21.460873074116858</v>
      </c>
      <c r="Z16" s="29">
        <v>22.590392709596692</v>
      </c>
      <c r="AA16" s="33">
        <v>0.95000000000000007</v>
      </c>
      <c r="AB16" s="34">
        <v>6096.6048228951167</v>
      </c>
      <c r="AC16" s="35">
        <v>1150.3027967726637</v>
      </c>
      <c r="AD16" s="35"/>
      <c r="AE16" s="35">
        <v>0</v>
      </c>
      <c r="AF16" s="36">
        <v>0.73106263723412668</v>
      </c>
      <c r="AG16" s="37"/>
      <c r="AH16" s="38">
        <v>3</v>
      </c>
    </row>
    <row r="17" spans="1:34" ht="18">
      <c r="A17" s="39">
        <v>4</v>
      </c>
      <c r="B17" s="18">
        <v>6</v>
      </c>
      <c r="C17" s="19">
        <v>0.35199999999999998</v>
      </c>
      <c r="D17" s="20">
        <v>1217558.0695546339</v>
      </c>
      <c r="E17" s="21">
        <v>43936</v>
      </c>
      <c r="F17" s="22">
        <v>43970</v>
      </c>
      <c r="G17" s="23">
        <v>34</v>
      </c>
      <c r="H17" s="24">
        <v>4.8571428571428568</v>
      </c>
      <c r="I17" s="25">
        <v>4.45</v>
      </c>
      <c r="J17" s="18">
        <v>4.8</v>
      </c>
      <c r="K17" s="18">
        <v>0.29999999999999982</v>
      </c>
      <c r="L17" s="17">
        <v>143</v>
      </c>
      <c r="M17" s="26">
        <v>1.0693333333333332</v>
      </c>
      <c r="N17" s="27" t="s">
        <v>54</v>
      </c>
      <c r="O17" s="28">
        <v>1157</v>
      </c>
      <c r="P17" s="29">
        <v>165.28571428571428</v>
      </c>
      <c r="Q17" s="30">
        <v>5</v>
      </c>
      <c r="R17" s="31">
        <v>27.547619047619047</v>
      </c>
      <c r="S17" s="30">
        <v>901.33333333333337</v>
      </c>
      <c r="T17" s="28">
        <v>5408</v>
      </c>
      <c r="U17" s="18">
        <v>1.1071428571428572</v>
      </c>
      <c r="V17" s="18">
        <v>0.35714285714285715</v>
      </c>
      <c r="W17" s="32"/>
      <c r="X17" s="32"/>
      <c r="Y17" s="29">
        <v>19.278002767948369</v>
      </c>
      <c r="Z17" s="29">
        <v>20.292634492577232</v>
      </c>
      <c r="AA17" s="33">
        <v>0.95</v>
      </c>
      <c r="AB17" s="34">
        <v>5552.0647971691315</v>
      </c>
      <c r="AC17" s="35">
        <v>925.34413286152187</v>
      </c>
      <c r="AD17" s="35"/>
      <c r="AE17" s="35">
        <v>0</v>
      </c>
      <c r="AF17" s="36">
        <v>0.97405203245419858</v>
      </c>
      <c r="AG17" s="37"/>
      <c r="AH17" s="38">
        <v>4</v>
      </c>
    </row>
    <row r="18" spans="1:34" ht="18">
      <c r="A18" s="39">
        <v>5</v>
      </c>
      <c r="B18" s="18">
        <v>5.5</v>
      </c>
      <c r="C18" s="19">
        <v>0.40500000000000003</v>
      </c>
      <c r="D18" s="20">
        <v>1216886.1326839861</v>
      </c>
      <c r="E18" s="21">
        <v>43936</v>
      </c>
      <c r="F18" s="22">
        <v>43970</v>
      </c>
      <c r="G18" s="23">
        <v>34</v>
      </c>
      <c r="H18" s="24">
        <v>4.8571428571428568</v>
      </c>
      <c r="I18" s="25">
        <v>4.45</v>
      </c>
      <c r="J18" s="18">
        <v>5.9</v>
      </c>
      <c r="K18" s="18">
        <v>1.7590000000000003</v>
      </c>
      <c r="L18" s="17">
        <v>58</v>
      </c>
      <c r="M18" s="26">
        <v>1.4036666666666668</v>
      </c>
      <c r="N18" s="27" t="s">
        <v>54</v>
      </c>
      <c r="O18" s="28">
        <v>1131</v>
      </c>
      <c r="P18" s="29">
        <v>161.57142857142858</v>
      </c>
      <c r="Q18" s="30">
        <v>5</v>
      </c>
      <c r="R18" s="31">
        <v>29.376623376623378</v>
      </c>
      <c r="S18" s="30">
        <v>1039.090909090909</v>
      </c>
      <c r="T18" s="28">
        <v>5715</v>
      </c>
      <c r="U18" s="18">
        <v>1.6414285714285715</v>
      </c>
      <c r="V18" s="18">
        <v>0.67714285714285716</v>
      </c>
      <c r="W18" s="32"/>
      <c r="X18" s="32"/>
      <c r="Y18" s="29">
        <v>21.018942291814305</v>
      </c>
      <c r="Z18" s="29">
        <v>22.12520241243611</v>
      </c>
      <c r="AA18" s="33">
        <v>0.95000000000000007</v>
      </c>
      <c r="AB18" s="34">
        <v>6820.646773693742</v>
      </c>
      <c r="AC18" s="35">
        <v>1240.117595217044</v>
      </c>
      <c r="AD18" s="35"/>
      <c r="AE18" s="35">
        <v>0</v>
      </c>
      <c r="AF18" s="36">
        <v>0.8378970777437027</v>
      </c>
      <c r="AG18" s="37"/>
      <c r="AH18" s="38">
        <v>5</v>
      </c>
    </row>
    <row r="19" spans="1:34" ht="18">
      <c r="A19" s="39">
        <v>6</v>
      </c>
      <c r="B19" s="18">
        <v>5.5</v>
      </c>
      <c r="C19" s="19">
        <v>0.375</v>
      </c>
      <c r="D19" s="20">
        <v>1199551.6749629294</v>
      </c>
      <c r="E19" s="21">
        <v>43936</v>
      </c>
      <c r="F19" s="22">
        <v>43970</v>
      </c>
      <c r="G19" s="23">
        <v>34</v>
      </c>
      <c r="H19" s="24">
        <v>4.8571428571428568</v>
      </c>
      <c r="I19" s="25">
        <v>4.45</v>
      </c>
      <c r="J19" s="18">
        <v>5.15</v>
      </c>
      <c r="K19" s="18">
        <v>1.1930000000000005</v>
      </c>
      <c r="L19" s="17">
        <v>144</v>
      </c>
      <c r="M19" s="26">
        <v>1.1053333333333335</v>
      </c>
      <c r="N19" s="27" t="s">
        <v>54</v>
      </c>
      <c r="O19" s="28">
        <v>862</v>
      </c>
      <c r="P19" s="29">
        <v>123.14285714285714</v>
      </c>
      <c r="Q19" s="30">
        <v>5</v>
      </c>
      <c r="R19" s="31">
        <v>22.38961038961039</v>
      </c>
      <c r="S19" s="30">
        <v>945.81818181818187</v>
      </c>
      <c r="T19" s="28">
        <v>5202</v>
      </c>
      <c r="U19" s="18">
        <v>2.25</v>
      </c>
      <c r="V19" s="18">
        <v>0.7857142857142857</v>
      </c>
      <c r="W19" s="32"/>
      <c r="X19" s="32"/>
      <c r="Y19" s="29">
        <v>20.719528931177873</v>
      </c>
      <c r="Z19" s="29">
        <v>21.810030453871445</v>
      </c>
      <c r="AA19" s="33">
        <v>0.95000000000000007</v>
      </c>
      <c r="AB19" s="34">
        <v>5868.8065697561324</v>
      </c>
      <c r="AC19" s="35">
        <v>1067.0557399556603</v>
      </c>
      <c r="AD19" s="35"/>
      <c r="AE19" s="35">
        <v>0</v>
      </c>
      <c r="AF19" s="36">
        <v>0.8863812323969914</v>
      </c>
      <c r="AG19" s="37"/>
      <c r="AH19" s="38">
        <v>6</v>
      </c>
    </row>
    <row r="20" spans="1:34" ht="18">
      <c r="A20" s="39">
        <v>7</v>
      </c>
      <c r="B20" s="18">
        <v>5.6</v>
      </c>
      <c r="C20" s="19">
        <v>0.46899999999999997</v>
      </c>
      <c r="D20" s="20">
        <v>1303554.7496108986</v>
      </c>
      <c r="E20" s="21">
        <v>43936</v>
      </c>
      <c r="F20" s="22">
        <v>43970</v>
      </c>
      <c r="G20" s="23">
        <v>34</v>
      </c>
      <c r="H20" s="24">
        <v>4.8571428571428568</v>
      </c>
      <c r="I20" s="25">
        <v>4.45</v>
      </c>
      <c r="J20" s="18">
        <v>5.27</v>
      </c>
      <c r="K20" s="18">
        <v>1.2359999999999998</v>
      </c>
      <c r="L20" s="17">
        <v>157</v>
      </c>
      <c r="M20" s="26">
        <v>1.2226666666666663</v>
      </c>
      <c r="N20" s="27" t="s">
        <v>54</v>
      </c>
      <c r="O20" s="28">
        <v>1042</v>
      </c>
      <c r="P20" s="29">
        <v>148.85714285714286</v>
      </c>
      <c r="Q20" s="30">
        <v>5</v>
      </c>
      <c r="R20" s="31">
        <v>26.581632653061227</v>
      </c>
      <c r="S20" s="30">
        <v>1119.6428571428571</v>
      </c>
      <c r="T20" s="28">
        <v>6270</v>
      </c>
      <c r="U20" s="18">
        <v>1.3571428571428572</v>
      </c>
      <c r="V20" s="18">
        <v>0.6428571428571429</v>
      </c>
      <c r="W20" s="32">
        <v>26.5</v>
      </c>
      <c r="X20" s="32"/>
      <c r="Y20" s="29">
        <v>22.113875216613458</v>
      </c>
      <c r="Z20" s="29">
        <v>23.277763385908905</v>
      </c>
      <c r="AA20" s="33">
        <v>0.95</v>
      </c>
      <c r="AB20" s="34">
        <v>6526.246853926963</v>
      </c>
      <c r="AC20" s="35">
        <v>1165.4012239155293</v>
      </c>
      <c r="AD20" s="35"/>
      <c r="AE20" s="35">
        <v>0</v>
      </c>
      <c r="AF20" s="36">
        <v>0.96073595442183213</v>
      </c>
      <c r="AG20" s="37"/>
      <c r="AH20" s="38">
        <v>7</v>
      </c>
    </row>
    <row r="21" spans="1:34" ht="18">
      <c r="A21" s="39">
        <v>8</v>
      </c>
      <c r="B21" s="18">
        <v>5.5</v>
      </c>
      <c r="C21" s="19">
        <v>0.439</v>
      </c>
      <c r="D21" s="20">
        <v>1311970.052695971</v>
      </c>
      <c r="E21" s="21">
        <v>43936</v>
      </c>
      <c r="F21" s="22">
        <v>43970</v>
      </c>
      <c r="G21" s="23">
        <v>34</v>
      </c>
      <c r="H21" s="24">
        <v>4.8571428571428568</v>
      </c>
      <c r="I21" s="25">
        <v>4.45</v>
      </c>
      <c r="J21" s="18">
        <v>4.7699999999999996</v>
      </c>
      <c r="K21" s="18">
        <v>0.25</v>
      </c>
      <c r="L21" s="17">
        <v>147</v>
      </c>
      <c r="M21" s="26">
        <v>1.0936666666666666</v>
      </c>
      <c r="N21" s="27" t="s">
        <v>54</v>
      </c>
      <c r="O21" s="28">
        <v>1313</v>
      </c>
      <c r="P21" s="29">
        <v>187.57142857142858</v>
      </c>
      <c r="Q21" s="30">
        <v>5</v>
      </c>
      <c r="R21" s="31">
        <v>34.103896103896105</v>
      </c>
      <c r="S21" s="30">
        <v>1223.2727272727273</v>
      </c>
      <c r="T21" s="28">
        <v>6728</v>
      </c>
      <c r="U21" s="18">
        <v>1.1185714285714285</v>
      </c>
      <c r="V21" s="18">
        <v>0.5</v>
      </c>
      <c r="W21" s="32">
        <v>25.8</v>
      </c>
      <c r="X21" s="32"/>
      <c r="Y21" s="29">
        <v>22.422760900622048</v>
      </c>
      <c r="Z21" s="29">
        <v>23.854000958108564</v>
      </c>
      <c r="AA21" s="33">
        <v>0.94</v>
      </c>
      <c r="AB21" s="34">
        <v>5882.6113222781933</v>
      </c>
      <c r="AC21" s="35">
        <v>1069.5656949596714</v>
      </c>
      <c r="AD21" s="35"/>
      <c r="AE21" s="35">
        <v>0</v>
      </c>
      <c r="AF21" s="36">
        <v>1.1437097627919446</v>
      </c>
      <c r="AG21" s="37"/>
      <c r="AH21" s="38">
        <v>8</v>
      </c>
    </row>
    <row r="22" spans="1:34" ht="18">
      <c r="A22" s="39">
        <v>9</v>
      </c>
      <c r="B22" s="18">
        <v>5.5</v>
      </c>
      <c r="C22" s="19">
        <v>0.495</v>
      </c>
      <c r="D22" s="20">
        <v>1193791.9816436416</v>
      </c>
      <c r="E22" s="21">
        <v>43936</v>
      </c>
      <c r="F22" s="22">
        <v>43970</v>
      </c>
      <c r="G22" s="23">
        <v>34</v>
      </c>
      <c r="H22" s="24">
        <v>4.8571428571428568</v>
      </c>
      <c r="I22" s="25">
        <v>4.45</v>
      </c>
      <c r="J22" s="18">
        <v>5.15</v>
      </c>
      <c r="K22" s="18">
        <v>0.76500000000000057</v>
      </c>
      <c r="L22" s="17">
        <v>40</v>
      </c>
      <c r="M22" s="26">
        <v>1.2146666666666668</v>
      </c>
      <c r="N22" s="27" t="s">
        <v>54</v>
      </c>
      <c r="O22" s="28">
        <v>879</v>
      </c>
      <c r="P22" s="29">
        <v>125.57142857142857</v>
      </c>
      <c r="Q22" s="30">
        <v>5</v>
      </c>
      <c r="R22" s="31">
        <v>22.831168831168831</v>
      </c>
      <c r="S22" s="30">
        <v>1042.909090909091</v>
      </c>
      <c r="T22" s="28">
        <v>5736</v>
      </c>
      <c r="U22" s="18">
        <v>1.8571428571428572</v>
      </c>
      <c r="V22" s="18">
        <v>0.6428571428571429</v>
      </c>
      <c r="W22" s="32"/>
      <c r="X22" s="32"/>
      <c r="Y22" s="29">
        <v>19.534777881441407</v>
      </c>
      <c r="Z22" s="29">
        <v>21.70530875715712</v>
      </c>
      <c r="AA22" s="33">
        <v>0.9</v>
      </c>
      <c r="AB22" s="34">
        <v>5533.2258349182794</v>
      </c>
      <c r="AC22" s="35">
        <v>1006.0410608942326</v>
      </c>
      <c r="AD22" s="35"/>
      <c r="AE22" s="35">
        <v>0</v>
      </c>
      <c r="AF22" s="36">
        <v>1.0366466453984371</v>
      </c>
      <c r="AG22" s="37"/>
      <c r="AH22" s="38">
        <v>9</v>
      </c>
    </row>
    <row r="23" spans="1:34" ht="18">
      <c r="A23" s="39">
        <v>10</v>
      </c>
      <c r="B23" s="18">
        <v>5.4</v>
      </c>
      <c r="C23" s="40">
        <v>0.443</v>
      </c>
      <c r="D23" s="20">
        <v>1305853.8200095033</v>
      </c>
      <c r="E23" s="21">
        <v>43936</v>
      </c>
      <c r="F23" s="22">
        <v>43970</v>
      </c>
      <c r="G23" s="23">
        <v>34</v>
      </c>
      <c r="H23" s="24">
        <v>4.8571428571428568</v>
      </c>
      <c r="I23" s="25">
        <v>4.45</v>
      </c>
      <c r="J23" s="18">
        <v>4.2699999999999996</v>
      </c>
      <c r="K23" s="18">
        <v>0.61999999999999966</v>
      </c>
      <c r="L23" s="17">
        <v>64</v>
      </c>
      <c r="M23" s="26">
        <v>0.92799999999999994</v>
      </c>
      <c r="N23" s="27" t="s">
        <v>54</v>
      </c>
      <c r="O23" s="28">
        <v>750</v>
      </c>
      <c r="P23" s="29">
        <v>107.14285714285714</v>
      </c>
      <c r="Q23" s="30">
        <v>5</v>
      </c>
      <c r="R23" s="31">
        <v>19.841269841269838</v>
      </c>
      <c r="S23" s="30">
        <v>1040.1851851851852</v>
      </c>
      <c r="T23" s="28">
        <v>5617</v>
      </c>
      <c r="U23" s="18">
        <v>1.6785714285714286</v>
      </c>
      <c r="V23" s="18">
        <v>0.8928571428571429</v>
      </c>
      <c r="W23" s="32"/>
      <c r="X23" s="32"/>
      <c r="Y23" s="29">
        <v>20.555106426075511</v>
      </c>
      <c r="Z23" s="29">
        <v>24.182478148324133</v>
      </c>
      <c r="AA23" s="33">
        <v>0.84999999999999987</v>
      </c>
      <c r="AB23" s="34">
        <v>4739.5964397244907</v>
      </c>
      <c r="AC23" s="35">
        <v>877.70304439342419</v>
      </c>
      <c r="AD23" s="35"/>
      <c r="AE23" s="35">
        <v>0</v>
      </c>
      <c r="AF23" s="36">
        <v>1.1851219975020726</v>
      </c>
      <c r="AG23" s="37"/>
      <c r="AH23" s="38">
        <v>10</v>
      </c>
    </row>
    <row r="24" spans="1:34" ht="18">
      <c r="A24" s="39">
        <v>11</v>
      </c>
      <c r="B24" s="18">
        <v>5.3</v>
      </c>
      <c r="C24" s="19">
        <v>0.35399999999999998</v>
      </c>
      <c r="D24" s="20">
        <v>1191364.0005579246</v>
      </c>
      <c r="E24" s="21">
        <v>43938</v>
      </c>
      <c r="F24" s="22">
        <v>43970</v>
      </c>
      <c r="G24" s="23">
        <v>32</v>
      </c>
      <c r="H24" s="24">
        <v>4.5714285714285712</v>
      </c>
      <c r="I24" s="25">
        <v>4.2</v>
      </c>
      <c r="J24" s="18">
        <v>4.8499999999999996</v>
      </c>
      <c r="K24" s="18">
        <v>4.8499999999999996</v>
      </c>
      <c r="L24" s="17">
        <v>63</v>
      </c>
      <c r="M24" s="26">
        <v>1.1899999999999997</v>
      </c>
      <c r="N24" s="27" t="s">
        <v>54</v>
      </c>
      <c r="O24" s="28">
        <v>1225</v>
      </c>
      <c r="P24" s="29">
        <v>175</v>
      </c>
      <c r="Q24" s="30">
        <v>5</v>
      </c>
      <c r="R24" s="31">
        <v>33.018867924528301</v>
      </c>
      <c r="S24" s="30">
        <v>870.75471698113211</v>
      </c>
      <c r="T24" s="28">
        <v>4615</v>
      </c>
      <c r="U24" s="18">
        <v>1.5357142857142858</v>
      </c>
      <c r="V24" s="18">
        <v>0.6428571428571429</v>
      </c>
      <c r="W24" s="32"/>
      <c r="X24" s="32"/>
      <c r="Y24" s="41">
        <v>20.905066424884339</v>
      </c>
      <c r="Z24" s="29">
        <v>22.478566048262728</v>
      </c>
      <c r="AA24" s="33">
        <v>0.93</v>
      </c>
      <c r="AB24" s="34">
        <v>5373.647324516518</v>
      </c>
      <c r="AC24" s="35">
        <v>1013.8957216068902</v>
      </c>
      <c r="AD24" s="35"/>
      <c r="AE24" s="35">
        <v>0</v>
      </c>
      <c r="AF24" s="36">
        <v>0.85882078247761162</v>
      </c>
      <c r="AG24" s="37"/>
      <c r="AH24" s="38">
        <v>11</v>
      </c>
    </row>
    <row r="25" spans="1:34" ht="18">
      <c r="A25" s="39">
        <v>12</v>
      </c>
      <c r="B25" s="18">
        <v>5.3</v>
      </c>
      <c r="C25" s="19">
        <v>0.41099999999999998</v>
      </c>
      <c r="D25" s="20">
        <v>1364669.4105137284</v>
      </c>
      <c r="E25" s="21">
        <v>43942</v>
      </c>
      <c r="F25" s="22">
        <v>43970</v>
      </c>
      <c r="G25" s="23">
        <v>28</v>
      </c>
      <c r="H25" s="24">
        <v>4</v>
      </c>
      <c r="I25" s="25">
        <v>3.6</v>
      </c>
      <c r="J25" s="18">
        <v>4.03</v>
      </c>
      <c r="K25" s="18">
        <v>4.03</v>
      </c>
      <c r="L25" s="17">
        <v>144</v>
      </c>
      <c r="M25" s="26">
        <v>0.99600000000000011</v>
      </c>
      <c r="N25" s="27" t="s">
        <v>54</v>
      </c>
      <c r="O25" s="28">
        <v>1065</v>
      </c>
      <c r="P25" s="29">
        <v>152.14285714285714</v>
      </c>
      <c r="Q25" s="30">
        <v>5</v>
      </c>
      <c r="R25" s="31">
        <v>28.706199460916441</v>
      </c>
      <c r="S25" s="30">
        <v>795.28301886792451</v>
      </c>
      <c r="T25" s="28">
        <v>4215</v>
      </c>
      <c r="U25" s="18">
        <v>1.2857142857142858</v>
      </c>
      <c r="V25" s="18">
        <v>0.25</v>
      </c>
      <c r="W25" s="32"/>
      <c r="X25" s="32"/>
      <c r="Y25" s="41">
        <v>23.946085882599387</v>
      </c>
      <c r="Z25" s="29">
        <v>25.748479443655253</v>
      </c>
      <c r="AA25" s="33">
        <v>0.93</v>
      </c>
      <c r="AB25" s="34">
        <v>5114.6444836644041</v>
      </c>
      <c r="AC25" s="35">
        <v>965.02726106875548</v>
      </c>
      <c r="AD25" s="35"/>
      <c r="AE25" s="35">
        <v>0</v>
      </c>
      <c r="AF25" s="36">
        <v>0.82410419990328421</v>
      </c>
      <c r="AG25" s="37"/>
      <c r="AH25" s="38">
        <v>12</v>
      </c>
    </row>
    <row r="26" spans="1:34" ht="18">
      <c r="A26" s="39">
        <v>13</v>
      </c>
      <c r="B26" s="18">
        <v>5.0999999999999996</v>
      </c>
      <c r="C26" s="19">
        <v>0.379</v>
      </c>
      <c r="D26" s="20">
        <v>1325620.230058535</v>
      </c>
      <c r="E26" s="21">
        <v>43942</v>
      </c>
      <c r="F26" s="22">
        <v>43970</v>
      </c>
      <c r="G26" s="23">
        <v>28</v>
      </c>
      <c r="H26" s="24">
        <v>4</v>
      </c>
      <c r="I26" s="25">
        <v>3.6</v>
      </c>
      <c r="J26" s="18">
        <v>3.77</v>
      </c>
      <c r="K26" s="18">
        <v>3.77</v>
      </c>
      <c r="L26" s="17">
        <v>109</v>
      </c>
      <c r="M26" s="26">
        <v>0.94666666666666666</v>
      </c>
      <c r="N26" s="27" t="s">
        <v>54</v>
      </c>
      <c r="O26" s="28">
        <v>1152</v>
      </c>
      <c r="P26" s="29">
        <v>164.57142857142858</v>
      </c>
      <c r="Q26" s="30">
        <v>5</v>
      </c>
      <c r="R26" s="31">
        <v>32.268907563025216</v>
      </c>
      <c r="S26" s="30">
        <v>1197.8431372549021</v>
      </c>
      <c r="T26" s="28">
        <v>6109</v>
      </c>
      <c r="U26" s="18">
        <v>1.2857142857142858</v>
      </c>
      <c r="V26" s="18">
        <v>0.39285714285714285</v>
      </c>
      <c r="W26" s="32"/>
      <c r="X26" s="32"/>
      <c r="Y26" s="41">
        <v>24.173074783420347</v>
      </c>
      <c r="Z26" s="29">
        <v>25.992553530559512</v>
      </c>
      <c r="AA26" s="33">
        <v>0.93</v>
      </c>
      <c r="AB26" s="34">
        <v>4647.7570886082294</v>
      </c>
      <c r="AC26" s="35">
        <v>911.32491933494703</v>
      </c>
      <c r="AD26" s="35"/>
      <c r="AE26" s="35">
        <v>0</v>
      </c>
      <c r="AF26" s="36">
        <v>1.3143974359101758</v>
      </c>
      <c r="AG26" s="37"/>
      <c r="AH26" s="38">
        <v>13</v>
      </c>
    </row>
    <row r="27" spans="1:34" ht="18">
      <c r="A27" s="39">
        <v>14</v>
      </c>
      <c r="B27" s="18">
        <v>5</v>
      </c>
      <c r="C27" s="19">
        <v>0.33800000000000002</v>
      </c>
      <c r="D27" s="20">
        <v>1282310.8554856619</v>
      </c>
      <c r="E27" s="21">
        <v>43942</v>
      </c>
      <c r="F27" s="22">
        <v>43970</v>
      </c>
      <c r="G27" s="23">
        <v>28</v>
      </c>
      <c r="H27" s="24">
        <v>4</v>
      </c>
      <c r="I27" s="25">
        <v>3.6</v>
      </c>
      <c r="J27" s="18">
        <v>2.83</v>
      </c>
      <c r="K27" s="18">
        <v>2.83</v>
      </c>
      <c r="L27" s="17">
        <v>126</v>
      </c>
      <c r="M27" s="26">
        <v>0.56300000000000006</v>
      </c>
      <c r="N27" s="27" t="s">
        <v>54</v>
      </c>
      <c r="O27" s="28">
        <v>1075</v>
      </c>
      <c r="P27" s="29">
        <v>153.57142857142858</v>
      </c>
      <c r="Q27" s="30">
        <v>5</v>
      </c>
      <c r="R27" s="31">
        <v>30.714285714285715</v>
      </c>
      <c r="S27" s="30">
        <v>776.8</v>
      </c>
      <c r="T27" s="28">
        <v>3884</v>
      </c>
      <c r="U27" s="18">
        <v>1.6428571428571428</v>
      </c>
      <c r="V27" s="18">
        <v>0.6428571428571429</v>
      </c>
      <c r="W27" s="32"/>
      <c r="X27" s="32"/>
      <c r="Y27" s="41">
        <v>23.081595398741914</v>
      </c>
      <c r="Z27" s="29">
        <v>25.646217109713238</v>
      </c>
      <c r="AA27" s="33">
        <v>0.9</v>
      </c>
      <c r="AB27" s="34">
        <v>3266.0457489219812</v>
      </c>
      <c r="AC27" s="35">
        <v>653.20914978439623</v>
      </c>
      <c r="AD27" s="35"/>
      <c r="AE27" s="35">
        <v>0</v>
      </c>
      <c r="AF27" s="36">
        <v>1.1892056323099534</v>
      </c>
      <c r="AG27" s="37"/>
      <c r="AH27" s="38">
        <v>14</v>
      </c>
    </row>
    <row r="28" spans="1:34" ht="18">
      <c r="A28" s="39" t="s">
        <v>55</v>
      </c>
      <c r="B28" s="18">
        <v>0.93</v>
      </c>
      <c r="C28" s="19">
        <v>0.42099999999999999</v>
      </c>
      <c r="D28" s="20">
        <v>206662.02991452991</v>
      </c>
      <c r="E28" s="21">
        <v>43938</v>
      </c>
      <c r="F28" s="22">
        <v>43971</v>
      </c>
      <c r="G28" s="23">
        <v>33</v>
      </c>
      <c r="H28" s="24">
        <v>4.7142857142857144</v>
      </c>
      <c r="I28" s="25">
        <v>4.3</v>
      </c>
      <c r="J28" s="18">
        <v>4.62</v>
      </c>
      <c r="K28" s="18">
        <v>4.62</v>
      </c>
      <c r="L28" s="17">
        <v>77</v>
      </c>
      <c r="M28" s="26">
        <v>1.0033333333333332</v>
      </c>
      <c r="N28" s="27" t="s">
        <v>54</v>
      </c>
      <c r="O28" s="28">
        <v>310</v>
      </c>
      <c r="P28" s="29">
        <v>44.285714285714285</v>
      </c>
      <c r="Q28" s="30">
        <v>5</v>
      </c>
      <c r="R28" s="31">
        <v>47.619047619047613</v>
      </c>
      <c r="S28" s="30">
        <v>1116.8921262573708</v>
      </c>
      <c r="T28" s="28">
        <v>1038.7096774193549</v>
      </c>
      <c r="U28" s="18">
        <v>0.6</v>
      </c>
      <c r="V28" s="18">
        <v>0.64</v>
      </c>
      <c r="W28" s="32"/>
      <c r="X28" s="32"/>
      <c r="Y28" s="41">
        <v>19.999551282051282</v>
      </c>
      <c r="Z28" s="29">
        <v>22.221723646723646</v>
      </c>
      <c r="AA28" s="33">
        <v>0.9</v>
      </c>
      <c r="AB28" s="34">
        <v>859.30072038461549</v>
      </c>
      <c r="AC28" s="35">
        <v>923.97926923076932</v>
      </c>
      <c r="AD28" s="35"/>
      <c r="AE28" s="35">
        <v>0</v>
      </c>
      <c r="AF28" s="36">
        <v>1.2087848325722774</v>
      </c>
      <c r="AG28" s="37"/>
      <c r="AH28" s="38" t="s">
        <v>55</v>
      </c>
    </row>
    <row r="29" spans="1:34" ht="18">
      <c r="A29" s="39" t="s">
        <v>56</v>
      </c>
      <c r="B29" s="18">
        <v>0.93</v>
      </c>
      <c r="C29" s="19">
        <v>0.313</v>
      </c>
      <c r="D29" s="20">
        <v>206732.66396761133</v>
      </c>
      <c r="E29" s="21">
        <v>43938</v>
      </c>
      <c r="F29" s="22">
        <v>43971</v>
      </c>
      <c r="G29" s="23">
        <v>33</v>
      </c>
      <c r="H29" s="24">
        <v>4.7142857142857144</v>
      </c>
      <c r="I29" s="25">
        <v>4.3</v>
      </c>
      <c r="J29" s="18">
        <v>4.33</v>
      </c>
      <c r="K29" s="18">
        <v>4.33</v>
      </c>
      <c r="L29" s="17">
        <v>116</v>
      </c>
      <c r="M29" s="26">
        <v>1.01</v>
      </c>
      <c r="N29" s="27" t="s">
        <v>54</v>
      </c>
      <c r="O29" s="28">
        <v>257</v>
      </c>
      <c r="P29" s="29">
        <v>36.714285714285715</v>
      </c>
      <c r="Q29" s="30">
        <v>5</v>
      </c>
      <c r="R29" s="31">
        <v>39.477726574500764</v>
      </c>
      <c r="S29" s="30">
        <v>900.68215978725857</v>
      </c>
      <c r="T29" s="28">
        <v>837.63440860215053</v>
      </c>
      <c r="U29" s="18">
        <v>0.25</v>
      </c>
      <c r="V29" s="18">
        <v>0.39</v>
      </c>
      <c r="W29" s="32"/>
      <c r="X29" s="32"/>
      <c r="Y29" s="41">
        <v>20.673266396761132</v>
      </c>
      <c r="Z29" s="29">
        <v>22.229318706194764</v>
      </c>
      <c r="AA29" s="33">
        <v>0.93</v>
      </c>
      <c r="AB29" s="34">
        <v>832.49176453117411</v>
      </c>
      <c r="AC29" s="35">
        <v>895.15243497975712</v>
      </c>
      <c r="AD29" s="35"/>
      <c r="AE29" s="35">
        <v>0</v>
      </c>
      <c r="AF29" s="36">
        <v>1.0061774113451711</v>
      </c>
      <c r="AG29" s="37"/>
      <c r="AH29" s="38" t="s">
        <v>57</v>
      </c>
    </row>
    <row r="30" spans="1:34" ht="18">
      <c r="A30" s="39" t="s">
        <v>58</v>
      </c>
      <c r="B30" s="18">
        <v>1.03</v>
      </c>
      <c r="C30" s="19">
        <v>0.34100000000000003</v>
      </c>
      <c r="D30" s="20">
        <v>228295.73529411765</v>
      </c>
      <c r="E30" s="21">
        <v>43938</v>
      </c>
      <c r="F30" s="22">
        <v>43971</v>
      </c>
      <c r="G30" s="23">
        <v>33</v>
      </c>
      <c r="H30" s="24">
        <v>4.7142857142857144</v>
      </c>
      <c r="I30" s="25">
        <v>4.3</v>
      </c>
      <c r="J30" s="18">
        <v>4.88</v>
      </c>
      <c r="K30" s="18">
        <v>4.88</v>
      </c>
      <c r="L30" s="17">
        <v>126</v>
      </c>
      <c r="M30" s="26">
        <v>1.0666666666666667</v>
      </c>
      <c r="N30" s="27" t="s">
        <v>54</v>
      </c>
      <c r="O30" s="28">
        <v>260</v>
      </c>
      <c r="P30" s="29">
        <v>37.142857142857146</v>
      </c>
      <c r="Q30" s="30">
        <v>5</v>
      </c>
      <c r="R30" s="31">
        <v>36.061026352288494</v>
      </c>
      <c r="S30" s="30">
        <v>898.29390140446787</v>
      </c>
      <c r="T30" s="28">
        <v>925.24271844660188</v>
      </c>
      <c r="U30" s="18">
        <v>0.2</v>
      </c>
      <c r="V30" s="18">
        <v>0.42</v>
      </c>
      <c r="W30" s="32"/>
      <c r="X30" s="32"/>
      <c r="Y30" s="41">
        <v>20.169817390062821</v>
      </c>
      <c r="Z30" s="29">
        <v>22.164634494574528</v>
      </c>
      <c r="AA30" s="33">
        <v>0.91</v>
      </c>
      <c r="AB30" s="34">
        <v>1013.8157012941176</v>
      </c>
      <c r="AC30" s="35">
        <v>984.28708863506563</v>
      </c>
      <c r="AD30" s="35"/>
      <c r="AE30" s="35">
        <v>0</v>
      </c>
      <c r="AF30" s="36">
        <v>0.91263403917057717</v>
      </c>
      <c r="AG30" s="37"/>
      <c r="AH30" s="38" t="s">
        <v>59</v>
      </c>
    </row>
    <row r="31" spans="1:34" ht="18">
      <c r="A31" s="42"/>
      <c r="B31" s="43">
        <f>SUM(B14:B30)</f>
        <v>77.39</v>
      </c>
      <c r="C31" s="44">
        <f>AVERAGE(C14:C30)</f>
        <v>0.38364705882352945</v>
      </c>
      <c r="D31" s="45">
        <f>SUM(D14:D30)</f>
        <v>18146015.174149305</v>
      </c>
      <c r="E31" s="46">
        <f>AVERAGE(E14:E30)</f>
        <v>43937.411764705881</v>
      </c>
      <c r="F31" s="46">
        <f>AVERAGE(F14:F30)</f>
        <v>43970.176470588238</v>
      </c>
      <c r="G31" s="47">
        <f>AVERAGE(G14:G30)</f>
        <v>32.764705882352942</v>
      </c>
      <c r="H31" s="48">
        <f>AVERAGE(H14:H30)</f>
        <v>4.6806722689075615</v>
      </c>
      <c r="I31" s="48">
        <f t="shared" ref="I31:M31" si="0">AVERAGE(I14:I30)</f>
        <v>4.276470588235294</v>
      </c>
      <c r="J31" s="48">
        <f t="shared" si="0"/>
        <v>4.604705882352941</v>
      </c>
      <c r="K31" s="48">
        <f t="shared" si="0"/>
        <v>2.1850588235294124</v>
      </c>
      <c r="L31" s="47">
        <f t="shared" si="0"/>
        <v>99.17647058823529</v>
      </c>
      <c r="M31" s="48">
        <f t="shared" si="0"/>
        <v>1.0453137254901963</v>
      </c>
      <c r="N31" s="49"/>
      <c r="O31" s="50">
        <f>SUM(O14:O30)</f>
        <v>15234</v>
      </c>
      <c r="P31" s="51">
        <f>SUM(O31)/7</f>
        <v>2176.2857142857142</v>
      </c>
      <c r="Q31" s="52"/>
      <c r="R31" s="53">
        <f>AVERAGE(R14:R30)</f>
        <v>30.029258252165988</v>
      </c>
      <c r="S31" s="52">
        <f>SUM(T31)/B31</f>
        <v>973.78972482837719</v>
      </c>
      <c r="T31" s="50">
        <f>SUM(T14:T30)</f>
        <v>75361.586804468112</v>
      </c>
      <c r="U31" s="43">
        <f>AVERAGE(U14:U30)</f>
        <v>1.2703361344537814</v>
      </c>
      <c r="V31" s="43">
        <f t="shared" ref="V31:AA31" si="1">AVERAGE(V14:V30)</f>
        <v>0.50957983193277312</v>
      </c>
      <c r="W31" s="43">
        <f t="shared" si="1"/>
        <v>26.15</v>
      </c>
      <c r="X31" s="43"/>
      <c r="Y31" s="43">
        <f t="shared" si="1"/>
        <v>21.612512175840148</v>
      </c>
      <c r="Z31" s="43">
        <f t="shared" si="1"/>
        <v>23.346250752462566</v>
      </c>
      <c r="AA31" s="54">
        <f t="shared" si="1"/>
        <v>0.92588235294117649</v>
      </c>
      <c r="AB31" s="55">
        <f>SUM(AB14:AB30)</f>
        <v>77420.841877601299</v>
      </c>
      <c r="AC31" s="55">
        <f>SUM(AB31)/B31</f>
        <v>1000.3985253598823</v>
      </c>
      <c r="AD31" s="56"/>
      <c r="AE31" s="56"/>
      <c r="AF31" s="57">
        <f>AVERAGE(AF14:AF30)</f>
        <v>0.9949582951404371</v>
      </c>
      <c r="AG31" s="58"/>
      <c r="AH31" s="59"/>
    </row>
    <row r="32" spans="1:34" ht="15.75" thickBot="1">
      <c r="A32" s="1" t="s">
        <v>1</v>
      </c>
      <c r="B32" s="1" t="s">
        <v>2</v>
      </c>
      <c r="C32" s="1"/>
      <c r="D32" s="1" t="s">
        <v>3</v>
      </c>
      <c r="E32" s="1" t="s">
        <v>4</v>
      </c>
      <c r="F32" s="1" t="s">
        <v>5</v>
      </c>
      <c r="G32" s="1" t="s">
        <v>6</v>
      </c>
      <c r="H32" s="1" t="s">
        <v>7</v>
      </c>
      <c r="I32" s="2" t="s">
        <v>8</v>
      </c>
      <c r="J32" s="1" t="s">
        <v>8</v>
      </c>
      <c r="K32" s="1" t="s">
        <v>9</v>
      </c>
      <c r="L32" s="1" t="s">
        <v>10</v>
      </c>
      <c r="M32" s="1" t="s">
        <v>11</v>
      </c>
      <c r="N32" s="1" t="s">
        <v>12</v>
      </c>
      <c r="O32" s="3" t="s">
        <v>13</v>
      </c>
      <c r="P32" s="4"/>
      <c r="Q32" s="4"/>
      <c r="R32" s="5"/>
      <c r="S32" s="6" t="s">
        <v>14</v>
      </c>
      <c r="T32" s="7"/>
      <c r="U32" s="1" t="s">
        <v>15</v>
      </c>
      <c r="V32" s="1" t="s">
        <v>15</v>
      </c>
      <c r="W32" s="8" t="s">
        <v>16</v>
      </c>
      <c r="X32" s="9"/>
      <c r="Y32" s="4"/>
      <c r="Z32" s="10" t="s">
        <v>17</v>
      </c>
      <c r="AA32" s="10" t="s">
        <v>18</v>
      </c>
      <c r="AB32" s="1" t="s">
        <v>19</v>
      </c>
      <c r="AC32" s="1" t="s">
        <v>20</v>
      </c>
      <c r="AD32" s="1" t="s">
        <v>21</v>
      </c>
      <c r="AE32" s="1" t="s">
        <v>22</v>
      </c>
      <c r="AF32" s="1" t="s">
        <v>23</v>
      </c>
      <c r="AG32" s="1" t="s">
        <v>23</v>
      </c>
      <c r="AH32" s="1" t="s">
        <v>1</v>
      </c>
    </row>
    <row r="33" spans="1:34" ht="15.75" thickBot="1">
      <c r="A33" s="11" t="s">
        <v>24</v>
      </c>
      <c r="B33" s="11" t="s">
        <v>25</v>
      </c>
      <c r="C33" s="11" t="s">
        <v>26</v>
      </c>
      <c r="D33" s="11" t="s">
        <v>27</v>
      </c>
      <c r="E33" s="11" t="s">
        <v>28</v>
      </c>
      <c r="F33" s="11" t="s">
        <v>29</v>
      </c>
      <c r="G33" s="11" t="s">
        <v>30</v>
      </c>
      <c r="H33" s="11" t="s">
        <v>30</v>
      </c>
      <c r="I33" s="12" t="s">
        <v>31</v>
      </c>
      <c r="J33" s="11" t="s">
        <v>32</v>
      </c>
      <c r="K33" s="11" t="s">
        <v>33</v>
      </c>
      <c r="L33" s="11" t="s">
        <v>34</v>
      </c>
      <c r="M33" s="11" t="s">
        <v>35</v>
      </c>
      <c r="N33" s="11" t="s">
        <v>36</v>
      </c>
      <c r="O33" s="1" t="s">
        <v>37</v>
      </c>
      <c r="P33" s="1" t="s">
        <v>38</v>
      </c>
      <c r="Q33" s="1" t="s">
        <v>39</v>
      </c>
      <c r="R33" s="13" t="s">
        <v>40</v>
      </c>
      <c r="S33" s="1" t="s">
        <v>41</v>
      </c>
      <c r="T33" s="1" t="s">
        <v>42</v>
      </c>
      <c r="U33" s="14" t="s">
        <v>43</v>
      </c>
      <c r="V33" s="14" t="s">
        <v>43</v>
      </c>
      <c r="W33" s="15" t="s">
        <v>44</v>
      </c>
      <c r="X33" s="15" t="s">
        <v>45</v>
      </c>
      <c r="Y33" s="16" t="s">
        <v>46</v>
      </c>
      <c r="Z33" s="11" t="s">
        <v>47</v>
      </c>
      <c r="AA33" s="11" t="s">
        <v>48</v>
      </c>
      <c r="AB33" s="11" t="s">
        <v>49</v>
      </c>
      <c r="AC33" s="11" t="s">
        <v>50</v>
      </c>
      <c r="AD33" s="11" t="s">
        <v>51</v>
      </c>
      <c r="AE33" s="11" t="s">
        <v>50</v>
      </c>
      <c r="AF33" s="11" t="s">
        <v>52</v>
      </c>
      <c r="AG33" s="11" t="s">
        <v>53</v>
      </c>
      <c r="AH33" s="11" t="s">
        <v>24</v>
      </c>
    </row>
    <row r="34" spans="1:34" ht="15.75">
      <c r="A34" s="60">
        <v>35</v>
      </c>
      <c r="B34" s="61">
        <v>4.3</v>
      </c>
      <c r="C34" s="62">
        <v>0.64500000000000002</v>
      </c>
      <c r="D34" s="63">
        <v>1167582</v>
      </c>
      <c r="E34" s="64">
        <v>43923</v>
      </c>
      <c r="F34" s="65">
        <v>43971</v>
      </c>
      <c r="G34" s="66">
        <v>48</v>
      </c>
      <c r="H34" s="67">
        <v>6.8571428571428568</v>
      </c>
      <c r="I34" s="68">
        <v>6.7</v>
      </c>
      <c r="J34" s="69">
        <v>6.38</v>
      </c>
      <c r="K34" s="69">
        <v>1.6799999999999997</v>
      </c>
      <c r="L34" s="70">
        <v>108</v>
      </c>
      <c r="M34" s="71">
        <v>1.0166666666666666</v>
      </c>
      <c r="N34" s="27" t="s">
        <v>54</v>
      </c>
      <c r="O34" s="72">
        <v>1698</v>
      </c>
      <c r="P34" s="70">
        <v>242.57142857142858</v>
      </c>
      <c r="Q34" s="73">
        <v>5</v>
      </c>
      <c r="R34" s="74">
        <v>56.411960132890371</v>
      </c>
      <c r="S34" s="70">
        <v>1803.953488372093</v>
      </c>
      <c r="T34" s="75">
        <v>7757</v>
      </c>
      <c r="U34" s="69">
        <v>0.7</v>
      </c>
      <c r="V34" s="69">
        <v>0.03</v>
      </c>
      <c r="W34" s="76">
        <v>27.5</v>
      </c>
      <c r="X34" s="76"/>
      <c r="Y34" s="77">
        <v>25.252354883720933</v>
      </c>
      <c r="Z34" s="78">
        <v>27.153069767441863</v>
      </c>
      <c r="AA34" s="79">
        <v>0.93</v>
      </c>
      <c r="AB34" s="80">
        <v>6927.7310388000005</v>
      </c>
      <c r="AC34" s="81">
        <v>1611.1002415813955</v>
      </c>
      <c r="AD34" s="81"/>
      <c r="AE34" s="81">
        <v>0</v>
      </c>
      <c r="AF34" s="82">
        <v>1.1197028228370198</v>
      </c>
      <c r="AG34" s="83"/>
      <c r="AH34" s="60">
        <v>35</v>
      </c>
    </row>
    <row r="35" spans="1:34" ht="15.75">
      <c r="A35" s="60">
        <v>36</v>
      </c>
      <c r="B35" s="61">
        <v>5.0999999999999996</v>
      </c>
      <c r="C35" s="62">
        <v>0.55500000000000005</v>
      </c>
      <c r="D35" s="63">
        <v>1335517</v>
      </c>
      <c r="E35" s="64">
        <v>43923</v>
      </c>
      <c r="F35" s="65">
        <v>43971</v>
      </c>
      <c r="G35" s="66">
        <v>48</v>
      </c>
      <c r="H35" s="67">
        <v>6.8571428571428568</v>
      </c>
      <c r="I35" s="68">
        <v>6.7</v>
      </c>
      <c r="J35" s="69">
        <v>6.25</v>
      </c>
      <c r="K35" s="69">
        <v>1.33</v>
      </c>
      <c r="L35" s="70">
        <v>116</v>
      </c>
      <c r="M35" s="71">
        <v>0.82333333333333336</v>
      </c>
      <c r="N35" s="27" t="s">
        <v>54</v>
      </c>
      <c r="O35" s="72">
        <v>1979</v>
      </c>
      <c r="P35" s="70">
        <v>282.71428571428572</v>
      </c>
      <c r="Q35" s="73">
        <v>5</v>
      </c>
      <c r="R35" s="74">
        <v>55.434173669467789</v>
      </c>
      <c r="S35" s="70">
        <v>1756.8627450980393</v>
      </c>
      <c r="T35" s="75">
        <v>8960</v>
      </c>
      <c r="U35" s="69">
        <v>0.7</v>
      </c>
      <c r="V35" s="69">
        <v>0.17</v>
      </c>
      <c r="W35" s="76">
        <v>26.1</v>
      </c>
      <c r="X35" s="76"/>
      <c r="Y35" s="77">
        <v>24.353545294117648</v>
      </c>
      <c r="Z35" s="78">
        <v>26.186607843137256</v>
      </c>
      <c r="AA35" s="79">
        <v>0.92999999999999994</v>
      </c>
      <c r="AB35" s="80">
        <v>7762.6925625000003</v>
      </c>
      <c r="AC35" s="81">
        <v>1522.096580882353</v>
      </c>
      <c r="AD35" s="81"/>
      <c r="AE35" s="81">
        <v>0</v>
      </c>
      <c r="AF35" s="82">
        <v>1.1542386778633937</v>
      </c>
      <c r="AG35" s="83"/>
      <c r="AH35" s="60">
        <v>36</v>
      </c>
    </row>
    <row r="36" spans="1:34" ht="15.75">
      <c r="A36" s="60">
        <v>37</v>
      </c>
      <c r="B36" s="61">
        <v>5</v>
      </c>
      <c r="C36" s="62">
        <v>0.54700000000000004</v>
      </c>
      <c r="D36" s="63">
        <v>1225753</v>
      </c>
      <c r="E36" s="64">
        <v>43923</v>
      </c>
      <c r="F36" s="65">
        <v>43971</v>
      </c>
      <c r="G36" s="66">
        <v>48</v>
      </c>
      <c r="H36" s="67">
        <v>6.8571428571428568</v>
      </c>
      <c r="I36" s="68">
        <v>6.7</v>
      </c>
      <c r="J36" s="69">
        <v>6.76</v>
      </c>
      <c r="K36" s="69">
        <v>1.2599999999999998</v>
      </c>
      <c r="L36" s="70">
        <v>94</v>
      </c>
      <c r="M36" s="71">
        <v>1.1233333333333333</v>
      </c>
      <c r="N36" s="27" t="s">
        <v>54</v>
      </c>
      <c r="O36" s="72">
        <v>1790</v>
      </c>
      <c r="P36" s="70">
        <v>255.71428571428572</v>
      </c>
      <c r="Q36" s="73">
        <v>5</v>
      </c>
      <c r="R36" s="74">
        <v>51.142857142857146</v>
      </c>
      <c r="S36" s="70">
        <v>1620.2</v>
      </c>
      <c r="T36" s="75">
        <v>8101</v>
      </c>
      <c r="U36" s="69">
        <v>1.25</v>
      </c>
      <c r="V36" s="69">
        <v>0.39</v>
      </c>
      <c r="W36" s="76"/>
      <c r="X36" s="76"/>
      <c r="Y36" s="77">
        <v>23.044156400000002</v>
      </c>
      <c r="Z36" s="78">
        <v>24.515060000000002</v>
      </c>
      <c r="AA36" s="79">
        <v>0.94000000000000006</v>
      </c>
      <c r="AB36" s="80">
        <v>7788.9248632000008</v>
      </c>
      <c r="AC36" s="81">
        <v>1557.7849726400002</v>
      </c>
      <c r="AD36" s="81"/>
      <c r="AE36" s="81">
        <v>0</v>
      </c>
      <c r="AF36" s="82">
        <v>1.0400665229516397</v>
      </c>
      <c r="AG36" s="83"/>
      <c r="AH36" s="60">
        <v>37</v>
      </c>
    </row>
    <row r="37" spans="1:34" ht="15.75">
      <c r="A37" s="60">
        <v>38</v>
      </c>
      <c r="B37" s="61">
        <v>5</v>
      </c>
      <c r="C37" s="62">
        <v>0.54</v>
      </c>
      <c r="D37" s="63">
        <v>1223949</v>
      </c>
      <c r="E37" s="64">
        <v>43923</v>
      </c>
      <c r="F37" s="65">
        <v>43971</v>
      </c>
      <c r="G37" s="66">
        <v>48</v>
      </c>
      <c r="H37" s="67">
        <v>6.8571428571428568</v>
      </c>
      <c r="I37" s="68">
        <v>6.7</v>
      </c>
      <c r="J37" s="69">
        <v>6.23</v>
      </c>
      <c r="K37" s="69">
        <v>1.1000000000000005</v>
      </c>
      <c r="L37" s="70">
        <v>101</v>
      </c>
      <c r="M37" s="71">
        <v>0.95333333333333348</v>
      </c>
      <c r="N37" s="27" t="s">
        <v>54</v>
      </c>
      <c r="O37" s="72">
        <v>1589</v>
      </c>
      <c r="P37" s="70">
        <v>227</v>
      </c>
      <c r="Q37" s="73">
        <v>5</v>
      </c>
      <c r="R37" s="74">
        <v>45.4</v>
      </c>
      <c r="S37" s="70">
        <v>1413.6</v>
      </c>
      <c r="T37" s="75">
        <v>7068</v>
      </c>
      <c r="U37" s="69">
        <v>0.8</v>
      </c>
      <c r="V37" s="69">
        <v>0.25</v>
      </c>
      <c r="W37" s="76"/>
      <c r="X37" s="76"/>
      <c r="Y37" s="77">
        <v>22.7654514</v>
      </c>
      <c r="Z37" s="78">
        <v>24.47898</v>
      </c>
      <c r="AA37" s="79">
        <v>0.93</v>
      </c>
      <c r="AB37" s="80">
        <v>7091.4381111000012</v>
      </c>
      <c r="AC37" s="81">
        <v>1418.2876222200002</v>
      </c>
      <c r="AD37" s="81"/>
      <c r="AE37" s="81">
        <v>0</v>
      </c>
      <c r="AF37" s="82">
        <v>0.99669487193813144</v>
      </c>
      <c r="AG37" s="83"/>
      <c r="AH37" s="60">
        <v>38</v>
      </c>
    </row>
    <row r="38" spans="1:34" ht="15.75">
      <c r="A38" s="60">
        <v>39</v>
      </c>
      <c r="B38" s="61">
        <v>5</v>
      </c>
      <c r="C38" s="62">
        <v>0.45600000000000002</v>
      </c>
      <c r="D38" s="63">
        <v>1240381</v>
      </c>
      <c r="E38" s="64">
        <v>43923</v>
      </c>
      <c r="F38" s="65">
        <v>43971</v>
      </c>
      <c r="G38" s="66">
        <v>48</v>
      </c>
      <c r="H38" s="67">
        <v>6.8571428571428568</v>
      </c>
      <c r="I38" s="68">
        <v>6.7</v>
      </c>
      <c r="J38" s="69">
        <v>6.52</v>
      </c>
      <c r="K38" s="69">
        <v>0.84999999999999964</v>
      </c>
      <c r="L38" s="70">
        <v>119</v>
      </c>
      <c r="M38" s="71">
        <v>1.0766666666666664</v>
      </c>
      <c r="N38" s="27" t="s">
        <v>54</v>
      </c>
      <c r="O38" s="72">
        <v>1734</v>
      </c>
      <c r="P38" s="70">
        <v>247.71428571428572</v>
      </c>
      <c r="Q38" s="73">
        <v>5</v>
      </c>
      <c r="R38" s="74">
        <v>49.542857142857144</v>
      </c>
      <c r="S38" s="70">
        <v>1620.2</v>
      </c>
      <c r="T38" s="75">
        <v>8101</v>
      </c>
      <c r="U38" s="69">
        <v>1.35</v>
      </c>
      <c r="V38" s="69">
        <v>0.35</v>
      </c>
      <c r="W38" s="76"/>
      <c r="X38" s="76"/>
      <c r="Y38" s="77">
        <v>23.071086600000001</v>
      </c>
      <c r="Z38" s="78">
        <v>24.80762</v>
      </c>
      <c r="AA38" s="79">
        <v>0.93</v>
      </c>
      <c r="AB38" s="80">
        <v>7521.1742316</v>
      </c>
      <c r="AC38" s="81">
        <v>1504.2348463200001</v>
      </c>
      <c r="AD38" s="81"/>
      <c r="AE38" s="81">
        <v>0</v>
      </c>
      <c r="AF38" s="82">
        <v>1.0770924526603676</v>
      </c>
      <c r="AG38" s="83"/>
      <c r="AH38" s="60">
        <v>39</v>
      </c>
    </row>
    <row r="39" spans="1:34" ht="15.75">
      <c r="A39" s="60">
        <v>40</v>
      </c>
      <c r="B39" s="61">
        <v>4.3</v>
      </c>
      <c r="C39" s="62">
        <v>0.45800000000000002</v>
      </c>
      <c r="D39" s="63">
        <v>1182901</v>
      </c>
      <c r="E39" s="64">
        <v>43923</v>
      </c>
      <c r="F39" s="65">
        <v>43971</v>
      </c>
      <c r="G39" s="66">
        <v>48</v>
      </c>
      <c r="H39" s="67">
        <v>6.8571428571428568</v>
      </c>
      <c r="I39" s="68">
        <v>6.7</v>
      </c>
      <c r="J39" s="69">
        <v>6.81</v>
      </c>
      <c r="K39" s="69">
        <v>1.5299999999999994</v>
      </c>
      <c r="L39" s="70">
        <v>120</v>
      </c>
      <c r="M39" s="71">
        <v>1.0833333333333333</v>
      </c>
      <c r="N39" s="27" t="s">
        <v>54</v>
      </c>
      <c r="O39" s="72">
        <v>1689</v>
      </c>
      <c r="P39" s="70">
        <v>241.28571428571428</v>
      </c>
      <c r="Q39" s="73">
        <v>5</v>
      </c>
      <c r="R39" s="74">
        <v>56.112956810631232</v>
      </c>
      <c r="S39" s="70">
        <v>1853.7209302325582</v>
      </c>
      <c r="T39" s="75">
        <v>7971</v>
      </c>
      <c r="U39" s="69">
        <v>1</v>
      </c>
      <c r="V39" s="69">
        <v>0.32</v>
      </c>
      <c r="W39" s="76">
        <v>21.8</v>
      </c>
      <c r="X39" s="76"/>
      <c r="Y39" s="77">
        <v>25.858766046511629</v>
      </c>
      <c r="Z39" s="78">
        <v>27.509325581395352</v>
      </c>
      <c r="AA39" s="79">
        <v>0.94</v>
      </c>
      <c r="AB39" s="80">
        <v>7572.2224613999997</v>
      </c>
      <c r="AC39" s="81">
        <v>1760.9819677674418</v>
      </c>
      <c r="AD39" s="81"/>
      <c r="AE39" s="81">
        <v>0</v>
      </c>
      <c r="AF39" s="82">
        <v>1.0526632095970239</v>
      </c>
      <c r="AG39" s="83"/>
      <c r="AH39" s="60">
        <v>40</v>
      </c>
    </row>
    <row r="40" spans="1:34" ht="15.75">
      <c r="A40" s="60">
        <v>41</v>
      </c>
      <c r="B40" s="61">
        <v>4.3</v>
      </c>
      <c r="C40" s="62">
        <v>0.49199999999999999</v>
      </c>
      <c r="D40" s="63">
        <v>1185763</v>
      </c>
      <c r="E40" s="64">
        <v>43923</v>
      </c>
      <c r="F40" s="65">
        <v>43971</v>
      </c>
      <c r="G40" s="66">
        <v>48</v>
      </c>
      <c r="H40" s="67">
        <v>6.8571428571428568</v>
      </c>
      <c r="I40" s="68">
        <v>6.7</v>
      </c>
      <c r="J40" s="69">
        <v>6.12</v>
      </c>
      <c r="K40" s="69">
        <v>1.0700000000000003</v>
      </c>
      <c r="L40" s="70">
        <v>122</v>
      </c>
      <c r="M40" s="71">
        <v>0.90333333333333332</v>
      </c>
      <c r="N40" s="27" t="s">
        <v>54</v>
      </c>
      <c r="O40" s="72">
        <v>1701</v>
      </c>
      <c r="P40" s="70">
        <v>243</v>
      </c>
      <c r="Q40" s="73">
        <v>5</v>
      </c>
      <c r="R40" s="74">
        <v>56.511627906976749</v>
      </c>
      <c r="S40" s="70">
        <v>1632.0930232558139</v>
      </c>
      <c r="T40" s="75">
        <v>7018</v>
      </c>
      <c r="U40" s="69">
        <v>1.05</v>
      </c>
      <c r="V40" s="69">
        <v>0.21</v>
      </c>
      <c r="W40" s="76"/>
      <c r="X40" s="76"/>
      <c r="Y40" s="77">
        <v>25.921330697674421</v>
      </c>
      <c r="Z40" s="78">
        <v>27.575883720930236</v>
      </c>
      <c r="AA40" s="79">
        <v>0.94</v>
      </c>
      <c r="AB40" s="80">
        <v>6821.4573864000004</v>
      </c>
      <c r="AC40" s="81">
        <v>1586.3854386976745</v>
      </c>
      <c r="AD40" s="81"/>
      <c r="AE40" s="81">
        <v>0</v>
      </c>
      <c r="AF40" s="82">
        <v>1.0288124080334868</v>
      </c>
      <c r="AG40" s="83"/>
      <c r="AH40" s="60">
        <v>41</v>
      </c>
    </row>
    <row r="41" spans="1:34" ht="15.75">
      <c r="A41" s="60">
        <v>42</v>
      </c>
      <c r="B41" s="61">
        <v>4.2</v>
      </c>
      <c r="C41" s="62">
        <v>0.56499999999999995</v>
      </c>
      <c r="D41" s="63">
        <v>1162122</v>
      </c>
      <c r="E41" s="64">
        <v>43923</v>
      </c>
      <c r="F41" s="65">
        <v>43971</v>
      </c>
      <c r="G41" s="66">
        <v>48</v>
      </c>
      <c r="H41" s="67">
        <v>6.8571428571428568</v>
      </c>
      <c r="I41" s="68">
        <v>6.7</v>
      </c>
      <c r="J41" s="69">
        <v>6.64</v>
      </c>
      <c r="K41" s="69">
        <v>0.96999999999999975</v>
      </c>
      <c r="L41" s="70">
        <v>100</v>
      </c>
      <c r="M41" s="71">
        <v>0.98999999999999988</v>
      </c>
      <c r="N41" s="27" t="s">
        <v>54</v>
      </c>
      <c r="O41" s="72">
        <v>1686</v>
      </c>
      <c r="P41" s="70">
        <v>240.85714285714286</v>
      </c>
      <c r="Q41" s="73">
        <v>5</v>
      </c>
      <c r="R41" s="74">
        <v>57.346938775510203</v>
      </c>
      <c r="S41" s="70">
        <v>1597.8571428571429</v>
      </c>
      <c r="T41" s="75">
        <v>6711</v>
      </c>
      <c r="U41" s="69">
        <v>1.1499999999999999</v>
      </c>
      <c r="V41" s="69">
        <v>0.32</v>
      </c>
      <c r="W41" s="76">
        <v>25.1</v>
      </c>
      <c r="X41" s="76"/>
      <c r="Y41" s="77">
        <v>26.009397142857139</v>
      </c>
      <c r="Z41" s="78">
        <v>27.669571428571427</v>
      </c>
      <c r="AA41" s="79">
        <v>0.94</v>
      </c>
      <c r="AB41" s="80">
        <v>7253.500675199999</v>
      </c>
      <c r="AC41" s="81">
        <v>1727.0239702857141</v>
      </c>
      <c r="AD41" s="81"/>
      <c r="AE41" s="81">
        <v>0</v>
      </c>
      <c r="AF41" s="82">
        <v>0.92520843390077434</v>
      </c>
      <c r="AG41" s="83"/>
      <c r="AH41" s="60">
        <v>42</v>
      </c>
    </row>
    <row r="42" spans="1:34" ht="15.75">
      <c r="A42" s="60">
        <v>43</v>
      </c>
      <c r="B42" s="61">
        <v>4.4000000000000004</v>
      </c>
      <c r="C42" s="62">
        <v>0.65</v>
      </c>
      <c r="D42" s="63">
        <v>1166897</v>
      </c>
      <c r="E42" s="64">
        <v>43923</v>
      </c>
      <c r="F42" s="65">
        <v>43971</v>
      </c>
      <c r="G42" s="66">
        <v>48</v>
      </c>
      <c r="H42" s="67">
        <v>6.8571428571428568</v>
      </c>
      <c r="I42" s="68">
        <v>6.7</v>
      </c>
      <c r="J42" s="69">
        <v>6.98</v>
      </c>
      <c r="K42" s="69">
        <v>1.5</v>
      </c>
      <c r="L42" s="70">
        <v>118</v>
      </c>
      <c r="M42" s="71">
        <v>1.0766666666666669</v>
      </c>
      <c r="N42" s="27" t="s">
        <v>54</v>
      </c>
      <c r="O42" s="72">
        <v>1709</v>
      </c>
      <c r="P42" s="70">
        <v>244.14285714285714</v>
      </c>
      <c r="Q42" s="73">
        <v>5</v>
      </c>
      <c r="R42" s="74">
        <v>55.487012987012982</v>
      </c>
      <c r="S42" s="70">
        <v>1779.3181818181818</v>
      </c>
      <c r="T42" s="75">
        <v>7829</v>
      </c>
      <c r="U42" s="69">
        <v>1</v>
      </c>
      <c r="V42" s="69">
        <v>0.21</v>
      </c>
      <c r="W42" s="76"/>
      <c r="X42" s="76"/>
      <c r="Y42" s="77">
        <v>24.929163181818176</v>
      </c>
      <c r="Z42" s="78">
        <v>26.520386363636359</v>
      </c>
      <c r="AA42" s="79">
        <v>0.94</v>
      </c>
      <c r="AB42" s="80">
        <v>7656.244596399998</v>
      </c>
      <c r="AC42" s="81">
        <v>1740.0555900909085</v>
      </c>
      <c r="AD42" s="81"/>
      <c r="AE42" s="81">
        <v>0</v>
      </c>
      <c r="AF42" s="82">
        <v>1.0225639870075771</v>
      </c>
      <c r="AG42" s="83"/>
      <c r="AH42" s="60">
        <v>43</v>
      </c>
    </row>
    <row r="43" spans="1:34" ht="15.75">
      <c r="A43" s="84">
        <v>44</v>
      </c>
      <c r="B43" s="85">
        <v>4.5</v>
      </c>
      <c r="C43" s="62">
        <v>0.55400000000000005</v>
      </c>
      <c r="D43" s="86">
        <v>1168785</v>
      </c>
      <c r="E43" s="87">
        <v>43923</v>
      </c>
      <c r="F43" s="88">
        <v>43971</v>
      </c>
      <c r="G43" s="89">
        <v>48</v>
      </c>
      <c r="H43" s="90">
        <v>6.8571428571428568</v>
      </c>
      <c r="I43" s="91">
        <v>6.7</v>
      </c>
      <c r="J43" s="92">
        <v>6.69</v>
      </c>
      <c r="K43" s="92">
        <v>1.37</v>
      </c>
      <c r="L43" s="93">
        <v>101</v>
      </c>
      <c r="M43" s="94">
        <v>1.1466666666666667</v>
      </c>
      <c r="N43" s="27" t="s">
        <v>54</v>
      </c>
      <c r="O43" s="95">
        <v>1567</v>
      </c>
      <c r="P43" s="93">
        <v>223.85714285714286</v>
      </c>
      <c r="Q43" s="73">
        <v>5</v>
      </c>
      <c r="R43" s="96">
        <v>49.746031746031747</v>
      </c>
      <c r="S43" s="93">
        <v>1552.8888888888889</v>
      </c>
      <c r="T43" s="97">
        <v>6988</v>
      </c>
      <c r="U43" s="92">
        <v>0.9</v>
      </c>
      <c r="V43" s="92">
        <v>0.46</v>
      </c>
      <c r="W43" s="98"/>
      <c r="X43" s="98"/>
      <c r="Y43" s="77">
        <v>23.895160000000001</v>
      </c>
      <c r="Z43" s="99">
        <v>25.972999999999999</v>
      </c>
      <c r="AA43" s="100">
        <v>0.92</v>
      </c>
      <c r="AB43" s="101">
        <v>7193.6379180000004</v>
      </c>
      <c r="AC43" s="102">
        <v>1598.5862040000002</v>
      </c>
      <c r="AD43" s="102"/>
      <c r="AE43" s="102">
        <v>0</v>
      </c>
      <c r="AF43" s="103">
        <v>0.97141391875097705</v>
      </c>
      <c r="AG43" s="104"/>
      <c r="AH43" s="84">
        <v>44</v>
      </c>
    </row>
    <row r="44" spans="1:34" ht="15.75">
      <c r="A44" s="60">
        <v>57</v>
      </c>
      <c r="B44" s="61">
        <v>5</v>
      </c>
      <c r="C44" s="105">
        <v>0.57999999999999996</v>
      </c>
      <c r="D44" s="63">
        <v>1100062</v>
      </c>
      <c r="E44" s="64">
        <v>43923</v>
      </c>
      <c r="F44" s="65">
        <v>43971</v>
      </c>
      <c r="G44" s="66">
        <v>48</v>
      </c>
      <c r="H44" s="67">
        <v>6.8571428571428568</v>
      </c>
      <c r="I44" s="68">
        <v>6.5</v>
      </c>
      <c r="J44" s="69">
        <v>6.03</v>
      </c>
      <c r="K44" s="92">
        <v>1.0899999999999999</v>
      </c>
      <c r="L44" s="70">
        <v>116</v>
      </c>
      <c r="M44" s="71">
        <v>0.89000000000000012</v>
      </c>
      <c r="N44" s="27" t="s">
        <v>54</v>
      </c>
      <c r="O44" s="75">
        <v>1325</v>
      </c>
      <c r="P44" s="78">
        <v>189.28571428571428</v>
      </c>
      <c r="Q44" s="73">
        <v>5</v>
      </c>
      <c r="R44" s="106">
        <v>37.857142857142854</v>
      </c>
      <c r="S44" s="70">
        <v>1343</v>
      </c>
      <c r="T44" s="75">
        <v>6715</v>
      </c>
      <c r="U44" s="71">
        <v>1.45</v>
      </c>
      <c r="V44" s="71">
        <v>0.35</v>
      </c>
      <c r="W44" s="76"/>
      <c r="X44" s="76"/>
      <c r="Y44" s="77">
        <v>18.921066399999997</v>
      </c>
      <c r="Z44" s="78">
        <v>22.001239999999999</v>
      </c>
      <c r="AA44" s="79">
        <v>0.85999999999999988</v>
      </c>
      <c r="AB44" s="80">
        <v>5704.7015195999993</v>
      </c>
      <c r="AC44" s="81">
        <v>1140.9403039199999</v>
      </c>
      <c r="AD44" s="81"/>
      <c r="AE44" s="81">
        <v>0</v>
      </c>
      <c r="AF44" s="82">
        <v>1.1770992710010952</v>
      </c>
      <c r="AG44" s="83"/>
      <c r="AH44" s="60">
        <v>57</v>
      </c>
    </row>
    <row r="45" spans="1:34" ht="15.75">
      <c r="A45" s="60">
        <v>58</v>
      </c>
      <c r="B45" s="61">
        <v>5</v>
      </c>
      <c r="C45" s="105">
        <v>0.68</v>
      </c>
      <c r="D45" s="63">
        <v>771982</v>
      </c>
      <c r="E45" s="64">
        <v>43923</v>
      </c>
      <c r="F45" s="65">
        <v>43971</v>
      </c>
      <c r="G45" s="66">
        <v>48</v>
      </c>
      <c r="H45" s="67">
        <v>6.8571428571428568</v>
      </c>
      <c r="I45" s="68">
        <v>6.5</v>
      </c>
      <c r="J45" s="69">
        <v>5.84</v>
      </c>
      <c r="K45" s="69">
        <v>0.66999999999999993</v>
      </c>
      <c r="L45" s="70">
        <v>101</v>
      </c>
      <c r="M45" s="71">
        <v>0.85333333333333339</v>
      </c>
      <c r="N45" s="27" t="s">
        <v>54</v>
      </c>
      <c r="O45" s="75">
        <v>1070</v>
      </c>
      <c r="P45" s="78">
        <v>152.85714285714286</v>
      </c>
      <c r="Q45" s="73">
        <v>5</v>
      </c>
      <c r="R45" s="106">
        <v>30.571428571428573</v>
      </c>
      <c r="S45" s="70">
        <v>920.8</v>
      </c>
      <c r="T45" s="75">
        <v>4604</v>
      </c>
      <c r="U45" s="71">
        <v>1.05</v>
      </c>
      <c r="V45" s="71">
        <v>0.75</v>
      </c>
      <c r="W45" s="76"/>
      <c r="X45" s="76"/>
      <c r="Y45" s="77">
        <v>13.586883199999999</v>
      </c>
      <c r="Z45" s="78">
        <v>15.439639999999999</v>
      </c>
      <c r="AA45" s="79">
        <v>0.88</v>
      </c>
      <c r="AB45" s="80">
        <v>3967.3698943999998</v>
      </c>
      <c r="AC45" s="81">
        <v>793.47397888</v>
      </c>
      <c r="AD45" s="81"/>
      <c r="AE45" s="81">
        <v>0</v>
      </c>
      <c r="AF45" s="82">
        <v>1.1604665364070572</v>
      </c>
      <c r="AG45" s="83"/>
      <c r="AH45" s="60">
        <v>58</v>
      </c>
    </row>
    <row r="46" spans="1:34" ht="15.75">
      <c r="A46" s="107"/>
      <c r="B46" s="108">
        <f>SUM(B34:B45)</f>
        <v>56.1</v>
      </c>
      <c r="C46" s="109">
        <f>AVERAGE(C34:C45)</f>
        <v>0.56016666666666681</v>
      </c>
      <c r="D46" s="110">
        <f>SUM(D34:D45)</f>
        <v>13931694</v>
      </c>
      <c r="E46" s="111">
        <f>AVERAGE(E34:E45)</f>
        <v>43923</v>
      </c>
      <c r="F46" s="111">
        <f>AVERAGE(F34:F45)</f>
        <v>43971</v>
      </c>
      <c r="G46" s="112">
        <f>AVERAGE(G34:G45)</f>
        <v>48</v>
      </c>
      <c r="H46" s="112">
        <f>AVERAGE(H34:H45)</f>
        <v>6.8571428571428568</v>
      </c>
      <c r="I46" s="113">
        <f>AVERAGE(I34:I45)</f>
        <v>6.6666666666666679</v>
      </c>
      <c r="J46" s="113">
        <f t="shared" ref="J46:M46" si="2">AVERAGE(J34:J45)</f>
        <v>6.4375</v>
      </c>
      <c r="K46" s="113">
        <f t="shared" si="2"/>
        <v>1.2016666666666667</v>
      </c>
      <c r="L46" s="114">
        <f t="shared" si="2"/>
        <v>109.66666666666667</v>
      </c>
      <c r="M46" s="113">
        <f t="shared" si="2"/>
        <v>0.99472222222222229</v>
      </c>
      <c r="N46" s="115"/>
      <c r="O46" s="116">
        <f>SUM(O34:O45)</f>
        <v>19537</v>
      </c>
      <c r="P46" s="117">
        <f>SUM(O46)/7</f>
        <v>2791</v>
      </c>
      <c r="Q46" s="118"/>
      <c r="R46" s="119">
        <f>AVERAGE(R34:R45)</f>
        <v>50.130415645233889</v>
      </c>
      <c r="S46" s="120">
        <f>SUM(T46)/B46</f>
        <v>1565.4723707664884</v>
      </c>
      <c r="T46" s="116">
        <f>SUM(T34:T45)</f>
        <v>87823</v>
      </c>
      <c r="U46" s="121">
        <f>AVERAGE(U34:U45)</f>
        <v>1.0333333333333334</v>
      </c>
      <c r="V46" s="121">
        <f t="shared" ref="V46:AF46" si="3">AVERAGE(V34:V45)</f>
        <v>0.3175</v>
      </c>
      <c r="W46" s="121">
        <f t="shared" si="3"/>
        <v>25.125</v>
      </c>
      <c r="X46" s="121"/>
      <c r="Y46" s="121">
        <f t="shared" si="3"/>
        <v>23.134030103891661</v>
      </c>
      <c r="Z46" s="121">
        <f t="shared" si="3"/>
        <v>24.985865392092709</v>
      </c>
      <c r="AA46" s="122">
        <f t="shared" si="3"/>
        <v>0.92333333333333323</v>
      </c>
      <c r="AB46" s="116">
        <f>SUM(AB34:AB45)</f>
        <v>83261.095258599991</v>
      </c>
      <c r="AC46" s="116">
        <f t="shared" si="3"/>
        <v>1496.7459764404573</v>
      </c>
      <c r="AD46" s="121" t="e">
        <f t="shared" si="3"/>
        <v>#DIV/0!</v>
      </c>
      <c r="AE46" s="121">
        <f t="shared" si="3"/>
        <v>0</v>
      </c>
      <c r="AF46" s="121">
        <f t="shared" si="3"/>
        <v>1.0605019260790454</v>
      </c>
      <c r="AG46" s="123"/>
      <c r="AH46" s="107"/>
    </row>
    <row r="47" spans="1:34" ht="16.5" thickBot="1">
      <c r="A47" s="124"/>
      <c r="B47" s="125"/>
      <c r="C47" s="126"/>
      <c r="D47" s="127"/>
      <c r="E47" s="128"/>
      <c r="F47" s="129"/>
      <c r="G47" s="130"/>
      <c r="H47" s="131"/>
      <c r="I47" s="132"/>
      <c r="J47" s="133"/>
      <c r="K47" s="133"/>
      <c r="L47" s="134"/>
      <c r="M47" s="135"/>
      <c r="N47" s="136"/>
      <c r="O47" s="137"/>
      <c r="P47" s="138"/>
      <c r="Q47" s="139"/>
      <c r="R47" s="119"/>
      <c r="S47" s="134"/>
      <c r="T47" s="137"/>
      <c r="U47" s="135"/>
      <c r="V47" s="135"/>
      <c r="W47" s="107"/>
      <c r="X47" s="107"/>
      <c r="Y47" s="140"/>
      <c r="Z47" s="138"/>
      <c r="AA47" s="141"/>
      <c r="AB47" s="142"/>
      <c r="AC47" s="142"/>
      <c r="AD47" s="142"/>
      <c r="AE47" s="142"/>
      <c r="AF47" s="142"/>
      <c r="AG47" s="142"/>
      <c r="AH47" s="142"/>
    </row>
    <row r="48" spans="1:34" ht="16.5" thickBot="1">
      <c r="A48" s="143" t="s">
        <v>60</v>
      </c>
      <c r="B48" s="144">
        <v>133.49</v>
      </c>
      <c r="C48" s="145">
        <v>0.45668965517241378</v>
      </c>
      <c r="D48" s="146">
        <v>32077709.174149305</v>
      </c>
      <c r="E48" s="147">
        <v>43931.448275862072</v>
      </c>
      <c r="F48" s="147">
        <v>43970.517241379312</v>
      </c>
      <c r="G48" s="148">
        <v>39.068965517239121</v>
      </c>
      <c r="H48" s="149">
        <v>5.5812807881773399</v>
      </c>
      <c r="I48" s="150">
        <v>5.2655172413793112</v>
      </c>
      <c r="J48" s="150">
        <v>5.3631034482758624</v>
      </c>
      <c r="K48" s="150">
        <v>1.7781379310344829</v>
      </c>
      <c r="L48" s="151">
        <v>103.51724137931035</v>
      </c>
      <c r="M48" s="150">
        <v>1.0243793103448278</v>
      </c>
      <c r="N48" s="152"/>
      <c r="O48" s="153">
        <v>34771</v>
      </c>
      <c r="P48" s="153">
        <v>4967.2857142857156</v>
      </c>
      <c r="Q48" s="154">
        <v>4.666666666666667</v>
      </c>
      <c r="R48" s="155">
        <v>37.210920026112184</v>
      </c>
      <c r="S48" s="151">
        <v>1221.8381313352115</v>
      </c>
      <c r="T48" s="153">
        <v>163184.58680446813</v>
      </c>
      <c r="U48" s="156">
        <v>1.1722660098522164</v>
      </c>
      <c r="V48" s="156">
        <v>0.43009852216748778</v>
      </c>
      <c r="W48" s="157">
        <v>26.475000000000001</v>
      </c>
      <c r="X48" s="157" t="e">
        <v>#DIV/0!</v>
      </c>
      <c r="Y48" s="157">
        <v>22.242105801240772</v>
      </c>
      <c r="Z48" s="157">
        <v>24.024711982654356</v>
      </c>
      <c r="AA48" s="158">
        <v>0.92482758620689676</v>
      </c>
      <c r="AB48" s="153">
        <v>160681.9371362013</v>
      </c>
      <c r="AC48" s="153">
        <v>1199.1609654772192</v>
      </c>
      <c r="AD48" s="153">
        <v>0</v>
      </c>
      <c r="AE48" s="153">
        <v>0</v>
      </c>
      <c r="AF48" s="159">
        <v>1.0155751773526696</v>
      </c>
      <c r="AG48" s="160"/>
      <c r="AH48" s="161"/>
    </row>
  </sheetData>
  <mergeCells count="15">
    <mergeCell ref="O12:R12"/>
    <mergeCell ref="S12:T12"/>
    <mergeCell ref="W12:Y12"/>
    <mergeCell ref="A10:C10"/>
    <mergeCell ref="J10:L10"/>
    <mergeCell ref="M9:P9"/>
    <mergeCell ref="M10:P10"/>
    <mergeCell ref="D9:H9"/>
    <mergeCell ref="D10:H10"/>
    <mergeCell ref="A1:E7"/>
    <mergeCell ref="F1:AH7"/>
    <mergeCell ref="A9:C9"/>
    <mergeCell ref="J9:L9"/>
    <mergeCell ref="O32:R32"/>
    <mergeCell ref="W32:Y32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>
      <selection activeCell="D10" sqref="D10:H10"/>
    </sheetView>
  </sheetViews>
  <sheetFormatPr baseColWidth="10" defaultRowHeight="15"/>
  <cols>
    <col min="3" max="3" width="15.7109375" bestFit="1" customWidth="1"/>
    <col min="4" max="4" width="11.140625" bestFit="1" customWidth="1"/>
    <col min="5" max="5" width="10.28515625" bestFit="1" customWidth="1"/>
    <col min="10" max="10" width="12.7109375" customWidth="1"/>
    <col min="16" max="16" width="14" customWidth="1"/>
    <col min="18" max="18" width="12" bestFit="1" customWidth="1"/>
  </cols>
  <sheetData>
    <row r="1" spans="1:18">
      <c r="A1" s="162"/>
      <c r="B1" s="162"/>
      <c r="C1" s="162"/>
      <c r="D1" s="162"/>
      <c r="E1" s="162"/>
      <c r="F1" s="166" t="s">
        <v>83</v>
      </c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</row>
    <row r="2" spans="1:18">
      <c r="A2" s="162"/>
      <c r="B2" s="162"/>
      <c r="C2" s="162"/>
      <c r="D2" s="162"/>
      <c r="E2" s="162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</row>
    <row r="3" spans="1:18">
      <c r="A3" s="162"/>
      <c r="B3" s="162"/>
      <c r="C3" s="162"/>
      <c r="D3" s="162"/>
      <c r="E3" s="162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6"/>
      <c r="R3" s="166"/>
    </row>
    <row r="4" spans="1:18">
      <c r="A4" s="162"/>
      <c r="B4" s="162"/>
      <c r="C4" s="162"/>
      <c r="D4" s="162"/>
      <c r="E4" s="162"/>
      <c r="F4" s="166"/>
      <c r="G4" s="166"/>
      <c r="H4" s="166"/>
      <c r="I4" s="166"/>
      <c r="J4" s="166"/>
      <c r="K4" s="166"/>
      <c r="L4" s="166"/>
      <c r="M4" s="166"/>
      <c r="N4" s="166"/>
      <c r="O4" s="166"/>
      <c r="P4" s="166"/>
      <c r="Q4" s="166"/>
      <c r="R4" s="166"/>
    </row>
    <row r="5" spans="1:18">
      <c r="A5" s="162"/>
      <c r="B5" s="162"/>
      <c r="C5" s="162"/>
      <c r="D5" s="162"/>
      <c r="E5" s="162"/>
      <c r="F5" s="166"/>
      <c r="G5" s="166"/>
      <c r="H5" s="166"/>
      <c r="I5" s="166"/>
      <c r="J5" s="166"/>
      <c r="K5" s="166"/>
      <c r="L5" s="166"/>
      <c r="M5" s="166"/>
      <c r="N5" s="166"/>
      <c r="O5" s="166"/>
      <c r="P5" s="166"/>
      <c r="Q5" s="166"/>
      <c r="R5" s="166"/>
    </row>
    <row r="6" spans="1:18">
      <c r="A6" s="162"/>
      <c r="B6" s="162"/>
      <c r="C6" s="162"/>
      <c r="D6" s="162"/>
      <c r="E6" s="162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6"/>
      <c r="R6" s="166"/>
    </row>
    <row r="7" spans="1:18">
      <c r="A7" s="162"/>
      <c r="B7" s="162"/>
      <c r="C7" s="162"/>
      <c r="D7" s="162"/>
      <c r="E7" s="162"/>
      <c r="F7" s="166"/>
      <c r="G7" s="166"/>
      <c r="H7" s="166"/>
      <c r="I7" s="166"/>
      <c r="J7" s="166"/>
      <c r="K7" s="166"/>
      <c r="L7" s="166"/>
      <c r="M7" s="166"/>
      <c r="N7" s="166"/>
      <c r="O7" s="166"/>
      <c r="P7" s="166"/>
      <c r="Q7" s="166"/>
      <c r="R7" s="166"/>
    </row>
    <row r="8" spans="1:18" ht="17.25" customHeight="1" thickBot="1">
      <c r="A8" s="163"/>
      <c r="B8" s="163"/>
      <c r="C8" s="163"/>
      <c r="D8" s="163"/>
      <c r="E8" s="163"/>
      <c r="F8" s="164"/>
      <c r="G8" s="164"/>
      <c r="H8" s="164"/>
      <c r="I8" s="164"/>
      <c r="J8" s="164"/>
      <c r="K8" s="164"/>
      <c r="L8" s="164"/>
      <c r="M8" s="165"/>
    </row>
    <row r="9" spans="1:18" ht="16.5" thickBot="1">
      <c r="A9" s="167" t="s">
        <v>63</v>
      </c>
      <c r="B9" s="167"/>
      <c r="C9" s="167"/>
      <c r="D9" s="168" t="s">
        <v>66</v>
      </c>
      <c r="E9" s="169"/>
      <c r="F9" s="169"/>
      <c r="G9" s="169"/>
      <c r="H9" s="170"/>
      <c r="I9" s="163"/>
      <c r="J9" s="171" t="s">
        <v>62</v>
      </c>
      <c r="K9" s="167"/>
      <c r="L9" s="172"/>
      <c r="M9" s="182">
        <v>43971</v>
      </c>
      <c r="N9" s="183"/>
      <c r="O9" s="183"/>
      <c r="P9" s="184"/>
    </row>
    <row r="10" spans="1:18" ht="16.5" thickBot="1">
      <c r="A10" s="171" t="s">
        <v>64</v>
      </c>
      <c r="B10" s="167"/>
      <c r="C10" s="167"/>
      <c r="D10" s="185">
        <v>2020</v>
      </c>
      <c r="E10" s="186"/>
      <c r="F10" s="186"/>
      <c r="G10" s="186"/>
      <c r="H10" s="187"/>
      <c r="I10" s="163"/>
      <c r="J10" s="171" t="s">
        <v>65</v>
      </c>
      <c r="K10" s="167"/>
      <c r="L10" s="172"/>
      <c r="M10" s="182" t="s">
        <v>0</v>
      </c>
      <c r="N10" s="183"/>
      <c r="O10" s="183"/>
      <c r="P10" s="184"/>
    </row>
    <row r="11" spans="1:18">
      <c r="A11" s="163"/>
      <c r="B11" s="173"/>
      <c r="C11" s="173"/>
      <c r="D11" s="173"/>
      <c r="E11" s="173"/>
      <c r="F11" s="173"/>
      <c r="G11" s="163"/>
      <c r="H11" s="163"/>
      <c r="I11" s="163"/>
      <c r="J11" s="163"/>
      <c r="K11" s="174"/>
      <c r="L11" s="163"/>
      <c r="M11" s="163"/>
    </row>
    <row r="12" spans="1:18" ht="31.5" customHeight="1">
      <c r="A12" s="180" t="s">
        <v>1</v>
      </c>
      <c r="B12" s="179" t="s">
        <v>84</v>
      </c>
      <c r="C12" s="179" t="s">
        <v>85</v>
      </c>
      <c r="D12" s="181" t="s">
        <v>86</v>
      </c>
      <c r="E12" s="181" t="s">
        <v>87</v>
      </c>
      <c r="F12" s="180" t="s">
        <v>88</v>
      </c>
      <c r="G12" s="180" t="s">
        <v>89</v>
      </c>
      <c r="H12" s="180" t="s">
        <v>90</v>
      </c>
      <c r="I12" s="180" t="s">
        <v>91</v>
      </c>
      <c r="J12" s="180" t="s">
        <v>92</v>
      </c>
      <c r="K12" s="180" t="s">
        <v>99</v>
      </c>
      <c r="L12" s="180" t="s">
        <v>93</v>
      </c>
      <c r="M12" s="180" t="s">
        <v>94</v>
      </c>
      <c r="N12" s="180" t="s">
        <v>95</v>
      </c>
      <c r="O12" s="180" t="s">
        <v>96</v>
      </c>
      <c r="P12" s="180" t="s">
        <v>98</v>
      </c>
      <c r="Q12" s="180" t="s">
        <v>97</v>
      </c>
      <c r="R12" s="180" t="s">
        <v>100</v>
      </c>
    </row>
  </sheetData>
  <autoFilter ref="A12:R12"/>
  <mergeCells count="10">
    <mergeCell ref="A10:C10"/>
    <mergeCell ref="D10:H10"/>
    <mergeCell ref="J10:L10"/>
    <mergeCell ref="M10:P10"/>
    <mergeCell ref="A1:E7"/>
    <mergeCell ref="F1:R7"/>
    <mergeCell ref="A9:C9"/>
    <mergeCell ref="D9:H9"/>
    <mergeCell ref="J9:L9"/>
    <mergeCell ref="M9:P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RGP</vt:lpstr>
      <vt:lpstr>Biometrias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Lariis</dc:creator>
  <cp:lastModifiedBy>Lariis</cp:lastModifiedBy>
  <dcterms:created xsi:type="dcterms:W3CDTF">2020-05-30T00:47:20Z</dcterms:created>
  <dcterms:modified xsi:type="dcterms:W3CDTF">2020-06-03T22:30:30Z</dcterms:modified>
</cp:coreProperties>
</file>