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asserre/Documents/Arduino/Thermometer/"/>
    </mc:Choice>
  </mc:AlternateContent>
  <bookViews>
    <workbookView xWindow="0" yWindow="460" windowWidth="26280" windowHeight="17600" tabRatio="500" activeTab="1"/>
  </bookViews>
  <sheets>
    <sheet name="Sheet1" sheetId="1" r:id="rId1"/>
    <sheet name="Sheet2" sheetId="2" r:id="rId2"/>
  </sheet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E18" i="2"/>
  <c r="B3" i="2"/>
  <c r="B1" i="2"/>
  <c r="B5" i="2"/>
  <c r="B9" i="2"/>
  <c r="F177" i="1"/>
  <c r="F174" i="1"/>
  <c r="F173" i="1"/>
  <c r="F172" i="1"/>
  <c r="F171" i="1"/>
  <c r="F170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3" i="1"/>
  <c r="F142" i="1"/>
  <c r="F141" i="1"/>
  <c r="F139" i="1"/>
  <c r="F138" i="1"/>
  <c r="F137" i="1"/>
  <c r="F133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4" i="1"/>
  <c r="F72" i="1"/>
  <c r="F71" i="1"/>
  <c r="F70" i="1"/>
  <c r="F69" i="1"/>
  <c r="F68" i="1"/>
  <c r="F67" i="1"/>
  <c r="F66" i="1"/>
  <c r="F65" i="1"/>
  <c r="F64" i="1"/>
  <c r="F63" i="1"/>
  <c r="F60" i="1"/>
  <c r="F59" i="1"/>
  <c r="F58" i="1"/>
  <c r="F57" i="1"/>
  <c r="F55" i="1"/>
  <c r="F52" i="1"/>
  <c r="F51" i="1"/>
  <c r="F50" i="1"/>
  <c r="F49" i="1"/>
  <c r="F54" i="1"/>
  <c r="F53" i="1"/>
  <c r="F56" i="1"/>
  <c r="F61" i="1"/>
  <c r="F75" i="1"/>
  <c r="F62" i="1"/>
  <c r="F73" i="1"/>
  <c r="F48" i="1"/>
  <c r="F47" i="1"/>
  <c r="F175" i="1"/>
  <c r="F176" i="1"/>
  <c r="F178" i="1"/>
  <c r="F46" i="1"/>
  <c r="F45" i="1"/>
  <c r="F182" i="1"/>
  <c r="F183" i="1"/>
  <c r="F184" i="1"/>
  <c r="F140" i="1"/>
  <c r="F144" i="1"/>
  <c r="F4" i="1"/>
  <c r="F5" i="1"/>
  <c r="F169" i="1"/>
  <c r="F179" i="1"/>
  <c r="F6" i="1"/>
  <c r="F7" i="1"/>
  <c r="F8" i="1"/>
  <c r="F180" i="1"/>
  <c r="F9" i="1"/>
  <c r="F181" i="1"/>
  <c r="F10" i="1"/>
  <c r="F11" i="1"/>
  <c r="F201" i="1"/>
  <c r="F12" i="1"/>
  <c r="F13" i="1"/>
  <c r="F217" i="1"/>
  <c r="F14" i="1"/>
  <c r="F218" i="1"/>
  <c r="F213" i="1"/>
  <c r="F212" i="1"/>
  <c r="F209" i="1"/>
  <c r="F206" i="1"/>
  <c r="F15" i="1"/>
  <c r="F214" i="1"/>
  <c r="F16" i="1"/>
  <c r="F221" i="1"/>
  <c r="F17" i="1"/>
  <c r="F18" i="1"/>
  <c r="F19" i="1"/>
  <c r="F20" i="1"/>
  <c r="F222" i="1"/>
  <c r="F219" i="1"/>
  <c r="F21" i="1"/>
  <c r="F22" i="1"/>
  <c r="F23" i="1"/>
  <c r="F215" i="1"/>
  <c r="F216" i="1"/>
  <c r="F220" i="1"/>
  <c r="F24" i="1"/>
  <c r="F25" i="1"/>
  <c r="F26" i="1"/>
  <c r="F210" i="1"/>
  <c r="F27" i="1"/>
  <c r="F28" i="1"/>
  <c r="F211" i="1"/>
  <c r="F29" i="1"/>
  <c r="F30" i="1"/>
  <c r="F207" i="1"/>
  <c r="F31" i="1"/>
  <c r="F32" i="1"/>
  <c r="F33" i="1"/>
  <c r="F208" i="1"/>
  <c r="F34" i="1"/>
  <c r="F35" i="1"/>
  <c r="F205" i="1"/>
  <c r="F36" i="1"/>
  <c r="F203" i="1"/>
  <c r="F37" i="1"/>
  <c r="F204" i="1"/>
  <c r="F38" i="1"/>
  <c r="F39" i="1"/>
  <c r="F202" i="1"/>
  <c r="F200" i="1"/>
  <c r="F40" i="1"/>
  <c r="F199" i="1"/>
  <c r="F41" i="1"/>
  <c r="F42" i="1"/>
  <c r="F198" i="1"/>
  <c r="F197" i="1"/>
  <c r="F196" i="1"/>
  <c r="F195" i="1"/>
  <c r="F194" i="1"/>
  <c r="F193" i="1"/>
  <c r="F192" i="1"/>
  <c r="F191" i="1"/>
  <c r="F190" i="1"/>
  <c r="F43" i="1"/>
  <c r="F189" i="1"/>
  <c r="F188" i="1"/>
  <c r="F44" i="1"/>
  <c r="F187" i="1"/>
  <c r="F186" i="1"/>
  <c r="F185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</calcChain>
</file>

<file path=xl/sharedStrings.xml><?xml version="1.0" encoding="utf-8"?>
<sst xmlns="http://schemas.openxmlformats.org/spreadsheetml/2006/main" count="37" uniqueCount="35">
  <si>
    <t>Voltage</t>
  </si>
  <si>
    <t>Temperature</t>
  </si>
  <si>
    <t>TimeStamp</t>
  </si>
  <si>
    <t>Column12</t>
  </si>
  <si>
    <t>T_Rate</t>
  </si>
  <si>
    <t>Linear</t>
  </si>
  <si>
    <t>bytes per record</t>
  </si>
  <si>
    <t>Initial bytes</t>
  </si>
  <si>
    <t>Total available bytes</t>
  </si>
  <si>
    <t>Max Num Records</t>
  </si>
  <si>
    <t>Start Time</t>
  </si>
  <si>
    <t>unsigned long</t>
  </si>
  <si>
    <t>Type</t>
  </si>
  <si>
    <t>Bytes</t>
  </si>
  <si>
    <t>Name</t>
  </si>
  <si>
    <t>Initial</t>
  </si>
  <si>
    <t>Per Record</t>
  </si>
  <si>
    <t>byte</t>
  </si>
  <si>
    <t>if(temp&gt;=0 &amp;&amp; temp &lt;=25.5) Temperature = temp * 10)</t>
  </si>
  <si>
    <t>Desired Recording Duration (hr)</t>
  </si>
  <si>
    <t>Interval between records (millis)</t>
  </si>
  <si>
    <t>Temperature ([10-30], préc 0.5)</t>
  </si>
  <si>
    <t>min</t>
  </si>
  <si>
    <t>max</t>
  </si>
  <si>
    <t>increment</t>
  </si>
  <si>
    <t>NumValues</t>
  </si>
  <si>
    <t>Bytes Needed</t>
  </si>
  <si>
    <t>1024 / 7 =</t>
  </si>
  <si>
    <t>Time divisions per day</t>
  </si>
  <si>
    <t>Start Time (24*4 increments = 96)</t>
  </si>
  <si>
    <t>Desired Temp ([10-30], préc 0.5)</t>
  </si>
  <si>
    <t>6 bits</t>
  </si>
  <si>
    <t>7 bits</t>
  </si>
  <si>
    <t>1 byte</t>
  </si>
  <si>
    <t>2 bytes gives 73 programs per day (1024 / 7 /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</si>
</sst>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400]h:mm:ss\ AM/PM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2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7"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165" formatCode="0.0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[$-F400]h:mm:ss\ AM/PM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Sheet1!$C$4:$C$222</c:f>
              <c:numCache>
                <c:formatCode>General</c:formatCode>
                <c:ptCount val="2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2.11</c:v>
                </c:pt>
                <c:pt idx="50">
                  <c:v>2.11</c:v>
                </c:pt>
                <c:pt idx="51">
                  <c:v>2.11</c:v>
                </c:pt>
                <c:pt idx="52">
                  <c:v>2.12</c:v>
                </c:pt>
                <c:pt idx="53">
                  <c:v>2.12</c:v>
                </c:pt>
                <c:pt idx="54">
                  <c:v>2.12</c:v>
                </c:pt>
                <c:pt idx="55">
                  <c:v>2.13</c:v>
                </c:pt>
                <c:pt idx="56">
                  <c:v>2.13</c:v>
                </c:pt>
                <c:pt idx="57">
                  <c:v>2.14</c:v>
                </c:pt>
                <c:pt idx="58">
                  <c:v>2.2</c:v>
                </c:pt>
                <c:pt idx="59">
                  <c:v>2.21</c:v>
                </c:pt>
                <c:pt idx="60">
                  <c:v>2.22</c:v>
                </c:pt>
                <c:pt idx="61">
                  <c:v>2.22</c:v>
                </c:pt>
                <c:pt idx="62">
                  <c:v>2.22</c:v>
                </c:pt>
                <c:pt idx="63">
                  <c:v>2.22</c:v>
                </c:pt>
                <c:pt idx="64">
                  <c:v>2.23</c:v>
                </c:pt>
                <c:pt idx="65">
                  <c:v>2.23</c:v>
                </c:pt>
                <c:pt idx="66">
                  <c:v>2.24</c:v>
                </c:pt>
                <c:pt idx="67">
                  <c:v>2.25</c:v>
                </c:pt>
                <c:pt idx="68">
                  <c:v>2.25</c:v>
                </c:pt>
                <c:pt idx="69">
                  <c:v>2.26</c:v>
                </c:pt>
                <c:pt idx="70">
                  <c:v>2.26</c:v>
                </c:pt>
                <c:pt idx="71">
                  <c:v>2.27</c:v>
                </c:pt>
                <c:pt idx="72">
                  <c:v>2.27</c:v>
                </c:pt>
                <c:pt idx="73">
                  <c:v>2.275</c:v>
                </c:pt>
                <c:pt idx="74">
                  <c:v>2.28</c:v>
                </c:pt>
                <c:pt idx="75">
                  <c:v>2.29</c:v>
                </c:pt>
                <c:pt idx="76">
                  <c:v>2.295</c:v>
                </c:pt>
                <c:pt idx="77">
                  <c:v>2.3</c:v>
                </c:pt>
                <c:pt idx="78">
                  <c:v>2.33</c:v>
                </c:pt>
                <c:pt idx="79">
                  <c:v>2.36</c:v>
                </c:pt>
                <c:pt idx="80">
                  <c:v>2.39</c:v>
                </c:pt>
                <c:pt idx="81">
                  <c:v>2.39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2.44</c:v>
                </c:pt>
                <c:pt idx="86">
                  <c:v>2.47</c:v>
                </c:pt>
                <c:pt idx="87">
                  <c:v>2.51</c:v>
                </c:pt>
                <c:pt idx="88">
                  <c:v>2.53</c:v>
                </c:pt>
                <c:pt idx="89">
                  <c:v>2.54</c:v>
                </c:pt>
                <c:pt idx="90">
                  <c:v>2.54</c:v>
                </c:pt>
                <c:pt idx="91">
                  <c:v>2.55</c:v>
                </c:pt>
                <c:pt idx="92">
                  <c:v>2.56</c:v>
                </c:pt>
                <c:pt idx="93">
                  <c:v>2.57</c:v>
                </c:pt>
                <c:pt idx="94">
                  <c:v>2.57</c:v>
                </c:pt>
                <c:pt idx="95">
                  <c:v>2.58</c:v>
                </c:pt>
                <c:pt idx="96">
                  <c:v>2.58</c:v>
                </c:pt>
                <c:pt idx="97">
                  <c:v>2.59</c:v>
                </c:pt>
                <c:pt idx="98">
                  <c:v>2.59</c:v>
                </c:pt>
                <c:pt idx="99">
                  <c:v>2.6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2.62</c:v>
                </c:pt>
                <c:pt idx="104">
                  <c:v>2.62</c:v>
                </c:pt>
                <c:pt idx="105">
                  <c:v>2.63</c:v>
                </c:pt>
                <c:pt idx="106">
                  <c:v>2.635</c:v>
                </c:pt>
                <c:pt idx="107">
                  <c:v>2.65</c:v>
                </c:pt>
                <c:pt idx="108">
                  <c:v>2.66</c:v>
                </c:pt>
                <c:pt idx="109">
                  <c:v>2.66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2.69</c:v>
                </c:pt>
                <c:pt idx="114">
                  <c:v>2.71</c:v>
                </c:pt>
                <c:pt idx="115">
                  <c:v>2.76</c:v>
                </c:pt>
                <c:pt idx="116">
                  <c:v>2.8</c:v>
                </c:pt>
                <c:pt idx="117">
                  <c:v>2.81</c:v>
                </c:pt>
                <c:pt idx="118">
                  <c:v>2.82</c:v>
                </c:pt>
                <c:pt idx="119">
                  <c:v>2.83</c:v>
                </c:pt>
                <c:pt idx="120">
                  <c:v>2.83</c:v>
                </c:pt>
                <c:pt idx="121">
                  <c:v>2.83</c:v>
                </c:pt>
                <c:pt idx="122">
                  <c:v>2.83</c:v>
                </c:pt>
                <c:pt idx="123">
                  <c:v>2.84</c:v>
                </c:pt>
                <c:pt idx="124">
                  <c:v>2.84</c:v>
                </c:pt>
                <c:pt idx="125">
                  <c:v>2.85</c:v>
                </c:pt>
                <c:pt idx="126">
                  <c:v>2.89</c:v>
                </c:pt>
                <c:pt idx="127">
                  <c:v>2.91</c:v>
                </c:pt>
                <c:pt idx="128">
                  <c:v>2.95</c:v>
                </c:pt>
                <c:pt idx="129">
                  <c:v>2.995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3.23</c:v>
                </c:pt>
                <c:pt idx="137">
                  <c:v>3.25</c:v>
                </c:pt>
                <c:pt idx="138">
                  <c:v>3.26</c:v>
                </c:pt>
                <c:pt idx="139">
                  <c:v>3.28</c:v>
                </c:pt>
                <c:pt idx="140">
                  <c:v>3.33</c:v>
                </c:pt>
                <c:pt idx="141">
                  <c:v>3.33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3.36</c:v>
                </c:pt>
                <c:pt idx="146">
                  <c:v>3.37</c:v>
                </c:pt>
                <c:pt idx="147">
                  <c:v>3.38</c:v>
                </c:pt>
                <c:pt idx="148">
                  <c:v>3.38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3.395</c:v>
                </c:pt>
                <c:pt idx="153">
                  <c:v>3.395</c:v>
                </c:pt>
                <c:pt idx="154">
                  <c:v>3.4</c:v>
                </c:pt>
                <c:pt idx="155">
                  <c:v>3.4</c:v>
                </c:pt>
                <c:pt idx="156">
                  <c:v>3.41</c:v>
                </c:pt>
                <c:pt idx="157">
                  <c:v>3.44</c:v>
                </c:pt>
                <c:pt idx="158">
                  <c:v>3.45</c:v>
                </c:pt>
                <c:pt idx="159">
                  <c:v>3.46</c:v>
                </c:pt>
                <c:pt idx="160">
                  <c:v>3.47</c:v>
                </c:pt>
                <c:pt idx="161">
                  <c:v>3.47</c:v>
                </c:pt>
                <c:pt idx="162">
                  <c:v>3.47</c:v>
                </c:pt>
                <c:pt idx="163">
                  <c:v>3.47</c:v>
                </c:pt>
                <c:pt idx="164">
                  <c:v>3.49</c:v>
                </c:pt>
                <c:pt idx="165">
                  <c:v>3.5</c:v>
                </c:pt>
                <c:pt idx="166">
                  <c:v>3.5</c:v>
                </c:pt>
                <c:pt idx="167">
                  <c:v>3.51</c:v>
                </c:pt>
                <c:pt idx="168">
                  <c:v>3.51</c:v>
                </c:pt>
                <c:pt idx="169">
                  <c:v>3.52</c:v>
                </c:pt>
                <c:pt idx="170">
                  <c:v>3.52</c:v>
                </c:pt>
                <c:pt idx="171">
                  <c:v>3.56</c:v>
                </c:pt>
                <c:pt idx="172">
                  <c:v>3.57</c:v>
                </c:pt>
                <c:pt idx="173">
                  <c:v>3.575</c:v>
                </c:pt>
                <c:pt idx="174">
                  <c:v>3.58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3.605</c:v>
                </c:pt>
                <c:pt idx="179">
                  <c:v>3.66</c:v>
                </c:pt>
                <c:pt idx="180">
                  <c:v>3.725</c:v>
                </c:pt>
                <c:pt idx="181">
                  <c:v>3.73</c:v>
                </c:pt>
                <c:pt idx="182">
                  <c:v>3.75</c:v>
                </c:pt>
                <c:pt idx="183">
                  <c:v>3.79</c:v>
                </c:pt>
                <c:pt idx="184">
                  <c:v>3.8</c:v>
                </c:pt>
                <c:pt idx="185">
                  <c:v>3.81</c:v>
                </c:pt>
                <c:pt idx="186">
                  <c:v>3.84</c:v>
                </c:pt>
                <c:pt idx="187">
                  <c:v>3.86</c:v>
                </c:pt>
                <c:pt idx="188">
                  <c:v>3.89</c:v>
                </c:pt>
                <c:pt idx="189">
                  <c:v>3.93</c:v>
                </c:pt>
                <c:pt idx="190">
                  <c:v>3.94</c:v>
                </c:pt>
                <c:pt idx="191">
                  <c:v>3.96</c:v>
                </c:pt>
                <c:pt idx="192">
                  <c:v>4.03</c:v>
                </c:pt>
                <c:pt idx="193">
                  <c:v>4.05</c:v>
                </c:pt>
                <c:pt idx="194">
                  <c:v>4.08</c:v>
                </c:pt>
                <c:pt idx="195">
                  <c:v>4.12</c:v>
                </c:pt>
                <c:pt idx="196">
                  <c:v>4.13</c:v>
                </c:pt>
                <c:pt idx="197">
                  <c:v>4.14</c:v>
                </c:pt>
                <c:pt idx="198">
                  <c:v>4.2</c:v>
                </c:pt>
                <c:pt idx="199">
                  <c:v>4.21</c:v>
                </c:pt>
                <c:pt idx="200">
                  <c:v>4.21</c:v>
                </c:pt>
                <c:pt idx="201">
                  <c:v>4.23</c:v>
                </c:pt>
                <c:pt idx="202">
                  <c:v>4.24</c:v>
                </c:pt>
                <c:pt idx="203">
                  <c:v>4.24</c:v>
                </c:pt>
                <c:pt idx="204">
                  <c:v>4.24</c:v>
                </c:pt>
                <c:pt idx="205">
                  <c:v>4.25</c:v>
                </c:pt>
                <c:pt idx="206">
                  <c:v>4.25</c:v>
                </c:pt>
                <c:pt idx="207">
                  <c:v>4.25</c:v>
                </c:pt>
                <c:pt idx="208">
                  <c:v>4.26</c:v>
                </c:pt>
                <c:pt idx="209">
                  <c:v>4.27</c:v>
                </c:pt>
                <c:pt idx="210">
                  <c:v>4.27</c:v>
                </c:pt>
                <c:pt idx="211">
                  <c:v>4.27</c:v>
                </c:pt>
                <c:pt idx="212">
                  <c:v>4.27</c:v>
                </c:pt>
                <c:pt idx="213">
                  <c:v>4.28</c:v>
                </c:pt>
                <c:pt idx="214">
                  <c:v>4.28</c:v>
                </c:pt>
                <c:pt idx="215">
                  <c:v>4.28</c:v>
                </c:pt>
                <c:pt idx="216">
                  <c:v>4.28</c:v>
                </c:pt>
                <c:pt idx="217">
                  <c:v>4.3</c:v>
                </c:pt>
                <c:pt idx="218">
                  <c:v>4.3</c:v>
                </c:pt>
              </c:numCache>
            </c:numRef>
          </c:cat>
          <c:val>
            <c:numRef>
              <c:f>Sheet1!$E$4:$E$222</c:f>
              <c:numCache>
                <c:formatCode>0.000</c:formatCode>
                <c:ptCount val="219"/>
                <c:pt idx="0">
                  <c:v>0.0</c:v>
                </c:pt>
                <c:pt idx="1">
                  <c:v>-0.110497238219488</c:v>
                </c:pt>
                <c:pt idx="2">
                  <c:v>0.0</c:v>
                </c:pt>
                <c:pt idx="3">
                  <c:v>0.102564129838819</c:v>
                </c:pt>
                <c:pt idx="4">
                  <c:v>0.0114416473586065</c:v>
                </c:pt>
                <c:pt idx="5">
                  <c:v>-0.00456412600166263</c:v>
                </c:pt>
                <c:pt idx="6">
                  <c:v>-0.270506106895317</c:v>
                </c:pt>
                <c:pt idx="7">
                  <c:v>-0.0038629925397401</c:v>
                </c:pt>
                <c:pt idx="8">
                  <c:v>0.123380629539216</c:v>
                </c:pt>
                <c:pt idx="9">
                  <c:v>0.00162258640028917</c:v>
                </c:pt>
                <c:pt idx="10">
                  <c:v>0.0402617008547238</c:v>
                </c:pt>
                <c:pt idx="11">
                  <c:v>-0.00384969962349151</c:v>
                </c:pt>
                <c:pt idx="12">
                  <c:v>0.0329597880862414</c:v>
                </c:pt>
                <c:pt idx="13">
                  <c:v>0.015797788335018</c:v>
                </c:pt>
                <c:pt idx="14">
                  <c:v>0.0211416502038657</c:v>
                </c:pt>
                <c:pt idx="15">
                  <c:v>0.0541516220904644</c:v>
                </c:pt>
                <c:pt idx="16">
                  <c:v>0.0649350672504124</c:v>
                </c:pt>
                <c:pt idx="17">
                  <c:v>0.00300030003126673</c:v>
                </c:pt>
                <c:pt idx="18">
                  <c:v>-0.00345491337876833</c:v>
                </c:pt>
                <c:pt idx="19">
                  <c:v>0.007485029930279</c:v>
                </c:pt>
                <c:pt idx="20">
                  <c:v>-0.00220906600502127</c:v>
                </c:pt>
                <c:pt idx="21">
                  <c:v>0.0154738878284736</c:v>
                </c:pt>
                <c:pt idx="22">
                  <c:v>0.00368072353117962</c:v>
                </c:pt>
                <c:pt idx="23">
                  <c:v>0.0033636057935701</c:v>
                </c:pt>
                <c:pt idx="24">
                  <c:v>0.0</c:v>
                </c:pt>
                <c:pt idx="25">
                  <c:v>0.00377216144244589</c:v>
                </c:pt>
                <c:pt idx="26">
                  <c:v>0.00462962967921394</c:v>
                </c:pt>
                <c:pt idx="27">
                  <c:v>0.0</c:v>
                </c:pt>
                <c:pt idx="28">
                  <c:v>0.00925925935842783</c:v>
                </c:pt>
                <c:pt idx="29">
                  <c:v>0.00372856075866761</c:v>
                </c:pt>
                <c:pt idx="30">
                  <c:v>0.0</c:v>
                </c:pt>
                <c:pt idx="31">
                  <c:v>0.0155038754424684</c:v>
                </c:pt>
                <c:pt idx="32">
                  <c:v>0.0110905731138224</c:v>
                </c:pt>
                <c:pt idx="33">
                  <c:v>0.000494071145227931</c:v>
                </c:pt>
                <c:pt idx="34">
                  <c:v>0.00252589039193508</c:v>
                </c:pt>
                <c:pt idx="35">
                  <c:v>0.00527983108345666</c:v>
                </c:pt>
                <c:pt idx="36">
                  <c:v>0.00257271709169584</c:v>
                </c:pt>
                <c:pt idx="37">
                  <c:v>0.0111049415412745</c:v>
                </c:pt>
                <c:pt idx="38">
                  <c:v>0.0141567863743107</c:v>
                </c:pt>
                <c:pt idx="39">
                  <c:v>0.00181347628048156</c:v>
                </c:pt>
                <c:pt idx="40">
                  <c:v>0.00127088128511088</c:v>
                </c:pt>
                <c:pt idx="41">
                  <c:v>0.000595816017430697</c:v>
                </c:pt>
                <c:pt idx="42">
                  <c:v>0.002491901353794</c:v>
                </c:pt>
                <c:pt idx="43">
                  <c:v>0.00699122213164183</c:v>
                </c:pt>
                <c:pt idx="44">
                  <c:v>0.0125313287676227</c:v>
                </c:pt>
                <c:pt idx="45">
                  <c:v>-0.00901248870143735</c:v>
                </c:pt>
                <c:pt idx="46">
                  <c:v>-0.00923361036460739</c:v>
                </c:pt>
                <c:pt idx="47">
                  <c:v>-0.0100300905381016</c:v>
                </c:pt>
                <c:pt idx="48">
                  <c:v>-0.00675219445829214</c:v>
                </c:pt>
                <c:pt idx="49">
                  <c:v>-0.00877654905564083</c:v>
                </c:pt>
                <c:pt idx="50">
                  <c:v>-0.0106837606546754</c:v>
                </c:pt>
                <c:pt idx="51">
                  <c:v>-0.00754242610947829</c:v>
                </c:pt>
                <c:pt idx="52">
                  <c:v>-0.00801121569224292</c:v>
                </c:pt>
                <c:pt idx="53">
                  <c:v>-0.0113143503879286</c:v>
                </c:pt>
                <c:pt idx="54">
                  <c:v>-0.00271886894788121</c:v>
                </c:pt>
                <c:pt idx="55">
                  <c:v>-0.00962000967213678</c:v>
                </c:pt>
                <c:pt idx="56">
                  <c:v>-0.00581057518124406</c:v>
                </c:pt>
                <c:pt idx="57">
                  <c:v>-0.00888610108811764</c:v>
                </c:pt>
                <c:pt idx="58">
                  <c:v>-0.0132978726557721</c:v>
                </c:pt>
                <c:pt idx="59">
                  <c:v>-0.0102616726678482</c:v>
                </c:pt>
                <c:pt idx="60">
                  <c:v>0.0</c:v>
                </c:pt>
                <c:pt idx="61">
                  <c:v>-0.0210526315335417</c:v>
                </c:pt>
                <c:pt idx="62">
                  <c:v>-0.00584795333275384</c:v>
                </c:pt>
                <c:pt idx="63">
                  <c:v>-0.00745156489484742</c:v>
                </c:pt>
                <c:pt idx="64">
                  <c:v>-0.0060716453013314</c:v>
                </c:pt>
                <c:pt idx="65">
                  <c:v>-0.00195733021634657</c:v>
                </c:pt>
                <c:pt idx="66">
                  <c:v>-0.0059988002168541</c:v>
                </c:pt>
                <c:pt idx="67">
                  <c:v>-0.0108695647561315</c:v>
                </c:pt>
                <c:pt idx="68">
                  <c:v>-0.00445434307196083</c:v>
                </c:pt>
                <c:pt idx="69">
                  <c:v>-0.00603583562228227</c:v>
                </c:pt>
                <c:pt idx="70">
                  <c:v>-0.00598279542555223</c:v>
                </c:pt>
                <c:pt idx="71">
                  <c:v>-0.00600881293001321</c:v>
                </c:pt>
                <c:pt idx="72">
                  <c:v>-0.00603557814655377</c:v>
                </c:pt>
                <c:pt idx="73">
                  <c:v>-0.0101454175525903</c:v>
                </c:pt>
                <c:pt idx="74">
                  <c:v>-0.00329706563154204</c:v>
                </c:pt>
                <c:pt idx="75">
                  <c:v>-0.00988793683562707</c:v>
                </c:pt>
                <c:pt idx="76">
                  <c:v>-0.00260010400579974</c:v>
                </c:pt>
                <c:pt idx="77">
                  <c:v>-0.00467289714716985</c:v>
                </c:pt>
                <c:pt idx="78">
                  <c:v>-0.0205704881290339</c:v>
                </c:pt>
                <c:pt idx="79">
                  <c:v>-0.0119402987411541</c:v>
                </c:pt>
                <c:pt idx="80">
                  <c:v>-0.00989119689462613</c:v>
                </c:pt>
                <c:pt idx="81">
                  <c:v>-0.00668002659762647</c:v>
                </c:pt>
                <c:pt idx="82">
                  <c:v>-0.00335908634695908</c:v>
                </c:pt>
                <c:pt idx="83">
                  <c:v>-0.00329924115531337</c:v>
                </c:pt>
                <c:pt idx="84">
                  <c:v>-0.00665336002498916</c:v>
                </c:pt>
                <c:pt idx="85">
                  <c:v>-0.0364342966071436</c:v>
                </c:pt>
                <c:pt idx="86">
                  <c:v>-0.0474934044870672</c:v>
                </c:pt>
                <c:pt idx="87">
                  <c:v>-0.00687757901879425</c:v>
                </c:pt>
                <c:pt idx="88">
                  <c:v>0.00778210121364932</c:v>
                </c:pt>
                <c:pt idx="89">
                  <c:v>-0.0111358575239902</c:v>
                </c:pt>
                <c:pt idx="90">
                  <c:v>-0.00686106339241139</c:v>
                </c:pt>
                <c:pt idx="91">
                  <c:v>-0.00664451823180098</c:v>
                </c:pt>
                <c:pt idx="92">
                  <c:v>-0.00495622010053082</c:v>
                </c:pt>
                <c:pt idx="93">
                  <c:v>0.00675219445829214</c:v>
                </c:pt>
                <c:pt idx="94">
                  <c:v>-0.00964630212121723</c:v>
                </c:pt>
                <c:pt idx="95">
                  <c:v>-0.00569151963504291</c:v>
                </c:pt>
                <c:pt idx="96">
                  <c:v>-0.00410340589754132</c:v>
                </c:pt>
                <c:pt idx="97">
                  <c:v>-0.00715478171246118</c:v>
                </c:pt>
                <c:pt idx="98">
                  <c:v>0.0</c:v>
                </c:pt>
                <c:pt idx="99">
                  <c:v>0.00986436496183909</c:v>
                </c:pt>
                <c:pt idx="100">
                  <c:v>-0.00603986309338777</c:v>
                </c:pt>
                <c:pt idx="101">
                  <c:v>-0.00336813741784725</c:v>
                </c:pt>
                <c:pt idx="102">
                  <c:v>-0.00329815303467365</c:v>
                </c:pt>
                <c:pt idx="103">
                  <c:v>-0.00617856035860939</c:v>
                </c:pt>
                <c:pt idx="104">
                  <c:v>-0.00347826087407199</c:v>
                </c:pt>
                <c:pt idx="105">
                  <c:v>-0.00338753388276433</c:v>
                </c:pt>
                <c:pt idx="106">
                  <c:v>-0.00338638671737754</c:v>
                </c:pt>
                <c:pt idx="107">
                  <c:v>-0.00332861779572064</c:v>
                </c:pt>
                <c:pt idx="108">
                  <c:v>-0.00248508946309188</c:v>
                </c:pt>
                <c:pt idx="109">
                  <c:v>-0.00507099400324602</c:v>
                </c:pt>
                <c:pt idx="110">
                  <c:v>-0.00305716902776636</c:v>
                </c:pt>
                <c:pt idx="111">
                  <c:v>-0.00254065039854715</c:v>
                </c:pt>
                <c:pt idx="112">
                  <c:v>-0.00539956806998657</c:v>
                </c:pt>
                <c:pt idx="113">
                  <c:v>-0.0322511290053602</c:v>
                </c:pt>
                <c:pt idx="114">
                  <c:v>0.0</c:v>
                </c:pt>
                <c:pt idx="115">
                  <c:v>-0.0311310969394803</c:v>
                </c:pt>
                <c:pt idx="116">
                  <c:v>-0.0129996749784103</c:v>
                </c:pt>
                <c:pt idx="117">
                  <c:v>0.00334224595799859</c:v>
                </c:pt>
                <c:pt idx="118">
                  <c:v>-0.00489117148105114</c:v>
                </c:pt>
                <c:pt idx="119">
                  <c:v>-0.00553097337380999</c:v>
                </c:pt>
                <c:pt idx="120">
                  <c:v>0.0</c:v>
                </c:pt>
                <c:pt idx="121">
                  <c:v>-0.00343053177018782</c:v>
                </c:pt>
                <c:pt idx="122">
                  <c:v>0.00332557365091778</c:v>
                </c:pt>
                <c:pt idx="123">
                  <c:v>-0.00329272304360653</c:v>
                </c:pt>
                <c:pt idx="124">
                  <c:v>-0.00501253134909988</c:v>
                </c:pt>
                <c:pt idx="125">
                  <c:v>-0.00327225130056775</c:v>
                </c:pt>
                <c:pt idx="126">
                  <c:v>-0.01913453046742</c:v>
                </c:pt>
                <c:pt idx="127">
                  <c:v>-0.054000982094976</c:v>
                </c:pt>
                <c:pt idx="128">
                  <c:v>-0.00227272726098956</c:v>
                </c:pt>
                <c:pt idx="129">
                  <c:v>-0.0119832234888299</c:v>
                </c:pt>
                <c:pt idx="130">
                  <c:v>0.0331596398232607</c:v>
                </c:pt>
                <c:pt idx="131">
                  <c:v>0.029112081537034</c:v>
                </c:pt>
                <c:pt idx="132">
                  <c:v>0.05196032129859</c:v>
                </c:pt>
                <c:pt idx="133">
                  <c:v>0.024954942453755</c:v>
                </c:pt>
                <c:pt idx="134">
                  <c:v>0.00814730323506983</c:v>
                </c:pt>
                <c:pt idx="135">
                  <c:v>0.00674081555259207</c:v>
                </c:pt>
                <c:pt idx="136">
                  <c:v>0.000228995397187408</c:v>
                </c:pt>
                <c:pt idx="137">
                  <c:v>1.45613926513821E-5</c:v>
                </c:pt>
                <c:pt idx="138">
                  <c:v>-0.00114508187414674</c:v>
                </c:pt>
                <c:pt idx="139">
                  <c:v>-0.00449034574169059</c:v>
                </c:pt>
                <c:pt idx="140">
                  <c:v>0.000184771562565948</c:v>
                </c:pt>
                <c:pt idx="141">
                  <c:v>0.000155640333286605</c:v>
                </c:pt>
                <c:pt idx="142">
                  <c:v>-0.00511116791988429</c:v>
                </c:pt>
                <c:pt idx="143">
                  <c:v>0.0</c:v>
                </c:pt>
                <c:pt idx="144">
                  <c:v>-0.00546149639028493</c:v>
                </c:pt>
                <c:pt idx="145">
                  <c:v>-0.0121728547022814</c:v>
                </c:pt>
                <c:pt idx="146">
                  <c:v>-0.0102739725898945</c:v>
                </c:pt>
                <c:pt idx="147">
                  <c:v>-0.0061143381730425</c:v>
                </c:pt>
                <c:pt idx="148">
                  <c:v>-0.00736919675208113</c:v>
                </c:pt>
                <c:pt idx="149">
                  <c:v>-0.00337952004402192</c:v>
                </c:pt>
                <c:pt idx="150">
                  <c:v>-0.00326690626042965</c:v>
                </c:pt>
                <c:pt idx="151">
                  <c:v>-0.00330906685296883</c:v>
                </c:pt>
                <c:pt idx="152">
                  <c:v>-0.00326370758294789</c:v>
                </c:pt>
                <c:pt idx="153">
                  <c:v>-0.00363108201431504</c:v>
                </c:pt>
                <c:pt idx="154">
                  <c:v>-0.0012108003426991</c:v>
                </c:pt>
                <c:pt idx="155">
                  <c:v>0.0</c:v>
                </c:pt>
                <c:pt idx="156">
                  <c:v>-0.00255623721606803</c:v>
                </c:pt>
                <c:pt idx="157">
                  <c:v>-0.0211267605818091</c:v>
                </c:pt>
                <c:pt idx="158">
                  <c:v>-0.0128617359016412</c:v>
                </c:pt>
                <c:pt idx="159">
                  <c:v>-0.003354579028993</c:v>
                </c:pt>
                <c:pt idx="160">
                  <c:v>-0.00333778369055694</c:v>
                </c:pt>
                <c:pt idx="161">
                  <c:v>-0.00325732898250072</c:v>
                </c:pt>
                <c:pt idx="162">
                  <c:v>-0.00114731528413776</c:v>
                </c:pt>
                <c:pt idx="163">
                  <c:v>0.0</c:v>
                </c:pt>
                <c:pt idx="164">
                  <c:v>-0.00773794169662819</c:v>
                </c:pt>
                <c:pt idx="165">
                  <c:v>0.000102146629020707</c:v>
                </c:pt>
                <c:pt idx="166">
                  <c:v>9.85867241009128E-5</c:v>
                </c:pt>
                <c:pt idx="167">
                  <c:v>-0.00626370185972581</c:v>
                </c:pt>
                <c:pt idx="168">
                  <c:v>0.0</c:v>
                </c:pt>
                <c:pt idx="169">
                  <c:v>-0.00261848652811217</c:v>
                </c:pt>
                <c:pt idx="170">
                  <c:v>-9.425781398255E-5</c:v>
                </c:pt>
                <c:pt idx="171">
                  <c:v>7.93862210206927E-5</c:v>
                </c:pt>
                <c:pt idx="172">
                  <c:v>0.000260365814120342</c:v>
                </c:pt>
                <c:pt idx="173">
                  <c:v>-3.1058681755963E-5</c:v>
                </c:pt>
                <c:pt idx="174">
                  <c:v>-2.06800211345615E-5</c:v>
                </c:pt>
                <c:pt idx="175">
                  <c:v>8.6067259845172E-5</c:v>
                </c:pt>
                <c:pt idx="176">
                  <c:v>0.00964506173812628</c:v>
                </c:pt>
                <c:pt idx="177">
                  <c:v>0.00670915805798588</c:v>
                </c:pt>
                <c:pt idx="178">
                  <c:v>-2.38292112765165E-5</c:v>
                </c:pt>
                <c:pt idx="179">
                  <c:v>0.000420416730007295</c:v>
                </c:pt>
                <c:pt idx="180">
                  <c:v>0.0666666667986041</c:v>
                </c:pt>
                <c:pt idx="181">
                  <c:v>9.57469217255425E-5</c:v>
                </c:pt>
                <c:pt idx="182">
                  <c:v>0.00324475161366149</c:v>
                </c:pt>
                <c:pt idx="183">
                  <c:v>0.00262054507841757</c:v>
                </c:pt>
                <c:pt idx="184">
                  <c:v>0.000691204423039552</c:v>
                </c:pt>
                <c:pt idx="185">
                  <c:v>0.000669164881824795</c:v>
                </c:pt>
                <c:pt idx="186">
                  <c:v>0.00152276534201372</c:v>
                </c:pt>
                <c:pt idx="187">
                  <c:v>0.000971368902788879</c:v>
                </c:pt>
                <c:pt idx="188">
                  <c:v>0.00142635911565019</c:v>
                </c:pt>
                <c:pt idx="189">
                  <c:v>0.00788134984717325</c:v>
                </c:pt>
                <c:pt idx="190">
                  <c:v>0.00394529196414182</c:v>
                </c:pt>
                <c:pt idx="191">
                  <c:v>0.000668243721535427</c:v>
                </c:pt>
                <c:pt idx="192">
                  <c:v>0.00517207081351078</c:v>
                </c:pt>
                <c:pt idx="193">
                  <c:v>0.00180995475192447</c:v>
                </c:pt>
                <c:pt idx="194">
                  <c:v>0.0945945933755075</c:v>
                </c:pt>
                <c:pt idx="195">
                  <c:v>0.00190969275388058</c:v>
                </c:pt>
                <c:pt idx="196">
                  <c:v>0.000322872271539285</c:v>
                </c:pt>
                <c:pt idx="197">
                  <c:v>0.00219432701916176</c:v>
                </c:pt>
                <c:pt idx="198">
                  <c:v>0.00172161207858466</c:v>
                </c:pt>
                <c:pt idx="199">
                  <c:v>0.00406173843182463</c:v>
                </c:pt>
                <c:pt idx="200">
                  <c:v>0.00301841228365267</c:v>
                </c:pt>
                <c:pt idx="201">
                  <c:v>0.00231115904152453</c:v>
                </c:pt>
                <c:pt idx="202">
                  <c:v>-0.000569237377220375</c:v>
                </c:pt>
                <c:pt idx="203">
                  <c:v>-0.000818897981700066</c:v>
                </c:pt>
                <c:pt idx="204">
                  <c:v>0.00324464632160554</c:v>
                </c:pt>
                <c:pt idx="205">
                  <c:v>-0.000638817081026072</c:v>
                </c:pt>
                <c:pt idx="206">
                  <c:v>-0.000956772124038184</c:v>
                </c:pt>
                <c:pt idx="207">
                  <c:v>0.00607533419426637</c:v>
                </c:pt>
                <c:pt idx="208">
                  <c:v>-0.000859353851873163</c:v>
                </c:pt>
                <c:pt idx="209">
                  <c:v>0.0482758622953179</c:v>
                </c:pt>
                <c:pt idx="210">
                  <c:v>-0.0046198744733952</c:v>
                </c:pt>
                <c:pt idx="211">
                  <c:v>0.00224263135472127</c:v>
                </c:pt>
                <c:pt idx="212">
                  <c:v>0.016293278947737</c:v>
                </c:pt>
                <c:pt idx="213">
                  <c:v>-0.000355198327563005</c:v>
                </c:pt>
                <c:pt idx="214">
                  <c:v>0.00922266146352324</c:v>
                </c:pt>
                <c:pt idx="215">
                  <c:v>-0.00122063435396045</c:v>
                </c:pt>
                <c:pt idx="216">
                  <c:v>-0.0017422007483194</c:v>
                </c:pt>
                <c:pt idx="217">
                  <c:v>0.000205031472412053</c:v>
                </c:pt>
                <c:pt idx="218">
                  <c:v>0.00837209304900444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634752"/>
        <c:axId val="1528267616"/>
      </c:lineChar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Sheet1!$C$4:$C$222</c:f>
              <c:numCache>
                <c:formatCode>General</c:formatCode>
                <c:ptCount val="2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2.11</c:v>
                </c:pt>
                <c:pt idx="50">
                  <c:v>2.11</c:v>
                </c:pt>
                <c:pt idx="51">
                  <c:v>2.11</c:v>
                </c:pt>
                <c:pt idx="52">
                  <c:v>2.12</c:v>
                </c:pt>
                <c:pt idx="53">
                  <c:v>2.12</c:v>
                </c:pt>
                <c:pt idx="54">
                  <c:v>2.12</c:v>
                </c:pt>
                <c:pt idx="55">
                  <c:v>2.13</c:v>
                </c:pt>
                <c:pt idx="56">
                  <c:v>2.13</c:v>
                </c:pt>
                <c:pt idx="57">
                  <c:v>2.14</c:v>
                </c:pt>
                <c:pt idx="58">
                  <c:v>2.2</c:v>
                </c:pt>
                <c:pt idx="59">
                  <c:v>2.21</c:v>
                </c:pt>
                <c:pt idx="60">
                  <c:v>2.22</c:v>
                </c:pt>
                <c:pt idx="61">
                  <c:v>2.22</c:v>
                </c:pt>
                <c:pt idx="62">
                  <c:v>2.22</c:v>
                </c:pt>
                <c:pt idx="63">
                  <c:v>2.22</c:v>
                </c:pt>
                <c:pt idx="64">
                  <c:v>2.23</c:v>
                </c:pt>
                <c:pt idx="65">
                  <c:v>2.23</c:v>
                </c:pt>
                <c:pt idx="66">
                  <c:v>2.24</c:v>
                </c:pt>
                <c:pt idx="67">
                  <c:v>2.25</c:v>
                </c:pt>
                <c:pt idx="68">
                  <c:v>2.25</c:v>
                </c:pt>
                <c:pt idx="69">
                  <c:v>2.26</c:v>
                </c:pt>
                <c:pt idx="70">
                  <c:v>2.26</c:v>
                </c:pt>
                <c:pt idx="71">
                  <c:v>2.27</c:v>
                </c:pt>
                <c:pt idx="72">
                  <c:v>2.27</c:v>
                </c:pt>
                <c:pt idx="73">
                  <c:v>2.275</c:v>
                </c:pt>
                <c:pt idx="74">
                  <c:v>2.28</c:v>
                </c:pt>
                <c:pt idx="75">
                  <c:v>2.29</c:v>
                </c:pt>
                <c:pt idx="76">
                  <c:v>2.295</c:v>
                </c:pt>
                <c:pt idx="77">
                  <c:v>2.3</c:v>
                </c:pt>
                <c:pt idx="78">
                  <c:v>2.33</c:v>
                </c:pt>
                <c:pt idx="79">
                  <c:v>2.36</c:v>
                </c:pt>
                <c:pt idx="80">
                  <c:v>2.39</c:v>
                </c:pt>
                <c:pt idx="81">
                  <c:v>2.39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2.44</c:v>
                </c:pt>
                <c:pt idx="86">
                  <c:v>2.47</c:v>
                </c:pt>
                <c:pt idx="87">
                  <c:v>2.51</c:v>
                </c:pt>
                <c:pt idx="88">
                  <c:v>2.53</c:v>
                </c:pt>
                <c:pt idx="89">
                  <c:v>2.54</c:v>
                </c:pt>
                <c:pt idx="90">
                  <c:v>2.54</c:v>
                </c:pt>
                <c:pt idx="91">
                  <c:v>2.55</c:v>
                </c:pt>
                <c:pt idx="92">
                  <c:v>2.56</c:v>
                </c:pt>
                <c:pt idx="93">
                  <c:v>2.57</c:v>
                </c:pt>
                <c:pt idx="94">
                  <c:v>2.57</c:v>
                </c:pt>
                <c:pt idx="95">
                  <c:v>2.58</c:v>
                </c:pt>
                <c:pt idx="96">
                  <c:v>2.58</c:v>
                </c:pt>
                <c:pt idx="97">
                  <c:v>2.59</c:v>
                </c:pt>
                <c:pt idx="98">
                  <c:v>2.59</c:v>
                </c:pt>
                <c:pt idx="99">
                  <c:v>2.6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2.62</c:v>
                </c:pt>
                <c:pt idx="104">
                  <c:v>2.62</c:v>
                </c:pt>
                <c:pt idx="105">
                  <c:v>2.63</c:v>
                </c:pt>
                <c:pt idx="106">
                  <c:v>2.635</c:v>
                </c:pt>
                <c:pt idx="107">
                  <c:v>2.65</c:v>
                </c:pt>
                <c:pt idx="108">
                  <c:v>2.66</c:v>
                </c:pt>
                <c:pt idx="109">
                  <c:v>2.66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2.69</c:v>
                </c:pt>
                <c:pt idx="114">
                  <c:v>2.71</c:v>
                </c:pt>
                <c:pt idx="115">
                  <c:v>2.76</c:v>
                </c:pt>
                <c:pt idx="116">
                  <c:v>2.8</c:v>
                </c:pt>
                <c:pt idx="117">
                  <c:v>2.81</c:v>
                </c:pt>
                <c:pt idx="118">
                  <c:v>2.82</c:v>
                </c:pt>
                <c:pt idx="119">
                  <c:v>2.83</c:v>
                </c:pt>
                <c:pt idx="120">
                  <c:v>2.83</c:v>
                </c:pt>
                <c:pt idx="121">
                  <c:v>2.83</c:v>
                </c:pt>
                <c:pt idx="122">
                  <c:v>2.83</c:v>
                </c:pt>
                <c:pt idx="123">
                  <c:v>2.84</c:v>
                </c:pt>
                <c:pt idx="124">
                  <c:v>2.84</c:v>
                </c:pt>
                <c:pt idx="125">
                  <c:v>2.85</c:v>
                </c:pt>
                <c:pt idx="126">
                  <c:v>2.89</c:v>
                </c:pt>
                <c:pt idx="127">
                  <c:v>2.91</c:v>
                </c:pt>
                <c:pt idx="128">
                  <c:v>2.95</c:v>
                </c:pt>
                <c:pt idx="129">
                  <c:v>2.995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3.23</c:v>
                </c:pt>
                <c:pt idx="137">
                  <c:v>3.25</c:v>
                </c:pt>
                <c:pt idx="138">
                  <c:v>3.26</c:v>
                </c:pt>
                <c:pt idx="139">
                  <c:v>3.28</c:v>
                </c:pt>
                <c:pt idx="140">
                  <c:v>3.33</c:v>
                </c:pt>
                <c:pt idx="141">
                  <c:v>3.33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3.36</c:v>
                </c:pt>
                <c:pt idx="146">
                  <c:v>3.37</c:v>
                </c:pt>
                <c:pt idx="147">
                  <c:v>3.38</c:v>
                </c:pt>
                <c:pt idx="148">
                  <c:v>3.38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3.395</c:v>
                </c:pt>
                <c:pt idx="153">
                  <c:v>3.395</c:v>
                </c:pt>
                <c:pt idx="154">
                  <c:v>3.4</c:v>
                </c:pt>
                <c:pt idx="155">
                  <c:v>3.4</c:v>
                </c:pt>
                <c:pt idx="156">
                  <c:v>3.41</c:v>
                </c:pt>
                <c:pt idx="157">
                  <c:v>3.44</c:v>
                </c:pt>
                <c:pt idx="158">
                  <c:v>3.45</c:v>
                </c:pt>
                <c:pt idx="159">
                  <c:v>3.46</c:v>
                </c:pt>
                <c:pt idx="160">
                  <c:v>3.47</c:v>
                </c:pt>
                <c:pt idx="161">
                  <c:v>3.47</c:v>
                </c:pt>
                <c:pt idx="162">
                  <c:v>3.47</c:v>
                </c:pt>
                <c:pt idx="163">
                  <c:v>3.47</c:v>
                </c:pt>
                <c:pt idx="164">
                  <c:v>3.49</c:v>
                </c:pt>
                <c:pt idx="165">
                  <c:v>3.5</c:v>
                </c:pt>
                <c:pt idx="166">
                  <c:v>3.5</c:v>
                </c:pt>
                <c:pt idx="167">
                  <c:v>3.51</c:v>
                </c:pt>
                <c:pt idx="168">
                  <c:v>3.51</c:v>
                </c:pt>
                <c:pt idx="169">
                  <c:v>3.52</c:v>
                </c:pt>
                <c:pt idx="170">
                  <c:v>3.52</c:v>
                </c:pt>
                <c:pt idx="171">
                  <c:v>3.56</c:v>
                </c:pt>
                <c:pt idx="172">
                  <c:v>3.57</c:v>
                </c:pt>
                <c:pt idx="173">
                  <c:v>3.575</c:v>
                </c:pt>
                <c:pt idx="174">
                  <c:v>3.58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3.605</c:v>
                </c:pt>
                <c:pt idx="179">
                  <c:v>3.66</c:v>
                </c:pt>
                <c:pt idx="180">
                  <c:v>3.725</c:v>
                </c:pt>
                <c:pt idx="181">
                  <c:v>3.73</c:v>
                </c:pt>
                <c:pt idx="182">
                  <c:v>3.75</c:v>
                </c:pt>
                <c:pt idx="183">
                  <c:v>3.79</c:v>
                </c:pt>
                <c:pt idx="184">
                  <c:v>3.8</c:v>
                </c:pt>
                <c:pt idx="185">
                  <c:v>3.81</c:v>
                </c:pt>
                <c:pt idx="186">
                  <c:v>3.84</c:v>
                </c:pt>
                <c:pt idx="187">
                  <c:v>3.86</c:v>
                </c:pt>
                <c:pt idx="188">
                  <c:v>3.89</c:v>
                </c:pt>
                <c:pt idx="189">
                  <c:v>3.93</c:v>
                </c:pt>
                <c:pt idx="190">
                  <c:v>3.94</c:v>
                </c:pt>
                <c:pt idx="191">
                  <c:v>3.96</c:v>
                </c:pt>
                <c:pt idx="192">
                  <c:v>4.03</c:v>
                </c:pt>
                <c:pt idx="193">
                  <c:v>4.05</c:v>
                </c:pt>
                <c:pt idx="194">
                  <c:v>4.08</c:v>
                </c:pt>
                <c:pt idx="195">
                  <c:v>4.12</c:v>
                </c:pt>
                <c:pt idx="196">
                  <c:v>4.13</c:v>
                </c:pt>
                <c:pt idx="197">
                  <c:v>4.14</c:v>
                </c:pt>
                <c:pt idx="198">
                  <c:v>4.2</c:v>
                </c:pt>
                <c:pt idx="199">
                  <c:v>4.21</c:v>
                </c:pt>
                <c:pt idx="200">
                  <c:v>4.21</c:v>
                </c:pt>
                <c:pt idx="201">
                  <c:v>4.23</c:v>
                </c:pt>
                <c:pt idx="202">
                  <c:v>4.24</c:v>
                </c:pt>
                <c:pt idx="203">
                  <c:v>4.24</c:v>
                </c:pt>
                <c:pt idx="204">
                  <c:v>4.24</c:v>
                </c:pt>
                <c:pt idx="205">
                  <c:v>4.25</c:v>
                </c:pt>
                <c:pt idx="206">
                  <c:v>4.25</c:v>
                </c:pt>
                <c:pt idx="207">
                  <c:v>4.25</c:v>
                </c:pt>
                <c:pt idx="208">
                  <c:v>4.26</c:v>
                </c:pt>
                <c:pt idx="209">
                  <c:v>4.27</c:v>
                </c:pt>
                <c:pt idx="210">
                  <c:v>4.27</c:v>
                </c:pt>
                <c:pt idx="211">
                  <c:v>4.27</c:v>
                </c:pt>
                <c:pt idx="212">
                  <c:v>4.27</c:v>
                </c:pt>
                <c:pt idx="213">
                  <c:v>4.28</c:v>
                </c:pt>
                <c:pt idx="214">
                  <c:v>4.28</c:v>
                </c:pt>
                <c:pt idx="215">
                  <c:v>4.28</c:v>
                </c:pt>
                <c:pt idx="216">
                  <c:v>4.28</c:v>
                </c:pt>
                <c:pt idx="217">
                  <c:v>4.3</c:v>
                </c:pt>
                <c:pt idx="218">
                  <c:v>4.3</c:v>
                </c:pt>
              </c:numCache>
            </c:numRef>
          </c:xVal>
          <c:yVal>
            <c:numRef>
              <c:f>Sheet1!$D$4:$D$222</c:f>
              <c:numCache>
                <c:formatCode>General</c:formatCode>
                <c:ptCount val="219"/>
                <c:pt idx="0">
                  <c:v>19.8</c:v>
                </c:pt>
                <c:pt idx="1">
                  <c:v>18.8</c:v>
                </c:pt>
                <c:pt idx="2">
                  <c:v>18.8</c:v>
                </c:pt>
                <c:pt idx="3">
                  <c:v>19.0</c:v>
                </c:pt>
                <c:pt idx="4">
                  <c:v>19.2</c:v>
                </c:pt>
                <c:pt idx="5">
                  <c:v>19.1</c:v>
                </c:pt>
                <c:pt idx="6">
                  <c:v>0.5</c:v>
                </c:pt>
                <c:pt idx="7">
                  <c:v>-0.1</c:v>
                </c:pt>
                <c:pt idx="8">
                  <c:v>3.9</c:v>
                </c:pt>
                <c:pt idx="9">
                  <c:v>4.1</c:v>
                </c:pt>
                <c:pt idx="10">
                  <c:v>4.9</c:v>
                </c:pt>
                <c:pt idx="11">
                  <c:v>1.1</c:v>
                </c:pt>
                <c:pt idx="12">
                  <c:v>1.6</c:v>
                </c:pt>
                <c:pt idx="13">
                  <c:v>2.1</c:v>
                </c:pt>
                <c:pt idx="14">
                  <c:v>2.2</c:v>
                </c:pt>
                <c:pt idx="15">
                  <c:v>2.5</c:v>
                </c:pt>
                <c:pt idx="16">
                  <c:v>2.9</c:v>
                </c:pt>
                <c:pt idx="17">
                  <c:v>4.2</c:v>
                </c:pt>
                <c:pt idx="18">
                  <c:v>2.8</c:v>
                </c:pt>
                <c:pt idx="19">
                  <c:v>3.0</c:v>
                </c:pt>
                <c:pt idx="20">
                  <c:v>2.5</c:v>
                </c:pt>
                <c:pt idx="21">
                  <c:v>2.9</c:v>
                </c:pt>
                <c:pt idx="22">
                  <c:v>3.6</c:v>
                </c:pt>
                <c:pt idx="23">
                  <c:v>3.8</c:v>
                </c:pt>
                <c:pt idx="24">
                  <c:v>3.8</c:v>
                </c:pt>
                <c:pt idx="25">
                  <c:v>3.9</c:v>
                </c:pt>
                <c:pt idx="26">
                  <c:v>4.0</c:v>
                </c:pt>
                <c:pt idx="27">
                  <c:v>4.0</c:v>
                </c:pt>
                <c:pt idx="28">
                  <c:v>4.1</c:v>
                </c:pt>
                <c:pt idx="29">
                  <c:v>4.2</c:v>
                </c:pt>
                <c:pt idx="30">
                  <c:v>4.2</c:v>
                </c:pt>
                <c:pt idx="31">
                  <c:v>4.3</c:v>
                </c:pt>
                <c:pt idx="32">
                  <c:v>4.9</c:v>
                </c:pt>
                <c:pt idx="33">
                  <c:v>5.0</c:v>
                </c:pt>
                <c:pt idx="34">
                  <c:v>5.1</c:v>
                </c:pt>
                <c:pt idx="35">
                  <c:v>5.2</c:v>
                </c:pt>
                <c:pt idx="36">
                  <c:v>6.9</c:v>
                </c:pt>
                <c:pt idx="37">
                  <c:v>7.1</c:v>
                </c:pt>
                <c:pt idx="38">
                  <c:v>7.9</c:v>
                </c:pt>
                <c:pt idx="39">
                  <c:v>13.8</c:v>
                </c:pt>
                <c:pt idx="40">
                  <c:v>14.7</c:v>
                </c:pt>
                <c:pt idx="41">
                  <c:v>19.1</c:v>
                </c:pt>
                <c:pt idx="42">
                  <c:v>19.2</c:v>
                </c:pt>
                <c:pt idx="43">
                  <c:v>50.7</c:v>
                </c:pt>
                <c:pt idx="44">
                  <c:v>50.8</c:v>
                </c:pt>
                <c:pt idx="45">
                  <c:v>50.1</c:v>
                </c:pt>
                <c:pt idx="46">
                  <c:v>50.0</c:v>
                </c:pt>
                <c:pt idx="47">
                  <c:v>49.9</c:v>
                </c:pt>
                <c:pt idx="48">
                  <c:v>49.8</c:v>
                </c:pt>
                <c:pt idx="49">
                  <c:v>50.3</c:v>
                </c:pt>
                <c:pt idx="50">
                  <c:v>50.2</c:v>
                </c:pt>
                <c:pt idx="51">
                  <c:v>49.6</c:v>
                </c:pt>
                <c:pt idx="52">
                  <c:v>50.4</c:v>
                </c:pt>
                <c:pt idx="53">
                  <c:v>49.2</c:v>
                </c:pt>
                <c:pt idx="54">
                  <c:v>49.1</c:v>
                </c:pt>
                <c:pt idx="55">
                  <c:v>48.9</c:v>
                </c:pt>
                <c:pt idx="56">
                  <c:v>48.8</c:v>
                </c:pt>
                <c:pt idx="57">
                  <c:v>50.5</c:v>
                </c:pt>
                <c:pt idx="58">
                  <c:v>50.7</c:v>
                </c:pt>
                <c:pt idx="59">
                  <c:v>48.3</c:v>
                </c:pt>
                <c:pt idx="60">
                  <c:v>48.3</c:v>
                </c:pt>
                <c:pt idx="61">
                  <c:v>48.1</c:v>
                </c:pt>
                <c:pt idx="62">
                  <c:v>48.0</c:v>
                </c:pt>
                <c:pt idx="63">
                  <c:v>47.9</c:v>
                </c:pt>
                <c:pt idx="64">
                  <c:v>47.8</c:v>
                </c:pt>
                <c:pt idx="65">
                  <c:v>47.7</c:v>
                </c:pt>
                <c:pt idx="66">
                  <c:v>47.4</c:v>
                </c:pt>
                <c:pt idx="67">
                  <c:v>47.3</c:v>
                </c:pt>
                <c:pt idx="68">
                  <c:v>47.2</c:v>
                </c:pt>
                <c:pt idx="69">
                  <c:v>50.7</c:v>
                </c:pt>
                <c:pt idx="70">
                  <c:v>47.0</c:v>
                </c:pt>
                <c:pt idx="71">
                  <c:v>50.6</c:v>
                </c:pt>
                <c:pt idx="72">
                  <c:v>46.8</c:v>
                </c:pt>
                <c:pt idx="73">
                  <c:v>46.5</c:v>
                </c:pt>
                <c:pt idx="74">
                  <c:v>46.4</c:v>
                </c:pt>
                <c:pt idx="75">
                  <c:v>46.1</c:v>
                </c:pt>
                <c:pt idx="76">
                  <c:v>46.0</c:v>
                </c:pt>
                <c:pt idx="77">
                  <c:v>45.9</c:v>
                </c:pt>
                <c:pt idx="78">
                  <c:v>44.4</c:v>
                </c:pt>
                <c:pt idx="79">
                  <c:v>44.2</c:v>
                </c:pt>
                <c:pt idx="80">
                  <c:v>43.9</c:v>
                </c:pt>
                <c:pt idx="81">
                  <c:v>43.7</c:v>
                </c:pt>
                <c:pt idx="82">
                  <c:v>43.6</c:v>
                </c:pt>
                <c:pt idx="83">
                  <c:v>43.5</c:v>
                </c:pt>
                <c:pt idx="84">
                  <c:v>43.3</c:v>
                </c:pt>
                <c:pt idx="85">
                  <c:v>41.8</c:v>
                </c:pt>
                <c:pt idx="86">
                  <c:v>40.9</c:v>
                </c:pt>
                <c:pt idx="87">
                  <c:v>40.7</c:v>
                </c:pt>
                <c:pt idx="88">
                  <c:v>41.1</c:v>
                </c:pt>
                <c:pt idx="89">
                  <c:v>41.0</c:v>
                </c:pt>
                <c:pt idx="90">
                  <c:v>40.8</c:v>
                </c:pt>
                <c:pt idx="91">
                  <c:v>40.6</c:v>
                </c:pt>
                <c:pt idx="92">
                  <c:v>40.3</c:v>
                </c:pt>
                <c:pt idx="93">
                  <c:v>40.5</c:v>
                </c:pt>
                <c:pt idx="94">
                  <c:v>40.2</c:v>
                </c:pt>
                <c:pt idx="95">
                  <c:v>40.0</c:v>
                </c:pt>
                <c:pt idx="96">
                  <c:v>39.9</c:v>
                </c:pt>
                <c:pt idx="97">
                  <c:v>39.6</c:v>
                </c:pt>
                <c:pt idx="98">
                  <c:v>39.6</c:v>
                </c:pt>
                <c:pt idx="99">
                  <c:v>40.0</c:v>
                </c:pt>
                <c:pt idx="100">
                  <c:v>39.7</c:v>
                </c:pt>
                <c:pt idx="101">
                  <c:v>39.6</c:v>
                </c:pt>
                <c:pt idx="102">
                  <c:v>39.5</c:v>
                </c:pt>
                <c:pt idx="103">
                  <c:v>39.3</c:v>
                </c:pt>
                <c:pt idx="104">
                  <c:v>39.2</c:v>
                </c:pt>
                <c:pt idx="105">
                  <c:v>39.1</c:v>
                </c:pt>
                <c:pt idx="106">
                  <c:v>38.9</c:v>
                </c:pt>
                <c:pt idx="107">
                  <c:v>38.5</c:v>
                </c:pt>
                <c:pt idx="108">
                  <c:v>38.4</c:v>
                </c:pt>
                <c:pt idx="109">
                  <c:v>38.3</c:v>
                </c:pt>
                <c:pt idx="110">
                  <c:v>38.2</c:v>
                </c:pt>
                <c:pt idx="111">
                  <c:v>38.1</c:v>
                </c:pt>
                <c:pt idx="112">
                  <c:v>38.0</c:v>
                </c:pt>
                <c:pt idx="113">
                  <c:v>36.5</c:v>
                </c:pt>
                <c:pt idx="114">
                  <c:v>36.5</c:v>
                </c:pt>
                <c:pt idx="115">
                  <c:v>35.6</c:v>
                </c:pt>
                <c:pt idx="116">
                  <c:v>35.2</c:v>
                </c:pt>
                <c:pt idx="117">
                  <c:v>35.3</c:v>
                </c:pt>
                <c:pt idx="118">
                  <c:v>35.1</c:v>
                </c:pt>
                <c:pt idx="119">
                  <c:v>35.0</c:v>
                </c:pt>
                <c:pt idx="120">
                  <c:v>35.0</c:v>
                </c:pt>
                <c:pt idx="121">
                  <c:v>34.9</c:v>
                </c:pt>
                <c:pt idx="122">
                  <c:v>35.0</c:v>
                </c:pt>
                <c:pt idx="123">
                  <c:v>34.9</c:v>
                </c:pt>
                <c:pt idx="124">
                  <c:v>34.6</c:v>
                </c:pt>
                <c:pt idx="125">
                  <c:v>34.5</c:v>
                </c:pt>
                <c:pt idx="126">
                  <c:v>33.2</c:v>
                </c:pt>
                <c:pt idx="127">
                  <c:v>32.1</c:v>
                </c:pt>
                <c:pt idx="128">
                  <c:v>32.0</c:v>
                </c:pt>
                <c:pt idx="129">
                  <c:v>30.0</c:v>
                </c:pt>
                <c:pt idx="130">
                  <c:v>27.2</c:v>
                </c:pt>
                <c:pt idx="131">
                  <c:v>27.8</c:v>
                </c:pt>
                <c:pt idx="132">
                  <c:v>28.9</c:v>
                </c:pt>
                <c:pt idx="133">
                  <c:v>30.7</c:v>
                </c:pt>
                <c:pt idx="134">
                  <c:v>31.2</c:v>
                </c:pt>
                <c:pt idx="135">
                  <c:v>31.4</c:v>
                </c:pt>
                <c:pt idx="136">
                  <c:v>26.1</c:v>
                </c:pt>
                <c:pt idx="137">
                  <c:v>26.5</c:v>
                </c:pt>
                <c:pt idx="138">
                  <c:v>26.4</c:v>
                </c:pt>
                <c:pt idx="139">
                  <c:v>26.1</c:v>
                </c:pt>
                <c:pt idx="140">
                  <c:v>21.0</c:v>
                </c:pt>
                <c:pt idx="141">
                  <c:v>25.3</c:v>
                </c:pt>
                <c:pt idx="142">
                  <c:v>25.1</c:v>
                </c:pt>
                <c:pt idx="143">
                  <c:v>25.1</c:v>
                </c:pt>
                <c:pt idx="144">
                  <c:v>24.9</c:v>
                </c:pt>
                <c:pt idx="145">
                  <c:v>24.7</c:v>
                </c:pt>
                <c:pt idx="146">
                  <c:v>24.4</c:v>
                </c:pt>
                <c:pt idx="147">
                  <c:v>24.2</c:v>
                </c:pt>
                <c:pt idx="148">
                  <c:v>24.0</c:v>
                </c:pt>
                <c:pt idx="149">
                  <c:v>23.9</c:v>
                </c:pt>
                <c:pt idx="150">
                  <c:v>23.8</c:v>
                </c:pt>
                <c:pt idx="151">
                  <c:v>23.7</c:v>
                </c:pt>
                <c:pt idx="152">
                  <c:v>23.6</c:v>
                </c:pt>
                <c:pt idx="153">
                  <c:v>23.5</c:v>
                </c:pt>
                <c:pt idx="154">
                  <c:v>23.4</c:v>
                </c:pt>
                <c:pt idx="155">
                  <c:v>23.4</c:v>
                </c:pt>
                <c:pt idx="156">
                  <c:v>23.3</c:v>
                </c:pt>
                <c:pt idx="157">
                  <c:v>22.7</c:v>
                </c:pt>
                <c:pt idx="158">
                  <c:v>22.5</c:v>
                </c:pt>
                <c:pt idx="159">
                  <c:v>22.4</c:v>
                </c:pt>
                <c:pt idx="160">
                  <c:v>22.3</c:v>
                </c:pt>
                <c:pt idx="161">
                  <c:v>22.2</c:v>
                </c:pt>
                <c:pt idx="162">
                  <c:v>22.1</c:v>
                </c:pt>
                <c:pt idx="163">
                  <c:v>22.1</c:v>
                </c:pt>
                <c:pt idx="164">
                  <c:v>21.5</c:v>
                </c:pt>
                <c:pt idx="165">
                  <c:v>18.6</c:v>
                </c:pt>
                <c:pt idx="166">
                  <c:v>21.4</c:v>
                </c:pt>
                <c:pt idx="167">
                  <c:v>21.2</c:v>
                </c:pt>
                <c:pt idx="168">
                  <c:v>21.2</c:v>
                </c:pt>
                <c:pt idx="169">
                  <c:v>21.1</c:v>
                </c:pt>
                <c:pt idx="170">
                  <c:v>21.0</c:v>
                </c:pt>
                <c:pt idx="171">
                  <c:v>20.1</c:v>
                </c:pt>
                <c:pt idx="172">
                  <c:v>19.9</c:v>
                </c:pt>
                <c:pt idx="173">
                  <c:v>19.3</c:v>
                </c:pt>
                <c:pt idx="174">
                  <c:v>19.7</c:v>
                </c:pt>
                <c:pt idx="175">
                  <c:v>18.2</c:v>
                </c:pt>
                <c:pt idx="176">
                  <c:v>19.2</c:v>
                </c:pt>
                <c:pt idx="177">
                  <c:v>19.4</c:v>
                </c:pt>
                <c:pt idx="178">
                  <c:v>19.1</c:v>
                </c:pt>
                <c:pt idx="179">
                  <c:v>17.8</c:v>
                </c:pt>
                <c:pt idx="180">
                  <c:v>16.2</c:v>
                </c:pt>
                <c:pt idx="181">
                  <c:v>16.1</c:v>
                </c:pt>
                <c:pt idx="182">
                  <c:v>15.1</c:v>
                </c:pt>
                <c:pt idx="183">
                  <c:v>14.8</c:v>
                </c:pt>
                <c:pt idx="184">
                  <c:v>14.6</c:v>
                </c:pt>
                <c:pt idx="185">
                  <c:v>14.3</c:v>
                </c:pt>
                <c:pt idx="186">
                  <c:v>13.8</c:v>
                </c:pt>
                <c:pt idx="187">
                  <c:v>13.4</c:v>
                </c:pt>
                <c:pt idx="188">
                  <c:v>12.7</c:v>
                </c:pt>
                <c:pt idx="189">
                  <c:v>11.6</c:v>
                </c:pt>
                <c:pt idx="190">
                  <c:v>11.0</c:v>
                </c:pt>
                <c:pt idx="191">
                  <c:v>10.5</c:v>
                </c:pt>
                <c:pt idx="192">
                  <c:v>9.2</c:v>
                </c:pt>
                <c:pt idx="193">
                  <c:v>8.6</c:v>
                </c:pt>
                <c:pt idx="194">
                  <c:v>7.9</c:v>
                </c:pt>
                <c:pt idx="195">
                  <c:v>7.0</c:v>
                </c:pt>
                <c:pt idx="196">
                  <c:v>6.8</c:v>
                </c:pt>
                <c:pt idx="197">
                  <c:v>0.0</c:v>
                </c:pt>
                <c:pt idx="198">
                  <c:v>5.3</c:v>
                </c:pt>
                <c:pt idx="199">
                  <c:v>4.9</c:v>
                </c:pt>
                <c:pt idx="200">
                  <c:v>5.0</c:v>
                </c:pt>
                <c:pt idx="201">
                  <c:v>4.4</c:v>
                </c:pt>
                <c:pt idx="202">
                  <c:v>5.5</c:v>
                </c:pt>
                <c:pt idx="203">
                  <c:v>4.0</c:v>
                </c:pt>
                <c:pt idx="204">
                  <c:v>4.2</c:v>
                </c:pt>
                <c:pt idx="205">
                  <c:v>5.7</c:v>
                </c:pt>
                <c:pt idx="206">
                  <c:v>3.6</c:v>
                </c:pt>
                <c:pt idx="207">
                  <c:v>3.9</c:v>
                </c:pt>
                <c:pt idx="208">
                  <c:v>5.9</c:v>
                </c:pt>
                <c:pt idx="209">
                  <c:v>5.2</c:v>
                </c:pt>
                <c:pt idx="210">
                  <c:v>1.1</c:v>
                </c:pt>
                <c:pt idx="211">
                  <c:v>3.2</c:v>
                </c:pt>
                <c:pt idx="212">
                  <c:v>3.6</c:v>
                </c:pt>
                <c:pt idx="213">
                  <c:v>4.3</c:v>
                </c:pt>
                <c:pt idx="214">
                  <c:v>5.0</c:v>
                </c:pt>
                <c:pt idx="215">
                  <c:v>3.7</c:v>
                </c:pt>
                <c:pt idx="216">
                  <c:v>2.2</c:v>
                </c:pt>
                <c:pt idx="217">
                  <c:v>2.0</c:v>
                </c:pt>
                <c:pt idx="218">
                  <c:v>2.9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Sheet1!$C$4:$C$222</c:f>
              <c:numCache>
                <c:formatCode>General</c:formatCode>
                <c:ptCount val="2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2.11</c:v>
                </c:pt>
                <c:pt idx="50">
                  <c:v>2.11</c:v>
                </c:pt>
                <c:pt idx="51">
                  <c:v>2.11</c:v>
                </c:pt>
                <c:pt idx="52">
                  <c:v>2.12</c:v>
                </c:pt>
                <c:pt idx="53">
                  <c:v>2.12</c:v>
                </c:pt>
                <c:pt idx="54">
                  <c:v>2.12</c:v>
                </c:pt>
                <c:pt idx="55">
                  <c:v>2.13</c:v>
                </c:pt>
                <c:pt idx="56">
                  <c:v>2.13</c:v>
                </c:pt>
                <c:pt idx="57">
                  <c:v>2.14</c:v>
                </c:pt>
                <c:pt idx="58">
                  <c:v>2.2</c:v>
                </c:pt>
                <c:pt idx="59">
                  <c:v>2.21</c:v>
                </c:pt>
                <c:pt idx="60">
                  <c:v>2.22</c:v>
                </c:pt>
                <c:pt idx="61">
                  <c:v>2.22</c:v>
                </c:pt>
                <c:pt idx="62">
                  <c:v>2.22</c:v>
                </c:pt>
                <c:pt idx="63">
                  <c:v>2.22</c:v>
                </c:pt>
                <c:pt idx="64">
                  <c:v>2.23</c:v>
                </c:pt>
                <c:pt idx="65">
                  <c:v>2.23</c:v>
                </c:pt>
                <c:pt idx="66">
                  <c:v>2.24</c:v>
                </c:pt>
                <c:pt idx="67">
                  <c:v>2.25</c:v>
                </c:pt>
                <c:pt idx="68">
                  <c:v>2.25</c:v>
                </c:pt>
                <c:pt idx="69">
                  <c:v>2.26</c:v>
                </c:pt>
                <c:pt idx="70">
                  <c:v>2.26</c:v>
                </c:pt>
                <c:pt idx="71">
                  <c:v>2.27</c:v>
                </c:pt>
                <c:pt idx="72">
                  <c:v>2.27</c:v>
                </c:pt>
                <c:pt idx="73">
                  <c:v>2.275</c:v>
                </c:pt>
                <c:pt idx="74">
                  <c:v>2.28</c:v>
                </c:pt>
                <c:pt idx="75">
                  <c:v>2.29</c:v>
                </c:pt>
                <c:pt idx="76">
                  <c:v>2.295</c:v>
                </c:pt>
                <c:pt idx="77">
                  <c:v>2.3</c:v>
                </c:pt>
                <c:pt idx="78">
                  <c:v>2.33</c:v>
                </c:pt>
                <c:pt idx="79">
                  <c:v>2.36</c:v>
                </c:pt>
                <c:pt idx="80">
                  <c:v>2.39</c:v>
                </c:pt>
                <c:pt idx="81">
                  <c:v>2.39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2.44</c:v>
                </c:pt>
                <c:pt idx="86">
                  <c:v>2.47</c:v>
                </c:pt>
                <c:pt idx="87">
                  <c:v>2.51</c:v>
                </c:pt>
                <c:pt idx="88">
                  <c:v>2.53</c:v>
                </c:pt>
                <c:pt idx="89">
                  <c:v>2.54</c:v>
                </c:pt>
                <c:pt idx="90">
                  <c:v>2.54</c:v>
                </c:pt>
                <c:pt idx="91">
                  <c:v>2.55</c:v>
                </c:pt>
                <c:pt idx="92">
                  <c:v>2.56</c:v>
                </c:pt>
                <c:pt idx="93">
                  <c:v>2.57</c:v>
                </c:pt>
                <c:pt idx="94">
                  <c:v>2.57</c:v>
                </c:pt>
                <c:pt idx="95">
                  <c:v>2.58</c:v>
                </c:pt>
                <c:pt idx="96">
                  <c:v>2.58</c:v>
                </c:pt>
                <c:pt idx="97">
                  <c:v>2.59</c:v>
                </c:pt>
                <c:pt idx="98">
                  <c:v>2.59</c:v>
                </c:pt>
                <c:pt idx="99">
                  <c:v>2.6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2.62</c:v>
                </c:pt>
                <c:pt idx="104">
                  <c:v>2.62</c:v>
                </c:pt>
                <c:pt idx="105">
                  <c:v>2.63</c:v>
                </c:pt>
                <c:pt idx="106">
                  <c:v>2.635</c:v>
                </c:pt>
                <c:pt idx="107">
                  <c:v>2.65</c:v>
                </c:pt>
                <c:pt idx="108">
                  <c:v>2.66</c:v>
                </c:pt>
                <c:pt idx="109">
                  <c:v>2.66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2.69</c:v>
                </c:pt>
                <c:pt idx="114">
                  <c:v>2.71</c:v>
                </c:pt>
                <c:pt idx="115">
                  <c:v>2.76</c:v>
                </c:pt>
                <c:pt idx="116">
                  <c:v>2.8</c:v>
                </c:pt>
                <c:pt idx="117">
                  <c:v>2.81</c:v>
                </c:pt>
                <c:pt idx="118">
                  <c:v>2.82</c:v>
                </c:pt>
                <c:pt idx="119">
                  <c:v>2.83</c:v>
                </c:pt>
                <c:pt idx="120">
                  <c:v>2.83</c:v>
                </c:pt>
                <c:pt idx="121">
                  <c:v>2.83</c:v>
                </c:pt>
                <c:pt idx="122">
                  <c:v>2.83</c:v>
                </c:pt>
                <c:pt idx="123">
                  <c:v>2.84</c:v>
                </c:pt>
                <c:pt idx="124">
                  <c:v>2.84</c:v>
                </c:pt>
                <c:pt idx="125">
                  <c:v>2.85</c:v>
                </c:pt>
                <c:pt idx="126">
                  <c:v>2.89</c:v>
                </c:pt>
                <c:pt idx="127">
                  <c:v>2.91</c:v>
                </c:pt>
                <c:pt idx="128">
                  <c:v>2.95</c:v>
                </c:pt>
                <c:pt idx="129">
                  <c:v>2.995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3.23</c:v>
                </c:pt>
                <c:pt idx="137">
                  <c:v>3.25</c:v>
                </c:pt>
                <c:pt idx="138">
                  <c:v>3.26</c:v>
                </c:pt>
                <c:pt idx="139">
                  <c:v>3.28</c:v>
                </c:pt>
                <c:pt idx="140">
                  <c:v>3.33</c:v>
                </c:pt>
                <c:pt idx="141">
                  <c:v>3.33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3.36</c:v>
                </c:pt>
                <c:pt idx="146">
                  <c:v>3.37</c:v>
                </c:pt>
                <c:pt idx="147">
                  <c:v>3.38</c:v>
                </c:pt>
                <c:pt idx="148">
                  <c:v>3.38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3.395</c:v>
                </c:pt>
                <c:pt idx="153">
                  <c:v>3.395</c:v>
                </c:pt>
                <c:pt idx="154">
                  <c:v>3.4</c:v>
                </c:pt>
                <c:pt idx="155">
                  <c:v>3.4</c:v>
                </c:pt>
                <c:pt idx="156">
                  <c:v>3.41</c:v>
                </c:pt>
                <c:pt idx="157">
                  <c:v>3.44</c:v>
                </c:pt>
                <c:pt idx="158">
                  <c:v>3.45</c:v>
                </c:pt>
                <c:pt idx="159">
                  <c:v>3.46</c:v>
                </c:pt>
                <c:pt idx="160">
                  <c:v>3.47</c:v>
                </c:pt>
                <c:pt idx="161">
                  <c:v>3.47</c:v>
                </c:pt>
                <c:pt idx="162">
                  <c:v>3.47</c:v>
                </c:pt>
                <c:pt idx="163">
                  <c:v>3.47</c:v>
                </c:pt>
                <c:pt idx="164">
                  <c:v>3.49</c:v>
                </c:pt>
                <c:pt idx="165">
                  <c:v>3.5</c:v>
                </c:pt>
                <c:pt idx="166">
                  <c:v>3.5</c:v>
                </c:pt>
                <c:pt idx="167">
                  <c:v>3.51</c:v>
                </c:pt>
                <c:pt idx="168">
                  <c:v>3.51</c:v>
                </c:pt>
                <c:pt idx="169">
                  <c:v>3.52</c:v>
                </c:pt>
                <c:pt idx="170">
                  <c:v>3.52</c:v>
                </c:pt>
                <c:pt idx="171">
                  <c:v>3.56</c:v>
                </c:pt>
                <c:pt idx="172">
                  <c:v>3.57</c:v>
                </c:pt>
                <c:pt idx="173">
                  <c:v>3.575</c:v>
                </c:pt>
                <c:pt idx="174">
                  <c:v>3.58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3.605</c:v>
                </c:pt>
                <c:pt idx="179">
                  <c:v>3.66</c:v>
                </c:pt>
                <c:pt idx="180">
                  <c:v>3.725</c:v>
                </c:pt>
                <c:pt idx="181">
                  <c:v>3.73</c:v>
                </c:pt>
                <c:pt idx="182">
                  <c:v>3.75</c:v>
                </c:pt>
                <c:pt idx="183">
                  <c:v>3.79</c:v>
                </c:pt>
                <c:pt idx="184">
                  <c:v>3.8</c:v>
                </c:pt>
                <c:pt idx="185">
                  <c:v>3.81</c:v>
                </c:pt>
                <c:pt idx="186">
                  <c:v>3.84</c:v>
                </c:pt>
                <c:pt idx="187">
                  <c:v>3.86</c:v>
                </c:pt>
                <c:pt idx="188">
                  <c:v>3.89</c:v>
                </c:pt>
                <c:pt idx="189">
                  <c:v>3.93</c:v>
                </c:pt>
                <c:pt idx="190">
                  <c:v>3.94</c:v>
                </c:pt>
                <c:pt idx="191">
                  <c:v>3.96</c:v>
                </c:pt>
                <c:pt idx="192">
                  <c:v>4.03</c:v>
                </c:pt>
                <c:pt idx="193">
                  <c:v>4.05</c:v>
                </c:pt>
                <c:pt idx="194">
                  <c:v>4.08</c:v>
                </c:pt>
                <c:pt idx="195">
                  <c:v>4.12</c:v>
                </c:pt>
                <c:pt idx="196">
                  <c:v>4.13</c:v>
                </c:pt>
                <c:pt idx="197">
                  <c:v>4.14</c:v>
                </c:pt>
                <c:pt idx="198">
                  <c:v>4.2</c:v>
                </c:pt>
                <c:pt idx="199">
                  <c:v>4.21</c:v>
                </c:pt>
                <c:pt idx="200">
                  <c:v>4.21</c:v>
                </c:pt>
                <c:pt idx="201">
                  <c:v>4.23</c:v>
                </c:pt>
                <c:pt idx="202">
                  <c:v>4.24</c:v>
                </c:pt>
                <c:pt idx="203">
                  <c:v>4.24</c:v>
                </c:pt>
                <c:pt idx="204">
                  <c:v>4.24</c:v>
                </c:pt>
                <c:pt idx="205">
                  <c:v>4.25</c:v>
                </c:pt>
                <c:pt idx="206">
                  <c:v>4.25</c:v>
                </c:pt>
                <c:pt idx="207">
                  <c:v>4.25</c:v>
                </c:pt>
                <c:pt idx="208">
                  <c:v>4.26</c:v>
                </c:pt>
                <c:pt idx="209">
                  <c:v>4.27</c:v>
                </c:pt>
                <c:pt idx="210">
                  <c:v>4.27</c:v>
                </c:pt>
                <c:pt idx="211">
                  <c:v>4.27</c:v>
                </c:pt>
                <c:pt idx="212">
                  <c:v>4.27</c:v>
                </c:pt>
                <c:pt idx="213">
                  <c:v>4.28</c:v>
                </c:pt>
                <c:pt idx="214">
                  <c:v>4.28</c:v>
                </c:pt>
                <c:pt idx="215">
                  <c:v>4.28</c:v>
                </c:pt>
                <c:pt idx="216">
                  <c:v>4.28</c:v>
                </c:pt>
                <c:pt idx="217">
                  <c:v>4.3</c:v>
                </c:pt>
                <c:pt idx="218">
                  <c:v>4.3</c:v>
                </c:pt>
              </c:numCache>
            </c:numRef>
          </c:xVal>
          <c:yVal>
            <c:numRef>
              <c:f>Sheet1!$G$4:$G$222</c:f>
              <c:numCache>
                <c:formatCode>General</c:formatCode>
                <c:ptCount val="219"/>
                <c:pt idx="59">
                  <c:v>48.3</c:v>
                </c:pt>
                <c:pt idx="213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62144"/>
        <c:axId val="1528264624"/>
      </c:scatterChart>
      <c:valAx>
        <c:axId val="1528262144"/>
        <c:scaling>
          <c:orientation val="minMax"/>
          <c:max val="4.5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64624"/>
        <c:crosses val="autoZero"/>
        <c:crossBetween val="midCat"/>
        <c:majorUnit val="0.1"/>
        <c:minorUnit val="0.05"/>
      </c:valAx>
      <c:valAx>
        <c:axId val="1528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62144"/>
        <c:crosses val="autoZero"/>
        <c:crossBetween val="midCat"/>
      </c:valAx>
      <c:valAx>
        <c:axId val="15282676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34752"/>
        <c:crosses val="max"/>
        <c:crossBetween val="between"/>
      </c:valAx>
      <c:catAx>
        <c:axId val="15336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826761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Sheet1!$B$4:$B$222</c:f>
              <c:numCache>
                <c:formatCode>[$-F400]h:mm:ss\ AM/PM</c:formatCode>
                <c:ptCount val="219"/>
                <c:pt idx="0">
                  <c:v>42739.67799363426</c:v>
                </c:pt>
                <c:pt idx="1">
                  <c:v>42739.67809837962</c:v>
                </c:pt>
                <c:pt idx="2">
                  <c:v>42739.67943587963</c:v>
                </c:pt>
                <c:pt idx="3">
                  <c:v>42739.67945844907</c:v>
                </c:pt>
                <c:pt idx="4">
                  <c:v>42739.67966076389</c:v>
                </c:pt>
                <c:pt idx="5">
                  <c:v>42739.67991435185</c:v>
                </c:pt>
                <c:pt idx="6">
                  <c:v>42739.68071018519</c:v>
                </c:pt>
                <c:pt idx="7">
                  <c:v>42739.68250787037</c:v>
                </c:pt>
                <c:pt idx="8">
                  <c:v>42739.68288310185</c:v>
                </c:pt>
                <c:pt idx="9">
                  <c:v>42739.68430972222</c:v>
                </c:pt>
                <c:pt idx="10">
                  <c:v>42739.68453969907</c:v>
                </c:pt>
                <c:pt idx="11">
                  <c:v>42739.69596435185</c:v>
                </c:pt>
                <c:pt idx="12">
                  <c:v>42739.69613993056</c:v>
                </c:pt>
                <c:pt idx="13">
                  <c:v>42739.69650625</c:v>
                </c:pt>
                <c:pt idx="14">
                  <c:v>42739.69656099537</c:v>
                </c:pt>
                <c:pt idx="15">
                  <c:v>42739.69662511574</c:v>
                </c:pt>
                <c:pt idx="16">
                  <c:v>42739.69669641204</c:v>
                </c:pt>
                <c:pt idx="17">
                  <c:v>42739.70171134259</c:v>
                </c:pt>
                <c:pt idx="18">
                  <c:v>42739.70640138889</c:v>
                </c:pt>
                <c:pt idx="19">
                  <c:v>42739.70671064815</c:v>
                </c:pt>
                <c:pt idx="20">
                  <c:v>42739.70933032407</c:v>
                </c:pt>
                <c:pt idx="21">
                  <c:v>42739.70962951389</c:v>
                </c:pt>
                <c:pt idx="22">
                  <c:v>42739.71183067129</c:v>
                </c:pt>
                <c:pt idx="23">
                  <c:v>42739.71251886574</c:v>
                </c:pt>
                <c:pt idx="24">
                  <c:v>42739.71268368055</c:v>
                </c:pt>
                <c:pt idx="25">
                  <c:v>42739.71299050926</c:v>
                </c:pt>
                <c:pt idx="26">
                  <c:v>42739.71324050926</c:v>
                </c:pt>
                <c:pt idx="27">
                  <c:v>42739.71349826389</c:v>
                </c:pt>
                <c:pt idx="28">
                  <c:v>42739.71362326389</c:v>
                </c:pt>
                <c:pt idx="29">
                  <c:v>42739.71393368056</c:v>
                </c:pt>
                <c:pt idx="30">
                  <c:v>42739.71420694444</c:v>
                </c:pt>
                <c:pt idx="31">
                  <c:v>42739.71428159723</c:v>
                </c:pt>
                <c:pt idx="32">
                  <c:v>42739.71490775463</c:v>
                </c:pt>
                <c:pt idx="33">
                  <c:v>42739.71725034722</c:v>
                </c:pt>
                <c:pt idx="34">
                  <c:v>42739.71770856481</c:v>
                </c:pt>
                <c:pt idx="35">
                  <c:v>42739.71792777778</c:v>
                </c:pt>
                <c:pt idx="36">
                  <c:v>42739.72557569444</c:v>
                </c:pt>
                <c:pt idx="37">
                  <c:v>42739.72578414352</c:v>
                </c:pt>
                <c:pt idx="38">
                  <c:v>42739.72643819445</c:v>
                </c:pt>
                <c:pt idx="39">
                  <c:v>42739.76409351852</c:v>
                </c:pt>
                <c:pt idx="40">
                  <c:v>42739.77228993056</c:v>
                </c:pt>
                <c:pt idx="41">
                  <c:v>42739.8577625</c:v>
                </c:pt>
                <c:pt idx="42">
                  <c:v>42739.85822696758</c:v>
                </c:pt>
                <c:pt idx="43">
                  <c:v>42739.91037569444</c:v>
                </c:pt>
                <c:pt idx="44">
                  <c:v>42739.91046805555</c:v>
                </c:pt>
                <c:pt idx="45">
                  <c:v>42739.91136701389</c:v>
                </c:pt>
                <c:pt idx="46">
                  <c:v>42739.91149236111</c:v>
                </c:pt>
                <c:pt idx="47">
                  <c:v>42739.91160775463</c:v>
                </c:pt>
                <c:pt idx="48">
                  <c:v>42739.91177916666</c:v>
                </c:pt>
                <c:pt idx="49">
                  <c:v>42739.91111979166</c:v>
                </c:pt>
                <c:pt idx="50">
                  <c:v>42739.911228125</c:v>
                </c:pt>
                <c:pt idx="51">
                  <c:v>42739.9121488426</c:v>
                </c:pt>
                <c:pt idx="52">
                  <c:v>42739.91099305555</c:v>
                </c:pt>
                <c:pt idx="53">
                  <c:v>42739.91222060185</c:v>
                </c:pt>
                <c:pt idx="54">
                  <c:v>42739.9126462963</c:v>
                </c:pt>
                <c:pt idx="55">
                  <c:v>42739.91288692129</c:v>
                </c:pt>
                <c:pt idx="56">
                  <c:v>42739.91308611111</c:v>
                </c:pt>
                <c:pt idx="57">
                  <c:v>42739.910871875</c:v>
                </c:pt>
                <c:pt idx="58">
                  <c:v>42739.91069780092</c:v>
                </c:pt>
                <c:pt idx="59">
                  <c:v>42739.91340474537</c:v>
                </c:pt>
                <c:pt idx="60">
                  <c:v>42739.91507268519</c:v>
                </c:pt>
                <c:pt idx="61">
                  <c:v>42739.91518263889</c:v>
                </c:pt>
                <c:pt idx="62">
                  <c:v>42739.91538055555</c:v>
                </c:pt>
                <c:pt idx="63">
                  <c:v>42739.91553587962</c:v>
                </c:pt>
                <c:pt idx="64">
                  <c:v>42739.91572650463</c:v>
                </c:pt>
                <c:pt idx="65">
                  <c:v>42739.91631782407</c:v>
                </c:pt>
                <c:pt idx="66">
                  <c:v>42739.91689664351</c:v>
                </c:pt>
                <c:pt idx="67">
                  <c:v>42739.917003125</c:v>
                </c:pt>
                <c:pt idx="68">
                  <c:v>42739.91726296296</c:v>
                </c:pt>
                <c:pt idx="69">
                  <c:v>42739.91055150463</c:v>
                </c:pt>
                <c:pt idx="70">
                  <c:v>42739.917709375</c:v>
                </c:pt>
                <c:pt idx="71">
                  <c:v>42739.91077511574</c:v>
                </c:pt>
                <c:pt idx="72">
                  <c:v>42739.91806215277</c:v>
                </c:pt>
                <c:pt idx="73">
                  <c:v>42739.91840439815</c:v>
                </c:pt>
                <c:pt idx="74">
                  <c:v>42739.91875543981</c:v>
                </c:pt>
                <c:pt idx="75">
                  <c:v>42739.91910659722</c:v>
                </c:pt>
                <c:pt idx="76">
                  <c:v>42739.9195517361</c:v>
                </c:pt>
                <c:pt idx="77">
                  <c:v>42739.9197994213</c:v>
                </c:pt>
                <c:pt idx="78">
                  <c:v>42739.92064340278</c:v>
                </c:pt>
                <c:pt idx="79">
                  <c:v>42739.92083726851</c:v>
                </c:pt>
                <c:pt idx="80">
                  <c:v>42739.92118831018</c:v>
                </c:pt>
                <c:pt idx="81">
                  <c:v>42739.92153483797</c:v>
                </c:pt>
                <c:pt idx="82">
                  <c:v>42739.92187939814</c:v>
                </c:pt>
                <c:pt idx="83">
                  <c:v>42739.92223020833</c:v>
                </c:pt>
                <c:pt idx="84">
                  <c:v>42739.922578125</c:v>
                </c:pt>
                <c:pt idx="85">
                  <c:v>42739.92305462963</c:v>
                </c:pt>
                <c:pt idx="86">
                  <c:v>42739.92327395833</c:v>
                </c:pt>
                <c:pt idx="87">
                  <c:v>42739.92361053241</c:v>
                </c:pt>
                <c:pt idx="88">
                  <c:v>42739.92420543981</c:v>
                </c:pt>
                <c:pt idx="89">
                  <c:v>42739.924309375</c:v>
                </c:pt>
                <c:pt idx="90">
                  <c:v>42739.92464675926</c:v>
                </c:pt>
                <c:pt idx="91">
                  <c:v>42739.9249951389</c:v>
                </c:pt>
                <c:pt idx="92">
                  <c:v>42739.92569571759</c:v>
                </c:pt>
                <c:pt idx="93">
                  <c:v>42739.92603854166</c:v>
                </c:pt>
                <c:pt idx="94">
                  <c:v>42739.92639849537</c:v>
                </c:pt>
                <c:pt idx="95">
                  <c:v>42739.92680520833</c:v>
                </c:pt>
                <c:pt idx="96">
                  <c:v>42739.92708726852</c:v>
                </c:pt>
                <c:pt idx="97">
                  <c:v>42739.92757256945</c:v>
                </c:pt>
                <c:pt idx="98">
                  <c:v>42739.92777407407</c:v>
                </c:pt>
                <c:pt idx="99">
                  <c:v>42739.92824340277</c:v>
                </c:pt>
                <c:pt idx="100">
                  <c:v>42739.92881828703</c:v>
                </c:pt>
                <c:pt idx="101">
                  <c:v>42739.9291619213</c:v>
                </c:pt>
                <c:pt idx="102">
                  <c:v>42739.92951284722</c:v>
                </c:pt>
                <c:pt idx="103">
                  <c:v>42739.9298875</c:v>
                </c:pt>
                <c:pt idx="104">
                  <c:v>42739.93022025463</c:v>
                </c:pt>
                <c:pt idx="105">
                  <c:v>42739.9305619213</c:v>
                </c:pt>
                <c:pt idx="106">
                  <c:v>42739.93124548611</c:v>
                </c:pt>
                <c:pt idx="107">
                  <c:v>42739.9326363426</c:v>
                </c:pt>
                <c:pt idx="108">
                  <c:v>42739.93310208333</c:v>
                </c:pt>
                <c:pt idx="109">
                  <c:v>42739.93333032407</c:v>
                </c:pt>
                <c:pt idx="110">
                  <c:v>42739.93370891204</c:v>
                </c:pt>
                <c:pt idx="111">
                  <c:v>42739.9341644676</c:v>
                </c:pt>
                <c:pt idx="112">
                  <c:v>42739.93437881945</c:v>
                </c:pt>
                <c:pt idx="113">
                  <c:v>42739.93491712962</c:v>
                </c:pt>
                <c:pt idx="114">
                  <c:v>42739.9350701389</c:v>
                </c:pt>
                <c:pt idx="115">
                  <c:v>42739.93540474537</c:v>
                </c:pt>
                <c:pt idx="116">
                  <c:v>42739.93576087963</c:v>
                </c:pt>
                <c:pt idx="117">
                  <c:v>42739.93610717592</c:v>
                </c:pt>
                <c:pt idx="118">
                  <c:v>42739.93658043981</c:v>
                </c:pt>
                <c:pt idx="119">
                  <c:v>42739.93678969907</c:v>
                </c:pt>
                <c:pt idx="120">
                  <c:v>42739.93716030093</c:v>
                </c:pt>
                <c:pt idx="121">
                  <c:v>42739.93749768518</c:v>
                </c:pt>
                <c:pt idx="122">
                  <c:v>42739.93784571759</c:v>
                </c:pt>
                <c:pt idx="123">
                  <c:v>42739.93819722222</c:v>
                </c:pt>
                <c:pt idx="124">
                  <c:v>42739.93888993055</c:v>
                </c:pt>
                <c:pt idx="125">
                  <c:v>42739.93924363426</c:v>
                </c:pt>
                <c:pt idx="126">
                  <c:v>42739.94002997685</c:v>
                </c:pt>
                <c:pt idx="127">
                  <c:v>42739.94026574074</c:v>
                </c:pt>
                <c:pt idx="128">
                  <c:v>42739.940775</c:v>
                </c:pt>
                <c:pt idx="129">
                  <c:v>42739.94270671297</c:v>
                </c:pt>
                <c:pt idx="130">
                  <c:v>42739.94172939814</c:v>
                </c:pt>
                <c:pt idx="131">
                  <c:v>42739.94196793981</c:v>
                </c:pt>
                <c:pt idx="132">
                  <c:v>42739.94221296296</c:v>
                </c:pt>
                <c:pt idx="133">
                  <c:v>42739.94304780092</c:v>
                </c:pt>
                <c:pt idx="134">
                  <c:v>42739.94375810185</c:v>
                </c:pt>
                <c:pt idx="135">
                  <c:v>42739.94410150463</c:v>
                </c:pt>
                <c:pt idx="136">
                  <c:v>42739.67622453703</c:v>
                </c:pt>
                <c:pt idx="137">
                  <c:v>42739.99416319445</c:v>
                </c:pt>
                <c:pt idx="138">
                  <c:v>42739.99517395833</c:v>
                </c:pt>
                <c:pt idx="139">
                  <c:v>42739.99594722223</c:v>
                </c:pt>
                <c:pt idx="140">
                  <c:v>42739.67648368055</c:v>
                </c:pt>
                <c:pt idx="141">
                  <c:v>42739.99624988426</c:v>
                </c:pt>
                <c:pt idx="142">
                  <c:v>42739.99670277777</c:v>
                </c:pt>
                <c:pt idx="143">
                  <c:v>42739.99730798611</c:v>
                </c:pt>
                <c:pt idx="144">
                  <c:v>42739.99773182871</c:v>
                </c:pt>
                <c:pt idx="145">
                  <c:v>42739.99792199074</c:v>
                </c:pt>
                <c:pt idx="146">
                  <c:v>42739.9982599537</c:v>
                </c:pt>
                <c:pt idx="147">
                  <c:v>42739.99863854166</c:v>
                </c:pt>
                <c:pt idx="148">
                  <c:v>42739.99895266203</c:v>
                </c:pt>
                <c:pt idx="149">
                  <c:v>42739.9992951389</c:v>
                </c:pt>
                <c:pt idx="150">
                  <c:v>42739.9996494213</c:v>
                </c:pt>
                <c:pt idx="151">
                  <c:v>42739.99999918981</c:v>
                </c:pt>
                <c:pt idx="152">
                  <c:v>42740.00035381944</c:v>
                </c:pt>
                <c:pt idx="153">
                  <c:v>42740.00067256945</c:v>
                </c:pt>
                <c:pt idx="154">
                  <c:v>42740.00162847222</c:v>
                </c:pt>
                <c:pt idx="155">
                  <c:v>42740.0025079861</c:v>
                </c:pt>
                <c:pt idx="156">
                  <c:v>42740.00296076389</c:v>
                </c:pt>
                <c:pt idx="157">
                  <c:v>42740.00328946759</c:v>
                </c:pt>
                <c:pt idx="158">
                  <c:v>42740.00346944445</c:v>
                </c:pt>
                <c:pt idx="159">
                  <c:v>42740.0038144676</c:v>
                </c:pt>
                <c:pt idx="160">
                  <c:v>42740.00416122685</c:v>
                </c:pt>
                <c:pt idx="161">
                  <c:v>42740.00451655092</c:v>
                </c:pt>
                <c:pt idx="162">
                  <c:v>42740.00552534722</c:v>
                </c:pt>
                <c:pt idx="163">
                  <c:v>42740.0062454861</c:v>
                </c:pt>
                <c:pt idx="164">
                  <c:v>42740.00714293982</c:v>
                </c:pt>
                <c:pt idx="165">
                  <c:v>42739.67854849537</c:v>
                </c:pt>
                <c:pt idx="166">
                  <c:v>42740.00726828704</c:v>
                </c:pt>
                <c:pt idx="167">
                  <c:v>42740.00763784722</c:v>
                </c:pt>
                <c:pt idx="168">
                  <c:v>42740.00798090278</c:v>
                </c:pt>
                <c:pt idx="169">
                  <c:v>42740.00842291667</c:v>
                </c:pt>
                <c:pt idx="170">
                  <c:v>42740.02070208333</c:v>
                </c:pt>
                <c:pt idx="171">
                  <c:v>42739.88948703703</c:v>
                </c:pt>
                <c:pt idx="172">
                  <c:v>42739.88059641204</c:v>
                </c:pt>
                <c:pt idx="173">
                  <c:v>42740.1041875</c:v>
                </c:pt>
                <c:pt idx="174">
                  <c:v>42739.88031782407</c:v>
                </c:pt>
                <c:pt idx="175">
                  <c:v>42739.67860219907</c:v>
                </c:pt>
                <c:pt idx="176">
                  <c:v>42739.67980219907</c:v>
                </c:pt>
                <c:pt idx="177">
                  <c:v>42739.68014722222</c:v>
                </c:pt>
                <c:pt idx="178">
                  <c:v>42739.82586006945</c:v>
                </c:pt>
                <c:pt idx="179">
                  <c:v>42739.79007106482</c:v>
                </c:pt>
                <c:pt idx="180">
                  <c:v>42739.78979328704</c:v>
                </c:pt>
                <c:pt idx="181">
                  <c:v>42739.77770509259</c:v>
                </c:pt>
                <c:pt idx="182">
                  <c:v>42739.7741380787</c:v>
                </c:pt>
                <c:pt idx="183">
                  <c:v>42739.7728130787</c:v>
                </c:pt>
                <c:pt idx="184">
                  <c:v>42739.76946412037</c:v>
                </c:pt>
                <c:pt idx="185">
                  <c:v>42739.76427523148</c:v>
                </c:pt>
                <c:pt idx="186">
                  <c:v>42739.76047488426</c:v>
                </c:pt>
                <c:pt idx="187">
                  <c:v>42739.7557087963</c:v>
                </c:pt>
                <c:pt idx="188">
                  <c:v>42739.7500287037</c:v>
                </c:pt>
                <c:pt idx="189">
                  <c:v>42739.74841331018</c:v>
                </c:pt>
                <c:pt idx="190">
                  <c:v>42739.746653125</c:v>
                </c:pt>
                <c:pt idx="191">
                  <c:v>42739.73799305555</c:v>
                </c:pt>
                <c:pt idx="192">
                  <c:v>42739.73508391203</c:v>
                </c:pt>
                <c:pt idx="193">
                  <c:v>42739.73124710648</c:v>
                </c:pt>
                <c:pt idx="194">
                  <c:v>42739.73116145833</c:v>
                </c:pt>
                <c:pt idx="195">
                  <c:v>42739.72570682871</c:v>
                </c:pt>
                <c:pt idx="196">
                  <c:v>42739.71853738425</c:v>
                </c:pt>
                <c:pt idx="197">
                  <c:v>42739.6826704861</c:v>
                </c:pt>
                <c:pt idx="198">
                  <c:v>42739.71830138888</c:v>
                </c:pt>
                <c:pt idx="199">
                  <c:v>42739.71716157407</c:v>
                </c:pt>
                <c:pt idx="200">
                  <c:v>42739.71754502315</c:v>
                </c:pt>
                <c:pt idx="201">
                  <c:v>42739.71454027777</c:v>
                </c:pt>
                <c:pt idx="202">
                  <c:v>42739.6921744213</c:v>
                </c:pt>
                <c:pt idx="203">
                  <c:v>42739.713375</c:v>
                </c:pt>
                <c:pt idx="204">
                  <c:v>42739.71408842592</c:v>
                </c:pt>
                <c:pt idx="205">
                  <c:v>42739.68691145833</c:v>
                </c:pt>
                <c:pt idx="206">
                  <c:v>42739.71231516204</c:v>
                </c:pt>
                <c:pt idx="207">
                  <c:v>42739.71288668981</c:v>
                </c:pt>
                <c:pt idx="208">
                  <c:v>42739.68595</c:v>
                </c:pt>
                <c:pt idx="209">
                  <c:v>42739.68578217593</c:v>
                </c:pt>
                <c:pt idx="210">
                  <c:v>42739.69605381945</c:v>
                </c:pt>
                <c:pt idx="211">
                  <c:v>42739.70689178241</c:v>
                </c:pt>
                <c:pt idx="212">
                  <c:v>42739.70717592593</c:v>
                </c:pt>
                <c:pt idx="213">
                  <c:v>42739.68436655093</c:v>
                </c:pt>
                <c:pt idx="214">
                  <c:v>42739.68524502315</c:v>
                </c:pt>
                <c:pt idx="215">
                  <c:v>42739.69757164352</c:v>
                </c:pt>
                <c:pt idx="216">
                  <c:v>42739.70753668981</c:v>
                </c:pt>
                <c:pt idx="217">
                  <c:v>42739.69624664352</c:v>
                </c:pt>
                <c:pt idx="218">
                  <c:v>42739.69749085648</c:v>
                </c:pt>
              </c:numCache>
            </c:numRef>
          </c:xVal>
          <c:yVal>
            <c:numRef>
              <c:f>Sheet1!$D$4:$D$222</c:f>
              <c:numCache>
                <c:formatCode>General</c:formatCode>
                <c:ptCount val="219"/>
                <c:pt idx="0">
                  <c:v>19.8</c:v>
                </c:pt>
                <c:pt idx="1">
                  <c:v>18.8</c:v>
                </c:pt>
                <c:pt idx="2">
                  <c:v>18.8</c:v>
                </c:pt>
                <c:pt idx="3">
                  <c:v>19.0</c:v>
                </c:pt>
                <c:pt idx="4">
                  <c:v>19.2</c:v>
                </c:pt>
                <c:pt idx="5">
                  <c:v>19.1</c:v>
                </c:pt>
                <c:pt idx="6">
                  <c:v>0.5</c:v>
                </c:pt>
                <c:pt idx="7">
                  <c:v>-0.1</c:v>
                </c:pt>
                <c:pt idx="8">
                  <c:v>3.9</c:v>
                </c:pt>
                <c:pt idx="9">
                  <c:v>4.1</c:v>
                </c:pt>
                <c:pt idx="10">
                  <c:v>4.9</c:v>
                </c:pt>
                <c:pt idx="11">
                  <c:v>1.1</c:v>
                </c:pt>
                <c:pt idx="12">
                  <c:v>1.6</c:v>
                </c:pt>
                <c:pt idx="13">
                  <c:v>2.1</c:v>
                </c:pt>
                <c:pt idx="14">
                  <c:v>2.2</c:v>
                </c:pt>
                <c:pt idx="15">
                  <c:v>2.5</c:v>
                </c:pt>
                <c:pt idx="16">
                  <c:v>2.9</c:v>
                </c:pt>
                <c:pt idx="17">
                  <c:v>4.2</c:v>
                </c:pt>
                <c:pt idx="18">
                  <c:v>2.8</c:v>
                </c:pt>
                <c:pt idx="19">
                  <c:v>3.0</c:v>
                </c:pt>
                <c:pt idx="20">
                  <c:v>2.5</c:v>
                </c:pt>
                <c:pt idx="21">
                  <c:v>2.9</c:v>
                </c:pt>
                <c:pt idx="22">
                  <c:v>3.6</c:v>
                </c:pt>
                <c:pt idx="23">
                  <c:v>3.8</c:v>
                </c:pt>
                <c:pt idx="24">
                  <c:v>3.8</c:v>
                </c:pt>
                <c:pt idx="25">
                  <c:v>3.9</c:v>
                </c:pt>
                <c:pt idx="26">
                  <c:v>4.0</c:v>
                </c:pt>
                <c:pt idx="27">
                  <c:v>4.0</c:v>
                </c:pt>
                <c:pt idx="28">
                  <c:v>4.1</c:v>
                </c:pt>
                <c:pt idx="29">
                  <c:v>4.2</c:v>
                </c:pt>
                <c:pt idx="30">
                  <c:v>4.2</c:v>
                </c:pt>
                <c:pt idx="31">
                  <c:v>4.3</c:v>
                </c:pt>
                <c:pt idx="32">
                  <c:v>4.9</c:v>
                </c:pt>
                <c:pt idx="33">
                  <c:v>5.0</c:v>
                </c:pt>
                <c:pt idx="34">
                  <c:v>5.1</c:v>
                </c:pt>
                <c:pt idx="35">
                  <c:v>5.2</c:v>
                </c:pt>
                <c:pt idx="36">
                  <c:v>6.9</c:v>
                </c:pt>
                <c:pt idx="37">
                  <c:v>7.1</c:v>
                </c:pt>
                <c:pt idx="38">
                  <c:v>7.9</c:v>
                </c:pt>
                <c:pt idx="39">
                  <c:v>13.8</c:v>
                </c:pt>
                <c:pt idx="40">
                  <c:v>14.7</c:v>
                </c:pt>
                <c:pt idx="41">
                  <c:v>19.1</c:v>
                </c:pt>
                <c:pt idx="42">
                  <c:v>19.2</c:v>
                </c:pt>
                <c:pt idx="43">
                  <c:v>50.7</c:v>
                </c:pt>
                <c:pt idx="44">
                  <c:v>50.8</c:v>
                </c:pt>
                <c:pt idx="45">
                  <c:v>50.1</c:v>
                </c:pt>
                <c:pt idx="46">
                  <c:v>50.0</c:v>
                </c:pt>
                <c:pt idx="47">
                  <c:v>49.9</c:v>
                </c:pt>
                <c:pt idx="48">
                  <c:v>49.8</c:v>
                </c:pt>
                <c:pt idx="49">
                  <c:v>50.3</c:v>
                </c:pt>
                <c:pt idx="50">
                  <c:v>50.2</c:v>
                </c:pt>
                <c:pt idx="51">
                  <c:v>49.6</c:v>
                </c:pt>
                <c:pt idx="52">
                  <c:v>50.4</c:v>
                </c:pt>
                <c:pt idx="53">
                  <c:v>49.2</c:v>
                </c:pt>
                <c:pt idx="54">
                  <c:v>49.1</c:v>
                </c:pt>
                <c:pt idx="55">
                  <c:v>48.9</c:v>
                </c:pt>
                <c:pt idx="56">
                  <c:v>48.8</c:v>
                </c:pt>
                <c:pt idx="57">
                  <c:v>50.5</c:v>
                </c:pt>
                <c:pt idx="58">
                  <c:v>50.7</c:v>
                </c:pt>
                <c:pt idx="59">
                  <c:v>48.3</c:v>
                </c:pt>
                <c:pt idx="60">
                  <c:v>48.3</c:v>
                </c:pt>
                <c:pt idx="61">
                  <c:v>48.1</c:v>
                </c:pt>
                <c:pt idx="62">
                  <c:v>48.0</c:v>
                </c:pt>
                <c:pt idx="63">
                  <c:v>47.9</c:v>
                </c:pt>
                <c:pt idx="64">
                  <c:v>47.8</c:v>
                </c:pt>
                <c:pt idx="65">
                  <c:v>47.7</c:v>
                </c:pt>
                <c:pt idx="66">
                  <c:v>47.4</c:v>
                </c:pt>
                <c:pt idx="67">
                  <c:v>47.3</c:v>
                </c:pt>
                <c:pt idx="68">
                  <c:v>47.2</c:v>
                </c:pt>
                <c:pt idx="69">
                  <c:v>50.7</c:v>
                </c:pt>
                <c:pt idx="70">
                  <c:v>47.0</c:v>
                </c:pt>
                <c:pt idx="71">
                  <c:v>50.6</c:v>
                </c:pt>
                <c:pt idx="72">
                  <c:v>46.8</c:v>
                </c:pt>
                <c:pt idx="73">
                  <c:v>46.5</c:v>
                </c:pt>
                <c:pt idx="74">
                  <c:v>46.4</c:v>
                </c:pt>
                <c:pt idx="75">
                  <c:v>46.1</c:v>
                </c:pt>
                <c:pt idx="76">
                  <c:v>46.0</c:v>
                </c:pt>
                <c:pt idx="77">
                  <c:v>45.9</c:v>
                </c:pt>
                <c:pt idx="78">
                  <c:v>44.4</c:v>
                </c:pt>
                <c:pt idx="79">
                  <c:v>44.2</c:v>
                </c:pt>
                <c:pt idx="80">
                  <c:v>43.9</c:v>
                </c:pt>
                <c:pt idx="81">
                  <c:v>43.7</c:v>
                </c:pt>
                <c:pt idx="82">
                  <c:v>43.6</c:v>
                </c:pt>
                <c:pt idx="83">
                  <c:v>43.5</c:v>
                </c:pt>
                <c:pt idx="84">
                  <c:v>43.3</c:v>
                </c:pt>
                <c:pt idx="85">
                  <c:v>41.8</c:v>
                </c:pt>
                <c:pt idx="86">
                  <c:v>40.9</c:v>
                </c:pt>
                <c:pt idx="87">
                  <c:v>40.7</c:v>
                </c:pt>
                <c:pt idx="88">
                  <c:v>41.1</c:v>
                </c:pt>
                <c:pt idx="89">
                  <c:v>41.0</c:v>
                </c:pt>
                <c:pt idx="90">
                  <c:v>40.8</c:v>
                </c:pt>
                <c:pt idx="91">
                  <c:v>40.6</c:v>
                </c:pt>
                <c:pt idx="92">
                  <c:v>40.3</c:v>
                </c:pt>
                <c:pt idx="93">
                  <c:v>40.5</c:v>
                </c:pt>
                <c:pt idx="94">
                  <c:v>40.2</c:v>
                </c:pt>
                <c:pt idx="95">
                  <c:v>40.0</c:v>
                </c:pt>
                <c:pt idx="96">
                  <c:v>39.9</c:v>
                </c:pt>
                <c:pt idx="97">
                  <c:v>39.6</c:v>
                </c:pt>
                <c:pt idx="98">
                  <c:v>39.6</c:v>
                </c:pt>
                <c:pt idx="99">
                  <c:v>40.0</c:v>
                </c:pt>
                <c:pt idx="100">
                  <c:v>39.7</c:v>
                </c:pt>
                <c:pt idx="101">
                  <c:v>39.6</c:v>
                </c:pt>
                <c:pt idx="102">
                  <c:v>39.5</c:v>
                </c:pt>
                <c:pt idx="103">
                  <c:v>39.3</c:v>
                </c:pt>
                <c:pt idx="104">
                  <c:v>39.2</c:v>
                </c:pt>
                <c:pt idx="105">
                  <c:v>39.1</c:v>
                </c:pt>
                <c:pt idx="106">
                  <c:v>38.9</c:v>
                </c:pt>
                <c:pt idx="107">
                  <c:v>38.5</c:v>
                </c:pt>
                <c:pt idx="108">
                  <c:v>38.4</c:v>
                </c:pt>
                <c:pt idx="109">
                  <c:v>38.3</c:v>
                </c:pt>
                <c:pt idx="110">
                  <c:v>38.2</c:v>
                </c:pt>
                <c:pt idx="111">
                  <c:v>38.1</c:v>
                </c:pt>
                <c:pt idx="112">
                  <c:v>38.0</c:v>
                </c:pt>
                <c:pt idx="113">
                  <c:v>36.5</c:v>
                </c:pt>
                <c:pt idx="114">
                  <c:v>36.5</c:v>
                </c:pt>
                <c:pt idx="115">
                  <c:v>35.6</c:v>
                </c:pt>
                <c:pt idx="116">
                  <c:v>35.2</c:v>
                </c:pt>
                <c:pt idx="117">
                  <c:v>35.3</c:v>
                </c:pt>
                <c:pt idx="118">
                  <c:v>35.1</c:v>
                </c:pt>
                <c:pt idx="119">
                  <c:v>35.0</c:v>
                </c:pt>
                <c:pt idx="120">
                  <c:v>35.0</c:v>
                </c:pt>
                <c:pt idx="121">
                  <c:v>34.9</c:v>
                </c:pt>
                <c:pt idx="122">
                  <c:v>35.0</c:v>
                </c:pt>
                <c:pt idx="123">
                  <c:v>34.9</c:v>
                </c:pt>
                <c:pt idx="124">
                  <c:v>34.6</c:v>
                </c:pt>
                <c:pt idx="125">
                  <c:v>34.5</c:v>
                </c:pt>
                <c:pt idx="126">
                  <c:v>33.2</c:v>
                </c:pt>
                <c:pt idx="127">
                  <c:v>32.1</c:v>
                </c:pt>
                <c:pt idx="128">
                  <c:v>32.0</c:v>
                </c:pt>
                <c:pt idx="129">
                  <c:v>30.0</c:v>
                </c:pt>
                <c:pt idx="130">
                  <c:v>27.2</c:v>
                </c:pt>
                <c:pt idx="131">
                  <c:v>27.8</c:v>
                </c:pt>
                <c:pt idx="132">
                  <c:v>28.9</c:v>
                </c:pt>
                <c:pt idx="133">
                  <c:v>30.7</c:v>
                </c:pt>
                <c:pt idx="134">
                  <c:v>31.2</c:v>
                </c:pt>
                <c:pt idx="135">
                  <c:v>31.4</c:v>
                </c:pt>
                <c:pt idx="136">
                  <c:v>26.1</c:v>
                </c:pt>
                <c:pt idx="137">
                  <c:v>26.5</c:v>
                </c:pt>
                <c:pt idx="138">
                  <c:v>26.4</c:v>
                </c:pt>
                <c:pt idx="139">
                  <c:v>26.1</c:v>
                </c:pt>
                <c:pt idx="140">
                  <c:v>21.0</c:v>
                </c:pt>
                <c:pt idx="141">
                  <c:v>25.3</c:v>
                </c:pt>
                <c:pt idx="142">
                  <c:v>25.1</c:v>
                </c:pt>
                <c:pt idx="143">
                  <c:v>25.1</c:v>
                </c:pt>
                <c:pt idx="144">
                  <c:v>24.9</c:v>
                </c:pt>
                <c:pt idx="145">
                  <c:v>24.7</c:v>
                </c:pt>
                <c:pt idx="146">
                  <c:v>24.4</c:v>
                </c:pt>
                <c:pt idx="147">
                  <c:v>24.2</c:v>
                </c:pt>
                <c:pt idx="148">
                  <c:v>24.0</c:v>
                </c:pt>
                <c:pt idx="149">
                  <c:v>23.9</c:v>
                </c:pt>
                <c:pt idx="150">
                  <c:v>23.8</c:v>
                </c:pt>
                <c:pt idx="151">
                  <c:v>23.7</c:v>
                </c:pt>
                <c:pt idx="152">
                  <c:v>23.6</c:v>
                </c:pt>
                <c:pt idx="153">
                  <c:v>23.5</c:v>
                </c:pt>
                <c:pt idx="154">
                  <c:v>23.4</c:v>
                </c:pt>
                <c:pt idx="155">
                  <c:v>23.4</c:v>
                </c:pt>
                <c:pt idx="156">
                  <c:v>23.3</c:v>
                </c:pt>
                <c:pt idx="157">
                  <c:v>22.7</c:v>
                </c:pt>
                <c:pt idx="158">
                  <c:v>22.5</c:v>
                </c:pt>
                <c:pt idx="159">
                  <c:v>22.4</c:v>
                </c:pt>
                <c:pt idx="160">
                  <c:v>22.3</c:v>
                </c:pt>
                <c:pt idx="161">
                  <c:v>22.2</c:v>
                </c:pt>
                <c:pt idx="162">
                  <c:v>22.1</c:v>
                </c:pt>
                <c:pt idx="163">
                  <c:v>22.1</c:v>
                </c:pt>
                <c:pt idx="164">
                  <c:v>21.5</c:v>
                </c:pt>
                <c:pt idx="165">
                  <c:v>18.6</c:v>
                </c:pt>
                <c:pt idx="166">
                  <c:v>21.4</c:v>
                </c:pt>
                <c:pt idx="167">
                  <c:v>21.2</c:v>
                </c:pt>
                <c:pt idx="168">
                  <c:v>21.2</c:v>
                </c:pt>
                <c:pt idx="169">
                  <c:v>21.1</c:v>
                </c:pt>
                <c:pt idx="170">
                  <c:v>21.0</c:v>
                </c:pt>
                <c:pt idx="171">
                  <c:v>20.1</c:v>
                </c:pt>
                <c:pt idx="172">
                  <c:v>19.9</c:v>
                </c:pt>
                <c:pt idx="173">
                  <c:v>19.3</c:v>
                </c:pt>
                <c:pt idx="174">
                  <c:v>19.7</c:v>
                </c:pt>
                <c:pt idx="175">
                  <c:v>18.2</c:v>
                </c:pt>
                <c:pt idx="176">
                  <c:v>19.2</c:v>
                </c:pt>
                <c:pt idx="177">
                  <c:v>19.4</c:v>
                </c:pt>
                <c:pt idx="178">
                  <c:v>19.1</c:v>
                </c:pt>
                <c:pt idx="179">
                  <c:v>17.8</c:v>
                </c:pt>
                <c:pt idx="180">
                  <c:v>16.2</c:v>
                </c:pt>
                <c:pt idx="181">
                  <c:v>16.1</c:v>
                </c:pt>
                <c:pt idx="182">
                  <c:v>15.1</c:v>
                </c:pt>
                <c:pt idx="183">
                  <c:v>14.8</c:v>
                </c:pt>
                <c:pt idx="184">
                  <c:v>14.6</c:v>
                </c:pt>
                <c:pt idx="185">
                  <c:v>14.3</c:v>
                </c:pt>
                <c:pt idx="186">
                  <c:v>13.8</c:v>
                </c:pt>
                <c:pt idx="187">
                  <c:v>13.4</c:v>
                </c:pt>
                <c:pt idx="188">
                  <c:v>12.7</c:v>
                </c:pt>
                <c:pt idx="189">
                  <c:v>11.6</c:v>
                </c:pt>
                <c:pt idx="190">
                  <c:v>11.0</c:v>
                </c:pt>
                <c:pt idx="191">
                  <c:v>10.5</c:v>
                </c:pt>
                <c:pt idx="192">
                  <c:v>9.2</c:v>
                </c:pt>
                <c:pt idx="193">
                  <c:v>8.6</c:v>
                </c:pt>
                <c:pt idx="194">
                  <c:v>7.9</c:v>
                </c:pt>
                <c:pt idx="195">
                  <c:v>7.0</c:v>
                </c:pt>
                <c:pt idx="196">
                  <c:v>6.8</c:v>
                </c:pt>
                <c:pt idx="197">
                  <c:v>0.0</c:v>
                </c:pt>
                <c:pt idx="198">
                  <c:v>5.3</c:v>
                </c:pt>
                <c:pt idx="199">
                  <c:v>4.9</c:v>
                </c:pt>
                <c:pt idx="200">
                  <c:v>5.0</c:v>
                </c:pt>
                <c:pt idx="201">
                  <c:v>4.4</c:v>
                </c:pt>
                <c:pt idx="202">
                  <c:v>5.5</c:v>
                </c:pt>
                <c:pt idx="203">
                  <c:v>4.0</c:v>
                </c:pt>
                <c:pt idx="204">
                  <c:v>4.2</c:v>
                </c:pt>
                <c:pt idx="205">
                  <c:v>5.7</c:v>
                </c:pt>
                <c:pt idx="206">
                  <c:v>3.6</c:v>
                </c:pt>
                <c:pt idx="207">
                  <c:v>3.9</c:v>
                </c:pt>
                <c:pt idx="208">
                  <c:v>5.9</c:v>
                </c:pt>
                <c:pt idx="209">
                  <c:v>5.2</c:v>
                </c:pt>
                <c:pt idx="210">
                  <c:v>1.1</c:v>
                </c:pt>
                <c:pt idx="211">
                  <c:v>3.2</c:v>
                </c:pt>
                <c:pt idx="212">
                  <c:v>3.6</c:v>
                </c:pt>
                <c:pt idx="213">
                  <c:v>4.3</c:v>
                </c:pt>
                <c:pt idx="214">
                  <c:v>5.0</c:v>
                </c:pt>
                <c:pt idx="215">
                  <c:v>3.7</c:v>
                </c:pt>
                <c:pt idx="216">
                  <c:v>2.2</c:v>
                </c:pt>
                <c:pt idx="217">
                  <c:v>2.0</c:v>
                </c:pt>
                <c:pt idx="218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0832"/>
        <c:axId val="1408772624"/>
      </c:scatterChar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Voltage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Sheet1!$B$4:$B$222</c:f>
              <c:numCache>
                <c:formatCode>[$-F400]h:mm:ss\ AM/PM</c:formatCode>
                <c:ptCount val="219"/>
                <c:pt idx="0">
                  <c:v>42739.67799363426</c:v>
                </c:pt>
                <c:pt idx="1">
                  <c:v>42739.67809837962</c:v>
                </c:pt>
                <c:pt idx="2">
                  <c:v>42739.67943587963</c:v>
                </c:pt>
                <c:pt idx="3">
                  <c:v>42739.67945844907</c:v>
                </c:pt>
                <c:pt idx="4">
                  <c:v>42739.67966076389</c:v>
                </c:pt>
                <c:pt idx="5">
                  <c:v>42739.67991435185</c:v>
                </c:pt>
                <c:pt idx="6">
                  <c:v>42739.68071018519</c:v>
                </c:pt>
                <c:pt idx="7">
                  <c:v>42739.68250787037</c:v>
                </c:pt>
                <c:pt idx="8">
                  <c:v>42739.68288310185</c:v>
                </c:pt>
                <c:pt idx="9">
                  <c:v>42739.68430972222</c:v>
                </c:pt>
                <c:pt idx="10">
                  <c:v>42739.68453969907</c:v>
                </c:pt>
                <c:pt idx="11">
                  <c:v>42739.69596435185</c:v>
                </c:pt>
                <c:pt idx="12">
                  <c:v>42739.69613993056</c:v>
                </c:pt>
                <c:pt idx="13">
                  <c:v>42739.69650625</c:v>
                </c:pt>
                <c:pt idx="14">
                  <c:v>42739.69656099537</c:v>
                </c:pt>
                <c:pt idx="15">
                  <c:v>42739.69662511574</c:v>
                </c:pt>
                <c:pt idx="16">
                  <c:v>42739.69669641204</c:v>
                </c:pt>
                <c:pt idx="17">
                  <c:v>42739.70171134259</c:v>
                </c:pt>
                <c:pt idx="18">
                  <c:v>42739.70640138889</c:v>
                </c:pt>
                <c:pt idx="19">
                  <c:v>42739.70671064815</c:v>
                </c:pt>
                <c:pt idx="20">
                  <c:v>42739.70933032407</c:v>
                </c:pt>
                <c:pt idx="21">
                  <c:v>42739.70962951389</c:v>
                </c:pt>
                <c:pt idx="22">
                  <c:v>42739.71183067129</c:v>
                </c:pt>
                <c:pt idx="23">
                  <c:v>42739.71251886574</c:v>
                </c:pt>
                <c:pt idx="24">
                  <c:v>42739.71268368055</c:v>
                </c:pt>
                <c:pt idx="25">
                  <c:v>42739.71299050926</c:v>
                </c:pt>
                <c:pt idx="26">
                  <c:v>42739.71324050926</c:v>
                </c:pt>
                <c:pt idx="27">
                  <c:v>42739.71349826389</c:v>
                </c:pt>
                <c:pt idx="28">
                  <c:v>42739.71362326389</c:v>
                </c:pt>
                <c:pt idx="29">
                  <c:v>42739.71393368056</c:v>
                </c:pt>
                <c:pt idx="30">
                  <c:v>42739.71420694444</c:v>
                </c:pt>
                <c:pt idx="31">
                  <c:v>42739.71428159723</c:v>
                </c:pt>
                <c:pt idx="32">
                  <c:v>42739.71490775463</c:v>
                </c:pt>
                <c:pt idx="33">
                  <c:v>42739.71725034722</c:v>
                </c:pt>
                <c:pt idx="34">
                  <c:v>42739.71770856481</c:v>
                </c:pt>
                <c:pt idx="35">
                  <c:v>42739.71792777778</c:v>
                </c:pt>
                <c:pt idx="36">
                  <c:v>42739.72557569444</c:v>
                </c:pt>
                <c:pt idx="37">
                  <c:v>42739.72578414352</c:v>
                </c:pt>
                <c:pt idx="38">
                  <c:v>42739.72643819445</c:v>
                </c:pt>
                <c:pt idx="39">
                  <c:v>42739.76409351852</c:v>
                </c:pt>
                <c:pt idx="40">
                  <c:v>42739.77228993056</c:v>
                </c:pt>
                <c:pt idx="41">
                  <c:v>42739.8577625</c:v>
                </c:pt>
                <c:pt idx="42">
                  <c:v>42739.85822696758</c:v>
                </c:pt>
                <c:pt idx="43">
                  <c:v>42739.91037569444</c:v>
                </c:pt>
                <c:pt idx="44">
                  <c:v>42739.91046805555</c:v>
                </c:pt>
                <c:pt idx="45">
                  <c:v>42739.91136701389</c:v>
                </c:pt>
                <c:pt idx="46">
                  <c:v>42739.91149236111</c:v>
                </c:pt>
                <c:pt idx="47">
                  <c:v>42739.91160775463</c:v>
                </c:pt>
                <c:pt idx="48">
                  <c:v>42739.91177916666</c:v>
                </c:pt>
                <c:pt idx="49">
                  <c:v>42739.91111979166</c:v>
                </c:pt>
                <c:pt idx="50">
                  <c:v>42739.911228125</c:v>
                </c:pt>
                <c:pt idx="51">
                  <c:v>42739.9121488426</c:v>
                </c:pt>
                <c:pt idx="52">
                  <c:v>42739.91099305555</c:v>
                </c:pt>
                <c:pt idx="53">
                  <c:v>42739.91222060185</c:v>
                </c:pt>
                <c:pt idx="54">
                  <c:v>42739.9126462963</c:v>
                </c:pt>
                <c:pt idx="55">
                  <c:v>42739.91288692129</c:v>
                </c:pt>
                <c:pt idx="56">
                  <c:v>42739.91308611111</c:v>
                </c:pt>
                <c:pt idx="57">
                  <c:v>42739.910871875</c:v>
                </c:pt>
                <c:pt idx="58">
                  <c:v>42739.91069780092</c:v>
                </c:pt>
                <c:pt idx="59">
                  <c:v>42739.91340474537</c:v>
                </c:pt>
                <c:pt idx="60">
                  <c:v>42739.91507268519</c:v>
                </c:pt>
                <c:pt idx="61">
                  <c:v>42739.91518263889</c:v>
                </c:pt>
                <c:pt idx="62">
                  <c:v>42739.91538055555</c:v>
                </c:pt>
                <c:pt idx="63">
                  <c:v>42739.91553587962</c:v>
                </c:pt>
                <c:pt idx="64">
                  <c:v>42739.91572650463</c:v>
                </c:pt>
                <c:pt idx="65">
                  <c:v>42739.91631782407</c:v>
                </c:pt>
                <c:pt idx="66">
                  <c:v>42739.91689664351</c:v>
                </c:pt>
                <c:pt idx="67">
                  <c:v>42739.917003125</c:v>
                </c:pt>
                <c:pt idx="68">
                  <c:v>42739.91726296296</c:v>
                </c:pt>
                <c:pt idx="69">
                  <c:v>42739.91055150463</c:v>
                </c:pt>
                <c:pt idx="70">
                  <c:v>42739.917709375</c:v>
                </c:pt>
                <c:pt idx="71">
                  <c:v>42739.91077511574</c:v>
                </c:pt>
                <c:pt idx="72">
                  <c:v>42739.91806215277</c:v>
                </c:pt>
                <c:pt idx="73">
                  <c:v>42739.91840439815</c:v>
                </c:pt>
                <c:pt idx="74">
                  <c:v>42739.91875543981</c:v>
                </c:pt>
                <c:pt idx="75">
                  <c:v>42739.91910659722</c:v>
                </c:pt>
                <c:pt idx="76">
                  <c:v>42739.9195517361</c:v>
                </c:pt>
                <c:pt idx="77">
                  <c:v>42739.9197994213</c:v>
                </c:pt>
                <c:pt idx="78">
                  <c:v>42739.92064340278</c:v>
                </c:pt>
                <c:pt idx="79">
                  <c:v>42739.92083726851</c:v>
                </c:pt>
                <c:pt idx="80">
                  <c:v>42739.92118831018</c:v>
                </c:pt>
                <c:pt idx="81">
                  <c:v>42739.92153483797</c:v>
                </c:pt>
                <c:pt idx="82">
                  <c:v>42739.92187939814</c:v>
                </c:pt>
                <c:pt idx="83">
                  <c:v>42739.92223020833</c:v>
                </c:pt>
                <c:pt idx="84">
                  <c:v>42739.922578125</c:v>
                </c:pt>
                <c:pt idx="85">
                  <c:v>42739.92305462963</c:v>
                </c:pt>
                <c:pt idx="86">
                  <c:v>42739.92327395833</c:v>
                </c:pt>
                <c:pt idx="87">
                  <c:v>42739.92361053241</c:v>
                </c:pt>
                <c:pt idx="88">
                  <c:v>42739.92420543981</c:v>
                </c:pt>
                <c:pt idx="89">
                  <c:v>42739.924309375</c:v>
                </c:pt>
                <c:pt idx="90">
                  <c:v>42739.92464675926</c:v>
                </c:pt>
                <c:pt idx="91">
                  <c:v>42739.9249951389</c:v>
                </c:pt>
                <c:pt idx="92">
                  <c:v>42739.92569571759</c:v>
                </c:pt>
                <c:pt idx="93">
                  <c:v>42739.92603854166</c:v>
                </c:pt>
                <c:pt idx="94">
                  <c:v>42739.92639849537</c:v>
                </c:pt>
                <c:pt idx="95">
                  <c:v>42739.92680520833</c:v>
                </c:pt>
                <c:pt idx="96">
                  <c:v>42739.92708726852</c:v>
                </c:pt>
                <c:pt idx="97">
                  <c:v>42739.92757256945</c:v>
                </c:pt>
                <c:pt idx="98">
                  <c:v>42739.92777407407</c:v>
                </c:pt>
                <c:pt idx="99">
                  <c:v>42739.92824340277</c:v>
                </c:pt>
                <c:pt idx="100">
                  <c:v>42739.92881828703</c:v>
                </c:pt>
                <c:pt idx="101">
                  <c:v>42739.9291619213</c:v>
                </c:pt>
                <c:pt idx="102">
                  <c:v>42739.92951284722</c:v>
                </c:pt>
                <c:pt idx="103">
                  <c:v>42739.9298875</c:v>
                </c:pt>
                <c:pt idx="104">
                  <c:v>42739.93022025463</c:v>
                </c:pt>
                <c:pt idx="105">
                  <c:v>42739.9305619213</c:v>
                </c:pt>
                <c:pt idx="106">
                  <c:v>42739.93124548611</c:v>
                </c:pt>
                <c:pt idx="107">
                  <c:v>42739.9326363426</c:v>
                </c:pt>
                <c:pt idx="108">
                  <c:v>42739.93310208333</c:v>
                </c:pt>
                <c:pt idx="109">
                  <c:v>42739.93333032407</c:v>
                </c:pt>
                <c:pt idx="110">
                  <c:v>42739.93370891204</c:v>
                </c:pt>
                <c:pt idx="111">
                  <c:v>42739.9341644676</c:v>
                </c:pt>
                <c:pt idx="112">
                  <c:v>42739.93437881945</c:v>
                </c:pt>
                <c:pt idx="113">
                  <c:v>42739.93491712962</c:v>
                </c:pt>
                <c:pt idx="114">
                  <c:v>42739.9350701389</c:v>
                </c:pt>
                <c:pt idx="115">
                  <c:v>42739.93540474537</c:v>
                </c:pt>
                <c:pt idx="116">
                  <c:v>42739.93576087963</c:v>
                </c:pt>
                <c:pt idx="117">
                  <c:v>42739.93610717592</c:v>
                </c:pt>
                <c:pt idx="118">
                  <c:v>42739.93658043981</c:v>
                </c:pt>
                <c:pt idx="119">
                  <c:v>42739.93678969907</c:v>
                </c:pt>
                <c:pt idx="120">
                  <c:v>42739.93716030093</c:v>
                </c:pt>
                <c:pt idx="121">
                  <c:v>42739.93749768518</c:v>
                </c:pt>
                <c:pt idx="122">
                  <c:v>42739.93784571759</c:v>
                </c:pt>
                <c:pt idx="123">
                  <c:v>42739.93819722222</c:v>
                </c:pt>
                <c:pt idx="124">
                  <c:v>42739.93888993055</c:v>
                </c:pt>
                <c:pt idx="125">
                  <c:v>42739.93924363426</c:v>
                </c:pt>
                <c:pt idx="126">
                  <c:v>42739.94002997685</c:v>
                </c:pt>
                <c:pt idx="127">
                  <c:v>42739.94026574074</c:v>
                </c:pt>
                <c:pt idx="128">
                  <c:v>42739.940775</c:v>
                </c:pt>
                <c:pt idx="129">
                  <c:v>42739.94270671297</c:v>
                </c:pt>
                <c:pt idx="130">
                  <c:v>42739.94172939814</c:v>
                </c:pt>
                <c:pt idx="131">
                  <c:v>42739.94196793981</c:v>
                </c:pt>
                <c:pt idx="132">
                  <c:v>42739.94221296296</c:v>
                </c:pt>
                <c:pt idx="133">
                  <c:v>42739.94304780092</c:v>
                </c:pt>
                <c:pt idx="134">
                  <c:v>42739.94375810185</c:v>
                </c:pt>
                <c:pt idx="135">
                  <c:v>42739.94410150463</c:v>
                </c:pt>
                <c:pt idx="136">
                  <c:v>42739.67622453703</c:v>
                </c:pt>
                <c:pt idx="137">
                  <c:v>42739.99416319445</c:v>
                </c:pt>
                <c:pt idx="138">
                  <c:v>42739.99517395833</c:v>
                </c:pt>
                <c:pt idx="139">
                  <c:v>42739.99594722223</c:v>
                </c:pt>
                <c:pt idx="140">
                  <c:v>42739.67648368055</c:v>
                </c:pt>
                <c:pt idx="141">
                  <c:v>42739.99624988426</c:v>
                </c:pt>
                <c:pt idx="142">
                  <c:v>42739.99670277777</c:v>
                </c:pt>
                <c:pt idx="143">
                  <c:v>42739.99730798611</c:v>
                </c:pt>
                <c:pt idx="144">
                  <c:v>42739.99773182871</c:v>
                </c:pt>
                <c:pt idx="145">
                  <c:v>42739.99792199074</c:v>
                </c:pt>
                <c:pt idx="146">
                  <c:v>42739.9982599537</c:v>
                </c:pt>
                <c:pt idx="147">
                  <c:v>42739.99863854166</c:v>
                </c:pt>
                <c:pt idx="148">
                  <c:v>42739.99895266203</c:v>
                </c:pt>
                <c:pt idx="149">
                  <c:v>42739.9992951389</c:v>
                </c:pt>
                <c:pt idx="150">
                  <c:v>42739.9996494213</c:v>
                </c:pt>
                <c:pt idx="151">
                  <c:v>42739.99999918981</c:v>
                </c:pt>
                <c:pt idx="152">
                  <c:v>42740.00035381944</c:v>
                </c:pt>
                <c:pt idx="153">
                  <c:v>42740.00067256945</c:v>
                </c:pt>
                <c:pt idx="154">
                  <c:v>42740.00162847222</c:v>
                </c:pt>
                <c:pt idx="155">
                  <c:v>42740.0025079861</c:v>
                </c:pt>
                <c:pt idx="156">
                  <c:v>42740.00296076389</c:v>
                </c:pt>
                <c:pt idx="157">
                  <c:v>42740.00328946759</c:v>
                </c:pt>
                <c:pt idx="158">
                  <c:v>42740.00346944445</c:v>
                </c:pt>
                <c:pt idx="159">
                  <c:v>42740.0038144676</c:v>
                </c:pt>
                <c:pt idx="160">
                  <c:v>42740.00416122685</c:v>
                </c:pt>
                <c:pt idx="161">
                  <c:v>42740.00451655092</c:v>
                </c:pt>
                <c:pt idx="162">
                  <c:v>42740.00552534722</c:v>
                </c:pt>
                <c:pt idx="163">
                  <c:v>42740.0062454861</c:v>
                </c:pt>
                <c:pt idx="164">
                  <c:v>42740.00714293982</c:v>
                </c:pt>
                <c:pt idx="165">
                  <c:v>42739.67854849537</c:v>
                </c:pt>
                <c:pt idx="166">
                  <c:v>42740.00726828704</c:v>
                </c:pt>
                <c:pt idx="167">
                  <c:v>42740.00763784722</c:v>
                </c:pt>
                <c:pt idx="168">
                  <c:v>42740.00798090278</c:v>
                </c:pt>
                <c:pt idx="169">
                  <c:v>42740.00842291667</c:v>
                </c:pt>
                <c:pt idx="170">
                  <c:v>42740.02070208333</c:v>
                </c:pt>
                <c:pt idx="171">
                  <c:v>42739.88948703703</c:v>
                </c:pt>
                <c:pt idx="172">
                  <c:v>42739.88059641204</c:v>
                </c:pt>
                <c:pt idx="173">
                  <c:v>42740.1041875</c:v>
                </c:pt>
                <c:pt idx="174">
                  <c:v>42739.88031782407</c:v>
                </c:pt>
                <c:pt idx="175">
                  <c:v>42739.67860219907</c:v>
                </c:pt>
                <c:pt idx="176">
                  <c:v>42739.67980219907</c:v>
                </c:pt>
                <c:pt idx="177">
                  <c:v>42739.68014722222</c:v>
                </c:pt>
                <c:pt idx="178">
                  <c:v>42739.82586006945</c:v>
                </c:pt>
                <c:pt idx="179">
                  <c:v>42739.79007106482</c:v>
                </c:pt>
                <c:pt idx="180">
                  <c:v>42739.78979328704</c:v>
                </c:pt>
                <c:pt idx="181">
                  <c:v>42739.77770509259</c:v>
                </c:pt>
                <c:pt idx="182">
                  <c:v>42739.7741380787</c:v>
                </c:pt>
                <c:pt idx="183">
                  <c:v>42739.7728130787</c:v>
                </c:pt>
                <c:pt idx="184">
                  <c:v>42739.76946412037</c:v>
                </c:pt>
                <c:pt idx="185">
                  <c:v>42739.76427523148</c:v>
                </c:pt>
                <c:pt idx="186">
                  <c:v>42739.76047488426</c:v>
                </c:pt>
                <c:pt idx="187">
                  <c:v>42739.7557087963</c:v>
                </c:pt>
                <c:pt idx="188">
                  <c:v>42739.7500287037</c:v>
                </c:pt>
                <c:pt idx="189">
                  <c:v>42739.74841331018</c:v>
                </c:pt>
                <c:pt idx="190">
                  <c:v>42739.746653125</c:v>
                </c:pt>
                <c:pt idx="191">
                  <c:v>42739.73799305555</c:v>
                </c:pt>
                <c:pt idx="192">
                  <c:v>42739.73508391203</c:v>
                </c:pt>
                <c:pt idx="193">
                  <c:v>42739.73124710648</c:v>
                </c:pt>
                <c:pt idx="194">
                  <c:v>42739.73116145833</c:v>
                </c:pt>
                <c:pt idx="195">
                  <c:v>42739.72570682871</c:v>
                </c:pt>
                <c:pt idx="196">
                  <c:v>42739.71853738425</c:v>
                </c:pt>
                <c:pt idx="197">
                  <c:v>42739.6826704861</c:v>
                </c:pt>
                <c:pt idx="198">
                  <c:v>42739.71830138888</c:v>
                </c:pt>
                <c:pt idx="199">
                  <c:v>42739.71716157407</c:v>
                </c:pt>
                <c:pt idx="200">
                  <c:v>42739.71754502315</c:v>
                </c:pt>
                <c:pt idx="201">
                  <c:v>42739.71454027777</c:v>
                </c:pt>
                <c:pt idx="202">
                  <c:v>42739.6921744213</c:v>
                </c:pt>
                <c:pt idx="203">
                  <c:v>42739.713375</c:v>
                </c:pt>
                <c:pt idx="204">
                  <c:v>42739.71408842592</c:v>
                </c:pt>
                <c:pt idx="205">
                  <c:v>42739.68691145833</c:v>
                </c:pt>
                <c:pt idx="206">
                  <c:v>42739.71231516204</c:v>
                </c:pt>
                <c:pt idx="207">
                  <c:v>42739.71288668981</c:v>
                </c:pt>
                <c:pt idx="208">
                  <c:v>42739.68595</c:v>
                </c:pt>
                <c:pt idx="209">
                  <c:v>42739.68578217593</c:v>
                </c:pt>
                <c:pt idx="210">
                  <c:v>42739.69605381945</c:v>
                </c:pt>
                <c:pt idx="211">
                  <c:v>42739.70689178241</c:v>
                </c:pt>
                <c:pt idx="212">
                  <c:v>42739.70717592593</c:v>
                </c:pt>
                <c:pt idx="213">
                  <c:v>42739.68436655093</c:v>
                </c:pt>
                <c:pt idx="214">
                  <c:v>42739.68524502315</c:v>
                </c:pt>
                <c:pt idx="215">
                  <c:v>42739.69757164352</c:v>
                </c:pt>
                <c:pt idx="216">
                  <c:v>42739.70753668981</c:v>
                </c:pt>
                <c:pt idx="217">
                  <c:v>42739.69624664352</c:v>
                </c:pt>
                <c:pt idx="218">
                  <c:v>42739.69749085648</c:v>
                </c:pt>
              </c:numCache>
            </c:numRef>
          </c:xVal>
          <c:yVal>
            <c:numRef>
              <c:f>Sheet1!$C$4:$C$222</c:f>
              <c:numCache>
                <c:formatCode>General</c:formatCode>
                <c:ptCount val="2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2.11</c:v>
                </c:pt>
                <c:pt idx="50">
                  <c:v>2.11</c:v>
                </c:pt>
                <c:pt idx="51">
                  <c:v>2.11</c:v>
                </c:pt>
                <c:pt idx="52">
                  <c:v>2.12</c:v>
                </c:pt>
                <c:pt idx="53">
                  <c:v>2.12</c:v>
                </c:pt>
                <c:pt idx="54">
                  <c:v>2.12</c:v>
                </c:pt>
                <c:pt idx="55">
                  <c:v>2.13</c:v>
                </c:pt>
                <c:pt idx="56">
                  <c:v>2.13</c:v>
                </c:pt>
                <c:pt idx="57">
                  <c:v>2.14</c:v>
                </c:pt>
                <c:pt idx="58">
                  <c:v>2.2</c:v>
                </c:pt>
                <c:pt idx="59">
                  <c:v>2.21</c:v>
                </c:pt>
                <c:pt idx="60">
                  <c:v>2.22</c:v>
                </c:pt>
                <c:pt idx="61">
                  <c:v>2.22</c:v>
                </c:pt>
                <c:pt idx="62">
                  <c:v>2.22</c:v>
                </c:pt>
                <c:pt idx="63">
                  <c:v>2.22</c:v>
                </c:pt>
                <c:pt idx="64">
                  <c:v>2.23</c:v>
                </c:pt>
                <c:pt idx="65">
                  <c:v>2.23</c:v>
                </c:pt>
                <c:pt idx="66">
                  <c:v>2.24</c:v>
                </c:pt>
                <c:pt idx="67">
                  <c:v>2.25</c:v>
                </c:pt>
                <c:pt idx="68">
                  <c:v>2.25</c:v>
                </c:pt>
                <c:pt idx="69">
                  <c:v>2.26</c:v>
                </c:pt>
                <c:pt idx="70">
                  <c:v>2.26</c:v>
                </c:pt>
                <c:pt idx="71">
                  <c:v>2.27</c:v>
                </c:pt>
                <c:pt idx="72">
                  <c:v>2.27</c:v>
                </c:pt>
                <c:pt idx="73">
                  <c:v>2.275</c:v>
                </c:pt>
                <c:pt idx="74">
                  <c:v>2.28</c:v>
                </c:pt>
                <c:pt idx="75">
                  <c:v>2.29</c:v>
                </c:pt>
                <c:pt idx="76">
                  <c:v>2.295</c:v>
                </c:pt>
                <c:pt idx="77">
                  <c:v>2.3</c:v>
                </c:pt>
                <c:pt idx="78">
                  <c:v>2.33</c:v>
                </c:pt>
                <c:pt idx="79">
                  <c:v>2.36</c:v>
                </c:pt>
                <c:pt idx="80">
                  <c:v>2.39</c:v>
                </c:pt>
                <c:pt idx="81">
                  <c:v>2.39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2.44</c:v>
                </c:pt>
                <c:pt idx="86">
                  <c:v>2.47</c:v>
                </c:pt>
                <c:pt idx="87">
                  <c:v>2.51</c:v>
                </c:pt>
                <c:pt idx="88">
                  <c:v>2.53</c:v>
                </c:pt>
                <c:pt idx="89">
                  <c:v>2.54</c:v>
                </c:pt>
                <c:pt idx="90">
                  <c:v>2.54</c:v>
                </c:pt>
                <c:pt idx="91">
                  <c:v>2.55</c:v>
                </c:pt>
                <c:pt idx="92">
                  <c:v>2.56</c:v>
                </c:pt>
                <c:pt idx="93">
                  <c:v>2.57</c:v>
                </c:pt>
                <c:pt idx="94">
                  <c:v>2.57</c:v>
                </c:pt>
                <c:pt idx="95">
                  <c:v>2.58</c:v>
                </c:pt>
                <c:pt idx="96">
                  <c:v>2.58</c:v>
                </c:pt>
                <c:pt idx="97">
                  <c:v>2.59</c:v>
                </c:pt>
                <c:pt idx="98">
                  <c:v>2.59</c:v>
                </c:pt>
                <c:pt idx="99">
                  <c:v>2.6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2.62</c:v>
                </c:pt>
                <c:pt idx="104">
                  <c:v>2.62</c:v>
                </c:pt>
                <c:pt idx="105">
                  <c:v>2.63</c:v>
                </c:pt>
                <c:pt idx="106">
                  <c:v>2.635</c:v>
                </c:pt>
                <c:pt idx="107">
                  <c:v>2.65</c:v>
                </c:pt>
                <c:pt idx="108">
                  <c:v>2.66</c:v>
                </c:pt>
                <c:pt idx="109">
                  <c:v>2.66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2.69</c:v>
                </c:pt>
                <c:pt idx="114">
                  <c:v>2.71</c:v>
                </c:pt>
                <c:pt idx="115">
                  <c:v>2.76</c:v>
                </c:pt>
                <c:pt idx="116">
                  <c:v>2.8</c:v>
                </c:pt>
                <c:pt idx="117">
                  <c:v>2.81</c:v>
                </c:pt>
                <c:pt idx="118">
                  <c:v>2.82</c:v>
                </c:pt>
                <c:pt idx="119">
                  <c:v>2.83</c:v>
                </c:pt>
                <c:pt idx="120">
                  <c:v>2.83</c:v>
                </c:pt>
                <c:pt idx="121">
                  <c:v>2.83</c:v>
                </c:pt>
                <c:pt idx="122">
                  <c:v>2.83</c:v>
                </c:pt>
                <c:pt idx="123">
                  <c:v>2.84</c:v>
                </c:pt>
                <c:pt idx="124">
                  <c:v>2.84</c:v>
                </c:pt>
                <c:pt idx="125">
                  <c:v>2.85</c:v>
                </c:pt>
                <c:pt idx="126">
                  <c:v>2.89</c:v>
                </c:pt>
                <c:pt idx="127">
                  <c:v>2.91</c:v>
                </c:pt>
                <c:pt idx="128">
                  <c:v>2.95</c:v>
                </c:pt>
                <c:pt idx="129">
                  <c:v>2.995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3.23</c:v>
                </c:pt>
                <c:pt idx="137">
                  <c:v>3.25</c:v>
                </c:pt>
                <c:pt idx="138">
                  <c:v>3.26</c:v>
                </c:pt>
                <c:pt idx="139">
                  <c:v>3.28</c:v>
                </c:pt>
                <c:pt idx="140">
                  <c:v>3.33</c:v>
                </c:pt>
                <c:pt idx="141">
                  <c:v>3.33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3.36</c:v>
                </c:pt>
                <c:pt idx="146">
                  <c:v>3.37</c:v>
                </c:pt>
                <c:pt idx="147">
                  <c:v>3.38</c:v>
                </c:pt>
                <c:pt idx="148">
                  <c:v>3.38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3.395</c:v>
                </c:pt>
                <c:pt idx="153">
                  <c:v>3.395</c:v>
                </c:pt>
                <c:pt idx="154">
                  <c:v>3.4</c:v>
                </c:pt>
                <c:pt idx="155">
                  <c:v>3.4</c:v>
                </c:pt>
                <c:pt idx="156">
                  <c:v>3.41</c:v>
                </c:pt>
                <c:pt idx="157">
                  <c:v>3.44</c:v>
                </c:pt>
                <c:pt idx="158">
                  <c:v>3.45</c:v>
                </c:pt>
                <c:pt idx="159">
                  <c:v>3.46</c:v>
                </c:pt>
                <c:pt idx="160">
                  <c:v>3.47</c:v>
                </c:pt>
                <c:pt idx="161">
                  <c:v>3.47</c:v>
                </c:pt>
                <c:pt idx="162">
                  <c:v>3.47</c:v>
                </c:pt>
                <c:pt idx="163">
                  <c:v>3.47</c:v>
                </c:pt>
                <c:pt idx="164">
                  <c:v>3.49</c:v>
                </c:pt>
                <c:pt idx="165">
                  <c:v>3.5</c:v>
                </c:pt>
                <c:pt idx="166">
                  <c:v>3.5</c:v>
                </c:pt>
                <c:pt idx="167">
                  <c:v>3.51</c:v>
                </c:pt>
                <c:pt idx="168">
                  <c:v>3.51</c:v>
                </c:pt>
                <c:pt idx="169">
                  <c:v>3.52</c:v>
                </c:pt>
                <c:pt idx="170">
                  <c:v>3.52</c:v>
                </c:pt>
                <c:pt idx="171">
                  <c:v>3.56</c:v>
                </c:pt>
                <c:pt idx="172">
                  <c:v>3.57</c:v>
                </c:pt>
                <c:pt idx="173">
                  <c:v>3.575</c:v>
                </c:pt>
                <c:pt idx="174">
                  <c:v>3.58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3.605</c:v>
                </c:pt>
                <c:pt idx="179">
                  <c:v>3.66</c:v>
                </c:pt>
                <c:pt idx="180">
                  <c:v>3.725</c:v>
                </c:pt>
                <c:pt idx="181">
                  <c:v>3.73</c:v>
                </c:pt>
                <c:pt idx="182">
                  <c:v>3.75</c:v>
                </c:pt>
                <c:pt idx="183">
                  <c:v>3.79</c:v>
                </c:pt>
                <c:pt idx="184">
                  <c:v>3.8</c:v>
                </c:pt>
                <c:pt idx="185">
                  <c:v>3.81</c:v>
                </c:pt>
                <c:pt idx="186">
                  <c:v>3.84</c:v>
                </c:pt>
                <c:pt idx="187">
                  <c:v>3.86</c:v>
                </c:pt>
                <c:pt idx="188">
                  <c:v>3.89</c:v>
                </c:pt>
                <c:pt idx="189">
                  <c:v>3.93</c:v>
                </c:pt>
                <c:pt idx="190">
                  <c:v>3.94</c:v>
                </c:pt>
                <c:pt idx="191">
                  <c:v>3.96</c:v>
                </c:pt>
                <c:pt idx="192">
                  <c:v>4.03</c:v>
                </c:pt>
                <c:pt idx="193">
                  <c:v>4.05</c:v>
                </c:pt>
                <c:pt idx="194">
                  <c:v>4.08</c:v>
                </c:pt>
                <c:pt idx="195">
                  <c:v>4.12</c:v>
                </c:pt>
                <c:pt idx="196">
                  <c:v>4.13</c:v>
                </c:pt>
                <c:pt idx="197">
                  <c:v>4.14</c:v>
                </c:pt>
                <c:pt idx="198">
                  <c:v>4.2</c:v>
                </c:pt>
                <c:pt idx="199">
                  <c:v>4.21</c:v>
                </c:pt>
                <c:pt idx="200">
                  <c:v>4.21</c:v>
                </c:pt>
                <c:pt idx="201">
                  <c:v>4.23</c:v>
                </c:pt>
                <c:pt idx="202">
                  <c:v>4.24</c:v>
                </c:pt>
                <c:pt idx="203">
                  <c:v>4.24</c:v>
                </c:pt>
                <c:pt idx="204">
                  <c:v>4.24</c:v>
                </c:pt>
                <c:pt idx="205">
                  <c:v>4.25</c:v>
                </c:pt>
                <c:pt idx="206">
                  <c:v>4.25</c:v>
                </c:pt>
                <c:pt idx="207">
                  <c:v>4.25</c:v>
                </c:pt>
                <c:pt idx="208">
                  <c:v>4.26</c:v>
                </c:pt>
                <c:pt idx="209">
                  <c:v>4.27</c:v>
                </c:pt>
                <c:pt idx="210">
                  <c:v>4.27</c:v>
                </c:pt>
                <c:pt idx="211">
                  <c:v>4.27</c:v>
                </c:pt>
                <c:pt idx="212">
                  <c:v>4.27</c:v>
                </c:pt>
                <c:pt idx="213">
                  <c:v>4.28</c:v>
                </c:pt>
                <c:pt idx="214">
                  <c:v>4.28</c:v>
                </c:pt>
                <c:pt idx="215">
                  <c:v>4.28</c:v>
                </c:pt>
                <c:pt idx="216">
                  <c:v>4.28</c:v>
                </c:pt>
                <c:pt idx="217">
                  <c:v>4.3</c:v>
                </c:pt>
                <c:pt idx="218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8096"/>
        <c:axId val="1408775616"/>
      </c:scatterChart>
      <c:valAx>
        <c:axId val="1408770832"/>
        <c:scaling>
          <c:orientation val="minMax"/>
          <c:max val="42740.0035"/>
          <c:min val="42739.6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624"/>
        <c:crosses val="autoZero"/>
        <c:crossBetween val="midCat"/>
      </c:valAx>
      <c:valAx>
        <c:axId val="14087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0832"/>
        <c:crosses val="autoZero"/>
        <c:crossBetween val="midCat"/>
      </c:valAx>
      <c:valAx>
        <c:axId val="14087756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8096"/>
        <c:crosses val="max"/>
        <c:crossBetween val="midCat"/>
      </c:valAx>
      <c:valAx>
        <c:axId val="140877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087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196850</xdr:rowOff>
    </xdr:from>
    <xdr:to>
      <xdr:col>20</xdr:col>
      <xdr:colOff>215900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43</xdr:row>
      <xdr:rowOff>133350</xdr:rowOff>
    </xdr:from>
    <xdr:to>
      <xdr:col>16</xdr:col>
      <xdr:colOff>25400</xdr:colOff>
      <xdr:row>65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G222" totalsRowShown="0" dataDxfId="6">
  <autoFilter ref="B3:G222"/>
  <sortState ref="B4:G222">
    <sortCondition ref="C3:C222"/>
  </sortState>
  <tableColumns count="6">
    <tableColumn id="7" name="TimeStamp" dataDxfId="5">
      <calculatedColumnFormula>IF(B4&lt;&gt;"",IF(C4="",NOW(),B4),"")</calculatedColumnFormula>
    </tableColumn>
    <tableColumn id="1" name="Voltage" dataDxfId="4"/>
    <tableColumn id="2" name="Temperature" dataDxfId="3"/>
    <tableColumn id="3" name="T_Rate" dataDxfId="2" dataCellStyle="Comma">
      <calculatedColumnFormula>(Table1[[#This Row],[Temperature]]-D3)/((Table1[[#This Row],[TimeStamp]]-B3)*86400)</calculatedColumnFormula>
    </tableColumn>
    <tableColumn id="8" name="Column12" dataDxfId="1">
      <calculatedColumnFormula>Table1[[#This Row],[Temperature]]/(5-Table1[[#This Row],[Voltage]])</calculatedColumnFormula>
    </tableColumn>
    <tableColumn id="9" name="Line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2"/>
  <sheetViews>
    <sheetView showRuler="0" topLeftCell="A15" workbookViewId="0">
      <selection activeCell="G58" sqref="G58"/>
    </sheetView>
  </sheetViews>
  <sheetFormatPr baseColWidth="10" defaultRowHeight="16" x14ac:dyDescent="0.2"/>
  <cols>
    <col min="1" max="1" width="11.5" bestFit="1" customWidth="1"/>
    <col min="2" max="2" width="14.1640625" customWidth="1"/>
    <col min="3" max="3" width="14.6640625" customWidth="1"/>
    <col min="8" max="8" width="11.5" bestFit="1" customWidth="1"/>
  </cols>
  <sheetData>
    <row r="3" spans="1:7" x14ac:dyDescent="0.2">
      <c r="B3" t="s">
        <v>2</v>
      </c>
      <c r="C3" t="s">
        <v>0</v>
      </c>
      <c r="D3" t="s">
        <v>1</v>
      </c>
      <c r="E3" t="s">
        <v>4</v>
      </c>
      <c r="F3" t="s">
        <v>3</v>
      </c>
      <c r="G3" t="s">
        <v>5</v>
      </c>
    </row>
    <row r="4" spans="1:7" x14ac:dyDescent="0.2">
      <c r="B4" s="3">
        <f ca="1">IF(B4&lt;&gt;"",IF(C4="",NOW(),B4),"")</f>
        <v>42739.677993634257</v>
      </c>
      <c r="C4" s="1">
        <v>0</v>
      </c>
      <c r="D4" s="1">
        <v>19.8</v>
      </c>
      <c r="E4" s="7" t="e">
        <f ca="1">(Table1[[#This Row],[Temperature]]-D3)/((Table1[[#This Row],[TimeStamp]]-B3)*86400)</f>
        <v>#VALUE!</v>
      </c>
      <c r="F4" s="1">
        <f>Table1[[#This Row],[Temperature]]/(5-Table1[[#This Row],[Voltage]])</f>
        <v>3.96</v>
      </c>
      <c r="G4" s="1"/>
    </row>
    <row r="5" spans="1:7" x14ac:dyDescent="0.2">
      <c r="A5" s="5"/>
      <c r="B5" s="3">
        <f ca="1">IF(B5&lt;&gt;"",IF(C5="",NOW(),B5),"")</f>
        <v>42739.678098379627</v>
      </c>
      <c r="C5" s="1">
        <v>0</v>
      </c>
      <c r="D5" s="1">
        <v>18.8</v>
      </c>
      <c r="E5" s="7">
        <f ca="1">(Table1[[#This Row],[Temperature]]-D4)/((Table1[[#This Row],[TimeStamp]]-B4)*86400)</f>
        <v>-0.11049723821948844</v>
      </c>
      <c r="F5" s="1">
        <f>Table1[[#This Row],[Temperature]]/(5-Table1[[#This Row],[Voltage]])</f>
        <v>3.7600000000000002</v>
      </c>
      <c r="G5" s="1"/>
    </row>
    <row r="6" spans="1:7" x14ac:dyDescent="0.2">
      <c r="A6" s="5"/>
      <c r="B6" s="3">
        <f ca="1">IF(B6&lt;&gt;"",IF(C6="",NOW(),B6),"")</f>
        <v>42739.679435879632</v>
      </c>
      <c r="C6" s="1">
        <v>0</v>
      </c>
      <c r="D6" s="1">
        <v>18.8</v>
      </c>
      <c r="E6" s="7">
        <f ca="1">(Table1[[#This Row],[Temperature]]-D5)/((Table1[[#This Row],[TimeStamp]]-B5)*86400)</f>
        <v>0</v>
      </c>
      <c r="F6" s="1">
        <f>Table1[[#This Row],[Temperature]]/(5-Table1[[#This Row],[Voltage]])</f>
        <v>3.7600000000000002</v>
      </c>
      <c r="G6" s="1"/>
    </row>
    <row r="7" spans="1:7" x14ac:dyDescent="0.2">
      <c r="A7" s="5"/>
      <c r="B7" s="3">
        <f ca="1">IF(B7&lt;&gt;"",IF(C7="",NOW(),B7),"")</f>
        <v>42739.679458449071</v>
      </c>
      <c r="C7" s="1">
        <v>0</v>
      </c>
      <c r="D7" s="1">
        <v>19</v>
      </c>
      <c r="E7" s="7">
        <f ca="1">(Table1[[#This Row],[Temperature]]-D6)/((Table1[[#This Row],[TimeStamp]]-B6)*86400)</f>
        <v>0.1025641298388187</v>
      </c>
      <c r="F7" s="1">
        <f>Table1[[#This Row],[Temperature]]/(5-Table1[[#This Row],[Voltage]])</f>
        <v>3.8</v>
      </c>
      <c r="G7" s="1"/>
    </row>
    <row r="8" spans="1:7" x14ac:dyDescent="0.2">
      <c r="A8" s="5"/>
      <c r="B8" s="3">
        <f ca="1">IF(B8&lt;&gt;"",IF(C8="",NOW(),B8),"")</f>
        <v>42739.67966076389</v>
      </c>
      <c r="C8" s="1">
        <v>0</v>
      </c>
      <c r="D8" s="1">
        <v>19.2</v>
      </c>
      <c r="E8" s="7">
        <f ca="1">(Table1[[#This Row],[Temperature]]-D7)/((Table1[[#This Row],[TimeStamp]]-B7)*86400)</f>
        <v>1.1441647358606491E-2</v>
      </c>
      <c r="F8" s="1">
        <f>Table1[[#This Row],[Temperature]]/(5-Table1[[#This Row],[Voltage]])</f>
        <v>3.84</v>
      </c>
      <c r="G8" s="1"/>
    </row>
    <row r="9" spans="1:7" x14ac:dyDescent="0.2">
      <c r="A9" s="5"/>
      <c r="B9" s="3">
        <f ca="1">IF(B9&lt;&gt;"",IF(C9="",NOW(),B9),"")</f>
        <v>42739.679914351851</v>
      </c>
      <c r="C9" s="1">
        <v>0</v>
      </c>
      <c r="D9" s="1">
        <v>19.100000000000001</v>
      </c>
      <c r="E9" s="7">
        <f ca="1">(Table1[[#This Row],[Temperature]]-D8)/((Table1[[#This Row],[TimeStamp]]-B8)*86400)</f>
        <v>-4.56412600166263E-3</v>
      </c>
      <c r="F9" s="1">
        <f>Table1[[#This Row],[Temperature]]/(5-Table1[[#This Row],[Voltage]])</f>
        <v>3.8200000000000003</v>
      </c>
      <c r="G9" s="1"/>
    </row>
    <row r="10" spans="1:7" x14ac:dyDescent="0.2">
      <c r="A10" s="5"/>
      <c r="B10" s="3">
        <f ca="1">IF(B10&lt;&gt;"",IF(C10="",NOW(),B10),"")</f>
        <v>42739.680710185188</v>
      </c>
      <c r="C10" s="1">
        <v>0</v>
      </c>
      <c r="D10" s="1">
        <v>0.5</v>
      </c>
      <c r="E10" s="7">
        <f ca="1">(Table1[[#This Row],[Temperature]]-D9)/((Table1[[#This Row],[TimeStamp]]-B9)*86400)</f>
        <v>-0.27050610689531718</v>
      </c>
      <c r="F10" s="1">
        <f>Table1[[#This Row],[Temperature]]/(5-Table1[[#This Row],[Voltage]])</f>
        <v>0.1</v>
      </c>
      <c r="G10" s="1"/>
    </row>
    <row r="11" spans="1:7" x14ac:dyDescent="0.2">
      <c r="A11" s="5"/>
      <c r="B11" s="3">
        <f ca="1">IF(B11&lt;&gt;"",IF(C11="",NOW(),B11),"")</f>
        <v>42739.68250787037</v>
      </c>
      <c r="C11" s="1">
        <v>0</v>
      </c>
      <c r="D11" s="1">
        <v>-0.1</v>
      </c>
      <c r="E11" s="7">
        <f ca="1">(Table1[[#This Row],[Temperature]]-D10)/((Table1[[#This Row],[TimeStamp]]-B10)*86400)</f>
        <v>-3.8629925397400964E-3</v>
      </c>
      <c r="F11" s="1">
        <f>Table1[[#This Row],[Temperature]]/(5-Table1[[#This Row],[Voltage]])</f>
        <v>-0.02</v>
      </c>
      <c r="G11" s="1"/>
    </row>
    <row r="12" spans="1:7" x14ac:dyDescent="0.2">
      <c r="A12" s="5"/>
      <c r="B12" s="3">
        <f ca="1">IF(B12&lt;&gt;"",IF(C12="",NOW(),B12),"")</f>
        <v>42739.68288310185</v>
      </c>
      <c r="C12" s="1">
        <v>0</v>
      </c>
      <c r="D12" s="1">
        <v>3.9</v>
      </c>
      <c r="E12" s="7">
        <f ca="1">(Table1[[#This Row],[Temperature]]-D11)/((Table1[[#This Row],[TimeStamp]]-B11)*86400)</f>
        <v>0.12338062953921636</v>
      </c>
      <c r="F12" s="1">
        <f>Table1[[#This Row],[Temperature]]/(5-Table1[[#This Row],[Voltage]])</f>
        <v>0.78</v>
      </c>
      <c r="G12" s="1"/>
    </row>
    <row r="13" spans="1:7" x14ac:dyDescent="0.2">
      <c r="A13" s="5"/>
      <c r="B13" s="3">
        <f ca="1">IF(B13&lt;&gt;"",IF(C13="",NOW(),B13),"")</f>
        <v>42739.684309722223</v>
      </c>
      <c r="C13" s="1">
        <v>0</v>
      </c>
      <c r="D13" s="1">
        <v>4.0999999999999996</v>
      </c>
      <c r="E13" s="7">
        <f ca="1">(Table1[[#This Row],[Temperature]]-D12)/((Table1[[#This Row],[TimeStamp]]-B12)*86400)</f>
        <v>1.6225864002891717E-3</v>
      </c>
      <c r="F13" s="1">
        <f>Table1[[#This Row],[Temperature]]/(5-Table1[[#This Row],[Voltage]])</f>
        <v>0.82</v>
      </c>
      <c r="G13" s="1"/>
    </row>
    <row r="14" spans="1:7" x14ac:dyDescent="0.2">
      <c r="A14" s="5"/>
      <c r="B14" s="3">
        <f ca="1">IF(B14&lt;&gt;"",IF(C14="",NOW(),B14),"")</f>
        <v>42739.684539699076</v>
      </c>
      <c r="C14" s="1">
        <v>0</v>
      </c>
      <c r="D14" s="1">
        <v>4.9000000000000004</v>
      </c>
      <c r="E14" s="7">
        <f ca="1">(Table1[[#This Row],[Temperature]]-D13)/((Table1[[#This Row],[TimeStamp]]-B13)*86400)</f>
        <v>4.0261700854723782E-2</v>
      </c>
      <c r="F14" s="1">
        <f>Table1[[#This Row],[Temperature]]/(5-Table1[[#This Row],[Voltage]])</f>
        <v>0.98000000000000009</v>
      </c>
      <c r="G14" s="1"/>
    </row>
    <row r="15" spans="1:7" x14ac:dyDescent="0.2">
      <c r="A15" s="5"/>
      <c r="B15" s="3">
        <f ca="1">IF(B15&lt;&gt;"",IF(C15="",NOW(),B15),"")</f>
        <v>42739.695964351849</v>
      </c>
      <c r="C15" s="1">
        <v>0</v>
      </c>
      <c r="D15" s="1">
        <v>1.1000000000000001</v>
      </c>
      <c r="E15" s="7">
        <f ca="1">(Table1[[#This Row],[Temperature]]-D14)/((Table1[[#This Row],[TimeStamp]]-B14)*86400)</f>
        <v>-3.8496996234915122E-3</v>
      </c>
      <c r="F15" s="1">
        <f>Table1[[#This Row],[Temperature]]/(5-Table1[[#This Row],[Voltage]])</f>
        <v>0.22000000000000003</v>
      </c>
      <c r="G15" s="1"/>
    </row>
    <row r="16" spans="1:7" x14ac:dyDescent="0.2">
      <c r="A16" s="5"/>
      <c r="B16" s="3">
        <f ca="1">IF(B16&lt;&gt;"",IF(C16="",NOW(),B16),"")</f>
        <v>42739.696139930558</v>
      </c>
      <c r="C16" s="1">
        <v>0</v>
      </c>
      <c r="D16" s="1">
        <v>1.6</v>
      </c>
      <c r="E16" s="7">
        <f ca="1">(Table1[[#This Row],[Temperature]]-D15)/((Table1[[#This Row],[TimeStamp]]-B15)*86400)</f>
        <v>3.2959788086241414E-2</v>
      </c>
      <c r="F16" s="1">
        <f>Table1[[#This Row],[Temperature]]/(5-Table1[[#This Row],[Voltage]])</f>
        <v>0.32</v>
      </c>
      <c r="G16" s="1"/>
    </row>
    <row r="17" spans="1:7" x14ac:dyDescent="0.2">
      <c r="A17" s="5"/>
      <c r="B17" s="3">
        <f ca="1">IF(B17&lt;&gt;"",IF(C17="",NOW(),B17),"")</f>
        <v>42739.696506250002</v>
      </c>
      <c r="C17" s="1">
        <v>0</v>
      </c>
      <c r="D17" s="1">
        <v>2.1</v>
      </c>
      <c r="E17" s="7">
        <f ca="1">(Table1[[#This Row],[Temperature]]-D16)/((Table1[[#This Row],[TimeStamp]]-B16)*86400)</f>
        <v>1.5797788335018038E-2</v>
      </c>
      <c r="F17" s="1">
        <f>Table1[[#This Row],[Temperature]]/(5-Table1[[#This Row],[Voltage]])</f>
        <v>0.42000000000000004</v>
      </c>
      <c r="G17" s="1"/>
    </row>
    <row r="18" spans="1:7" x14ac:dyDescent="0.2">
      <c r="A18" s="5"/>
      <c r="B18" s="3">
        <f ca="1">IF(B18&lt;&gt;"",IF(C18="",NOW(),B18),"")</f>
        <v>42739.69656099537</v>
      </c>
      <c r="C18" s="1">
        <v>0</v>
      </c>
      <c r="D18" s="1">
        <v>2.2000000000000002</v>
      </c>
      <c r="E18" s="7">
        <f ca="1">(Table1[[#This Row],[Temperature]]-D17)/((Table1[[#This Row],[TimeStamp]]-B17)*86400)</f>
        <v>2.1141650203865655E-2</v>
      </c>
      <c r="F18" s="1">
        <f>Table1[[#This Row],[Temperature]]/(5-Table1[[#This Row],[Voltage]])</f>
        <v>0.44000000000000006</v>
      </c>
      <c r="G18" s="1"/>
    </row>
    <row r="19" spans="1:7" x14ac:dyDescent="0.2">
      <c r="A19" s="5"/>
      <c r="B19" s="3">
        <f ca="1">IF(B19&lt;&gt;"",IF(C19="",NOW(),B19),"")</f>
        <v>42739.696625115743</v>
      </c>
      <c r="C19" s="1">
        <v>0</v>
      </c>
      <c r="D19" s="1">
        <v>2.5</v>
      </c>
      <c r="E19" s="7">
        <f ca="1">(Table1[[#This Row],[Temperature]]-D18)/((Table1[[#This Row],[TimeStamp]]-B18)*86400)</f>
        <v>5.4151622090464431E-2</v>
      </c>
      <c r="F19" s="1">
        <f>Table1[[#This Row],[Temperature]]/(5-Table1[[#This Row],[Voltage]])</f>
        <v>0.5</v>
      </c>
      <c r="G19" s="1"/>
    </row>
    <row r="20" spans="1:7" x14ac:dyDescent="0.2">
      <c r="A20" s="5"/>
      <c r="B20" s="3">
        <f ca="1">IF(B20&lt;&gt;"",IF(C20="",NOW(),B20),"")</f>
        <v>42739.696696412037</v>
      </c>
      <c r="C20" s="1">
        <v>0</v>
      </c>
      <c r="D20" s="1">
        <v>2.9</v>
      </c>
      <c r="E20" s="7">
        <f ca="1">(Table1[[#This Row],[Temperature]]-D19)/((Table1[[#This Row],[TimeStamp]]-B19)*86400)</f>
        <v>6.4935067250412412E-2</v>
      </c>
      <c r="F20" s="1">
        <f>Table1[[#This Row],[Temperature]]/(5-Table1[[#This Row],[Voltage]])</f>
        <v>0.57999999999999996</v>
      </c>
      <c r="G20" s="1"/>
    </row>
    <row r="21" spans="1:7" x14ac:dyDescent="0.2">
      <c r="A21" s="5"/>
      <c r="B21" s="3">
        <f ca="1">IF(B21&lt;&gt;"",IF(C21="",NOW(),B21),"")</f>
        <v>42739.70171134259</v>
      </c>
      <c r="C21" s="1">
        <v>0</v>
      </c>
      <c r="D21" s="1">
        <v>4.2</v>
      </c>
      <c r="E21" s="7">
        <f ca="1">(Table1[[#This Row],[Temperature]]-D20)/((Table1[[#This Row],[TimeStamp]]-B20)*86400)</f>
        <v>3.0003000312667288E-3</v>
      </c>
      <c r="F21" s="1">
        <f>Table1[[#This Row],[Temperature]]/(5-Table1[[#This Row],[Voltage]])</f>
        <v>0.84000000000000008</v>
      </c>
      <c r="G21" s="1"/>
    </row>
    <row r="22" spans="1:7" x14ac:dyDescent="0.2">
      <c r="A22" s="5"/>
      <c r="B22" s="3">
        <f ca="1">IF(B22&lt;&gt;"",IF(C22="",NOW(),B22),"")</f>
        <v>42739.706401388888</v>
      </c>
      <c r="C22" s="1">
        <v>0</v>
      </c>
      <c r="D22" s="1">
        <v>2.8</v>
      </c>
      <c r="E22" s="7">
        <f ca="1">(Table1[[#This Row],[Temperature]]-D21)/((Table1[[#This Row],[TimeStamp]]-B21)*86400)</f>
        <v>-3.4549133787683309E-3</v>
      </c>
      <c r="F22" s="1">
        <f>Table1[[#This Row],[Temperature]]/(5-Table1[[#This Row],[Voltage]])</f>
        <v>0.55999999999999994</v>
      </c>
      <c r="G22" s="1"/>
    </row>
    <row r="23" spans="1:7" x14ac:dyDescent="0.2">
      <c r="A23" s="5"/>
      <c r="B23" s="3">
        <f ca="1">IF(B23&lt;&gt;"",IF(C23="",NOW(),B23),"")</f>
        <v>42739.706710648148</v>
      </c>
      <c r="C23" s="1">
        <v>0</v>
      </c>
      <c r="D23" s="1">
        <v>3</v>
      </c>
      <c r="E23" s="7">
        <f ca="1">(Table1[[#This Row],[Temperature]]-D22)/((Table1[[#This Row],[TimeStamp]]-B22)*86400)</f>
        <v>7.4850299302790012E-3</v>
      </c>
      <c r="F23" s="1">
        <f>Table1[[#This Row],[Temperature]]/(5-Table1[[#This Row],[Voltage]])</f>
        <v>0.6</v>
      </c>
      <c r="G23" s="1"/>
    </row>
    <row r="24" spans="1:7" x14ac:dyDescent="0.2">
      <c r="A24" s="5"/>
      <c r="B24" s="3">
        <f ca="1">IF(B24&lt;&gt;"",IF(C24="",NOW(),B24),"")</f>
        <v>42739.709330324076</v>
      </c>
      <c r="C24" s="1">
        <v>0</v>
      </c>
      <c r="D24" s="1">
        <v>2.5</v>
      </c>
      <c r="E24" s="7">
        <f ca="1">(Table1[[#This Row],[Temperature]]-D23)/((Table1[[#This Row],[TimeStamp]]-B23)*86400)</f>
        <v>-2.2090660050212707E-3</v>
      </c>
      <c r="F24" s="1">
        <f>Table1[[#This Row],[Temperature]]/(5-Table1[[#This Row],[Voltage]])</f>
        <v>0.5</v>
      </c>
      <c r="G24" s="1"/>
    </row>
    <row r="25" spans="1:7" x14ac:dyDescent="0.2">
      <c r="A25" s="5"/>
      <c r="B25" s="3">
        <f ca="1">IF(B25&lt;&gt;"",IF(C25="",NOW(),B25),"")</f>
        <v>42739.709629513891</v>
      </c>
      <c r="C25" s="1">
        <v>0</v>
      </c>
      <c r="D25" s="1">
        <v>2.9</v>
      </c>
      <c r="E25" s="7">
        <f ca="1">(Table1[[#This Row],[Temperature]]-D24)/((Table1[[#This Row],[TimeStamp]]-B24)*86400)</f>
        <v>1.5473887828473653E-2</v>
      </c>
      <c r="F25" s="1">
        <f>Table1[[#This Row],[Temperature]]/(5-Table1[[#This Row],[Voltage]])</f>
        <v>0.57999999999999996</v>
      </c>
      <c r="G25" s="1"/>
    </row>
    <row r="26" spans="1:7" x14ac:dyDescent="0.2">
      <c r="A26" s="5"/>
      <c r="B26" s="3">
        <f ca="1">IF(B26&lt;&gt;"",IF(C26="",NOW(),B26),"")</f>
        <v>42739.711830671295</v>
      </c>
      <c r="C26" s="1">
        <v>0</v>
      </c>
      <c r="D26" s="1">
        <v>3.6</v>
      </c>
      <c r="E26" s="7">
        <f ca="1">(Table1[[#This Row],[Temperature]]-D25)/((Table1[[#This Row],[TimeStamp]]-B25)*86400)</f>
        <v>3.6807235311796254E-3</v>
      </c>
      <c r="F26" s="1">
        <f>Table1[[#This Row],[Temperature]]/(5-Table1[[#This Row],[Voltage]])</f>
        <v>0.72</v>
      </c>
      <c r="G26" s="1"/>
    </row>
    <row r="27" spans="1:7" x14ac:dyDescent="0.2">
      <c r="A27" s="5"/>
      <c r="B27" s="3">
        <f ca="1">IF(B27&lt;&gt;"",IF(C27="",NOW(),B27),"")</f>
        <v>42739.712518865737</v>
      </c>
      <c r="C27" s="1">
        <v>0</v>
      </c>
      <c r="D27" s="1">
        <v>3.8</v>
      </c>
      <c r="E27" s="7">
        <f ca="1">(Table1[[#This Row],[Temperature]]-D26)/((Table1[[#This Row],[TimeStamp]]-B26)*86400)</f>
        <v>3.3636057935701033E-3</v>
      </c>
      <c r="F27" s="1">
        <f>Table1[[#This Row],[Temperature]]/(5-Table1[[#This Row],[Voltage]])</f>
        <v>0.76</v>
      </c>
      <c r="G27" s="1"/>
    </row>
    <row r="28" spans="1:7" x14ac:dyDescent="0.2">
      <c r="A28" s="5"/>
      <c r="B28" s="3">
        <f ca="1">IF(B28&lt;&gt;"",IF(C28="",NOW(),B28),"")</f>
        <v>42739.712683680555</v>
      </c>
      <c r="C28" s="1">
        <v>0</v>
      </c>
      <c r="D28" s="1">
        <v>3.8</v>
      </c>
      <c r="E28" s="7">
        <f ca="1">(Table1[[#This Row],[Temperature]]-D27)/((Table1[[#This Row],[TimeStamp]]-B27)*86400)</f>
        <v>0</v>
      </c>
      <c r="F28" s="1">
        <f>Table1[[#This Row],[Temperature]]/(5-Table1[[#This Row],[Voltage]])</f>
        <v>0.76</v>
      </c>
      <c r="G28" s="1"/>
    </row>
    <row r="29" spans="1:7" x14ac:dyDescent="0.2">
      <c r="A29" s="5"/>
      <c r="B29" s="3">
        <f ca="1">IF(B29&lt;&gt;"",IF(C29="",NOW(),B29),"")</f>
        <v>42739.712990509259</v>
      </c>
      <c r="C29" s="1">
        <v>0</v>
      </c>
      <c r="D29" s="1">
        <v>3.9</v>
      </c>
      <c r="E29" s="7">
        <f ca="1">(Table1[[#This Row],[Temperature]]-D28)/((Table1[[#This Row],[TimeStamp]]-B28)*86400)</f>
        <v>3.772161442445895E-3</v>
      </c>
      <c r="F29" s="1">
        <f>Table1[[#This Row],[Temperature]]/(5-Table1[[#This Row],[Voltage]])</f>
        <v>0.78</v>
      </c>
      <c r="G29" s="1"/>
    </row>
    <row r="30" spans="1:7" x14ac:dyDescent="0.2">
      <c r="A30" s="5"/>
      <c r="B30" s="3">
        <f ca="1">IF(B30&lt;&gt;"",IF(C30="",NOW(),B30),"")</f>
        <v>42739.713240509256</v>
      </c>
      <c r="C30" s="1">
        <v>0</v>
      </c>
      <c r="D30" s="1">
        <v>4</v>
      </c>
      <c r="E30" s="7">
        <f ca="1">(Table1[[#This Row],[Temperature]]-D29)/((Table1[[#This Row],[TimeStamp]]-B29)*86400)</f>
        <v>4.6296296792139383E-3</v>
      </c>
      <c r="F30" s="1">
        <f>Table1[[#This Row],[Temperature]]/(5-Table1[[#This Row],[Voltage]])</f>
        <v>0.8</v>
      </c>
      <c r="G30" s="1"/>
    </row>
    <row r="31" spans="1:7" x14ac:dyDescent="0.2">
      <c r="A31" s="5"/>
      <c r="B31" s="3">
        <f ca="1">IF(B31&lt;&gt;"",IF(C31="",NOW(),B31),"")</f>
        <v>42739.713498263889</v>
      </c>
      <c r="C31" s="1">
        <v>0</v>
      </c>
      <c r="D31" s="1">
        <v>4</v>
      </c>
      <c r="E31" s="7">
        <f ca="1">(Table1[[#This Row],[Temperature]]-D30)/((Table1[[#This Row],[TimeStamp]]-B30)*86400)</f>
        <v>0</v>
      </c>
      <c r="F31" s="1">
        <f>Table1[[#This Row],[Temperature]]/(5-Table1[[#This Row],[Voltage]])</f>
        <v>0.8</v>
      </c>
      <c r="G31" s="1"/>
    </row>
    <row r="32" spans="1:7" x14ac:dyDescent="0.2">
      <c r="A32" s="5"/>
      <c r="B32" s="3">
        <f ca="1">IF(B32&lt;&gt;"",IF(C32="",NOW(),B32),"")</f>
        <v>42739.713623263888</v>
      </c>
      <c r="C32" s="1">
        <v>0</v>
      </c>
      <c r="D32" s="1">
        <v>4.0999999999999996</v>
      </c>
      <c r="E32" s="7">
        <f ca="1">(Table1[[#This Row],[Temperature]]-D31)/((Table1[[#This Row],[TimeStamp]]-B31)*86400)</f>
        <v>9.2592593584278349E-3</v>
      </c>
      <c r="F32" s="1">
        <f>Table1[[#This Row],[Temperature]]/(5-Table1[[#This Row],[Voltage]])</f>
        <v>0.82</v>
      </c>
      <c r="G32" s="1"/>
    </row>
    <row r="33" spans="1:7" x14ac:dyDescent="0.2">
      <c r="A33" s="5"/>
      <c r="B33" s="3">
        <f ca="1">IF(B33&lt;&gt;"",IF(C33="",NOW(),B33),"")</f>
        <v>42739.713933680556</v>
      </c>
      <c r="C33" s="1">
        <v>0</v>
      </c>
      <c r="D33" s="1">
        <v>4.2</v>
      </c>
      <c r="E33" s="7">
        <f ca="1">(Table1[[#This Row],[Temperature]]-D32)/((Table1[[#This Row],[TimeStamp]]-B32)*86400)</f>
        <v>3.7285607586676089E-3</v>
      </c>
      <c r="F33" s="1">
        <f>Table1[[#This Row],[Temperature]]/(5-Table1[[#This Row],[Voltage]])</f>
        <v>0.84000000000000008</v>
      </c>
      <c r="G33" s="1"/>
    </row>
    <row r="34" spans="1:7" x14ac:dyDescent="0.2">
      <c r="A34" s="5"/>
      <c r="B34" s="3">
        <f ca="1">IF(B34&lt;&gt;"",IF(C34="",NOW(),B34),"")</f>
        <v>42739.714206944445</v>
      </c>
      <c r="C34" s="1">
        <v>0</v>
      </c>
      <c r="D34" s="1">
        <v>4.2</v>
      </c>
      <c r="E34" s="7">
        <f ca="1">(Table1[[#This Row],[Temperature]]-D33)/((Table1[[#This Row],[TimeStamp]]-B33)*86400)</f>
        <v>0</v>
      </c>
      <c r="F34" s="1">
        <f>Table1[[#This Row],[Temperature]]/(5-Table1[[#This Row],[Voltage]])</f>
        <v>0.84000000000000008</v>
      </c>
      <c r="G34" s="1"/>
    </row>
    <row r="35" spans="1:7" x14ac:dyDescent="0.2">
      <c r="A35" s="5"/>
      <c r="B35" s="3">
        <f ca="1">IF(B35&lt;&gt;"",IF(C35="",NOW(),B35),"")</f>
        <v>42739.714281597226</v>
      </c>
      <c r="C35" s="1">
        <v>0</v>
      </c>
      <c r="D35" s="1">
        <v>4.3</v>
      </c>
      <c r="E35" s="7">
        <f ca="1">(Table1[[#This Row],[Temperature]]-D34)/((Table1[[#This Row],[TimeStamp]]-B34)*86400)</f>
        <v>1.5503875442468397E-2</v>
      </c>
      <c r="F35" s="1">
        <f>Table1[[#This Row],[Temperature]]/(5-Table1[[#This Row],[Voltage]])</f>
        <v>0.86</v>
      </c>
      <c r="G35" s="1"/>
    </row>
    <row r="36" spans="1:7" x14ac:dyDescent="0.2">
      <c r="A36" s="5"/>
      <c r="B36" s="3">
        <f ca="1">IF(B36&lt;&gt;"",IF(C36="",NOW(),B36),"")</f>
        <v>42739.714907754627</v>
      </c>
      <c r="C36" s="1">
        <v>0</v>
      </c>
      <c r="D36" s="1">
        <v>4.9000000000000004</v>
      </c>
      <c r="E36" s="7">
        <f ca="1">(Table1[[#This Row],[Temperature]]-D35)/((Table1[[#This Row],[TimeStamp]]-B35)*86400)</f>
        <v>1.1090573113822401E-2</v>
      </c>
      <c r="F36" s="1">
        <f>Table1[[#This Row],[Temperature]]/(5-Table1[[#This Row],[Voltage]])</f>
        <v>0.98000000000000009</v>
      </c>
      <c r="G36" s="1"/>
    </row>
    <row r="37" spans="1:7" x14ac:dyDescent="0.2">
      <c r="A37" s="5"/>
      <c r="B37" s="3">
        <f ca="1">IF(B37&lt;&gt;"",IF(C37="",NOW(),B37),"")</f>
        <v>42739.717250347225</v>
      </c>
      <c r="C37" s="1">
        <v>0</v>
      </c>
      <c r="D37" s="1">
        <v>5</v>
      </c>
      <c r="E37" s="7">
        <f ca="1">(Table1[[#This Row],[Temperature]]-D36)/((Table1[[#This Row],[TimeStamp]]-B36)*86400)</f>
        <v>4.9407114522793071E-4</v>
      </c>
      <c r="F37" s="1">
        <f>Table1[[#This Row],[Temperature]]/(5-Table1[[#This Row],[Voltage]])</f>
        <v>1</v>
      </c>
      <c r="G37" s="1"/>
    </row>
    <row r="38" spans="1:7" x14ac:dyDescent="0.2">
      <c r="A38" s="5"/>
      <c r="B38" s="3">
        <f ca="1">IF(B38&lt;&gt;"",IF(C38="",NOW(),B38),"")</f>
        <v>42739.717708564815</v>
      </c>
      <c r="C38" s="1">
        <v>0</v>
      </c>
      <c r="D38" s="1">
        <v>5.0999999999999996</v>
      </c>
      <c r="E38" s="7">
        <f ca="1">(Table1[[#This Row],[Temperature]]-D37)/((Table1[[#This Row],[TimeStamp]]-B37)*86400)</f>
        <v>2.525890391935078E-3</v>
      </c>
      <c r="F38" s="1">
        <f>Table1[[#This Row],[Temperature]]/(5-Table1[[#This Row],[Voltage]])</f>
        <v>1.02</v>
      </c>
      <c r="G38" s="1"/>
    </row>
    <row r="39" spans="1:7" x14ac:dyDescent="0.2">
      <c r="A39" s="5"/>
      <c r="B39" s="3">
        <f ca="1">IF(B39&lt;&gt;"",IF(C39="",NOW(),B39),"")</f>
        <v>42739.717927777776</v>
      </c>
      <c r="C39" s="1">
        <v>0</v>
      </c>
      <c r="D39" s="1">
        <v>5.2</v>
      </c>
      <c r="E39" s="7">
        <f ca="1">(Table1[[#This Row],[Temperature]]-D38)/((Table1[[#This Row],[TimeStamp]]-B38)*86400)</f>
        <v>5.2798310834566613E-3</v>
      </c>
      <c r="F39" s="1">
        <f>Table1[[#This Row],[Temperature]]/(5-Table1[[#This Row],[Voltage]])</f>
        <v>1.04</v>
      </c>
      <c r="G39" s="1"/>
    </row>
    <row r="40" spans="1:7" x14ac:dyDescent="0.2">
      <c r="A40" s="5"/>
      <c r="B40" s="3">
        <f ca="1">IF(B40&lt;&gt;"",IF(C40="",NOW(),B40),"")</f>
        <v>42739.725575694443</v>
      </c>
      <c r="C40" s="1">
        <v>0</v>
      </c>
      <c r="D40" s="1">
        <v>6.9</v>
      </c>
      <c r="E40" s="7">
        <f ca="1">(Table1[[#This Row],[Temperature]]-D39)/((Table1[[#This Row],[TimeStamp]]-B39)*86400)</f>
        <v>2.5727170916958375E-3</v>
      </c>
      <c r="F40" s="1">
        <f>Table1[[#This Row],[Temperature]]/(5-Table1[[#This Row],[Voltage]])</f>
        <v>1.3800000000000001</v>
      </c>
      <c r="G40" s="1"/>
    </row>
    <row r="41" spans="1:7" x14ac:dyDescent="0.2">
      <c r="A41" s="5"/>
      <c r="B41" s="3">
        <f ca="1">IF(B41&lt;&gt;"",IF(C41="",NOW(),B41),"")</f>
        <v>42739.72578414352</v>
      </c>
      <c r="C41" s="1">
        <v>0</v>
      </c>
      <c r="D41" s="1">
        <v>7.1</v>
      </c>
      <c r="E41" s="7">
        <f ca="1">(Table1[[#This Row],[Temperature]]-D40)/((Table1[[#This Row],[TimeStamp]]-B40)*86400)</f>
        <v>1.1104941541274496E-2</v>
      </c>
      <c r="F41" s="1">
        <f>Table1[[#This Row],[Temperature]]/(5-Table1[[#This Row],[Voltage]])</f>
        <v>1.42</v>
      </c>
      <c r="G41" s="1"/>
    </row>
    <row r="42" spans="1:7" x14ac:dyDescent="0.2">
      <c r="A42" s="5"/>
      <c r="B42" s="3">
        <f ca="1">IF(B42&lt;&gt;"",IF(C42="",NOW(),B42),"")</f>
        <v>42739.726438194448</v>
      </c>
      <c r="C42" s="1">
        <v>0</v>
      </c>
      <c r="D42" s="1">
        <v>7.9</v>
      </c>
      <c r="E42" s="7">
        <f ca="1">(Table1[[#This Row],[Temperature]]-D41)/((Table1[[#This Row],[TimeStamp]]-B41)*86400)</f>
        <v>1.4156786374310747E-2</v>
      </c>
      <c r="F42" s="1">
        <f>Table1[[#This Row],[Temperature]]/(5-Table1[[#This Row],[Voltage]])</f>
        <v>1.58</v>
      </c>
      <c r="G42" s="1"/>
    </row>
    <row r="43" spans="1:7" x14ac:dyDescent="0.2">
      <c r="A43" s="5"/>
      <c r="B43" s="3">
        <f ca="1">IF(B43&lt;&gt;"",IF(C43="",NOW(),B43),"")</f>
        <v>42739.764093518519</v>
      </c>
      <c r="C43" s="1">
        <v>0</v>
      </c>
      <c r="D43" s="1">
        <v>13.8</v>
      </c>
      <c r="E43" s="7">
        <f ca="1">(Table1[[#This Row],[Temperature]]-D42)/((Table1[[#This Row],[TimeStamp]]-B42)*86400)</f>
        <v>1.8134762804815623E-3</v>
      </c>
      <c r="F43" s="1">
        <f>Table1[[#This Row],[Temperature]]/(5-Table1[[#This Row],[Voltage]])</f>
        <v>2.7600000000000002</v>
      </c>
      <c r="G43" s="1"/>
    </row>
    <row r="44" spans="1:7" x14ac:dyDescent="0.2">
      <c r="A44" s="5"/>
      <c r="B44" s="3">
        <f ca="1">IF(B44&lt;&gt;"",IF(C44="",NOW(),B44),"")</f>
        <v>42739.772289930559</v>
      </c>
      <c r="C44" s="1">
        <v>0</v>
      </c>
      <c r="D44" s="1">
        <v>14.7</v>
      </c>
      <c r="E44" s="7">
        <f ca="1">(Table1[[#This Row],[Temperature]]-D43)/((Table1[[#This Row],[TimeStamp]]-B43)*86400)</f>
        <v>1.2708812851108778E-3</v>
      </c>
      <c r="F44" s="1">
        <f>Table1[[#This Row],[Temperature]]/(5-Table1[[#This Row],[Voltage]])</f>
        <v>2.94</v>
      </c>
      <c r="G44" s="1"/>
    </row>
    <row r="45" spans="1:7" x14ac:dyDescent="0.2">
      <c r="B45" s="3">
        <f ca="1">IF(B45&lt;&gt;"",IF(C45="",NOW(),B45),"")</f>
        <v>42739.857762500003</v>
      </c>
      <c r="C45" s="1">
        <v>0</v>
      </c>
      <c r="D45" s="1">
        <v>19.100000000000001</v>
      </c>
      <c r="E45" s="7">
        <f ca="1">(Table1[[#This Row],[Temperature]]-D44)/((Table1[[#This Row],[TimeStamp]]-B44)*86400)</f>
        <v>5.9581601743069674E-4</v>
      </c>
      <c r="F45" s="2">
        <f>Table1[[#This Row],[Temperature]]/(5-Table1[[#This Row],[Voltage]])</f>
        <v>3.8200000000000003</v>
      </c>
      <c r="G45" s="1"/>
    </row>
    <row r="46" spans="1:7" x14ac:dyDescent="0.2">
      <c r="B46" s="3">
        <f ca="1">IF(B46&lt;&gt;"",IF(C46="",NOW(),B46),"")</f>
        <v>42739.85822696759</v>
      </c>
      <c r="C46" s="1">
        <v>0</v>
      </c>
      <c r="D46" s="1">
        <v>19.2</v>
      </c>
      <c r="E46" s="7">
        <f ca="1">(Table1[[#This Row],[Temperature]]-D45)/((Table1[[#This Row],[TimeStamp]]-B45)*86400)</f>
        <v>2.4919013537940036E-3</v>
      </c>
      <c r="F46" s="2">
        <f>Table1[[#This Row],[Temperature]]/(5-Table1[[#This Row],[Voltage]])</f>
        <v>3.84</v>
      </c>
      <c r="G46" s="1"/>
    </row>
    <row r="47" spans="1:7" x14ac:dyDescent="0.2">
      <c r="B47" s="3">
        <f ca="1">IF(B47&lt;&gt;"",IF(C47="",NOW(),B47),"")</f>
        <v>42739.910375694446</v>
      </c>
      <c r="C47" s="1">
        <v>0</v>
      </c>
      <c r="D47" s="1">
        <v>50.7</v>
      </c>
      <c r="E47" s="7">
        <f ca="1">(Table1[[#This Row],[Temperature]]-D46)/((Table1[[#This Row],[TimeStamp]]-B46)*86400)</f>
        <v>6.9912221316418346E-3</v>
      </c>
      <c r="F47" s="2">
        <f>Table1[[#This Row],[Temperature]]/(5-Table1[[#This Row],[Voltage]])</f>
        <v>10.14</v>
      </c>
      <c r="G47" s="1"/>
    </row>
    <row r="48" spans="1:7" x14ac:dyDescent="0.2">
      <c r="B48" s="3">
        <f ca="1">IF(B48&lt;&gt;"",IF(C48="",NOW(),B48),"")</f>
        <v>42739.910468055554</v>
      </c>
      <c r="C48" s="1">
        <v>0</v>
      </c>
      <c r="D48" s="1">
        <v>50.8</v>
      </c>
      <c r="E48" s="7">
        <f ca="1">(Table1[[#This Row],[Temperature]]-D47)/((Table1[[#This Row],[TimeStamp]]-B47)*86400)</f>
        <v>1.2531328767622738E-2</v>
      </c>
      <c r="F48" s="2">
        <f>Table1[[#This Row],[Temperature]]/(5-Table1[[#This Row],[Voltage]])</f>
        <v>10.16</v>
      </c>
      <c r="G48" s="1"/>
    </row>
    <row r="49" spans="2:7" x14ac:dyDescent="0.2">
      <c r="B49" s="3">
        <f ca="1">IF(B49&lt;&gt;"",IF(C49="",NOW(),B49),"")</f>
        <v>42739.91136701389</v>
      </c>
      <c r="C49" s="1">
        <v>2.1</v>
      </c>
      <c r="D49" s="1">
        <v>50.1</v>
      </c>
      <c r="E49" s="7">
        <f ca="1">(Table1[[#This Row],[Temperature]]-D48)/((Table1[[#This Row],[TimeStamp]]-B48)*86400)</f>
        <v>-9.0124887014373534E-3</v>
      </c>
      <c r="F49" s="2">
        <f>Table1[[#This Row],[Temperature]]/(5-Table1[[#This Row],[Voltage]])</f>
        <v>17.27586206896552</v>
      </c>
      <c r="G49" s="1"/>
    </row>
    <row r="50" spans="2:7" x14ac:dyDescent="0.2">
      <c r="B50" s="3">
        <f ca="1">IF(B50&lt;&gt;"",IF(C50="",NOW(),B50),"")</f>
        <v>42739.911492361112</v>
      </c>
      <c r="C50" s="1">
        <v>2.1</v>
      </c>
      <c r="D50" s="1">
        <v>50</v>
      </c>
      <c r="E50" s="7">
        <f ca="1">(Table1[[#This Row],[Temperature]]-D49)/((Table1[[#This Row],[TimeStamp]]-B49)*86400)</f>
        <v>-9.2336103646073944E-3</v>
      </c>
      <c r="F50" s="2">
        <f>Table1[[#This Row],[Temperature]]/(5-Table1[[#This Row],[Voltage]])</f>
        <v>17.241379310344829</v>
      </c>
      <c r="G50" s="1"/>
    </row>
    <row r="51" spans="2:7" x14ac:dyDescent="0.2">
      <c r="B51" s="3">
        <f ca="1">IF(B51&lt;&gt;"",IF(C51="",NOW(),B51),"")</f>
        <v>42739.911607754628</v>
      </c>
      <c r="C51" s="1">
        <v>2.1</v>
      </c>
      <c r="D51" s="1">
        <v>49.9</v>
      </c>
      <c r="E51" s="7">
        <f ca="1">(Table1[[#This Row],[Temperature]]-D50)/((Table1[[#This Row],[TimeStamp]]-B50)*86400)</f>
        <v>-1.0030090538101619E-2</v>
      </c>
      <c r="F51" s="2">
        <f>Table1[[#This Row],[Temperature]]/(5-Table1[[#This Row],[Voltage]])</f>
        <v>17.206896551724139</v>
      </c>
      <c r="G51" s="1"/>
    </row>
    <row r="52" spans="2:7" x14ac:dyDescent="0.2">
      <c r="B52" s="3">
        <f ca="1">IF(B52&lt;&gt;"",IF(C52="",NOW(),B52),"")</f>
        <v>42739.911779166665</v>
      </c>
      <c r="C52" s="1">
        <v>2.1</v>
      </c>
      <c r="D52" s="1">
        <v>49.8</v>
      </c>
      <c r="E52" s="7">
        <f ca="1">(Table1[[#This Row],[Temperature]]-D51)/((Table1[[#This Row],[TimeStamp]]-B51)*86400)</f>
        <v>-6.7521944582921468E-3</v>
      </c>
      <c r="F52" s="2">
        <f>Table1[[#This Row],[Temperature]]/(5-Table1[[#This Row],[Voltage]])</f>
        <v>17.172413793103448</v>
      </c>
      <c r="G52" s="1"/>
    </row>
    <row r="53" spans="2:7" x14ac:dyDescent="0.2">
      <c r="B53" s="3">
        <f ca="1">IF(B53&lt;&gt;"",IF(C53="",NOW(),B53),"")</f>
        <v>42739.911119791665</v>
      </c>
      <c r="C53" s="1">
        <v>2.11</v>
      </c>
      <c r="D53" s="1">
        <v>50.3</v>
      </c>
      <c r="E53" s="7">
        <f ca="1">(Table1[[#This Row],[Temperature]]-D52)/((Table1[[#This Row],[TimeStamp]]-B52)*86400)</f>
        <v>-8.7765490556408303E-3</v>
      </c>
      <c r="F53" s="2">
        <f>Table1[[#This Row],[Temperature]]/(5-Table1[[#This Row],[Voltage]])</f>
        <v>17.404844290657437</v>
      </c>
      <c r="G53" s="1"/>
    </row>
    <row r="54" spans="2:7" x14ac:dyDescent="0.2">
      <c r="B54" s="3">
        <f ca="1">IF(B54&lt;&gt;"",IF(C54="",NOW(),B54),"")</f>
        <v>42739.911228124998</v>
      </c>
      <c r="C54" s="1">
        <v>2.11</v>
      </c>
      <c r="D54" s="1">
        <v>50.2</v>
      </c>
      <c r="E54" s="7">
        <f ca="1">(Table1[[#This Row],[Temperature]]-D53)/((Table1[[#This Row],[TimeStamp]]-B53)*86400)</f>
        <v>-1.068376065467538E-2</v>
      </c>
      <c r="F54" s="2">
        <f>Table1[[#This Row],[Temperature]]/(5-Table1[[#This Row],[Voltage]])</f>
        <v>17.370242214532873</v>
      </c>
      <c r="G54" s="1"/>
    </row>
    <row r="55" spans="2:7" x14ac:dyDescent="0.2">
      <c r="B55" s="3">
        <f ca="1">IF(B55&lt;&gt;"",IF(C55="",NOW(),B55),"")</f>
        <v>42739.912148842595</v>
      </c>
      <c r="C55" s="1">
        <v>2.11</v>
      </c>
      <c r="D55" s="1">
        <v>49.6</v>
      </c>
      <c r="E55" s="7">
        <f ca="1">(Table1[[#This Row],[Temperature]]-D54)/((Table1[[#This Row],[TimeStamp]]-B54)*86400)</f>
        <v>-7.5424261094782959E-3</v>
      </c>
      <c r="F55" s="2">
        <f>Table1[[#This Row],[Temperature]]/(5-Table1[[#This Row],[Voltage]])</f>
        <v>17.162629757785467</v>
      </c>
      <c r="G55" s="1"/>
    </row>
    <row r="56" spans="2:7" x14ac:dyDescent="0.2">
      <c r="B56" s="3">
        <f ca="1">IF(B56&lt;&gt;"",IF(C56="",NOW(),B56),"")</f>
        <v>42739.910993055557</v>
      </c>
      <c r="C56" s="1">
        <v>2.12</v>
      </c>
      <c r="D56" s="1">
        <v>50.4</v>
      </c>
      <c r="E56" s="7">
        <f ca="1">(Table1[[#This Row],[Temperature]]-D55)/((Table1[[#This Row],[TimeStamp]]-B55)*86400)</f>
        <v>-8.0112156922429179E-3</v>
      </c>
      <c r="F56" s="2">
        <f>Table1[[#This Row],[Temperature]]/(5-Table1[[#This Row],[Voltage]])</f>
        <v>17.5</v>
      </c>
      <c r="G56" s="1"/>
    </row>
    <row r="57" spans="2:7" x14ac:dyDescent="0.2">
      <c r="B57" s="3">
        <f ca="1">IF(B57&lt;&gt;"",IF(C57="",NOW(),B57),"")</f>
        <v>42739.912220601851</v>
      </c>
      <c r="C57" s="1">
        <v>2.12</v>
      </c>
      <c r="D57" s="1">
        <v>49.2</v>
      </c>
      <c r="E57" s="7">
        <f ca="1">(Table1[[#This Row],[Temperature]]-D56)/((Table1[[#This Row],[TimeStamp]]-B56)*86400)</f>
        <v>-1.1314350387928588E-2</v>
      </c>
      <c r="F57" s="2">
        <f>Table1[[#This Row],[Temperature]]/(5-Table1[[#This Row],[Voltage]])</f>
        <v>17.083333333333336</v>
      </c>
      <c r="G57" s="1"/>
    </row>
    <row r="58" spans="2:7" x14ac:dyDescent="0.2">
      <c r="B58" s="3">
        <f ca="1">IF(B58&lt;&gt;"",IF(C58="",NOW(),B58),"")</f>
        <v>42739.912646296296</v>
      </c>
      <c r="C58" s="1">
        <v>2.12</v>
      </c>
      <c r="D58" s="1">
        <v>49.1</v>
      </c>
      <c r="E58" s="7">
        <f ca="1">(Table1[[#This Row],[Temperature]]-D57)/((Table1[[#This Row],[TimeStamp]]-B57)*86400)</f>
        <v>-2.7188689478812112E-3</v>
      </c>
      <c r="F58" s="2">
        <f>Table1[[#This Row],[Temperature]]/(5-Table1[[#This Row],[Voltage]])</f>
        <v>17.048611111111111</v>
      </c>
      <c r="G58" s="1"/>
    </row>
    <row r="59" spans="2:7" x14ac:dyDescent="0.2">
      <c r="B59" s="3">
        <f ca="1">IF(B59&lt;&gt;"",IF(C59="",NOW(),B59),"")</f>
        <v>42739.912886921295</v>
      </c>
      <c r="C59" s="1">
        <v>2.13</v>
      </c>
      <c r="D59" s="1">
        <v>48.9</v>
      </c>
      <c r="E59" s="7">
        <f ca="1">(Table1[[#This Row],[Temperature]]-D58)/((Table1[[#This Row],[TimeStamp]]-B58)*86400)</f>
        <v>-9.6200096721367808E-3</v>
      </c>
      <c r="F59" s="2">
        <f>Table1[[#This Row],[Temperature]]/(5-Table1[[#This Row],[Voltage]])</f>
        <v>17.038327526132402</v>
      </c>
      <c r="G59" s="1"/>
    </row>
    <row r="60" spans="2:7" x14ac:dyDescent="0.2">
      <c r="B60" s="3">
        <f ca="1">IF(B60&lt;&gt;"",IF(C60="",NOW(),B60),"")</f>
        <v>42739.913086111112</v>
      </c>
      <c r="C60" s="1">
        <v>2.13</v>
      </c>
      <c r="D60" s="1">
        <v>48.8</v>
      </c>
      <c r="E60" s="7">
        <f ca="1">(Table1[[#This Row],[Temperature]]-D59)/((Table1[[#This Row],[TimeStamp]]-B59)*86400)</f>
        <v>-5.8105751812440581E-3</v>
      </c>
      <c r="F60" s="2">
        <f>Table1[[#This Row],[Temperature]]/(5-Table1[[#This Row],[Voltage]])</f>
        <v>17.00348432055749</v>
      </c>
      <c r="G60" s="1"/>
    </row>
    <row r="61" spans="2:7" x14ac:dyDescent="0.2">
      <c r="B61" s="3">
        <f ca="1">IF(B61&lt;&gt;"",IF(C61="",NOW(),B61),"")</f>
        <v>42739.910871874999</v>
      </c>
      <c r="C61" s="1">
        <v>2.14</v>
      </c>
      <c r="D61" s="1">
        <v>50.5</v>
      </c>
      <c r="E61" s="7">
        <f ca="1">(Table1[[#This Row],[Temperature]]-D60)/((Table1[[#This Row],[TimeStamp]]-B60)*86400)</f>
        <v>-8.8861010881176403E-3</v>
      </c>
      <c r="F61" s="2">
        <f>Table1[[#This Row],[Temperature]]/(5-Table1[[#This Row],[Voltage]])</f>
        <v>17.657342657342657</v>
      </c>
      <c r="G61" s="1"/>
    </row>
    <row r="62" spans="2:7" x14ac:dyDescent="0.2">
      <c r="B62" s="3">
        <f ca="1">IF(B62&lt;&gt;"",IF(C62="",NOW(),B62),"")</f>
        <v>42739.910697800929</v>
      </c>
      <c r="C62" s="1">
        <v>2.2000000000000002</v>
      </c>
      <c r="D62" s="1">
        <v>50.7</v>
      </c>
      <c r="E62" s="7">
        <f ca="1">(Table1[[#This Row],[Temperature]]-D61)/((Table1[[#This Row],[TimeStamp]]-B61)*86400)</f>
        <v>-1.3297872655772121E-2</v>
      </c>
      <c r="F62" s="2">
        <f>Table1[[#This Row],[Temperature]]/(5-Table1[[#This Row],[Voltage]])</f>
        <v>18.107142857142858</v>
      </c>
      <c r="G62" s="1"/>
    </row>
    <row r="63" spans="2:7" x14ac:dyDescent="0.2">
      <c r="B63" s="3">
        <f ca="1">IF(B63&lt;&gt;"",IF(C63="",NOW(),B63),"")</f>
        <v>42739.91340474537</v>
      </c>
      <c r="C63" s="1">
        <v>2.21</v>
      </c>
      <c r="D63" s="1">
        <v>48.3</v>
      </c>
      <c r="E63" s="7">
        <f ca="1">(Table1[[#This Row],[Temperature]]-D62)/((Table1[[#This Row],[TimeStamp]]-B62)*86400)</f>
        <v>-1.0261672667848169E-2</v>
      </c>
      <c r="F63" s="2">
        <f>Table1[[#This Row],[Temperature]]/(5-Table1[[#This Row],[Voltage]])</f>
        <v>17.311827956989244</v>
      </c>
      <c r="G63" s="1">
        <v>48.3</v>
      </c>
    </row>
    <row r="64" spans="2:7" x14ac:dyDescent="0.2">
      <c r="B64" s="3">
        <f ca="1">IF(B64&lt;&gt;"",IF(C64="",NOW(),B64),"")</f>
        <v>42739.915072685188</v>
      </c>
      <c r="C64" s="1">
        <v>2.2200000000000002</v>
      </c>
      <c r="D64" s="1">
        <v>48.3</v>
      </c>
      <c r="E64" s="7">
        <f ca="1">(Table1[[#This Row],[Temperature]]-D63)/((Table1[[#This Row],[TimeStamp]]-B63)*86400)</f>
        <v>0</v>
      </c>
      <c r="F64" s="2">
        <f>Table1[[#This Row],[Temperature]]/(5-Table1[[#This Row],[Voltage]])</f>
        <v>17.374100719424462</v>
      </c>
      <c r="G64" s="1"/>
    </row>
    <row r="65" spans="2:9" x14ac:dyDescent="0.2">
      <c r="B65" s="3">
        <f ca="1">IF(B65&lt;&gt;"",IF(C65="",NOW(),B65),"")</f>
        <v>42739.915182638892</v>
      </c>
      <c r="C65" s="1">
        <v>2.2200000000000002</v>
      </c>
      <c r="D65" s="1">
        <v>48.1</v>
      </c>
      <c r="E65" s="7">
        <f ca="1">(Table1[[#This Row],[Temperature]]-D64)/((Table1[[#This Row],[TimeStamp]]-B64)*86400)</f>
        <v>-2.105263153354172E-2</v>
      </c>
      <c r="F65" s="2">
        <f>Table1[[#This Row],[Temperature]]/(5-Table1[[#This Row],[Voltage]])</f>
        <v>17.302158273381298</v>
      </c>
      <c r="G65" s="1"/>
    </row>
    <row r="66" spans="2:9" x14ac:dyDescent="0.2">
      <c r="B66" s="3">
        <f ca="1">IF(B66&lt;&gt;"",IF(C66="",NOW(),B66),"")</f>
        <v>42739.915380555554</v>
      </c>
      <c r="C66" s="1">
        <v>2.2200000000000002</v>
      </c>
      <c r="D66" s="1">
        <v>48</v>
      </c>
      <c r="E66" s="7">
        <f ca="1">(Table1[[#This Row],[Temperature]]-D65)/((Table1[[#This Row],[TimeStamp]]-B65)*86400)</f>
        <v>-5.8479533327538448E-3</v>
      </c>
      <c r="F66" s="2">
        <f>Table1[[#This Row],[Temperature]]/(5-Table1[[#This Row],[Voltage]])</f>
        <v>17.266187050359715</v>
      </c>
      <c r="G66" s="1"/>
    </row>
    <row r="67" spans="2:9" x14ac:dyDescent="0.2">
      <c r="B67" s="3">
        <f ca="1">IF(B67&lt;&gt;"",IF(C67="",NOW(),B67),"")</f>
        <v>42739.915535879627</v>
      </c>
      <c r="C67" s="1">
        <v>2.2200000000000002</v>
      </c>
      <c r="D67" s="1">
        <v>47.9</v>
      </c>
      <c r="E67" s="7">
        <f ca="1">(Table1[[#This Row],[Temperature]]-D66)/((Table1[[#This Row],[TimeStamp]]-B66)*86400)</f>
        <v>-7.4515648948474192E-3</v>
      </c>
      <c r="F67" s="2">
        <f>Table1[[#This Row],[Temperature]]/(5-Table1[[#This Row],[Voltage]])</f>
        <v>17.230215827338132</v>
      </c>
      <c r="G67" s="1"/>
    </row>
    <row r="68" spans="2:9" x14ac:dyDescent="0.2">
      <c r="B68" s="3">
        <f ca="1">IF(B68&lt;&gt;"",IF(C68="",NOW(),B68),"")</f>
        <v>42739.915726504631</v>
      </c>
      <c r="C68" s="1">
        <v>2.23</v>
      </c>
      <c r="D68" s="1">
        <v>47.8</v>
      </c>
      <c r="E68" s="7">
        <f ca="1">(Table1[[#This Row],[Temperature]]-D67)/((Table1[[#This Row],[TimeStamp]]-B67)*86400)</f>
        <v>-6.0716453013314013E-3</v>
      </c>
      <c r="F68" s="2">
        <f>Table1[[#This Row],[Temperature]]/(5-Table1[[#This Row],[Voltage]])</f>
        <v>17.256317689530686</v>
      </c>
      <c r="G68" s="1"/>
    </row>
    <row r="69" spans="2:9" x14ac:dyDescent="0.2">
      <c r="B69" s="3">
        <f ca="1">IF(B69&lt;&gt;"",IF(C69="",NOW(),B69),"")</f>
        <v>42739.916317824071</v>
      </c>
      <c r="C69" s="1">
        <v>2.23</v>
      </c>
      <c r="D69" s="1">
        <v>47.7</v>
      </c>
      <c r="E69" s="7">
        <f ca="1">(Table1[[#This Row],[Temperature]]-D68)/((Table1[[#This Row],[TimeStamp]]-B68)*86400)</f>
        <v>-1.9573302163465667E-3</v>
      </c>
      <c r="F69" s="2">
        <f>Table1[[#This Row],[Temperature]]/(5-Table1[[#This Row],[Voltage]])</f>
        <v>17.220216606498195</v>
      </c>
      <c r="G69" s="1"/>
    </row>
    <row r="70" spans="2:9" x14ac:dyDescent="0.2">
      <c r="B70" s="3">
        <f ca="1">IF(B70&lt;&gt;"",IF(C70="",NOW(),B70),"")</f>
        <v>42739.916896643517</v>
      </c>
      <c r="C70" s="1">
        <v>2.2400000000000002</v>
      </c>
      <c r="D70" s="1">
        <v>47.4</v>
      </c>
      <c r="E70" s="7">
        <f ca="1">(Table1[[#This Row],[Temperature]]-D69)/((Table1[[#This Row],[TimeStamp]]-B69)*86400)</f>
        <v>-5.9988002168541044E-3</v>
      </c>
      <c r="F70" s="2">
        <f>Table1[[#This Row],[Temperature]]/(5-Table1[[#This Row],[Voltage]])</f>
        <v>17.173913043478262</v>
      </c>
      <c r="G70" s="1"/>
    </row>
    <row r="71" spans="2:9" x14ac:dyDescent="0.2">
      <c r="B71" s="3">
        <f ca="1">IF(B71&lt;&gt;"",IF(C71="",NOW(),B71),"")</f>
        <v>42739.917003125003</v>
      </c>
      <c r="C71" s="1">
        <v>2.25</v>
      </c>
      <c r="D71" s="1">
        <v>47.3</v>
      </c>
      <c r="E71" s="7">
        <f ca="1">(Table1[[#This Row],[Temperature]]-D70)/((Table1[[#This Row],[TimeStamp]]-B70)*86400)</f>
        <v>-1.0869564756131527E-2</v>
      </c>
      <c r="F71" s="2">
        <f>Table1[[#This Row],[Temperature]]/(5-Table1[[#This Row],[Voltage]])</f>
        <v>17.2</v>
      </c>
      <c r="G71" s="1"/>
      <c r="H71" s="5"/>
      <c r="I71" s="4"/>
    </row>
    <row r="72" spans="2:9" x14ac:dyDescent="0.2">
      <c r="B72" s="3">
        <f ca="1">IF(B72&lt;&gt;"",IF(C72="",NOW(),B72),"")</f>
        <v>42739.917262962961</v>
      </c>
      <c r="C72" s="1">
        <v>2.25</v>
      </c>
      <c r="D72" s="1">
        <v>47.2</v>
      </c>
      <c r="E72" s="7">
        <f ca="1">(Table1[[#This Row],[Temperature]]-D71)/((Table1[[#This Row],[TimeStamp]]-B71)*86400)</f>
        <v>-4.4543430719608274E-3</v>
      </c>
      <c r="F72" s="2">
        <f>Table1[[#This Row],[Temperature]]/(5-Table1[[#This Row],[Voltage]])</f>
        <v>17.163636363636364</v>
      </c>
      <c r="G72" s="1"/>
      <c r="H72" s="5"/>
    </row>
    <row r="73" spans="2:9" x14ac:dyDescent="0.2">
      <c r="B73" s="3">
        <f ca="1">IF(B73&lt;&gt;"",IF(C73="",NOW(),B73),"")</f>
        <v>42739.910551504632</v>
      </c>
      <c r="C73" s="1">
        <v>2.2599999999999998</v>
      </c>
      <c r="D73" s="1">
        <v>50.7</v>
      </c>
      <c r="E73" s="7">
        <f ca="1">(Table1[[#This Row],[Temperature]]-D72)/((Table1[[#This Row],[TimeStamp]]-B72)*86400)</f>
        <v>-6.0358356222822698E-3</v>
      </c>
      <c r="F73" s="2">
        <f>Table1[[#This Row],[Temperature]]/(5-Table1[[#This Row],[Voltage]])</f>
        <v>18.503649635036496</v>
      </c>
      <c r="G73" s="1"/>
    </row>
    <row r="74" spans="2:9" x14ac:dyDescent="0.2">
      <c r="B74" s="3">
        <f ca="1">IF(B74&lt;&gt;"",IF(C74="",NOW(),B74),"")</f>
        <v>42739.917709374997</v>
      </c>
      <c r="C74" s="1">
        <v>2.2599999999999998</v>
      </c>
      <c r="D74" s="1">
        <v>47</v>
      </c>
      <c r="E74" s="7">
        <f ca="1">(Table1[[#This Row],[Temperature]]-D73)/((Table1[[#This Row],[TimeStamp]]-B73)*86400)</f>
        <v>-5.9827954255522349E-3</v>
      </c>
      <c r="F74" s="2">
        <f>Table1[[#This Row],[Temperature]]/(5-Table1[[#This Row],[Voltage]])</f>
        <v>17.153284671532845</v>
      </c>
      <c r="G74" s="1"/>
    </row>
    <row r="75" spans="2:9" x14ac:dyDescent="0.2">
      <c r="B75" s="3">
        <f ca="1">IF(B75&lt;&gt;"",IF(C75="",NOW(),B75),"")</f>
        <v>42739.910775115743</v>
      </c>
      <c r="C75" s="1">
        <v>2.27</v>
      </c>
      <c r="D75" s="1">
        <v>50.6</v>
      </c>
      <c r="E75" s="7">
        <f ca="1">(Table1[[#This Row],[Temperature]]-D74)/((Table1[[#This Row],[TimeStamp]]-B74)*86400)</f>
        <v>-6.0088129300132145E-3</v>
      </c>
      <c r="F75" s="2">
        <f>Table1[[#This Row],[Temperature]]/(5-Table1[[#This Row],[Voltage]])</f>
        <v>18.534798534798536</v>
      </c>
      <c r="G75" s="1"/>
    </row>
    <row r="76" spans="2:9" x14ac:dyDescent="0.2">
      <c r="B76" s="3">
        <f ca="1">IF(B76&lt;&gt;"",IF(C76="",NOW(),B76),"")</f>
        <v>42739.918062152778</v>
      </c>
      <c r="C76" s="1">
        <v>2.27</v>
      </c>
      <c r="D76" s="1">
        <v>46.8</v>
      </c>
      <c r="E76" s="7">
        <f ca="1">(Table1[[#This Row],[Temperature]]-D75)/((Table1[[#This Row],[TimeStamp]]-B75)*86400)</f>
        <v>-6.0355781465537741E-3</v>
      </c>
      <c r="F76" s="2">
        <f>Table1[[#This Row],[Temperature]]/(5-Table1[[#This Row],[Voltage]])</f>
        <v>17.142857142857142</v>
      </c>
      <c r="G76" s="1"/>
    </row>
    <row r="77" spans="2:9" x14ac:dyDescent="0.2">
      <c r="B77" s="3">
        <f ca="1">IF(B77&lt;&gt;"",IF(C77="",NOW(),B77),"")</f>
        <v>42739.918404398151</v>
      </c>
      <c r="C77" s="1">
        <v>2.2749999999999999</v>
      </c>
      <c r="D77" s="1">
        <v>46.5</v>
      </c>
      <c r="E77" s="7">
        <f ca="1">(Table1[[#This Row],[Temperature]]-D76)/((Table1[[#This Row],[TimeStamp]]-B76)*86400)</f>
        <v>-1.0145417552590311E-2</v>
      </c>
      <c r="F77" s="2">
        <f>Table1[[#This Row],[Temperature]]/(5-Table1[[#This Row],[Voltage]])</f>
        <v>17.064220183486238</v>
      </c>
      <c r="G77" s="1"/>
    </row>
    <row r="78" spans="2:9" x14ac:dyDescent="0.2">
      <c r="B78" s="3">
        <f ca="1">IF(B78&lt;&gt;"",IF(C78="",NOW(),B78),"")</f>
        <v>42739.918755439816</v>
      </c>
      <c r="C78" s="1">
        <v>2.2799999999999998</v>
      </c>
      <c r="D78" s="1">
        <v>46.4</v>
      </c>
      <c r="E78" s="7">
        <f ca="1">(Table1[[#This Row],[Temperature]]-D77)/((Table1[[#This Row],[TimeStamp]]-B77)*86400)</f>
        <v>-3.2970656315420444E-3</v>
      </c>
      <c r="F78" s="2">
        <f>Table1[[#This Row],[Temperature]]/(5-Table1[[#This Row],[Voltage]])</f>
        <v>17.058823529411764</v>
      </c>
      <c r="G78" s="1"/>
    </row>
    <row r="79" spans="2:9" x14ac:dyDescent="0.2">
      <c r="B79" s="3">
        <f ca="1">IF(B79&lt;&gt;"",IF(C79="",NOW(),B79),"")</f>
        <v>42739.919106597219</v>
      </c>
      <c r="C79" s="1">
        <v>2.29</v>
      </c>
      <c r="D79" s="1">
        <v>46.1</v>
      </c>
      <c r="E79" s="7">
        <f ca="1">(Table1[[#This Row],[Temperature]]-D78)/((Table1[[#This Row],[TimeStamp]]-B78)*86400)</f>
        <v>-9.8879368356270762E-3</v>
      </c>
      <c r="F79" s="2">
        <f>Table1[[#This Row],[Temperature]]/(5-Table1[[#This Row],[Voltage]])</f>
        <v>17.011070110701109</v>
      </c>
      <c r="G79" s="1"/>
    </row>
    <row r="80" spans="2:9" x14ac:dyDescent="0.2">
      <c r="B80" s="3">
        <f ca="1">IF(B80&lt;&gt;"",IF(C80="",NOW(),B80),"")</f>
        <v>42739.919551736108</v>
      </c>
      <c r="C80" s="1">
        <v>2.2949999999999999</v>
      </c>
      <c r="D80" s="1">
        <v>46</v>
      </c>
      <c r="E80" s="7">
        <f ca="1">(Table1[[#This Row],[Temperature]]-D79)/((Table1[[#This Row],[TimeStamp]]-B79)*86400)</f>
        <v>-2.6001040057997454E-3</v>
      </c>
      <c r="F80" s="2">
        <f>Table1[[#This Row],[Temperature]]/(5-Table1[[#This Row],[Voltage]])</f>
        <v>17.005545286506468</v>
      </c>
      <c r="G80" s="1"/>
    </row>
    <row r="81" spans="2:7" x14ac:dyDescent="0.2">
      <c r="B81" s="3">
        <f ca="1">IF(B81&lt;&gt;"",IF(C81="",NOW(),B81),"")</f>
        <v>42739.919799421295</v>
      </c>
      <c r="C81" s="1">
        <v>2.2999999999999998</v>
      </c>
      <c r="D81" s="1">
        <v>45.9</v>
      </c>
      <c r="E81" s="7">
        <f ca="1">(Table1[[#This Row],[Temperature]]-D80)/((Table1[[#This Row],[TimeStamp]]-B80)*86400)</f>
        <v>-4.672897147169848E-3</v>
      </c>
      <c r="F81" s="2">
        <f>Table1[[#This Row],[Temperature]]/(5-Table1[[#This Row],[Voltage]])</f>
        <v>17</v>
      </c>
      <c r="G81" s="1"/>
    </row>
    <row r="82" spans="2:7" x14ac:dyDescent="0.2">
      <c r="B82" s="3">
        <f ca="1">IF(B82&lt;&gt;"",IF(C82="",NOW(),B82),"")</f>
        <v>42739.92064340278</v>
      </c>
      <c r="C82" s="1">
        <v>2.33</v>
      </c>
      <c r="D82" s="1">
        <v>44.4</v>
      </c>
      <c r="E82" s="7">
        <f ca="1">(Table1[[#This Row],[Temperature]]-D81)/((Table1[[#This Row],[TimeStamp]]-B81)*86400)</f>
        <v>-2.0570488129033889E-2</v>
      </c>
      <c r="F82" s="2">
        <f>Table1[[#This Row],[Temperature]]/(5-Table1[[#This Row],[Voltage]])</f>
        <v>16.629213483146067</v>
      </c>
      <c r="G82" s="1"/>
    </row>
    <row r="83" spans="2:7" x14ac:dyDescent="0.2">
      <c r="B83" s="3">
        <f ca="1">IF(B83&lt;&gt;"",IF(C83="",NOW(),B83),"")</f>
        <v>42739.920837268517</v>
      </c>
      <c r="C83" s="1">
        <v>2.36</v>
      </c>
      <c r="D83" s="1">
        <v>44.2</v>
      </c>
      <c r="E83" s="7">
        <f ca="1">(Table1[[#This Row],[Temperature]]-D82)/((Table1[[#This Row],[TimeStamp]]-B82)*86400)</f>
        <v>-1.1940298741154071E-2</v>
      </c>
      <c r="F83" s="2">
        <f>Table1[[#This Row],[Temperature]]/(5-Table1[[#This Row],[Voltage]])</f>
        <v>16.742424242424242</v>
      </c>
      <c r="G83" s="1"/>
    </row>
    <row r="84" spans="2:7" x14ac:dyDescent="0.2">
      <c r="B84" s="3">
        <f ca="1">IF(B84&lt;&gt;"",IF(C84="",NOW(),B84),"")</f>
        <v>42739.921188310182</v>
      </c>
      <c r="C84" s="1">
        <v>2.39</v>
      </c>
      <c r="D84" s="1">
        <v>43.9</v>
      </c>
      <c r="E84" s="7">
        <f ca="1">(Table1[[#This Row],[Temperature]]-D83)/((Table1[[#This Row],[TimeStamp]]-B83)*86400)</f>
        <v>-9.8911968946261333E-3</v>
      </c>
      <c r="F84" s="2">
        <f>Table1[[#This Row],[Temperature]]/(5-Table1[[#This Row],[Voltage]])</f>
        <v>16.819923371647509</v>
      </c>
      <c r="G84" s="1"/>
    </row>
    <row r="85" spans="2:7" x14ac:dyDescent="0.2">
      <c r="B85" s="3">
        <f ca="1">IF(B85&lt;&gt;"",IF(C85="",NOW(),B85),"")</f>
        <v>42739.921534837966</v>
      </c>
      <c r="C85" s="1">
        <v>2.39</v>
      </c>
      <c r="D85" s="1">
        <v>43.7</v>
      </c>
      <c r="E85" s="7">
        <f ca="1">(Table1[[#This Row],[Temperature]]-D84)/((Table1[[#This Row],[TimeStamp]]-B84)*86400)</f>
        <v>-6.6800265976264695E-3</v>
      </c>
      <c r="F85" s="2">
        <f>Table1[[#This Row],[Temperature]]/(5-Table1[[#This Row],[Voltage]])</f>
        <v>16.743295019157092</v>
      </c>
      <c r="G85" s="1"/>
    </row>
    <row r="86" spans="2:7" x14ac:dyDescent="0.2">
      <c r="B86" s="3">
        <f ca="1">IF(B86&lt;&gt;"",IF(C86="",NOW(),B86),"")</f>
        <v>42739.921879398149</v>
      </c>
      <c r="C86" s="1">
        <v>2.4</v>
      </c>
      <c r="D86" s="1">
        <v>43.6</v>
      </c>
      <c r="E86" s="7">
        <f ca="1">(Table1[[#This Row],[Temperature]]-D85)/((Table1[[#This Row],[TimeStamp]]-B85)*86400)</f>
        <v>-3.3590863469590802E-3</v>
      </c>
      <c r="F86" s="2">
        <f>Table1[[#This Row],[Temperature]]/(5-Table1[[#This Row],[Voltage]])</f>
        <v>16.76923076923077</v>
      </c>
      <c r="G86" s="1"/>
    </row>
    <row r="87" spans="2:7" x14ac:dyDescent="0.2">
      <c r="B87" s="3">
        <f ca="1">IF(B87&lt;&gt;"",IF(C87="",NOW(),B87),"")</f>
        <v>42739.922230208336</v>
      </c>
      <c r="C87" s="1">
        <v>2.41</v>
      </c>
      <c r="D87" s="1">
        <v>43.5</v>
      </c>
      <c r="E87" s="7">
        <f ca="1">(Table1[[#This Row],[Temperature]]-D86)/((Table1[[#This Row],[TimeStamp]]-B86)*86400)</f>
        <v>-3.2992411553133755E-3</v>
      </c>
      <c r="F87" s="2">
        <f>Table1[[#This Row],[Temperature]]/(5-Table1[[#This Row],[Voltage]])</f>
        <v>16.795366795366796</v>
      </c>
      <c r="G87" s="1"/>
    </row>
    <row r="88" spans="2:7" x14ac:dyDescent="0.2">
      <c r="B88" s="3">
        <f ca="1">IF(B88&lt;&gt;"",IF(C88="",NOW(),B88),"")</f>
        <v>42739.922578124999</v>
      </c>
      <c r="C88" s="1">
        <v>2.42</v>
      </c>
      <c r="D88" s="1">
        <v>43.3</v>
      </c>
      <c r="E88" s="7">
        <f ca="1">(Table1[[#This Row],[Temperature]]-D87)/((Table1[[#This Row],[TimeStamp]]-B87)*86400)</f>
        <v>-6.6533600249891588E-3</v>
      </c>
      <c r="F88" s="2">
        <f>Table1[[#This Row],[Temperature]]/(5-Table1[[#This Row],[Voltage]])</f>
        <v>16.782945736434108</v>
      </c>
      <c r="G88" s="1"/>
    </row>
    <row r="89" spans="2:7" x14ac:dyDescent="0.2">
      <c r="B89" s="3">
        <f ca="1">IF(B89&lt;&gt;"",IF(C89="",NOW(),B89),"")</f>
        <v>42739.923054629631</v>
      </c>
      <c r="C89" s="1">
        <v>2.44</v>
      </c>
      <c r="D89" s="1">
        <v>41.8</v>
      </c>
      <c r="E89" s="7">
        <f ca="1">(Table1[[#This Row],[Temperature]]-D88)/((Table1[[#This Row],[TimeStamp]]-B88)*86400)</f>
        <v>-3.6434296607143583E-2</v>
      </c>
      <c r="F89" s="2">
        <f>Table1[[#This Row],[Temperature]]/(5-Table1[[#This Row],[Voltage]])</f>
        <v>16.328125</v>
      </c>
      <c r="G89" s="1"/>
    </row>
    <row r="90" spans="2:7" x14ac:dyDescent="0.2">
      <c r="B90" s="3">
        <f ca="1">IF(B90&lt;&gt;"",IF(C90="",NOW(),B90),"")</f>
        <v>42739.923273958331</v>
      </c>
      <c r="C90" s="1">
        <v>2.4700000000000002</v>
      </c>
      <c r="D90" s="1">
        <v>40.9</v>
      </c>
      <c r="E90" s="7">
        <f ca="1">(Table1[[#This Row],[Temperature]]-D89)/((Table1[[#This Row],[TimeStamp]]-B89)*86400)</f>
        <v>-4.7493404487067195E-2</v>
      </c>
      <c r="F90" s="2">
        <f>Table1[[#This Row],[Temperature]]/(5-Table1[[#This Row],[Voltage]])</f>
        <v>16.16600790513834</v>
      </c>
      <c r="G90" s="1"/>
    </row>
    <row r="91" spans="2:7" x14ac:dyDescent="0.2">
      <c r="B91" s="3">
        <f ca="1">IF(B91&lt;&gt;"",IF(C91="",NOW(),B91),"")</f>
        <v>42739.923610532409</v>
      </c>
      <c r="C91" s="1">
        <v>2.5099999999999998</v>
      </c>
      <c r="D91" s="1">
        <v>40.700000000000003</v>
      </c>
      <c r="E91" s="7">
        <f ca="1">(Table1[[#This Row],[Temperature]]-D90)/((Table1[[#This Row],[TimeStamp]]-B90)*86400)</f>
        <v>-6.8775790187942526E-3</v>
      </c>
      <c r="F91" s="2">
        <f>Table1[[#This Row],[Temperature]]/(5-Table1[[#This Row],[Voltage]])</f>
        <v>16.345381526104418</v>
      </c>
      <c r="G91" s="1"/>
    </row>
    <row r="92" spans="2:7" x14ac:dyDescent="0.2">
      <c r="B92" s="3">
        <f ca="1">IF(B92&lt;&gt;"",IF(C92="",NOW(),B92),"")</f>
        <v>42739.924205439813</v>
      </c>
      <c r="C92" s="1">
        <v>2.5299999999999998</v>
      </c>
      <c r="D92" s="1">
        <v>41.1</v>
      </c>
      <c r="E92" s="7">
        <f ca="1">(Table1[[#This Row],[Temperature]]-D91)/((Table1[[#This Row],[TimeStamp]]-B91)*86400)</f>
        <v>7.7821012136493235E-3</v>
      </c>
      <c r="F92" s="2">
        <f>Table1[[#This Row],[Temperature]]/(5-Table1[[#This Row],[Voltage]])</f>
        <v>16.639676113360323</v>
      </c>
      <c r="G92" s="1"/>
    </row>
    <row r="93" spans="2:7" x14ac:dyDescent="0.2">
      <c r="B93" s="3">
        <f ca="1">IF(B93&lt;&gt;"",IF(C93="",NOW(),B93),"")</f>
        <v>42739.924309374997</v>
      </c>
      <c r="C93" s="1">
        <v>2.54</v>
      </c>
      <c r="D93" s="1">
        <v>41</v>
      </c>
      <c r="E93" s="7">
        <f ca="1">(Table1[[#This Row],[Temperature]]-D92)/((Table1[[#This Row],[TimeStamp]]-B92)*86400)</f>
        <v>-1.1135857523990251E-2</v>
      </c>
      <c r="F93" s="2">
        <f>Table1[[#This Row],[Temperature]]/(5-Table1[[#This Row],[Voltage]])</f>
        <v>16.666666666666668</v>
      </c>
      <c r="G93" s="1"/>
    </row>
    <row r="94" spans="2:7" x14ac:dyDescent="0.2">
      <c r="B94" s="3">
        <f ca="1">IF(B94&lt;&gt;"",IF(C94="",NOW(),B94),"")</f>
        <v>42739.92464675926</v>
      </c>
      <c r="C94" s="1">
        <v>2.54</v>
      </c>
      <c r="D94" s="1">
        <v>40.799999999999997</v>
      </c>
      <c r="E94" s="7">
        <f ca="1">(Table1[[#This Row],[Temperature]]-D93)/((Table1[[#This Row],[TimeStamp]]-B93)*86400)</f>
        <v>-6.8610633924113904E-3</v>
      </c>
      <c r="F94" s="2">
        <f>Table1[[#This Row],[Temperature]]/(5-Table1[[#This Row],[Voltage]])</f>
        <v>16.585365853658537</v>
      </c>
      <c r="G94" s="1"/>
    </row>
    <row r="95" spans="2:7" x14ac:dyDescent="0.2">
      <c r="B95" s="3">
        <f ca="1">IF(B95&lt;&gt;"",IF(C95="",NOW(),B95),"")</f>
        <v>42739.924995138892</v>
      </c>
      <c r="C95" s="1">
        <v>2.5499999999999998</v>
      </c>
      <c r="D95" s="1">
        <v>40.6</v>
      </c>
      <c r="E95" s="7">
        <f ca="1">(Table1[[#This Row],[Temperature]]-D94)/((Table1[[#This Row],[TimeStamp]]-B94)*86400)</f>
        <v>-6.644518231800978E-3</v>
      </c>
      <c r="F95" s="2">
        <f>Table1[[#This Row],[Temperature]]/(5-Table1[[#This Row],[Voltage]])</f>
        <v>16.571428571428569</v>
      </c>
      <c r="G95" s="1"/>
    </row>
    <row r="96" spans="2:7" x14ac:dyDescent="0.2">
      <c r="B96" s="3">
        <f ca="1">IF(B96&lt;&gt;"",IF(C96="",NOW(),B96),"")</f>
        <v>42739.925695717589</v>
      </c>
      <c r="C96" s="1">
        <v>2.56</v>
      </c>
      <c r="D96" s="1">
        <v>40.299999999999997</v>
      </c>
      <c r="E96" s="7">
        <f ca="1">(Table1[[#This Row],[Temperature]]-D95)/((Table1[[#This Row],[TimeStamp]]-B95)*86400)</f>
        <v>-4.9562201005308197E-3</v>
      </c>
      <c r="F96" s="2">
        <f>Table1[[#This Row],[Temperature]]/(5-Table1[[#This Row],[Voltage]])</f>
        <v>16.516393442622949</v>
      </c>
      <c r="G96" s="1"/>
    </row>
    <row r="97" spans="2:7" x14ac:dyDescent="0.2">
      <c r="B97" s="3">
        <f ca="1">IF(B97&lt;&gt;"",IF(C97="",NOW(),B97),"")</f>
        <v>42739.926038541664</v>
      </c>
      <c r="C97" s="1">
        <v>2.57</v>
      </c>
      <c r="D97" s="1">
        <v>40.5</v>
      </c>
      <c r="E97" s="7">
        <f ca="1">(Table1[[#This Row],[Temperature]]-D96)/((Table1[[#This Row],[TimeStamp]]-B96)*86400)</f>
        <v>6.7521944582921468E-3</v>
      </c>
      <c r="F97" s="2">
        <f>Table1[[#This Row],[Temperature]]/(5-Table1[[#This Row],[Voltage]])</f>
        <v>16.666666666666664</v>
      </c>
      <c r="G97" s="1"/>
    </row>
    <row r="98" spans="2:7" x14ac:dyDescent="0.2">
      <c r="B98" s="3">
        <f ca="1">IF(B98&lt;&gt;"",IF(C98="",NOW(),B98),"")</f>
        <v>42739.926398495372</v>
      </c>
      <c r="C98" s="1">
        <v>2.57</v>
      </c>
      <c r="D98" s="1">
        <v>40.200000000000003</v>
      </c>
      <c r="E98" s="7">
        <f ca="1">(Table1[[#This Row],[Temperature]]-D97)/((Table1[[#This Row],[TimeStamp]]-B97)*86400)</f>
        <v>-9.6463021212172349E-3</v>
      </c>
      <c r="F98" s="2">
        <f>Table1[[#This Row],[Temperature]]/(5-Table1[[#This Row],[Voltage]])</f>
        <v>16.543209876543209</v>
      </c>
      <c r="G98" s="1"/>
    </row>
    <row r="99" spans="2:7" x14ac:dyDescent="0.2">
      <c r="B99" s="3">
        <f ca="1">IF(B99&lt;&gt;"",IF(C99="",NOW(),B99),"")</f>
        <v>42739.926805208335</v>
      </c>
      <c r="C99" s="1">
        <v>2.58</v>
      </c>
      <c r="D99" s="1">
        <v>40</v>
      </c>
      <c r="E99" s="7">
        <f ca="1">(Table1[[#This Row],[Temperature]]-D98)/((Table1[[#This Row],[TimeStamp]]-B98)*86400)</f>
        <v>-5.6915196350429105E-3</v>
      </c>
      <c r="F99" s="2">
        <f>Table1[[#This Row],[Temperature]]/(5-Table1[[#This Row],[Voltage]])</f>
        <v>16.528925619834713</v>
      </c>
      <c r="G99" s="1"/>
    </row>
    <row r="100" spans="2:7" x14ac:dyDescent="0.2">
      <c r="B100" s="3">
        <f ca="1">IF(B100&lt;&gt;"",IF(C100="",NOW(),B100),"")</f>
        <v>42739.927087268516</v>
      </c>
      <c r="C100" s="1">
        <v>2.58</v>
      </c>
      <c r="D100" s="1">
        <v>39.9</v>
      </c>
      <c r="E100" s="7">
        <f ca="1">(Table1[[#This Row],[Temperature]]-D99)/((Table1[[#This Row],[TimeStamp]]-B99)*86400)</f>
        <v>-4.10340589754132E-3</v>
      </c>
      <c r="F100" s="2">
        <f>Table1[[#This Row],[Temperature]]/(5-Table1[[#This Row],[Voltage]])</f>
        <v>16.487603305785125</v>
      </c>
      <c r="G100" s="1"/>
    </row>
    <row r="101" spans="2:7" x14ac:dyDescent="0.2">
      <c r="B101" s="3">
        <f ca="1">IF(B101&lt;&gt;"",IF(C101="",NOW(),B101),"")</f>
        <v>42739.927572569446</v>
      </c>
      <c r="C101" s="1">
        <v>2.59</v>
      </c>
      <c r="D101" s="1">
        <v>39.6</v>
      </c>
      <c r="E101" s="7">
        <f ca="1">(Table1[[#This Row],[Temperature]]-D100)/((Table1[[#This Row],[TimeStamp]]-B100)*86400)</f>
        <v>-7.1547817124611819E-3</v>
      </c>
      <c r="F101" s="2">
        <f>Table1[[#This Row],[Temperature]]/(5-Table1[[#This Row],[Voltage]])</f>
        <v>16.431535269709542</v>
      </c>
      <c r="G101" s="1"/>
    </row>
    <row r="102" spans="2:7" x14ac:dyDescent="0.2">
      <c r="B102" s="3">
        <f ca="1">IF(B102&lt;&gt;"",IF(C102="",NOW(),B102),"")</f>
        <v>42739.927774074073</v>
      </c>
      <c r="C102" s="1">
        <v>2.59</v>
      </c>
      <c r="D102" s="1">
        <v>39.6</v>
      </c>
      <c r="E102" s="7">
        <f ca="1">(Table1[[#This Row],[Temperature]]-D101)/((Table1[[#This Row],[TimeStamp]]-B101)*86400)</f>
        <v>0</v>
      </c>
      <c r="F102" s="2">
        <f>Table1[[#This Row],[Temperature]]/(5-Table1[[#This Row],[Voltage]])</f>
        <v>16.431535269709542</v>
      </c>
      <c r="G102" s="1"/>
    </row>
    <row r="103" spans="2:7" x14ac:dyDescent="0.2">
      <c r="B103" s="3">
        <f ca="1">IF(B103&lt;&gt;"",IF(C103="",NOW(),B103),"")</f>
        <v>42739.928243402777</v>
      </c>
      <c r="C103" s="1">
        <v>2.6</v>
      </c>
      <c r="D103" s="1">
        <v>40</v>
      </c>
      <c r="E103" s="7">
        <f ca="1">(Table1[[#This Row],[Temperature]]-D102)/((Table1[[#This Row],[TimeStamp]]-B102)*86400)</f>
        <v>9.8643649618390915E-3</v>
      </c>
      <c r="F103" s="2">
        <f>Table1[[#This Row],[Temperature]]/(5-Table1[[#This Row],[Voltage]])</f>
        <v>16.666666666666668</v>
      </c>
      <c r="G103" s="1"/>
    </row>
    <row r="104" spans="2:7" x14ac:dyDescent="0.2">
      <c r="B104" s="3">
        <f ca="1">IF(B104&lt;&gt;"",IF(C104="",NOW(),B104),"")</f>
        <v>42739.928818287037</v>
      </c>
      <c r="C104" s="1">
        <v>2.61</v>
      </c>
      <c r="D104" s="1">
        <v>39.700000000000003</v>
      </c>
      <c r="E104" s="7">
        <f ca="1">(Table1[[#This Row],[Temperature]]-D103)/((Table1[[#This Row],[TimeStamp]]-B103)*86400)</f>
        <v>-6.0398630933877701E-3</v>
      </c>
      <c r="F104" s="2">
        <f>Table1[[#This Row],[Temperature]]/(5-Table1[[#This Row],[Voltage]])</f>
        <v>16.610878661087867</v>
      </c>
      <c r="G104" s="1"/>
    </row>
    <row r="105" spans="2:7" x14ac:dyDescent="0.2">
      <c r="B105" s="3">
        <f ca="1">IF(B105&lt;&gt;"",IF(C105="",NOW(),B105),"")</f>
        <v>42739.929161921296</v>
      </c>
      <c r="C105" s="1">
        <v>2.61</v>
      </c>
      <c r="D105" s="1">
        <v>39.6</v>
      </c>
      <c r="E105" s="7">
        <f ca="1">(Table1[[#This Row],[Temperature]]-D104)/((Table1[[#This Row],[TimeStamp]]-B104)*86400)</f>
        <v>-3.3681374178472475E-3</v>
      </c>
      <c r="F105" s="2">
        <f>Table1[[#This Row],[Temperature]]/(5-Table1[[#This Row],[Voltage]])</f>
        <v>16.569037656903767</v>
      </c>
      <c r="G105" s="1"/>
    </row>
    <row r="106" spans="2:7" x14ac:dyDescent="0.2">
      <c r="B106" s="3">
        <f ca="1">IF(B106&lt;&gt;"",IF(C106="",NOW(),B106),"")</f>
        <v>42739.929512847222</v>
      </c>
      <c r="C106" s="1">
        <v>2.61</v>
      </c>
      <c r="D106" s="1">
        <v>39.5</v>
      </c>
      <c r="E106" s="7">
        <f ca="1">(Table1[[#This Row],[Temperature]]-D105)/((Table1[[#This Row],[TimeStamp]]-B105)*86400)</f>
        <v>-3.2981530346736501E-3</v>
      </c>
      <c r="F106" s="2">
        <f>Table1[[#This Row],[Temperature]]/(5-Table1[[#This Row],[Voltage]])</f>
        <v>16.527196652719663</v>
      </c>
      <c r="G106" s="1"/>
    </row>
    <row r="107" spans="2:7" x14ac:dyDescent="0.2">
      <c r="B107" s="3">
        <f ca="1">IF(B107&lt;&gt;"",IF(C107="",NOW(),B107),"")</f>
        <v>42739.929887500002</v>
      </c>
      <c r="C107" s="1">
        <v>2.62</v>
      </c>
      <c r="D107" s="1">
        <v>39.299999999999997</v>
      </c>
      <c r="E107" s="7">
        <f ca="1">(Table1[[#This Row],[Temperature]]-D106)/((Table1[[#This Row],[TimeStamp]]-B106)*86400)</f>
        <v>-6.1785603586093961E-3</v>
      </c>
      <c r="F107" s="2">
        <f>Table1[[#This Row],[Temperature]]/(5-Table1[[#This Row],[Voltage]])</f>
        <v>16.512605042016805</v>
      </c>
      <c r="G107" s="1"/>
    </row>
    <row r="108" spans="2:7" x14ac:dyDescent="0.2">
      <c r="B108" s="3">
        <f ca="1">IF(B108&lt;&gt;"",IF(C108="",NOW(),B108),"")</f>
        <v>42739.930220254631</v>
      </c>
      <c r="C108" s="1">
        <v>2.62</v>
      </c>
      <c r="D108" s="1">
        <v>39.200000000000003</v>
      </c>
      <c r="E108" s="7">
        <f ca="1">(Table1[[#This Row],[Temperature]]-D107)/((Table1[[#This Row],[TimeStamp]]-B107)*86400)</f>
        <v>-3.478260874071987E-3</v>
      </c>
      <c r="F108" s="2">
        <f>Table1[[#This Row],[Temperature]]/(5-Table1[[#This Row],[Voltage]])</f>
        <v>16.47058823529412</v>
      </c>
      <c r="G108" s="1"/>
    </row>
    <row r="109" spans="2:7" x14ac:dyDescent="0.2">
      <c r="B109" s="3">
        <f ca="1">IF(B109&lt;&gt;"",IF(C109="",NOW(),B109),"")</f>
        <v>42739.930561921297</v>
      </c>
      <c r="C109" s="1">
        <v>2.63</v>
      </c>
      <c r="D109" s="1">
        <v>39.1</v>
      </c>
      <c r="E109" s="7">
        <f ca="1">(Table1[[#This Row],[Temperature]]-D108)/((Table1[[#This Row],[TimeStamp]]-B108)*86400)</f>
        <v>-3.3875338827643276E-3</v>
      </c>
      <c r="F109" s="2">
        <f>Table1[[#This Row],[Temperature]]/(5-Table1[[#This Row],[Voltage]])</f>
        <v>16.497890295358651</v>
      </c>
      <c r="G109" s="1"/>
    </row>
    <row r="110" spans="2:7" x14ac:dyDescent="0.2">
      <c r="B110" s="3">
        <f ca="1">IF(B110&lt;&gt;"",IF(C110="",NOW(),B110),"")</f>
        <v>42739.931245486114</v>
      </c>
      <c r="C110" s="1">
        <v>2.6349999999999998</v>
      </c>
      <c r="D110" s="1">
        <v>38.9</v>
      </c>
      <c r="E110" s="7">
        <f ca="1">(Table1[[#This Row],[Temperature]]-D109)/((Table1[[#This Row],[TimeStamp]]-B109)*86400)</f>
        <v>-3.3863867173775444E-3</v>
      </c>
      <c r="F110" s="2">
        <f>Table1[[#This Row],[Temperature]]/(5-Table1[[#This Row],[Voltage]])</f>
        <v>16.448202959830866</v>
      </c>
      <c r="G110" s="1"/>
    </row>
    <row r="111" spans="2:7" x14ac:dyDescent="0.2">
      <c r="B111" s="3">
        <f ca="1">IF(B111&lt;&gt;"",IF(C111="",NOW(),B111),"")</f>
        <v>42739.932636342593</v>
      </c>
      <c r="C111" s="1">
        <v>2.65</v>
      </c>
      <c r="D111" s="1">
        <v>38.5</v>
      </c>
      <c r="E111" s="7">
        <f ca="1">(Table1[[#This Row],[Temperature]]-D110)/((Table1[[#This Row],[TimeStamp]]-B110)*86400)</f>
        <v>-3.3286177957206403E-3</v>
      </c>
      <c r="F111" s="2">
        <f>Table1[[#This Row],[Temperature]]/(5-Table1[[#This Row],[Voltage]])</f>
        <v>16.382978723404253</v>
      </c>
      <c r="G111" s="1"/>
    </row>
    <row r="112" spans="2:7" x14ac:dyDescent="0.2">
      <c r="B112" s="3">
        <f ca="1">IF(B112&lt;&gt;"",IF(C112="",NOW(),B112),"")</f>
        <v>42739.933102083334</v>
      </c>
      <c r="C112" s="1">
        <v>2.66</v>
      </c>
      <c r="D112" s="1">
        <v>38.4</v>
      </c>
      <c r="E112" s="7">
        <f ca="1">(Table1[[#This Row],[Temperature]]-D111)/((Table1[[#This Row],[TimeStamp]]-B111)*86400)</f>
        <v>-2.4850894630918767E-3</v>
      </c>
      <c r="F112" s="2">
        <f>Table1[[#This Row],[Temperature]]/(5-Table1[[#This Row],[Voltage]])</f>
        <v>16.410256410256412</v>
      </c>
      <c r="G112" s="1"/>
    </row>
    <row r="113" spans="2:7" x14ac:dyDescent="0.2">
      <c r="B113" s="3">
        <f ca="1">IF(B113&lt;&gt;"",IF(C113="",NOW(),B113),"")</f>
        <v>42739.933330324071</v>
      </c>
      <c r="C113" s="1">
        <v>2.66</v>
      </c>
      <c r="D113" s="1">
        <v>38.299999999999997</v>
      </c>
      <c r="E113" s="7">
        <f ca="1">(Table1[[#This Row],[Temperature]]-D112)/((Table1[[#This Row],[TimeStamp]]-B112)*86400)</f>
        <v>-5.0709940032460238E-3</v>
      </c>
      <c r="F113" s="2">
        <f>Table1[[#This Row],[Temperature]]/(5-Table1[[#This Row],[Voltage]])</f>
        <v>16.367521367521366</v>
      </c>
      <c r="G113" s="1"/>
    </row>
    <row r="114" spans="2:7" x14ac:dyDescent="0.2">
      <c r="B114" s="3">
        <f ca="1">IF(B114&lt;&gt;"",IF(C114="",NOW(),B114),"")</f>
        <v>42739.933708912038</v>
      </c>
      <c r="C114" s="1">
        <v>2.67</v>
      </c>
      <c r="D114" s="1">
        <v>38.200000000000003</v>
      </c>
      <c r="E114" s="7">
        <f ca="1">(Table1[[#This Row],[Temperature]]-D113)/((Table1[[#This Row],[TimeStamp]]-B113)*86400)</f>
        <v>-3.0571690277663628E-3</v>
      </c>
      <c r="F114" s="2">
        <f>Table1[[#This Row],[Temperature]]/(5-Table1[[#This Row],[Voltage]])</f>
        <v>16.394849785407725</v>
      </c>
      <c r="G114" s="1"/>
    </row>
    <row r="115" spans="2:7" x14ac:dyDescent="0.2">
      <c r="B115" s="3">
        <f ca="1">IF(B115&lt;&gt;"",IF(C115="",NOW(),B115),"")</f>
        <v>42739.934164467595</v>
      </c>
      <c r="C115" s="1">
        <v>2.67</v>
      </c>
      <c r="D115" s="1">
        <v>38.1</v>
      </c>
      <c r="E115" s="7">
        <f ca="1">(Table1[[#This Row],[Temperature]]-D114)/((Table1[[#This Row],[TimeStamp]]-B114)*86400)</f>
        <v>-2.5406503985471499E-3</v>
      </c>
      <c r="F115" s="2">
        <f>Table1[[#This Row],[Temperature]]/(5-Table1[[#This Row],[Voltage]])</f>
        <v>16.351931330472102</v>
      </c>
      <c r="G115" s="1"/>
    </row>
    <row r="116" spans="2:7" x14ac:dyDescent="0.2">
      <c r="B116" s="3">
        <f ca="1">IF(B116&lt;&gt;"",IF(C116="",NOW(),B116),"")</f>
        <v>42739.934378819446</v>
      </c>
      <c r="C116" s="1">
        <v>2.67</v>
      </c>
      <c r="D116" s="1">
        <v>38</v>
      </c>
      <c r="E116" s="7">
        <f ca="1">(Table1[[#This Row],[Temperature]]-D115)/((Table1[[#This Row],[TimeStamp]]-B115)*86400)</f>
        <v>-5.3995680699865751E-3</v>
      </c>
      <c r="F116" s="2">
        <f>Table1[[#This Row],[Temperature]]/(5-Table1[[#This Row],[Voltage]])</f>
        <v>16.309012875536482</v>
      </c>
      <c r="G116" s="1"/>
    </row>
    <row r="117" spans="2:7" x14ac:dyDescent="0.2">
      <c r="B117" s="3">
        <f ca="1">IF(B117&lt;&gt;"",IF(C117="",NOW(),B117),"")</f>
        <v>42739.934917129627</v>
      </c>
      <c r="C117" s="1">
        <v>2.69</v>
      </c>
      <c r="D117" s="1">
        <v>36.5</v>
      </c>
      <c r="E117" s="7">
        <f ca="1">(Table1[[#This Row],[Temperature]]-D116)/((Table1[[#This Row],[TimeStamp]]-B116)*86400)</f>
        <v>-3.225112900536016E-2</v>
      </c>
      <c r="F117" s="2">
        <f>Table1[[#This Row],[Temperature]]/(5-Table1[[#This Row],[Voltage]])</f>
        <v>15.8008658008658</v>
      </c>
      <c r="G117" s="1"/>
    </row>
    <row r="118" spans="2:7" x14ac:dyDescent="0.2">
      <c r="B118" s="3">
        <f ca="1">IF(B118&lt;&gt;"",IF(C118="",NOW(),B118),"")</f>
        <v>42739.93507013889</v>
      </c>
      <c r="C118" s="1">
        <v>2.71</v>
      </c>
      <c r="D118" s="1">
        <v>36.5</v>
      </c>
      <c r="E118" s="7">
        <f ca="1">(Table1[[#This Row],[Temperature]]-D117)/((Table1[[#This Row],[TimeStamp]]-B117)*86400)</f>
        <v>0</v>
      </c>
      <c r="F118" s="2">
        <f>Table1[[#This Row],[Temperature]]/(5-Table1[[#This Row],[Voltage]])</f>
        <v>15.93886462882096</v>
      </c>
      <c r="G118" s="1"/>
    </row>
    <row r="119" spans="2:7" x14ac:dyDescent="0.2">
      <c r="B119" s="3">
        <f ca="1">IF(B119&lt;&gt;"",IF(C119="",NOW(),B119),"")</f>
        <v>42739.935404745367</v>
      </c>
      <c r="C119" s="1">
        <v>2.76</v>
      </c>
      <c r="D119" s="1">
        <v>35.6</v>
      </c>
      <c r="E119" s="7">
        <f ca="1">(Table1[[#This Row],[Temperature]]-D118)/((Table1[[#This Row],[TimeStamp]]-B118)*86400)</f>
        <v>-3.1131096939480317E-2</v>
      </c>
      <c r="F119" s="2">
        <f>Table1[[#This Row],[Temperature]]/(5-Table1[[#This Row],[Voltage]])</f>
        <v>15.892857142857142</v>
      </c>
      <c r="G119" s="1"/>
    </row>
    <row r="120" spans="2:7" x14ac:dyDescent="0.2">
      <c r="B120" s="3">
        <f ca="1">IF(B120&lt;&gt;"",IF(C120="",NOW(),B120),"")</f>
        <v>42739.935760879627</v>
      </c>
      <c r="C120" s="1">
        <v>2.8</v>
      </c>
      <c r="D120" s="1">
        <v>35.200000000000003</v>
      </c>
      <c r="E120" s="7">
        <f ca="1">(Table1[[#This Row],[Temperature]]-D119)/((Table1[[#This Row],[TimeStamp]]-B119)*86400)</f>
        <v>-1.2999674978410342E-2</v>
      </c>
      <c r="F120" s="2">
        <f>Table1[[#This Row],[Temperature]]/(5-Table1[[#This Row],[Voltage]])</f>
        <v>16</v>
      </c>
      <c r="G120" s="1"/>
    </row>
    <row r="121" spans="2:7" x14ac:dyDescent="0.2">
      <c r="B121" s="3">
        <f ca="1">IF(B121&lt;&gt;"",IF(C121="",NOW(),B121),"")</f>
        <v>42739.936107175927</v>
      </c>
      <c r="C121" s="1">
        <v>2.81</v>
      </c>
      <c r="D121" s="1">
        <v>35.299999999999997</v>
      </c>
      <c r="E121" s="7">
        <f ca="1">(Table1[[#This Row],[Temperature]]-D120)/((Table1[[#This Row],[TimeStamp]]-B120)*86400)</f>
        <v>3.3422459579985925E-3</v>
      </c>
      <c r="F121" s="2">
        <f>Table1[[#This Row],[Temperature]]/(5-Table1[[#This Row],[Voltage]])</f>
        <v>16.118721461187214</v>
      </c>
      <c r="G121" s="1"/>
    </row>
    <row r="122" spans="2:7" x14ac:dyDescent="0.2">
      <c r="B122" s="3">
        <f ca="1">IF(B122&lt;&gt;"",IF(C122="",NOW(),B122),"")</f>
        <v>42739.936580439811</v>
      </c>
      <c r="C122" s="1">
        <v>2.82</v>
      </c>
      <c r="D122" s="1">
        <v>35.1</v>
      </c>
      <c r="E122" s="7">
        <f ca="1">(Table1[[#This Row],[Temperature]]-D121)/((Table1[[#This Row],[TimeStamp]]-B121)*86400)</f>
        <v>-4.8911714810511387E-3</v>
      </c>
      <c r="F122" s="2">
        <f>Table1[[#This Row],[Temperature]]/(5-Table1[[#This Row],[Voltage]])</f>
        <v>16.100917431192659</v>
      </c>
      <c r="G122" s="1"/>
    </row>
    <row r="123" spans="2:7" x14ac:dyDescent="0.2">
      <c r="B123" s="3">
        <f ca="1">IF(B123&lt;&gt;"",IF(C123="",NOW(),B123),"")</f>
        <v>42739.936789699073</v>
      </c>
      <c r="C123" s="1">
        <v>2.83</v>
      </c>
      <c r="D123" s="1">
        <v>35</v>
      </c>
      <c r="E123" s="7">
        <f ca="1">(Table1[[#This Row],[Temperature]]-D122)/((Table1[[#This Row],[TimeStamp]]-B122)*86400)</f>
        <v>-5.5309733738099888E-3</v>
      </c>
      <c r="F123" s="2">
        <f>Table1[[#This Row],[Temperature]]/(5-Table1[[#This Row],[Voltage]])</f>
        <v>16.129032258064516</v>
      </c>
      <c r="G123" s="1"/>
    </row>
    <row r="124" spans="2:7" x14ac:dyDescent="0.2">
      <c r="B124" s="3">
        <f ca="1">IF(B124&lt;&gt;"",IF(C124="",NOW(),B124),"")</f>
        <v>42739.937160300928</v>
      </c>
      <c r="C124" s="1">
        <v>2.83</v>
      </c>
      <c r="D124" s="1">
        <v>35</v>
      </c>
      <c r="E124" s="7">
        <f ca="1">(Table1[[#This Row],[Temperature]]-D123)/((Table1[[#This Row],[TimeStamp]]-B123)*86400)</f>
        <v>0</v>
      </c>
      <c r="F124" s="2">
        <f>Table1[[#This Row],[Temperature]]/(5-Table1[[#This Row],[Voltage]])</f>
        <v>16.129032258064516</v>
      </c>
      <c r="G124" s="1"/>
    </row>
    <row r="125" spans="2:7" x14ac:dyDescent="0.2">
      <c r="B125" s="3">
        <f ca="1">IF(B125&lt;&gt;"",IF(C125="",NOW(),B125),"")</f>
        <v>42739.937497685183</v>
      </c>
      <c r="C125" s="1">
        <v>2.83</v>
      </c>
      <c r="D125" s="1">
        <v>34.9</v>
      </c>
      <c r="E125" s="7">
        <f ca="1">(Table1[[#This Row],[Temperature]]-D124)/((Table1[[#This Row],[TimeStamp]]-B124)*86400)</f>
        <v>-3.4305317701878173E-3</v>
      </c>
      <c r="F125" s="2">
        <f>Table1[[#This Row],[Temperature]]/(5-Table1[[#This Row],[Voltage]])</f>
        <v>16.082949308755762</v>
      </c>
      <c r="G125" s="1"/>
    </row>
    <row r="126" spans="2:7" x14ac:dyDescent="0.2">
      <c r="B126" s="3">
        <f ca="1">IF(B126&lt;&gt;"",IF(C126="",NOW(),B126),"")</f>
        <v>42739.937845717592</v>
      </c>
      <c r="C126" s="1">
        <v>2.83</v>
      </c>
      <c r="D126" s="1">
        <v>35</v>
      </c>
      <c r="E126" s="7">
        <f ca="1">(Table1[[#This Row],[Temperature]]-D125)/((Table1[[#This Row],[TimeStamp]]-B125)*86400)</f>
        <v>3.3255736509177846E-3</v>
      </c>
      <c r="F126" s="2">
        <f>Table1[[#This Row],[Temperature]]/(5-Table1[[#This Row],[Voltage]])</f>
        <v>16.129032258064516</v>
      </c>
      <c r="G126" s="1"/>
    </row>
    <row r="127" spans="2:7" x14ac:dyDescent="0.2">
      <c r="B127" s="3">
        <f ca="1">IF(B127&lt;&gt;"",IF(C127="",NOW(),B127),"")</f>
        <v>42739.938197222225</v>
      </c>
      <c r="C127" s="1">
        <v>2.84</v>
      </c>
      <c r="D127" s="1">
        <v>34.9</v>
      </c>
      <c r="E127" s="7">
        <f ca="1">(Table1[[#This Row],[Temperature]]-D126)/((Table1[[#This Row],[TimeStamp]]-B126)*86400)</f>
        <v>-3.2927230436065281E-3</v>
      </c>
      <c r="F127" s="2">
        <f>Table1[[#This Row],[Temperature]]/(5-Table1[[#This Row],[Voltage]])</f>
        <v>16.157407407407405</v>
      </c>
      <c r="G127" s="1"/>
    </row>
    <row r="128" spans="2:7" x14ac:dyDescent="0.2">
      <c r="B128" s="3">
        <f ca="1">IF(B128&lt;&gt;"",IF(C128="",NOW(),B128),"")</f>
        <v>42739.938889930556</v>
      </c>
      <c r="C128" s="1">
        <v>2.84</v>
      </c>
      <c r="D128" s="1">
        <v>34.6</v>
      </c>
      <c r="E128" s="7">
        <f ca="1">(Table1[[#This Row],[Temperature]]-D127)/((Table1[[#This Row],[TimeStamp]]-B127)*86400)</f>
        <v>-5.0125313490998816E-3</v>
      </c>
      <c r="F128" s="2">
        <f>Table1[[#This Row],[Temperature]]/(5-Table1[[#This Row],[Voltage]])</f>
        <v>16.018518518518519</v>
      </c>
      <c r="G128" s="1"/>
    </row>
    <row r="129" spans="2:7" x14ac:dyDescent="0.2">
      <c r="B129" s="3">
        <f ca="1">IF(B129&lt;&gt;"",IF(C129="",NOW(),B129),"")</f>
        <v>42739.93924363426</v>
      </c>
      <c r="C129" s="1">
        <v>2.85</v>
      </c>
      <c r="D129" s="1">
        <v>34.5</v>
      </c>
      <c r="E129" s="7">
        <f ca="1">(Table1[[#This Row],[Temperature]]-D128)/((Table1[[#This Row],[TimeStamp]]-B128)*86400)</f>
        <v>-3.2722513005677529E-3</v>
      </c>
      <c r="F129" s="2">
        <f>Table1[[#This Row],[Temperature]]/(5-Table1[[#This Row],[Voltage]])</f>
        <v>16.046511627906977</v>
      </c>
      <c r="G129" s="1"/>
    </row>
    <row r="130" spans="2:7" x14ac:dyDescent="0.2">
      <c r="B130" s="3">
        <f ca="1">IF(B130&lt;&gt;"",IF(C130="",NOW(),B130),"")</f>
        <v>42739.940029976853</v>
      </c>
      <c r="C130" s="1">
        <v>2.89</v>
      </c>
      <c r="D130" s="1">
        <v>33.200000000000003</v>
      </c>
      <c r="E130" s="7">
        <f ca="1">(Table1[[#This Row],[Temperature]]-D129)/((Table1[[#This Row],[TimeStamp]]-B129)*86400)</f>
        <v>-1.9134530467420009E-2</v>
      </c>
      <c r="F130" s="2">
        <f>Table1[[#This Row],[Temperature]]/(5-Table1[[#This Row],[Voltage]])</f>
        <v>15.734597156398106</v>
      </c>
      <c r="G130" s="1"/>
    </row>
    <row r="131" spans="2:7" x14ac:dyDescent="0.2">
      <c r="B131" s="3">
        <f ca="1">IF(B131&lt;&gt;"",IF(C131="",NOW(),B131),"")</f>
        <v>42739.940265740741</v>
      </c>
      <c r="C131" s="1">
        <v>2.91</v>
      </c>
      <c r="D131" s="1">
        <v>32.1</v>
      </c>
      <c r="E131" s="7">
        <f ca="1">(Table1[[#This Row],[Temperature]]-D130)/((Table1[[#This Row],[TimeStamp]]-B130)*86400)</f>
        <v>-5.4000982094976016E-2</v>
      </c>
      <c r="F131" s="2">
        <f>Table1[[#This Row],[Temperature]]/(5-Table1[[#This Row],[Voltage]])</f>
        <v>15.35885167464115</v>
      </c>
      <c r="G131" s="1"/>
    </row>
    <row r="132" spans="2:7" x14ac:dyDescent="0.2">
      <c r="B132" s="3">
        <f ca="1">IF(B132&lt;&gt;"",IF(C132="",NOW(),B132),"")</f>
        <v>42739.940775000003</v>
      </c>
      <c r="C132" s="1">
        <v>2.95</v>
      </c>
      <c r="D132" s="1">
        <v>32</v>
      </c>
      <c r="E132" s="7">
        <f ca="1">(Table1[[#This Row],[Temperature]]-D131)/((Table1[[#This Row],[TimeStamp]]-B131)*86400)</f>
        <v>-2.272727260989562E-3</v>
      </c>
      <c r="F132" s="2">
        <f>Table1[[#This Row],[Temperature]]/(5-Table1[[#This Row],[Voltage]])</f>
        <v>15.609756097560977</v>
      </c>
      <c r="G132" s="1"/>
    </row>
    <row r="133" spans="2:7" x14ac:dyDescent="0.2">
      <c r="B133" s="3">
        <f ca="1">IF(B133&lt;&gt;"",IF(C133="",NOW(),B133),"")</f>
        <v>42739.942706712965</v>
      </c>
      <c r="C133" s="1">
        <v>2.9950000000000001</v>
      </c>
      <c r="D133" s="1">
        <v>30</v>
      </c>
      <c r="E133" s="7">
        <f ca="1">(Table1[[#This Row],[Temperature]]-D132)/((Table1[[#This Row],[TimeStamp]]-B132)*86400)</f>
        <v>-1.1983223488829853E-2</v>
      </c>
      <c r="F133" s="2">
        <f>Table1[[#This Row],[Temperature]]/(5-Table1[[#This Row],[Voltage]])</f>
        <v>14.962593516209477</v>
      </c>
      <c r="G133" s="1"/>
    </row>
    <row r="134" spans="2:7" x14ac:dyDescent="0.2">
      <c r="B134" s="3">
        <f ca="1">IF(B134&lt;&gt;"",IF(C134="",NOW(),B134),"")</f>
        <v>42739.941729398146</v>
      </c>
      <c r="C134" s="1">
        <v>3</v>
      </c>
      <c r="D134" s="1">
        <v>27.2</v>
      </c>
      <c r="E134" s="7">
        <f ca="1">(Table1[[#This Row],[Temperature]]-D133)/((Table1[[#This Row],[TimeStamp]]-B133)*86400)</f>
        <v>3.3159639823260686E-2</v>
      </c>
      <c r="F134" s="2">
        <f>Table1[[#This Row],[Temperature]]/(5-Table1[[#This Row],[Voltage]])</f>
        <v>13.6</v>
      </c>
      <c r="G134" s="1"/>
    </row>
    <row r="135" spans="2:7" x14ac:dyDescent="0.2">
      <c r="B135" s="3">
        <f ca="1">IF(B135&lt;&gt;"",IF(C135="",NOW(),B135),"")</f>
        <v>42739.941967939812</v>
      </c>
      <c r="C135" s="1">
        <v>3</v>
      </c>
      <c r="D135" s="1">
        <v>27.8</v>
      </c>
      <c r="E135" s="7">
        <f ca="1">(Table1[[#This Row],[Temperature]]-D134)/((Table1[[#This Row],[TimeStamp]]-B134)*86400)</f>
        <v>2.9112081537033971E-2</v>
      </c>
      <c r="F135" s="2">
        <f>Table1[[#This Row],[Temperature]]/(5-Table1[[#This Row],[Voltage]])</f>
        <v>13.9</v>
      </c>
      <c r="G135" s="1"/>
    </row>
    <row r="136" spans="2:7" x14ac:dyDescent="0.2">
      <c r="B136" s="3">
        <f ca="1">IF(B136&lt;&gt;"",IF(C136="",NOW(),B136),"")</f>
        <v>42739.94221296296</v>
      </c>
      <c r="C136" s="1">
        <v>3</v>
      </c>
      <c r="D136" s="1">
        <v>28.9</v>
      </c>
      <c r="E136" s="7">
        <f ca="1">(Table1[[#This Row],[Temperature]]-D135)/((Table1[[#This Row],[TimeStamp]]-B135)*86400)</f>
        <v>5.1960321298589997E-2</v>
      </c>
      <c r="F136" s="2">
        <f>Table1[[#This Row],[Temperature]]/(5-Table1[[#This Row],[Voltage]])</f>
        <v>14.45</v>
      </c>
      <c r="G136" s="1"/>
    </row>
    <row r="137" spans="2:7" x14ac:dyDescent="0.2">
      <c r="B137" s="3">
        <f ca="1">IF(B137&lt;&gt;"",IF(C137="",NOW(),B137),"")</f>
        <v>42739.943047800924</v>
      </c>
      <c r="C137" s="1">
        <v>3</v>
      </c>
      <c r="D137" s="1">
        <v>30.7</v>
      </c>
      <c r="E137" s="7">
        <f ca="1">(Table1[[#This Row],[Temperature]]-D136)/((Table1[[#This Row],[TimeStamp]]-B136)*86400)</f>
        <v>2.4954942453755041E-2</v>
      </c>
      <c r="F137" s="2">
        <f>Table1[[#This Row],[Temperature]]/(5-Table1[[#This Row],[Voltage]])</f>
        <v>15.35</v>
      </c>
      <c r="G137" s="1"/>
    </row>
    <row r="138" spans="2:7" x14ac:dyDescent="0.2">
      <c r="B138" s="3">
        <f ca="1">IF(B138&lt;&gt;"",IF(C138="",NOW(),B138),"")</f>
        <v>42739.94375810185</v>
      </c>
      <c r="C138" s="1">
        <v>3</v>
      </c>
      <c r="D138" s="1">
        <v>31.2</v>
      </c>
      <c r="E138" s="7">
        <f ca="1">(Table1[[#This Row],[Temperature]]-D137)/((Table1[[#This Row],[TimeStamp]]-B137)*86400)</f>
        <v>8.1473032350698332E-3</v>
      </c>
      <c r="F138" s="2">
        <f>Table1[[#This Row],[Temperature]]/(5-Table1[[#This Row],[Voltage]])</f>
        <v>15.6</v>
      </c>
      <c r="G138" s="1"/>
    </row>
    <row r="139" spans="2:7" x14ac:dyDescent="0.2">
      <c r="B139" s="3">
        <f ca="1">IF(B139&lt;&gt;"",IF(C139="",NOW(),B139),"")</f>
        <v>42739.944101504632</v>
      </c>
      <c r="C139" s="1">
        <v>3</v>
      </c>
      <c r="D139" s="1">
        <v>31.4</v>
      </c>
      <c r="E139" s="7">
        <f ca="1">(Table1[[#This Row],[Temperature]]-D138)/((Table1[[#This Row],[TimeStamp]]-B138)*86400)</f>
        <v>6.740815552592077E-3</v>
      </c>
      <c r="F139" s="2">
        <f>Table1[[#This Row],[Temperature]]/(5-Table1[[#This Row],[Voltage]])</f>
        <v>15.7</v>
      </c>
      <c r="G139" s="1"/>
    </row>
    <row r="140" spans="2:7" x14ac:dyDescent="0.2">
      <c r="B140" s="3">
        <f ca="1">IF(B140&lt;&gt;"",IF(C140="",NOW(),B140),"")</f>
        <v>42739.676224537034</v>
      </c>
      <c r="C140" s="1">
        <v>3.23</v>
      </c>
      <c r="D140" s="1">
        <v>26.1</v>
      </c>
      <c r="E140" s="7">
        <f ca="1">(Table1[[#This Row],[Temperature]]-D139)/((Table1[[#This Row],[TimeStamp]]-B139)*86400)</f>
        <v>2.2899539718740846E-4</v>
      </c>
      <c r="F140" s="1">
        <f>Table1[[#This Row],[Temperature]]/(5-Table1[[#This Row],[Voltage]])</f>
        <v>14.745762711864407</v>
      </c>
      <c r="G140" s="1"/>
    </row>
    <row r="141" spans="2:7" x14ac:dyDescent="0.2">
      <c r="B141" s="3">
        <f ca="1">IF(B141&lt;&gt;"",IF(C141="",NOW(),B141),"")</f>
        <v>42739.994163194446</v>
      </c>
      <c r="C141" s="1">
        <v>3.25</v>
      </c>
      <c r="D141" s="1">
        <v>26.5</v>
      </c>
      <c r="E141" s="7">
        <f ca="1">(Table1[[#This Row],[Temperature]]-D140)/((Table1[[#This Row],[TimeStamp]]-B140)*86400)</f>
        <v>1.4561392651382147E-5</v>
      </c>
      <c r="F141" s="2">
        <f>Table1[[#This Row],[Temperature]]/(5-Table1[[#This Row],[Voltage]])</f>
        <v>15.142857142857142</v>
      </c>
      <c r="G141" s="1"/>
    </row>
    <row r="142" spans="2:7" x14ac:dyDescent="0.2">
      <c r="B142" s="3">
        <f ca="1">IF(B142&lt;&gt;"",IF(C142="",NOW(),B142),"")</f>
        <v>42739.995173958334</v>
      </c>
      <c r="C142" s="1">
        <v>3.26</v>
      </c>
      <c r="D142" s="1">
        <v>26.4</v>
      </c>
      <c r="E142" s="7">
        <f ca="1">(Table1[[#This Row],[Temperature]]-D141)/((Table1[[#This Row],[TimeStamp]]-B141)*86400)</f>
        <v>-1.1450818741467394E-3</v>
      </c>
      <c r="F142" s="2">
        <f>Table1[[#This Row],[Temperature]]/(5-Table1[[#This Row],[Voltage]])</f>
        <v>15.172413793103445</v>
      </c>
      <c r="G142" s="1"/>
    </row>
    <row r="143" spans="2:7" x14ac:dyDescent="0.2">
      <c r="B143" s="3">
        <f ca="1">IF(B143&lt;&gt;"",IF(C143="",NOW(),B143),"")</f>
        <v>42739.995947222225</v>
      </c>
      <c r="C143" s="1">
        <v>3.28</v>
      </c>
      <c r="D143" s="1">
        <v>26.1</v>
      </c>
      <c r="E143" s="7">
        <f ca="1">(Table1[[#This Row],[Temperature]]-D142)/((Table1[[#This Row],[TimeStamp]]-B142)*86400)</f>
        <v>-4.4903457416905958E-3</v>
      </c>
      <c r="F143" s="2">
        <f>Table1[[#This Row],[Temperature]]/(5-Table1[[#This Row],[Voltage]])</f>
        <v>15.174418604651162</v>
      </c>
      <c r="G143" s="1"/>
    </row>
    <row r="144" spans="2:7" x14ac:dyDescent="0.2">
      <c r="B144" s="3">
        <f ca="1">IF(B144&lt;&gt;"",IF(C144="",NOW(),B144),"")</f>
        <v>42739.676483680552</v>
      </c>
      <c r="C144" s="1">
        <v>3.33</v>
      </c>
      <c r="D144" s="1">
        <v>21</v>
      </c>
      <c r="E144" s="7">
        <f ca="1">(Table1[[#This Row],[Temperature]]-D143)/((Table1[[#This Row],[TimeStamp]]-B143)*86400)</f>
        <v>1.847715625659482E-4</v>
      </c>
      <c r="F144" s="1">
        <f>Table1[[#This Row],[Temperature]]/(5-Table1[[#This Row],[Voltage]])</f>
        <v>12.574850299401199</v>
      </c>
      <c r="G144" s="1"/>
    </row>
    <row r="145" spans="2:7" x14ac:dyDescent="0.2">
      <c r="B145" s="3">
        <f ca="1">IF(B145&lt;&gt;"",IF(C145="",NOW(),B145),"")</f>
        <v>42739.996249884258</v>
      </c>
      <c r="C145" s="1">
        <v>3.33</v>
      </c>
      <c r="D145" s="1">
        <v>25.3</v>
      </c>
      <c r="E145" s="7">
        <f ca="1">(Table1[[#This Row],[Temperature]]-D144)/((Table1[[#This Row],[TimeStamp]]-B144)*86400)</f>
        <v>1.5564033328660545E-4</v>
      </c>
      <c r="F145" s="2">
        <f>Table1[[#This Row],[Temperature]]/(5-Table1[[#This Row],[Voltage]])</f>
        <v>15.149700598802397</v>
      </c>
      <c r="G145" s="1"/>
    </row>
    <row r="146" spans="2:7" x14ac:dyDescent="0.2">
      <c r="B146" s="3">
        <f ca="1">IF(B146&lt;&gt;"",IF(C146="",NOW(),B146),"")</f>
        <v>42739.996702777775</v>
      </c>
      <c r="C146" s="1">
        <v>3.34</v>
      </c>
      <c r="D146" s="1">
        <v>25.1</v>
      </c>
      <c r="E146" s="7">
        <f ca="1">(Table1[[#This Row],[Temperature]]-D145)/((Table1[[#This Row],[TimeStamp]]-B145)*86400)</f>
        <v>-5.1111679198842866E-3</v>
      </c>
      <c r="F146" s="2">
        <f>Table1[[#This Row],[Temperature]]/(5-Table1[[#This Row],[Voltage]])</f>
        <v>15.120481927710843</v>
      </c>
      <c r="G146" s="1"/>
    </row>
    <row r="147" spans="2:7" x14ac:dyDescent="0.2">
      <c r="B147" s="3">
        <f ca="1">IF(B147&lt;&gt;"",IF(C147="",NOW(),B147),"")</f>
        <v>42739.997307986108</v>
      </c>
      <c r="C147" s="1">
        <v>3.34</v>
      </c>
      <c r="D147" s="1">
        <v>25.1</v>
      </c>
      <c r="E147" s="7">
        <f ca="1">(Table1[[#This Row],[Temperature]]-D146)/((Table1[[#This Row],[TimeStamp]]-B146)*86400)</f>
        <v>0</v>
      </c>
      <c r="F147" s="2">
        <f>Table1[[#This Row],[Temperature]]/(5-Table1[[#This Row],[Voltage]])</f>
        <v>15.120481927710843</v>
      </c>
      <c r="G147" s="1"/>
    </row>
    <row r="148" spans="2:7" x14ac:dyDescent="0.2">
      <c r="B148" s="3">
        <f ca="1">IF(B148&lt;&gt;"",IF(C148="",NOW(),B148),"")</f>
        <v>42739.997731828706</v>
      </c>
      <c r="C148" s="1">
        <v>3.34</v>
      </c>
      <c r="D148" s="1">
        <v>24.9</v>
      </c>
      <c r="E148" s="7">
        <f ca="1">(Table1[[#This Row],[Temperature]]-D147)/((Table1[[#This Row],[TimeStamp]]-B147)*86400)</f>
        <v>-5.4614963902849282E-3</v>
      </c>
      <c r="F148" s="2">
        <f>Table1[[#This Row],[Temperature]]/(5-Table1[[#This Row],[Voltage]])</f>
        <v>14.999999999999998</v>
      </c>
      <c r="G148" s="1"/>
    </row>
    <row r="149" spans="2:7" x14ac:dyDescent="0.2">
      <c r="B149" s="3">
        <f ca="1">IF(B149&lt;&gt;"",IF(C149="",NOW(),B149),"")</f>
        <v>42739.99792199074</v>
      </c>
      <c r="C149" s="1">
        <v>3.36</v>
      </c>
      <c r="D149" s="1">
        <v>24.7</v>
      </c>
      <c r="E149" s="7">
        <f ca="1">(Table1[[#This Row],[Temperature]]-D148)/((Table1[[#This Row],[TimeStamp]]-B148)*86400)</f>
        <v>-1.2172854702281357E-2</v>
      </c>
      <c r="F149" s="2">
        <f>Table1[[#This Row],[Temperature]]/(5-Table1[[#This Row],[Voltage]])</f>
        <v>15.060975609756095</v>
      </c>
      <c r="G149" s="1"/>
    </row>
    <row r="150" spans="2:7" x14ac:dyDescent="0.2">
      <c r="B150" s="3">
        <f ca="1">IF(B150&lt;&gt;"",IF(C150="",NOW(),B150),"")</f>
        <v>42739.998259953703</v>
      </c>
      <c r="C150" s="1">
        <v>3.37</v>
      </c>
      <c r="D150" s="1">
        <v>24.4</v>
      </c>
      <c r="E150" s="7">
        <f ca="1">(Table1[[#This Row],[Temperature]]-D149)/((Table1[[#This Row],[TimeStamp]]-B149)*86400)</f>
        <v>-1.0273972589894525E-2</v>
      </c>
      <c r="F150" s="2">
        <f>Table1[[#This Row],[Temperature]]/(5-Table1[[#This Row],[Voltage]])</f>
        <v>14.969325153374234</v>
      </c>
      <c r="G150" s="1"/>
    </row>
    <row r="151" spans="2:7" x14ac:dyDescent="0.2">
      <c r="B151" s="3">
        <f ca="1">IF(B151&lt;&gt;"",IF(C151="",NOW(),B151),"")</f>
        <v>42739.998638541663</v>
      </c>
      <c r="C151" s="1">
        <v>3.38</v>
      </c>
      <c r="D151" s="1">
        <v>24.2</v>
      </c>
      <c r="E151" s="7">
        <f ca="1">(Table1[[#This Row],[Temperature]]-D150)/((Table1[[#This Row],[TimeStamp]]-B150)*86400)</f>
        <v>-6.1143381730425061E-3</v>
      </c>
      <c r="F151" s="2">
        <f>Table1[[#This Row],[Temperature]]/(5-Table1[[#This Row],[Voltage]])</f>
        <v>14.93827160493827</v>
      </c>
      <c r="G151" s="1"/>
    </row>
    <row r="152" spans="2:7" x14ac:dyDescent="0.2">
      <c r="B152" s="3">
        <f ca="1">IF(B152&lt;&gt;"",IF(C152="",NOW(),B152),"")</f>
        <v>42739.998952662034</v>
      </c>
      <c r="C152" s="1">
        <v>3.38</v>
      </c>
      <c r="D152" s="1">
        <v>24</v>
      </c>
      <c r="E152" s="7">
        <f ca="1">(Table1[[#This Row],[Temperature]]-D151)/((Table1[[#This Row],[TimeStamp]]-B151)*86400)</f>
        <v>-7.369196752081128E-3</v>
      </c>
      <c r="F152" s="2">
        <f>Table1[[#This Row],[Temperature]]/(5-Table1[[#This Row],[Voltage]])</f>
        <v>14.814814814814813</v>
      </c>
      <c r="G152" s="1"/>
    </row>
    <row r="153" spans="2:7" x14ac:dyDescent="0.2">
      <c r="B153" s="3">
        <f ca="1">IF(B153&lt;&gt;"",IF(C153="",NOW(),B153),"")</f>
        <v>42739.999295138892</v>
      </c>
      <c r="C153" s="1">
        <v>3.39</v>
      </c>
      <c r="D153" s="1">
        <v>23.9</v>
      </c>
      <c r="E153" s="7">
        <f ca="1">(Table1[[#This Row],[Temperature]]-D152)/((Table1[[#This Row],[TimeStamp]]-B152)*86400)</f>
        <v>-3.3795200440219246E-3</v>
      </c>
      <c r="F153" s="2">
        <f>Table1[[#This Row],[Temperature]]/(5-Table1[[#This Row],[Voltage]])</f>
        <v>14.844720496894411</v>
      </c>
      <c r="G153" s="1"/>
    </row>
    <row r="154" spans="2:7" x14ac:dyDescent="0.2">
      <c r="B154" s="3">
        <f ca="1">IF(B154&lt;&gt;"",IF(C154="",NOW(),B154),"")</f>
        <v>42739.999649421297</v>
      </c>
      <c r="C154" s="1">
        <v>3.39</v>
      </c>
      <c r="D154" s="1">
        <v>23.8</v>
      </c>
      <c r="E154" s="7">
        <f ca="1">(Table1[[#This Row],[Temperature]]-D153)/((Table1[[#This Row],[TimeStamp]]-B153)*86400)</f>
        <v>-3.2669062604296509E-3</v>
      </c>
      <c r="F154" s="2">
        <f>Table1[[#This Row],[Temperature]]/(5-Table1[[#This Row],[Voltage]])</f>
        <v>14.782608695652176</v>
      </c>
      <c r="G154" s="1"/>
    </row>
    <row r="155" spans="2:7" x14ac:dyDescent="0.2">
      <c r="B155" s="3">
        <f ca="1">IF(B155&lt;&gt;"",IF(C155="",NOW(),B155),"")</f>
        <v>42739.999999189815</v>
      </c>
      <c r="C155" s="1">
        <v>3.39</v>
      </c>
      <c r="D155" s="1">
        <v>23.7</v>
      </c>
      <c r="E155" s="7">
        <f ca="1">(Table1[[#This Row],[Temperature]]-D154)/((Table1[[#This Row],[TimeStamp]]-B154)*86400)</f>
        <v>-3.3090668529688273E-3</v>
      </c>
      <c r="F155" s="2">
        <f>Table1[[#This Row],[Temperature]]/(5-Table1[[#This Row],[Voltage]])</f>
        <v>14.720496894409939</v>
      </c>
      <c r="G155" s="1"/>
    </row>
    <row r="156" spans="2:7" x14ac:dyDescent="0.2">
      <c r="B156" s="3">
        <f ca="1">IF(B156&lt;&gt;"",IF(C156="",NOW(),B156),"")</f>
        <v>42740.000353819443</v>
      </c>
      <c r="C156" s="1">
        <v>3.395</v>
      </c>
      <c r="D156" s="1">
        <v>23.6</v>
      </c>
      <c r="E156" s="7">
        <f ca="1">(Table1[[#This Row],[Temperature]]-D155)/((Table1[[#This Row],[TimeStamp]]-B155)*86400)</f>
        <v>-3.2637075829478899E-3</v>
      </c>
      <c r="F156" s="2">
        <f>Table1[[#This Row],[Temperature]]/(5-Table1[[#This Row],[Voltage]])</f>
        <v>14.704049844236762</v>
      </c>
      <c r="G156" s="1"/>
    </row>
    <row r="157" spans="2:7" x14ac:dyDescent="0.2">
      <c r="B157" s="3">
        <f ca="1">IF(B157&lt;&gt;"",IF(C157="",NOW(),B157),"")</f>
        <v>42740.000672569447</v>
      </c>
      <c r="C157" s="1">
        <v>3.395</v>
      </c>
      <c r="D157" s="1">
        <v>23.5</v>
      </c>
      <c r="E157" s="7">
        <f ca="1">(Table1[[#This Row],[Temperature]]-D156)/((Table1[[#This Row],[TimeStamp]]-B156)*86400)</f>
        <v>-3.631082014315046E-3</v>
      </c>
      <c r="F157" s="2">
        <f>Table1[[#This Row],[Temperature]]/(5-Table1[[#This Row],[Voltage]])</f>
        <v>14.641744548286605</v>
      </c>
      <c r="G157" s="1"/>
    </row>
    <row r="158" spans="2:7" x14ac:dyDescent="0.2">
      <c r="B158" s="3">
        <f ca="1">IF(B158&lt;&gt;"",IF(C158="",NOW(),B158),"")</f>
        <v>42740.001628472222</v>
      </c>
      <c r="C158" s="1">
        <v>3.4</v>
      </c>
      <c r="D158" s="1">
        <v>23.4</v>
      </c>
      <c r="E158" s="7">
        <f ca="1">(Table1[[#This Row],[Temperature]]-D157)/((Table1[[#This Row],[TimeStamp]]-B157)*86400)</f>
        <v>-1.2108003426990984E-3</v>
      </c>
      <c r="F158" s="2">
        <f>Table1[[#This Row],[Temperature]]/(5-Table1[[#This Row],[Voltage]])</f>
        <v>14.624999999999998</v>
      </c>
      <c r="G158" s="1"/>
    </row>
    <row r="159" spans="2:7" x14ac:dyDescent="0.2">
      <c r="B159" s="3">
        <f ca="1">IF(B159&lt;&gt;"",IF(C159="",NOW(),B159),"")</f>
        <v>42740.002507986108</v>
      </c>
      <c r="C159" s="1">
        <v>3.4</v>
      </c>
      <c r="D159" s="1">
        <v>23.4</v>
      </c>
      <c r="E159" s="7">
        <f ca="1">(Table1[[#This Row],[Temperature]]-D158)/((Table1[[#This Row],[TimeStamp]]-B158)*86400)</f>
        <v>0</v>
      </c>
      <c r="F159" s="2">
        <f>Table1[[#This Row],[Temperature]]/(5-Table1[[#This Row],[Voltage]])</f>
        <v>14.624999999999998</v>
      </c>
      <c r="G159" s="1"/>
    </row>
    <row r="160" spans="2:7" x14ac:dyDescent="0.2">
      <c r="B160" s="3">
        <f ca="1">IF(B160&lt;&gt;"",IF(C160="",NOW(),B160),"")</f>
        <v>42740.002960763886</v>
      </c>
      <c r="C160" s="1">
        <v>3.41</v>
      </c>
      <c r="D160" s="1">
        <v>23.3</v>
      </c>
      <c r="E160" s="7">
        <f ca="1">(Table1[[#This Row],[Temperature]]-D159)/((Table1[[#This Row],[TimeStamp]]-B159)*86400)</f>
        <v>-2.5562372160680348E-3</v>
      </c>
      <c r="F160" s="2">
        <f>Table1[[#This Row],[Temperature]]/(5-Table1[[#This Row],[Voltage]])</f>
        <v>14.654088050314467</v>
      </c>
      <c r="G160" s="1"/>
    </row>
    <row r="161" spans="2:7" x14ac:dyDescent="0.2">
      <c r="B161" s="3">
        <f ca="1">IF(B161&lt;&gt;"",IF(C161="",NOW(),B161),"")</f>
        <v>42740.00328946759</v>
      </c>
      <c r="C161" s="1">
        <v>3.44</v>
      </c>
      <c r="D161" s="1">
        <v>22.7</v>
      </c>
      <c r="E161" s="7">
        <f ca="1">(Table1[[#This Row],[Temperature]]-D160)/((Table1[[#This Row],[TimeStamp]]-B160)*86400)</f>
        <v>-2.1126760581809102E-2</v>
      </c>
      <c r="F161" s="2">
        <f>Table1[[#This Row],[Temperature]]/(5-Table1[[#This Row],[Voltage]])</f>
        <v>14.551282051282051</v>
      </c>
      <c r="G161" s="1"/>
    </row>
    <row r="162" spans="2:7" x14ac:dyDescent="0.2">
      <c r="B162" s="3">
        <f ca="1">IF(B162&lt;&gt;"",IF(C162="",NOW(),B162),"")</f>
        <v>42740.003469444448</v>
      </c>
      <c r="C162" s="1">
        <v>3.45</v>
      </c>
      <c r="D162" s="1">
        <v>22.5</v>
      </c>
      <c r="E162" s="7">
        <f ca="1">(Table1[[#This Row],[Temperature]]-D161)/((Table1[[#This Row],[TimeStamp]]-B161)*86400)</f>
        <v>-1.2861735901641165E-2</v>
      </c>
      <c r="F162" s="2">
        <f>Table1[[#This Row],[Temperature]]/(5-Table1[[#This Row],[Voltage]])</f>
        <v>14.516129032258066</v>
      </c>
      <c r="G162" s="1"/>
    </row>
    <row r="163" spans="2:7" x14ac:dyDescent="0.2">
      <c r="B163" s="3">
        <f ca="1">IF(B163&lt;&gt;"",IF(C163="",NOW(),B163),"")</f>
        <v>42740.003814467593</v>
      </c>
      <c r="C163" s="1">
        <v>3.46</v>
      </c>
      <c r="D163" s="1">
        <v>22.4</v>
      </c>
      <c r="E163" s="7">
        <f ca="1">(Table1[[#This Row],[Temperature]]-D162)/((Table1[[#This Row],[TimeStamp]]-B162)*86400)</f>
        <v>-3.3545790289930006E-3</v>
      </c>
      <c r="F163" s="2">
        <f>Table1[[#This Row],[Temperature]]/(5-Table1[[#This Row],[Voltage]])</f>
        <v>14.545454545454545</v>
      </c>
      <c r="G163" s="1"/>
    </row>
    <row r="164" spans="2:7" x14ac:dyDescent="0.2">
      <c r="B164" s="3">
        <f ca="1">IF(B164&lt;&gt;"",IF(C164="",NOW(),B164),"")</f>
        <v>42740.004161226854</v>
      </c>
      <c r="C164" s="1">
        <v>3.47</v>
      </c>
      <c r="D164" s="1">
        <v>22.3</v>
      </c>
      <c r="E164" s="7">
        <f ca="1">(Table1[[#This Row],[Temperature]]-D163)/((Table1[[#This Row],[TimeStamp]]-B163)*86400)</f>
        <v>-3.3377836905569389E-3</v>
      </c>
      <c r="F164" s="2">
        <f>Table1[[#This Row],[Temperature]]/(5-Table1[[#This Row],[Voltage]])</f>
        <v>14.575163398692812</v>
      </c>
      <c r="G164" s="1"/>
    </row>
    <row r="165" spans="2:7" x14ac:dyDescent="0.2">
      <c r="B165" s="3">
        <f ca="1">IF(B165&lt;&gt;"",IF(C165="",NOW(),B165),"")</f>
        <v>42740.004516550929</v>
      </c>
      <c r="C165" s="1">
        <v>3.47</v>
      </c>
      <c r="D165" s="1">
        <v>22.2</v>
      </c>
      <c r="E165" s="7">
        <f ca="1">(Table1[[#This Row],[Temperature]]-D164)/((Table1[[#This Row],[TimeStamp]]-B164)*86400)</f>
        <v>-3.2573289825007174E-3</v>
      </c>
      <c r="F165" s="2">
        <f>Table1[[#This Row],[Temperature]]/(5-Table1[[#This Row],[Voltage]])</f>
        <v>14.509803921568629</v>
      </c>
      <c r="G165" s="1"/>
    </row>
    <row r="166" spans="2:7" x14ac:dyDescent="0.2">
      <c r="B166" s="3">
        <f ca="1">IF(B166&lt;&gt;"",IF(C166="",NOW(),B166),"")</f>
        <v>42740.005525347224</v>
      </c>
      <c r="C166" s="1">
        <v>3.47</v>
      </c>
      <c r="D166" s="1">
        <v>22.1</v>
      </c>
      <c r="E166" s="7">
        <f ca="1">(Table1[[#This Row],[Temperature]]-D165)/((Table1[[#This Row],[TimeStamp]]-B165)*86400)</f>
        <v>-1.1473152841377651E-3</v>
      </c>
      <c r="F166" s="2">
        <f>Table1[[#This Row],[Temperature]]/(5-Table1[[#This Row],[Voltage]])</f>
        <v>14.444444444444446</v>
      </c>
      <c r="G166" s="1"/>
    </row>
    <row r="167" spans="2:7" x14ac:dyDescent="0.2">
      <c r="B167" s="3">
        <f ca="1">IF(B167&lt;&gt;"",IF(C167="",NOW(),B167),"")</f>
        <v>42740.006245486111</v>
      </c>
      <c r="C167" s="1">
        <v>3.47</v>
      </c>
      <c r="D167" s="1">
        <v>22.1</v>
      </c>
      <c r="E167" s="7">
        <f ca="1">(Table1[[#This Row],[Temperature]]-D166)/((Table1[[#This Row],[TimeStamp]]-B166)*86400)</f>
        <v>0</v>
      </c>
      <c r="F167" s="2">
        <f>Table1[[#This Row],[Temperature]]/(5-Table1[[#This Row],[Voltage]])</f>
        <v>14.444444444444446</v>
      </c>
      <c r="G167" s="1"/>
    </row>
    <row r="168" spans="2:7" x14ac:dyDescent="0.2">
      <c r="B168" s="3">
        <f ca="1">IF(B168&lt;&gt;"",IF(C168="",NOW(),B168),"")</f>
        <v>42740.007142939816</v>
      </c>
      <c r="C168" s="1">
        <v>3.49</v>
      </c>
      <c r="D168" s="1">
        <v>21.5</v>
      </c>
      <c r="E168" s="7">
        <f ca="1">(Table1[[#This Row],[Temperature]]-D167)/((Table1[[#This Row],[TimeStamp]]-B167)*86400)</f>
        <v>-7.737941696628196E-3</v>
      </c>
      <c r="F168" s="2">
        <f>Table1[[#This Row],[Temperature]]/(5-Table1[[#This Row],[Voltage]])</f>
        <v>14.238410596026492</v>
      </c>
      <c r="G168" s="1"/>
    </row>
    <row r="169" spans="2:7" x14ac:dyDescent="0.2">
      <c r="B169" s="3">
        <f ca="1">IF(B169&lt;&gt;"",IF(C169="",NOW(),B169),"")</f>
        <v>42739.678548495373</v>
      </c>
      <c r="C169" s="1">
        <v>3.5</v>
      </c>
      <c r="D169" s="1">
        <v>18.600000000000001</v>
      </c>
      <c r="E169" s="7">
        <f ca="1">(Table1[[#This Row],[Temperature]]-D168)/((Table1[[#This Row],[TimeStamp]]-B168)*86400)</f>
        <v>1.0214662902070704E-4</v>
      </c>
      <c r="F169" s="1">
        <f>Table1[[#This Row],[Temperature]]/(5-Table1[[#This Row],[Voltage]])</f>
        <v>12.4</v>
      </c>
      <c r="G169" s="1"/>
    </row>
    <row r="170" spans="2:7" x14ac:dyDescent="0.2">
      <c r="B170" s="3">
        <f ca="1">IF(B170&lt;&gt;"",IF(C170="",NOW(),B170),"")</f>
        <v>42740.007268287038</v>
      </c>
      <c r="C170" s="1">
        <v>3.5</v>
      </c>
      <c r="D170" s="1">
        <v>21.4</v>
      </c>
      <c r="E170" s="7">
        <f ca="1">(Table1[[#This Row],[Temperature]]-D169)/((Table1[[#This Row],[TimeStamp]]-B169)*86400)</f>
        <v>9.8586724100912851E-5</v>
      </c>
      <c r="F170" s="2">
        <f>Table1[[#This Row],[Temperature]]/(5-Table1[[#This Row],[Voltage]])</f>
        <v>14.266666666666666</v>
      </c>
      <c r="G170" s="1"/>
    </row>
    <row r="171" spans="2:7" x14ac:dyDescent="0.2">
      <c r="B171" s="3">
        <f ca="1">IF(B171&lt;&gt;"",IF(C171="",NOW(),B171),"")</f>
        <v>42740.007637847222</v>
      </c>
      <c r="C171" s="1">
        <v>3.51</v>
      </c>
      <c r="D171" s="1">
        <v>21.2</v>
      </c>
      <c r="E171" s="7">
        <f ca="1">(Table1[[#This Row],[Temperature]]-D170)/((Table1[[#This Row],[TimeStamp]]-B170)*86400)</f>
        <v>-6.2637018597258148E-3</v>
      </c>
      <c r="F171" s="2">
        <f>Table1[[#This Row],[Temperature]]/(5-Table1[[#This Row],[Voltage]])</f>
        <v>14.228187919463085</v>
      </c>
      <c r="G171" s="1"/>
    </row>
    <row r="172" spans="2:7" x14ac:dyDescent="0.2">
      <c r="B172" s="3">
        <f ca="1">IF(B172&lt;&gt;"",IF(C172="",NOW(),B172),"")</f>
        <v>42740.007980902781</v>
      </c>
      <c r="C172" s="1">
        <v>3.51</v>
      </c>
      <c r="D172" s="1">
        <v>21.2</v>
      </c>
      <c r="E172" s="7">
        <f ca="1">(Table1[[#This Row],[Temperature]]-D171)/((Table1[[#This Row],[TimeStamp]]-B171)*86400)</f>
        <v>0</v>
      </c>
      <c r="F172" s="2">
        <f>Table1[[#This Row],[Temperature]]/(5-Table1[[#This Row],[Voltage]])</f>
        <v>14.228187919463085</v>
      </c>
      <c r="G172" s="1"/>
    </row>
    <row r="173" spans="2:7" x14ac:dyDescent="0.2">
      <c r="B173" s="3">
        <f ca="1">IF(B173&lt;&gt;"",IF(C173="",NOW(),B173),"")</f>
        <v>42740.008422916668</v>
      </c>
      <c r="C173" s="1">
        <v>3.52</v>
      </c>
      <c r="D173" s="1">
        <v>21.1</v>
      </c>
      <c r="E173" s="7">
        <f ca="1">(Table1[[#This Row],[Temperature]]-D172)/((Table1[[#This Row],[TimeStamp]]-B172)*86400)</f>
        <v>-2.6184865281121731E-3</v>
      </c>
      <c r="F173" s="2">
        <f>Table1[[#This Row],[Temperature]]/(5-Table1[[#This Row],[Voltage]])</f>
        <v>14.256756756756758</v>
      </c>
      <c r="G173" s="1"/>
    </row>
    <row r="174" spans="2:7" x14ac:dyDescent="0.2">
      <c r="B174" s="3">
        <f ca="1">IF(B174&lt;&gt;"",IF(C174="",NOW(),B174),"")</f>
        <v>42740.020702083333</v>
      </c>
      <c r="C174" s="1">
        <v>3.52</v>
      </c>
      <c r="D174" s="1">
        <v>21</v>
      </c>
      <c r="E174" s="7">
        <f ca="1">(Table1[[#This Row],[Temperature]]-D173)/((Table1[[#This Row],[TimeStamp]]-B173)*86400)</f>
        <v>-9.4257813982550053E-5</v>
      </c>
      <c r="F174" s="2">
        <f>Table1[[#This Row],[Temperature]]/(5-Table1[[#This Row],[Voltage]])</f>
        <v>14.189189189189189</v>
      </c>
      <c r="G174" s="1"/>
    </row>
    <row r="175" spans="2:7" x14ac:dyDescent="0.2">
      <c r="B175" s="3">
        <f ca="1">IF(B175&lt;&gt;"",IF(C175="",NOW(),B175),"")</f>
        <v>42739.889487037035</v>
      </c>
      <c r="C175" s="1">
        <v>3.56</v>
      </c>
      <c r="D175" s="1">
        <v>20.100000000000001</v>
      </c>
      <c r="E175" s="7">
        <f ca="1">(Table1[[#This Row],[Temperature]]-D174)/((Table1[[#This Row],[TimeStamp]]-B174)*86400)</f>
        <v>7.9386221020692676E-5</v>
      </c>
      <c r="F175" s="2">
        <f>Table1[[#This Row],[Temperature]]/(5-Table1[[#This Row],[Voltage]])</f>
        <v>13.958333333333336</v>
      </c>
      <c r="G175" s="1"/>
    </row>
    <row r="176" spans="2:7" x14ac:dyDescent="0.2">
      <c r="B176" s="3">
        <f ca="1">IF(B176&lt;&gt;"",IF(C176="",NOW(),B176),"")</f>
        <v>42739.88059641204</v>
      </c>
      <c r="C176" s="1">
        <v>3.57</v>
      </c>
      <c r="D176" s="1">
        <v>19.899999999999999</v>
      </c>
      <c r="E176" s="7">
        <f ca="1">(Table1[[#This Row],[Temperature]]-D175)/((Table1[[#This Row],[TimeStamp]]-B175)*86400)</f>
        <v>2.603658141203423E-4</v>
      </c>
      <c r="F176" s="2">
        <f>Table1[[#This Row],[Temperature]]/(5-Table1[[#This Row],[Voltage]])</f>
        <v>13.916083916083913</v>
      </c>
      <c r="G176" s="1"/>
    </row>
    <row r="177" spans="2:7" x14ac:dyDescent="0.2">
      <c r="B177" s="3">
        <f ca="1">IF(B177&lt;&gt;"",IF(C177="",NOW(),B177),"")</f>
        <v>42740.104187500001</v>
      </c>
      <c r="C177" s="1">
        <v>3.5750000000000002</v>
      </c>
      <c r="D177" s="1">
        <v>19.3</v>
      </c>
      <c r="E177" s="7">
        <f ca="1">(Table1[[#This Row],[Temperature]]-D176)/((Table1[[#This Row],[TimeStamp]]-B176)*86400)</f>
        <v>-3.105868175596303E-5</v>
      </c>
      <c r="F177" s="2">
        <f>Table1[[#This Row],[Temperature]]/(5-Table1[[#This Row],[Voltage]])</f>
        <v>13.54385964912281</v>
      </c>
      <c r="G177" s="1"/>
    </row>
    <row r="178" spans="2:7" x14ac:dyDescent="0.2">
      <c r="B178" s="3">
        <f ca="1">IF(B178&lt;&gt;"",IF(C178="",NOW(),B178),"")</f>
        <v>42739.880317824071</v>
      </c>
      <c r="C178" s="1">
        <v>3.58</v>
      </c>
      <c r="D178" s="1">
        <v>19.7</v>
      </c>
      <c r="E178" s="7">
        <f ca="1">(Table1[[#This Row],[Temperature]]-D177)/((Table1[[#This Row],[TimeStamp]]-B177)*86400)</f>
        <v>-2.0680021134561486E-5</v>
      </c>
      <c r="F178" s="2">
        <f>Table1[[#This Row],[Temperature]]/(5-Table1[[#This Row],[Voltage]])</f>
        <v>13.873239436619718</v>
      </c>
      <c r="G178" s="1"/>
    </row>
    <row r="179" spans="2:7" x14ac:dyDescent="0.2">
      <c r="B179" s="3">
        <f ca="1">IF(B179&lt;&gt;"",IF(C179="",NOW(),B179),"")</f>
        <v>42739.678602199077</v>
      </c>
      <c r="C179" s="1">
        <v>3.6</v>
      </c>
      <c r="D179" s="1">
        <v>18.2</v>
      </c>
      <c r="E179" s="7">
        <f ca="1">(Table1[[#This Row],[Temperature]]-D178)/((Table1[[#This Row],[TimeStamp]]-B178)*86400)</f>
        <v>8.6067259845171992E-5</v>
      </c>
      <c r="F179" s="1">
        <f>Table1[[#This Row],[Temperature]]/(5-Table1[[#This Row],[Voltage]])</f>
        <v>13</v>
      </c>
      <c r="G179" s="1"/>
    </row>
    <row r="180" spans="2:7" x14ac:dyDescent="0.2">
      <c r="B180" s="3">
        <f ca="1">IF(B180&lt;&gt;"",IF(C180="",NOW(),B180),"")</f>
        <v>42739.679802199076</v>
      </c>
      <c r="C180" s="1">
        <v>3.6</v>
      </c>
      <c r="D180" s="1">
        <v>19.2</v>
      </c>
      <c r="E180" s="7">
        <f ca="1">(Table1[[#This Row],[Temperature]]-D179)/((Table1[[#This Row],[TimeStamp]]-B179)*86400)</f>
        <v>9.6450617381262805E-3</v>
      </c>
      <c r="F180" s="1">
        <f>Table1[[#This Row],[Temperature]]/(5-Table1[[#This Row],[Voltage]])</f>
        <v>13.714285714285715</v>
      </c>
      <c r="G180" s="1"/>
    </row>
    <row r="181" spans="2:7" x14ac:dyDescent="0.2">
      <c r="B181" s="3">
        <f ca="1">IF(B181&lt;&gt;"",IF(C181="",NOW(),B181),"")</f>
        <v>42739.680147222221</v>
      </c>
      <c r="C181" s="1">
        <v>3.6</v>
      </c>
      <c r="D181" s="1">
        <v>19.399999999999999</v>
      </c>
      <c r="E181" s="7">
        <f ca="1">(Table1[[#This Row],[Temperature]]-D180)/((Table1[[#This Row],[TimeStamp]]-B180)*86400)</f>
        <v>6.7091580579858824E-3</v>
      </c>
      <c r="F181" s="1">
        <f>Table1[[#This Row],[Temperature]]/(5-Table1[[#This Row],[Voltage]])</f>
        <v>13.857142857142858</v>
      </c>
      <c r="G181" s="1"/>
    </row>
    <row r="182" spans="2:7" x14ac:dyDescent="0.2">
      <c r="B182" s="3">
        <f ca="1">IF(B182&lt;&gt;"",IF(C182="",NOW(),B182),"")</f>
        <v>42739.825860069446</v>
      </c>
      <c r="C182" s="1">
        <v>3.605</v>
      </c>
      <c r="D182" s="1">
        <v>19.100000000000001</v>
      </c>
      <c r="E182" s="7">
        <f ca="1">(Table1[[#This Row],[Temperature]]-D181)/((Table1[[#This Row],[TimeStamp]]-B181)*86400)</f>
        <v>-2.3829211276516459E-5</v>
      </c>
      <c r="F182" s="2">
        <f>Table1[[#This Row],[Temperature]]/(5-Table1[[#This Row],[Voltage]])</f>
        <v>13.691756272401435</v>
      </c>
      <c r="G182" s="1"/>
    </row>
    <row r="183" spans="2:7" x14ac:dyDescent="0.2">
      <c r="B183" s="3">
        <f ca="1">IF(B183&lt;&gt;"",IF(C183="",NOW(),B183),"")</f>
        <v>42739.790071064817</v>
      </c>
      <c r="C183" s="1">
        <v>3.66</v>
      </c>
      <c r="D183" s="1">
        <v>17.8</v>
      </c>
      <c r="E183" s="7">
        <f ca="1">(Table1[[#This Row],[Temperature]]-D182)/((Table1[[#This Row],[TimeStamp]]-B182)*86400)</f>
        <v>4.2041673000729486E-4</v>
      </c>
      <c r="F183" s="2">
        <f>Table1[[#This Row],[Temperature]]/(5-Table1[[#This Row],[Voltage]])</f>
        <v>13.28358208955224</v>
      </c>
      <c r="G183" s="1"/>
    </row>
    <row r="184" spans="2:7" x14ac:dyDescent="0.2">
      <c r="B184" s="3">
        <f ca="1">IF(B184&lt;&gt;"",IF(C184="",NOW(),B184),"")</f>
        <v>42739.78979328704</v>
      </c>
      <c r="C184" s="1">
        <v>3.7250000000000001</v>
      </c>
      <c r="D184" s="1">
        <v>16.2</v>
      </c>
      <c r="E184" s="7">
        <f ca="1">(Table1[[#This Row],[Temperature]]-D183)/((Table1[[#This Row],[TimeStamp]]-B183)*86400)</f>
        <v>6.6666666798604085E-2</v>
      </c>
      <c r="F184" s="2">
        <f>Table1[[#This Row],[Temperature]]/(5-Table1[[#This Row],[Voltage]])</f>
        <v>12.705882352941178</v>
      </c>
      <c r="G184" s="1"/>
    </row>
    <row r="185" spans="2:7" x14ac:dyDescent="0.2">
      <c r="B185" s="3">
        <f ca="1">IF(B185&lt;&gt;"",IF(C185="",NOW(),B185),"")</f>
        <v>42739.777705092594</v>
      </c>
      <c r="C185" s="1">
        <v>3.73</v>
      </c>
      <c r="D185" s="1">
        <v>16.100000000000001</v>
      </c>
      <c r="E185" s="7">
        <f ca="1">(Table1[[#This Row],[Temperature]]-D184)/((Table1[[#This Row],[TimeStamp]]-B184)*86400)</f>
        <v>9.5746921725542477E-5</v>
      </c>
      <c r="F185" s="1">
        <f>Table1[[#This Row],[Temperature]]/(5-Table1[[#This Row],[Voltage]])</f>
        <v>12.677165354330709</v>
      </c>
      <c r="G185" s="1"/>
    </row>
    <row r="186" spans="2:7" x14ac:dyDescent="0.2">
      <c r="B186" s="3">
        <f ca="1">IF(B186&lt;&gt;"",IF(C186="",NOW(),B186),"")</f>
        <v>42739.774138078705</v>
      </c>
      <c r="C186" s="1">
        <v>3.75</v>
      </c>
      <c r="D186" s="1">
        <v>15.1</v>
      </c>
      <c r="E186" s="7">
        <f ca="1">(Table1[[#This Row],[Temperature]]-D185)/((Table1[[#This Row],[TimeStamp]]-B185)*86400)</f>
        <v>3.2447516136614933E-3</v>
      </c>
      <c r="F186" s="1">
        <f>Table1[[#This Row],[Temperature]]/(5-Table1[[#This Row],[Voltage]])</f>
        <v>12.08</v>
      </c>
      <c r="G186" s="1"/>
    </row>
    <row r="187" spans="2:7" x14ac:dyDescent="0.2">
      <c r="B187" s="3">
        <f ca="1">IF(B187&lt;&gt;"",IF(C187="",NOW(),B187),"")</f>
        <v>42739.772813078707</v>
      </c>
      <c r="C187" s="1">
        <v>3.79</v>
      </c>
      <c r="D187" s="1">
        <v>14.8</v>
      </c>
      <c r="E187" s="7">
        <f ca="1">(Table1[[#This Row],[Temperature]]-D186)/((Table1[[#This Row],[TimeStamp]]-B186)*86400)</f>
        <v>2.6205450784175682E-3</v>
      </c>
      <c r="F187" s="1">
        <f>Table1[[#This Row],[Temperature]]/(5-Table1[[#This Row],[Voltage]])</f>
        <v>12.231404958677686</v>
      </c>
      <c r="G187" s="1"/>
    </row>
    <row r="188" spans="2:7" x14ac:dyDescent="0.2">
      <c r="B188" s="3">
        <f ca="1">IF(B188&lt;&gt;"",IF(C188="",NOW(),B188),"")</f>
        <v>42739.769464120371</v>
      </c>
      <c r="C188" s="1">
        <v>3.8</v>
      </c>
      <c r="D188" s="1">
        <v>14.6</v>
      </c>
      <c r="E188" s="7">
        <f ca="1">(Table1[[#This Row],[Temperature]]-D187)/((Table1[[#This Row],[TimeStamp]]-B187)*86400)</f>
        <v>6.9120442303955256E-4</v>
      </c>
      <c r="F188" s="1">
        <f>Table1[[#This Row],[Temperature]]/(5-Table1[[#This Row],[Voltage]])</f>
        <v>12.166666666666664</v>
      </c>
      <c r="G188" s="1"/>
    </row>
    <row r="189" spans="2:7" x14ac:dyDescent="0.2">
      <c r="B189" s="3">
        <f ca="1">IF(B189&lt;&gt;"",IF(C189="",NOW(),B189),"")</f>
        <v>42739.764275231479</v>
      </c>
      <c r="C189" s="1">
        <v>3.81</v>
      </c>
      <c r="D189" s="1">
        <v>14.3</v>
      </c>
      <c r="E189" s="7">
        <f ca="1">(Table1[[#This Row],[Temperature]]-D188)/((Table1[[#This Row],[TimeStamp]]-B188)*86400)</f>
        <v>6.6916488182479545E-4</v>
      </c>
      <c r="F189" s="1">
        <f>Table1[[#This Row],[Temperature]]/(5-Table1[[#This Row],[Voltage]])</f>
        <v>12.016806722689077</v>
      </c>
      <c r="G189" s="1"/>
    </row>
    <row r="190" spans="2:7" x14ac:dyDescent="0.2">
      <c r="B190" s="3">
        <f ca="1">IF(B190&lt;&gt;"",IF(C190="",NOW(),B190),"")</f>
        <v>42739.760474884257</v>
      </c>
      <c r="C190" s="1">
        <v>3.84</v>
      </c>
      <c r="D190" s="1">
        <v>13.8</v>
      </c>
      <c r="E190" s="7">
        <f ca="1">(Table1[[#This Row],[Temperature]]-D189)/((Table1[[#This Row],[TimeStamp]]-B189)*86400)</f>
        <v>1.5227653420137163E-3</v>
      </c>
      <c r="F190" s="1">
        <f>Table1[[#This Row],[Temperature]]/(5-Table1[[#This Row],[Voltage]])</f>
        <v>11.896551724137931</v>
      </c>
      <c r="G190" s="1"/>
    </row>
    <row r="191" spans="2:7" x14ac:dyDescent="0.2">
      <c r="B191" s="3">
        <f ca="1">IF(B191&lt;&gt;"",IF(C191="",NOW(),B191),"")</f>
        <v>42739.7557087963</v>
      </c>
      <c r="C191" s="1">
        <v>3.86</v>
      </c>
      <c r="D191" s="1">
        <v>13.4</v>
      </c>
      <c r="E191" s="7">
        <f ca="1">(Table1[[#This Row],[Temperature]]-D190)/((Table1[[#This Row],[TimeStamp]]-B190)*86400)</f>
        <v>9.713689027888798E-4</v>
      </c>
      <c r="F191" s="1">
        <f>Table1[[#This Row],[Temperature]]/(5-Table1[[#This Row],[Voltage]])</f>
        <v>11.754385964912279</v>
      </c>
      <c r="G191" s="1"/>
    </row>
    <row r="192" spans="2:7" x14ac:dyDescent="0.2">
      <c r="B192" s="3">
        <f ca="1">IF(B192&lt;&gt;"",IF(C192="",NOW(),B192),"")</f>
        <v>42739.750028703704</v>
      </c>
      <c r="C192" s="1">
        <v>3.89</v>
      </c>
      <c r="D192" s="1">
        <v>12.7</v>
      </c>
      <c r="E192" s="7">
        <f ca="1">(Table1[[#This Row],[Temperature]]-D191)/((Table1[[#This Row],[TimeStamp]]-B191)*86400)</f>
        <v>1.4263591156501879E-3</v>
      </c>
      <c r="F192" s="1">
        <f>Table1[[#This Row],[Temperature]]/(5-Table1[[#This Row],[Voltage]])</f>
        <v>11.441441441441443</v>
      </c>
      <c r="G192" s="1"/>
    </row>
    <row r="193" spans="2:7" x14ac:dyDescent="0.2">
      <c r="B193" s="3">
        <f ca="1">IF(B193&lt;&gt;"",IF(C193="",NOW(),B193),"")</f>
        <v>42739.748413310183</v>
      </c>
      <c r="C193" s="1">
        <v>3.93</v>
      </c>
      <c r="D193" s="1">
        <v>11.6</v>
      </c>
      <c r="E193" s="7">
        <f ca="1">(Table1[[#This Row],[Temperature]]-D192)/((Table1[[#This Row],[TimeStamp]]-B192)*86400)</f>
        <v>7.8813498471732545E-3</v>
      </c>
      <c r="F193" s="1">
        <f>Table1[[#This Row],[Temperature]]/(5-Table1[[#This Row],[Voltage]])</f>
        <v>10.841121495327105</v>
      </c>
      <c r="G193" s="1"/>
    </row>
    <row r="194" spans="2:7" x14ac:dyDescent="0.2">
      <c r="B194" s="3">
        <f ca="1">IF(B194&lt;&gt;"",IF(C194="",NOW(),B194),"")</f>
        <v>42739.746653125003</v>
      </c>
      <c r="C194" s="1">
        <v>3.94</v>
      </c>
      <c r="D194" s="1">
        <v>11</v>
      </c>
      <c r="E194" s="7">
        <f ca="1">(Table1[[#This Row],[Temperature]]-D193)/((Table1[[#This Row],[TimeStamp]]-B193)*86400)</f>
        <v>3.9452919641418194E-3</v>
      </c>
      <c r="F194" s="1">
        <f>Table1[[#This Row],[Temperature]]/(5-Table1[[#This Row],[Voltage]])</f>
        <v>10.377358490566037</v>
      </c>
      <c r="G194" s="1"/>
    </row>
    <row r="195" spans="2:7" x14ac:dyDescent="0.2">
      <c r="B195" s="3">
        <f ca="1">IF(B195&lt;&gt;"",IF(C195="",NOW(),B195),"")</f>
        <v>42739.737993055554</v>
      </c>
      <c r="C195" s="1">
        <v>3.96</v>
      </c>
      <c r="D195" s="1">
        <v>10.5</v>
      </c>
      <c r="E195" s="7">
        <f ca="1">(Table1[[#This Row],[Temperature]]-D194)/((Table1[[#This Row],[TimeStamp]]-B194)*86400)</f>
        <v>6.6824372153542733E-4</v>
      </c>
      <c r="F195" s="1">
        <f>Table1[[#This Row],[Temperature]]/(5-Table1[[#This Row],[Voltage]])</f>
        <v>10.096153846153845</v>
      </c>
      <c r="G195" s="1"/>
    </row>
    <row r="196" spans="2:7" x14ac:dyDescent="0.2">
      <c r="B196" s="3">
        <f ca="1">IF(B196&lt;&gt;"",IF(C196="",NOW(),B196),"")</f>
        <v>42739.735083912034</v>
      </c>
      <c r="C196" s="1">
        <v>4.03</v>
      </c>
      <c r="D196" s="1">
        <v>9.1999999999999993</v>
      </c>
      <c r="E196" s="7">
        <f ca="1">(Table1[[#This Row],[Temperature]]-D195)/((Table1[[#This Row],[TimeStamp]]-B195)*86400)</f>
        <v>5.1720708135107813E-3</v>
      </c>
      <c r="F196" s="1">
        <f>Table1[[#This Row],[Temperature]]/(5-Table1[[#This Row],[Voltage]])</f>
        <v>9.4845360824742286</v>
      </c>
      <c r="G196" s="1"/>
    </row>
    <row r="197" spans="2:7" x14ac:dyDescent="0.2">
      <c r="B197" s="3">
        <f ca="1">IF(B197&lt;&gt;"",IF(C197="",NOW(),B197),"")</f>
        <v>42739.73124710648</v>
      </c>
      <c r="C197" s="1">
        <v>4.05</v>
      </c>
      <c r="D197" s="1">
        <v>8.6</v>
      </c>
      <c r="E197" s="7">
        <f ca="1">(Table1[[#This Row],[Temperature]]-D196)/((Table1[[#This Row],[TimeStamp]]-B196)*86400)</f>
        <v>1.8099547519244686E-3</v>
      </c>
      <c r="F197" s="1">
        <f>Table1[[#This Row],[Temperature]]/(5-Table1[[#This Row],[Voltage]])</f>
        <v>9.0526315789473664</v>
      </c>
      <c r="G197" s="1"/>
    </row>
    <row r="198" spans="2:7" x14ac:dyDescent="0.2">
      <c r="B198" s="3">
        <f ca="1">IF(B198&lt;&gt;"",IF(C198="",NOW(),B198),"")</f>
        <v>42739.73116145833</v>
      </c>
      <c r="C198" s="1">
        <v>4.08</v>
      </c>
      <c r="D198" s="1">
        <v>7.9</v>
      </c>
      <c r="E198" s="7">
        <f ca="1">(Table1[[#This Row],[Temperature]]-D197)/((Table1[[#This Row],[TimeStamp]]-B197)*86400)</f>
        <v>9.4594593375507546E-2</v>
      </c>
      <c r="F198" s="1">
        <f>Table1[[#This Row],[Temperature]]/(5-Table1[[#This Row],[Voltage]])</f>
        <v>8.5869565217391308</v>
      </c>
      <c r="G198" s="1"/>
    </row>
    <row r="199" spans="2:7" x14ac:dyDescent="0.2">
      <c r="B199" s="3">
        <f ca="1">IF(B199&lt;&gt;"",IF(C199="",NOW(),B199),"")</f>
        <v>42739.725706828707</v>
      </c>
      <c r="C199" s="1">
        <v>4.12</v>
      </c>
      <c r="D199" s="1">
        <v>7</v>
      </c>
      <c r="E199" s="7">
        <f ca="1">(Table1[[#This Row],[Temperature]]-D198)/((Table1[[#This Row],[TimeStamp]]-B198)*86400)</f>
        <v>1.9096927538805825E-3</v>
      </c>
      <c r="F199" s="1">
        <f>Table1[[#This Row],[Temperature]]/(5-Table1[[#This Row],[Voltage]])</f>
        <v>7.9545454545454559</v>
      </c>
      <c r="G199" s="1"/>
    </row>
    <row r="200" spans="2:7" x14ac:dyDescent="0.2">
      <c r="B200" s="3">
        <f ca="1">IF(B200&lt;&gt;"",IF(C200="",NOW(),B200),"")</f>
        <v>42739.718537384259</v>
      </c>
      <c r="C200" s="1">
        <v>4.13</v>
      </c>
      <c r="D200" s="1">
        <v>6.8</v>
      </c>
      <c r="E200" s="7">
        <f ca="1">(Table1[[#This Row],[Temperature]]-D199)/((Table1[[#This Row],[TimeStamp]]-B199)*86400)</f>
        <v>3.2287227153928523E-4</v>
      </c>
      <c r="F200" s="1">
        <f>Table1[[#This Row],[Temperature]]/(5-Table1[[#This Row],[Voltage]])</f>
        <v>7.816091954022987</v>
      </c>
      <c r="G200" s="1"/>
    </row>
    <row r="201" spans="2:7" x14ac:dyDescent="0.2">
      <c r="B201" s="3">
        <f ca="1">IF(B201&lt;&gt;"",IF(C201="",NOW(),B201),"")</f>
        <v>42739.682670486109</v>
      </c>
      <c r="C201" s="1">
        <v>4.1399999999999997</v>
      </c>
      <c r="D201" s="1">
        <v>0</v>
      </c>
      <c r="E201" s="7">
        <f ca="1">(Table1[[#This Row],[Temperature]]-D200)/((Table1[[#This Row],[TimeStamp]]-B200)*86400)</f>
        <v>2.1943270191617597E-3</v>
      </c>
      <c r="F201" s="1">
        <f>Table1[[#This Row],[Temperature]]/(5-Table1[[#This Row],[Voltage]])</f>
        <v>0</v>
      </c>
      <c r="G201" s="1"/>
    </row>
    <row r="202" spans="2:7" x14ac:dyDescent="0.2">
      <c r="B202" s="3">
        <f ca="1">IF(B202&lt;&gt;"",IF(C202="",NOW(),B202),"")</f>
        <v>42739.718301388886</v>
      </c>
      <c r="C202" s="1">
        <v>4.2</v>
      </c>
      <c r="D202" s="1">
        <v>5.3</v>
      </c>
      <c r="E202" s="7">
        <f ca="1">(Table1[[#This Row],[Temperature]]-D201)/((Table1[[#This Row],[TimeStamp]]-B201)*86400)</f>
        <v>1.7216120785846646E-3</v>
      </c>
      <c r="F202" s="1">
        <f>Table1[[#This Row],[Temperature]]/(5-Table1[[#This Row],[Voltage]])</f>
        <v>6.6250000000000009</v>
      </c>
      <c r="G202" s="1"/>
    </row>
    <row r="203" spans="2:7" x14ac:dyDescent="0.2">
      <c r="B203" s="3">
        <f ca="1">IF(B203&lt;&gt;"",IF(C203="",NOW(),B203),"")</f>
        <v>42739.717161574074</v>
      </c>
      <c r="C203" s="1">
        <v>4.21</v>
      </c>
      <c r="D203" s="1">
        <v>4.9000000000000004</v>
      </c>
      <c r="E203" s="7">
        <f ca="1">(Table1[[#This Row],[Temperature]]-D202)/((Table1[[#This Row],[TimeStamp]]-B202)*86400)</f>
        <v>4.061738431824633E-3</v>
      </c>
      <c r="F203" s="1">
        <f>Table1[[#This Row],[Temperature]]/(5-Table1[[#This Row],[Voltage]])</f>
        <v>6.2025316455696204</v>
      </c>
      <c r="G203" s="1"/>
    </row>
    <row r="204" spans="2:7" x14ac:dyDescent="0.2">
      <c r="B204" s="3">
        <f ca="1">IF(B204&lt;&gt;"",IF(C204="",NOW(),B204),"")</f>
        <v>42739.717545023152</v>
      </c>
      <c r="C204" s="1">
        <v>4.21</v>
      </c>
      <c r="D204" s="1">
        <v>5</v>
      </c>
      <c r="E204" s="7">
        <f ca="1">(Table1[[#This Row],[Temperature]]-D203)/((Table1[[#This Row],[TimeStamp]]-B203)*86400)</f>
        <v>3.018412283652675E-3</v>
      </c>
      <c r="F204" s="1">
        <f>Table1[[#This Row],[Temperature]]/(5-Table1[[#This Row],[Voltage]])</f>
        <v>6.3291139240506329</v>
      </c>
      <c r="G204" s="1"/>
    </row>
    <row r="205" spans="2:7" x14ac:dyDescent="0.2">
      <c r="B205" s="3">
        <f ca="1">IF(B205&lt;&gt;"",IF(C205="",NOW(),B205),"")</f>
        <v>42739.714540277775</v>
      </c>
      <c r="C205" s="1">
        <v>4.2300000000000004</v>
      </c>
      <c r="D205" s="1">
        <v>4.4000000000000004</v>
      </c>
      <c r="E205" s="7">
        <f ca="1">(Table1[[#This Row],[Temperature]]-D204)/((Table1[[#This Row],[TimeStamp]]-B204)*86400)</f>
        <v>2.3111590415245352E-3</v>
      </c>
      <c r="F205" s="1">
        <f>Table1[[#This Row],[Temperature]]/(5-Table1[[#This Row],[Voltage]])</f>
        <v>5.714285714285718</v>
      </c>
      <c r="G205" s="1"/>
    </row>
    <row r="206" spans="2:7" x14ac:dyDescent="0.2">
      <c r="B206" s="3">
        <f ca="1">IF(B206&lt;&gt;"",IF(C206="",NOW(),B206),"")</f>
        <v>42739.692174421296</v>
      </c>
      <c r="C206" s="1">
        <v>4.24</v>
      </c>
      <c r="D206" s="1">
        <v>5.5</v>
      </c>
      <c r="E206" s="7">
        <f ca="1">(Table1[[#This Row],[Temperature]]-D205)/((Table1[[#This Row],[TimeStamp]]-B205)*86400)</f>
        <v>-5.6923737722037549E-4</v>
      </c>
      <c r="F206" s="1">
        <f>Table1[[#This Row],[Temperature]]/(5-Table1[[#This Row],[Voltage]])</f>
        <v>7.2368421052631602</v>
      </c>
      <c r="G206" s="1"/>
    </row>
    <row r="207" spans="2:7" x14ac:dyDescent="0.2">
      <c r="B207" s="3">
        <f ca="1">IF(B207&lt;&gt;"",IF(C207="",NOW(),B207),"")</f>
        <v>42739.713374999999</v>
      </c>
      <c r="C207" s="1">
        <v>4.24</v>
      </c>
      <c r="D207" s="1">
        <v>4</v>
      </c>
      <c r="E207" s="7">
        <f ca="1">(Table1[[#This Row],[Temperature]]-D206)/((Table1[[#This Row],[TimeStamp]]-B206)*86400)</f>
        <v>-8.1889798170006658E-4</v>
      </c>
      <c r="F207" s="1">
        <f>Table1[[#This Row],[Temperature]]/(5-Table1[[#This Row],[Voltage]])</f>
        <v>5.2631578947368434</v>
      </c>
      <c r="G207" s="1"/>
    </row>
    <row r="208" spans="2:7" x14ac:dyDescent="0.2">
      <c r="B208" s="3">
        <f ca="1">IF(B208&lt;&gt;"",IF(C208="",NOW(),B208),"")</f>
        <v>42739.714088425928</v>
      </c>
      <c r="C208" s="1">
        <v>4.24</v>
      </c>
      <c r="D208" s="1">
        <v>4.2</v>
      </c>
      <c r="E208" s="7">
        <f ca="1">(Table1[[#This Row],[Temperature]]-D207)/((Table1[[#This Row],[TimeStamp]]-B207)*86400)</f>
        <v>3.2446463216055455E-3</v>
      </c>
      <c r="F208" s="1">
        <f>Table1[[#This Row],[Temperature]]/(5-Table1[[#This Row],[Voltage]])</f>
        <v>5.5263157894736858</v>
      </c>
      <c r="G208" s="1"/>
    </row>
    <row r="209" spans="2:7" x14ac:dyDescent="0.2">
      <c r="B209" s="3">
        <f ca="1">IF(B209&lt;&gt;"",IF(C209="",NOW(),B209),"")</f>
        <v>42739.686911458331</v>
      </c>
      <c r="C209" s="1">
        <v>4.25</v>
      </c>
      <c r="D209" s="1">
        <v>5.7</v>
      </c>
      <c r="E209" s="7">
        <f ca="1">(Table1[[#This Row],[Temperature]]-D208)/((Table1[[#This Row],[TimeStamp]]-B208)*86400)</f>
        <v>-6.3881708102607221E-4</v>
      </c>
      <c r="F209" s="1">
        <f>Table1[[#This Row],[Temperature]]/(5-Table1[[#This Row],[Voltage]])</f>
        <v>7.6000000000000005</v>
      </c>
      <c r="G209" s="1"/>
    </row>
    <row r="210" spans="2:7" x14ac:dyDescent="0.2">
      <c r="B210" s="3">
        <f ca="1">IF(B210&lt;&gt;"",IF(C210="",NOW(),B210),"")</f>
        <v>42739.71231516204</v>
      </c>
      <c r="C210" s="1">
        <v>4.25</v>
      </c>
      <c r="D210" s="1">
        <v>3.6</v>
      </c>
      <c r="E210" s="7">
        <f ca="1">(Table1[[#This Row],[Temperature]]-D209)/((Table1[[#This Row],[TimeStamp]]-B209)*86400)</f>
        <v>-9.5677212403818439E-4</v>
      </c>
      <c r="F210" s="1">
        <f>Table1[[#This Row],[Temperature]]/(5-Table1[[#This Row],[Voltage]])</f>
        <v>4.8</v>
      </c>
      <c r="G210" s="1"/>
    </row>
    <row r="211" spans="2:7" x14ac:dyDescent="0.2">
      <c r="B211" s="3">
        <f ca="1">IF(B211&lt;&gt;"",IF(C211="",NOW(),B211),"")</f>
        <v>42739.712886689813</v>
      </c>
      <c r="C211" s="1">
        <v>4.25</v>
      </c>
      <c r="D211" s="1">
        <v>3.9</v>
      </c>
      <c r="E211" s="7">
        <f ca="1">(Table1[[#This Row],[Temperature]]-D210)/((Table1[[#This Row],[TimeStamp]]-B210)*86400)</f>
        <v>6.0753341942663703E-3</v>
      </c>
      <c r="F211" s="1">
        <f>Table1[[#This Row],[Temperature]]/(5-Table1[[#This Row],[Voltage]])</f>
        <v>5.2</v>
      </c>
      <c r="G211" s="1"/>
    </row>
    <row r="212" spans="2:7" x14ac:dyDescent="0.2">
      <c r="B212" s="3">
        <f ca="1">IF(B212&lt;&gt;"",IF(C212="",NOW(),B212),"")</f>
        <v>42739.685949999999</v>
      </c>
      <c r="C212" s="1">
        <v>4.26</v>
      </c>
      <c r="D212" s="1">
        <v>5.9</v>
      </c>
      <c r="E212" s="7">
        <f ca="1">(Table1[[#This Row],[Temperature]]-D211)/((Table1[[#This Row],[TimeStamp]]-B211)*86400)</f>
        <v>-8.5935385187316368E-4</v>
      </c>
      <c r="F212" s="1">
        <f>Table1[[#This Row],[Temperature]]/(5-Table1[[#This Row],[Voltage]])</f>
        <v>7.972972972972971</v>
      </c>
      <c r="G212" s="1"/>
    </row>
    <row r="213" spans="2:7" x14ac:dyDescent="0.2">
      <c r="B213" s="3">
        <f ca="1">IF(B213&lt;&gt;"",IF(C213="",NOW(),B213),"")</f>
        <v>42739.685782175926</v>
      </c>
      <c r="C213" s="1">
        <v>4.2699999999999996</v>
      </c>
      <c r="D213" s="1">
        <v>5.2</v>
      </c>
      <c r="E213" s="7">
        <f ca="1">(Table1[[#This Row],[Temperature]]-D212)/((Table1[[#This Row],[TimeStamp]]-B212)*86400)</f>
        <v>4.8275862295317891E-2</v>
      </c>
      <c r="F213" s="1">
        <f>Table1[[#This Row],[Temperature]]/(5-Table1[[#This Row],[Voltage]])</f>
        <v>7.1232876712328732</v>
      </c>
      <c r="G213" s="1"/>
    </row>
    <row r="214" spans="2:7" x14ac:dyDescent="0.2">
      <c r="B214" s="3">
        <f ca="1">IF(B214&lt;&gt;"",IF(C214="",NOW(),B214),"")</f>
        <v>42739.696053819447</v>
      </c>
      <c r="C214" s="1">
        <v>4.2699999999999996</v>
      </c>
      <c r="D214" s="1">
        <v>1.1000000000000001</v>
      </c>
      <c r="E214" s="7">
        <f ca="1">(Table1[[#This Row],[Temperature]]-D213)/((Table1[[#This Row],[TimeStamp]]-B213)*86400)</f>
        <v>-4.6198744733952054E-3</v>
      </c>
      <c r="F214" s="1">
        <f>Table1[[#This Row],[Temperature]]/(5-Table1[[#This Row],[Voltage]])</f>
        <v>1.5068493150684923</v>
      </c>
      <c r="G214" s="1"/>
    </row>
    <row r="215" spans="2:7" x14ac:dyDescent="0.2">
      <c r="B215" s="3">
        <f ca="1">IF(B215&lt;&gt;"",IF(C215="",NOW(),B215),"")</f>
        <v>42739.706891782407</v>
      </c>
      <c r="C215" s="1">
        <v>4.2699999999999996</v>
      </c>
      <c r="D215" s="1">
        <v>3.2</v>
      </c>
      <c r="E215" s="7">
        <f ca="1">(Table1[[#This Row],[Temperature]]-D214)/((Table1[[#This Row],[TimeStamp]]-B214)*86400)</f>
        <v>2.2426313547212746E-3</v>
      </c>
      <c r="F215" s="1">
        <f>Table1[[#This Row],[Temperature]]/(5-Table1[[#This Row],[Voltage]])</f>
        <v>4.3835616438356144</v>
      </c>
      <c r="G215" s="6"/>
    </row>
    <row r="216" spans="2:7" x14ac:dyDescent="0.2">
      <c r="B216" s="3">
        <f ca="1">IF(B216&lt;&gt;"",IF(C216="",NOW(),B216),"")</f>
        <v>42739.707175925927</v>
      </c>
      <c r="C216" s="1">
        <v>4.2699999999999996</v>
      </c>
      <c r="D216" s="1">
        <v>3.6</v>
      </c>
      <c r="E216" s="7">
        <f ca="1">(Table1[[#This Row],[Temperature]]-D215)/((Table1[[#This Row],[TimeStamp]]-B215)*86400)</f>
        <v>1.6293278947737053E-2</v>
      </c>
      <c r="F216" s="1">
        <f>Table1[[#This Row],[Temperature]]/(5-Table1[[#This Row],[Voltage]])</f>
        <v>4.931506849315066</v>
      </c>
      <c r="G216" s="1"/>
    </row>
    <row r="217" spans="2:7" x14ac:dyDescent="0.2">
      <c r="B217" s="3">
        <f ca="1">IF(B217&lt;&gt;"",IF(C217="",NOW(),B217),"")</f>
        <v>42739.68436655093</v>
      </c>
      <c r="C217" s="1">
        <v>4.28</v>
      </c>
      <c r="D217" s="1">
        <v>4.3</v>
      </c>
      <c r="E217" s="7">
        <f ca="1">(Table1[[#This Row],[Temperature]]-D216)/((Table1[[#This Row],[TimeStamp]]-B216)*86400)</f>
        <v>-3.5519832756300535E-4</v>
      </c>
      <c r="F217" s="1">
        <f>Table1[[#This Row],[Temperature]]/(5-Table1[[#This Row],[Voltage]])</f>
        <v>5.9722222222222241</v>
      </c>
      <c r="G217" s="1">
        <v>4.3</v>
      </c>
    </row>
    <row r="218" spans="2:7" x14ac:dyDescent="0.2">
      <c r="B218" s="3">
        <f ca="1">IF(B218&lt;&gt;"",IF(C218="",NOW(),B218),"")</f>
        <v>42739.685245023145</v>
      </c>
      <c r="C218" s="1">
        <v>4.28</v>
      </c>
      <c r="D218" s="1">
        <v>5</v>
      </c>
      <c r="E218" s="7">
        <f ca="1">(Table1[[#This Row],[Temperature]]-D217)/((Table1[[#This Row],[TimeStamp]]-B217)*86400)</f>
        <v>9.2226614635232407E-3</v>
      </c>
      <c r="F218" s="1">
        <f>Table1[[#This Row],[Temperature]]/(5-Table1[[#This Row],[Voltage]])</f>
        <v>6.9444444444444464</v>
      </c>
      <c r="G218" s="1"/>
    </row>
    <row r="219" spans="2:7" x14ac:dyDescent="0.2">
      <c r="B219" s="3">
        <f ca="1">IF(B219&lt;&gt;"",IF(C219="",NOW(),B219),"")</f>
        <v>42739.697571643519</v>
      </c>
      <c r="C219" s="1">
        <v>4.28</v>
      </c>
      <c r="D219" s="1">
        <v>3.7</v>
      </c>
      <c r="E219" s="7">
        <f ca="1">(Table1[[#This Row],[Temperature]]-D218)/((Table1[[#This Row],[TimeStamp]]-B218)*86400)</f>
        <v>-1.2206343539604486E-3</v>
      </c>
      <c r="F219" s="1">
        <f>Table1[[#This Row],[Temperature]]/(5-Table1[[#This Row],[Voltage]])</f>
        <v>5.1388888888888911</v>
      </c>
      <c r="G219" s="1"/>
    </row>
    <row r="220" spans="2:7" x14ac:dyDescent="0.2">
      <c r="B220" s="3">
        <f ca="1">IF(B220&lt;&gt;"",IF(C220="",NOW(),B220),"")</f>
        <v>42739.707536689813</v>
      </c>
      <c r="C220" s="1">
        <v>4.28</v>
      </c>
      <c r="D220" s="1">
        <v>2.2000000000000002</v>
      </c>
      <c r="E220" s="7">
        <f ca="1">(Table1[[#This Row],[Temperature]]-D219)/((Table1[[#This Row],[TimeStamp]]-B219)*86400)</f>
        <v>-1.7422007483193979E-3</v>
      </c>
      <c r="F220" s="1">
        <f>Table1[[#This Row],[Temperature]]/(5-Table1[[#This Row],[Voltage]])</f>
        <v>3.0555555555555567</v>
      </c>
      <c r="G220" s="1"/>
    </row>
    <row r="221" spans="2:7" x14ac:dyDescent="0.2">
      <c r="B221" s="3">
        <f ca="1">IF(B221&lt;&gt;"",IF(C221="",NOW(),B221),"")</f>
        <v>42739.696246643522</v>
      </c>
      <c r="C221" s="1">
        <v>4.3</v>
      </c>
      <c r="D221" s="1">
        <v>2</v>
      </c>
      <c r="E221" s="7">
        <f ca="1">(Table1[[#This Row],[Temperature]]-D220)/((Table1[[#This Row],[TimeStamp]]-B220)*86400)</f>
        <v>2.0503147241205308E-4</v>
      </c>
      <c r="F221" s="1">
        <f>Table1[[#This Row],[Temperature]]/(5-Table1[[#This Row],[Voltage]])</f>
        <v>2.8571428571428563</v>
      </c>
      <c r="G221" s="1"/>
    </row>
    <row r="222" spans="2:7" x14ac:dyDescent="0.2">
      <c r="B222" s="3">
        <f ca="1">IF(B222&lt;&gt;"",IF(C222="",NOW(),B222),"")</f>
        <v>42739.697490856481</v>
      </c>
      <c r="C222" s="1">
        <v>4.3</v>
      </c>
      <c r="D222" s="1">
        <v>2.9</v>
      </c>
      <c r="E222" s="7">
        <f ca="1">(Table1[[#This Row],[Temperature]]-D221)/((Table1[[#This Row],[TimeStamp]]-B221)*86400)</f>
        <v>8.37209304900444E-3</v>
      </c>
      <c r="F222" s="1">
        <f>Table1[[#This Row],[Temperature]]/(5-Table1[[#This Row],[Voltage]])</f>
        <v>4.1428571428571415</v>
      </c>
      <c r="G22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showRuler="0" workbookViewId="0">
      <selection activeCell="A28" sqref="A28"/>
    </sheetView>
  </sheetViews>
  <sheetFormatPr baseColWidth="10" defaultRowHeight="16" x14ac:dyDescent="0.2"/>
  <cols>
    <col min="1" max="1" width="27.33203125" customWidth="1"/>
    <col min="8" max="8" width="12.5" bestFit="1" customWidth="1"/>
  </cols>
  <sheetData>
    <row r="1" spans="1:10" x14ac:dyDescent="0.2">
      <c r="A1" t="s">
        <v>7</v>
      </c>
      <c r="B1">
        <f>I5</f>
        <v>4</v>
      </c>
    </row>
    <row r="2" spans="1:10" x14ac:dyDescent="0.2">
      <c r="A2" t="s">
        <v>6</v>
      </c>
      <c r="B2">
        <v>1</v>
      </c>
    </row>
    <row r="3" spans="1:10" x14ac:dyDescent="0.2">
      <c r="A3" t="s">
        <v>8</v>
      </c>
      <c r="B3">
        <f>60*24+4</f>
        <v>1444</v>
      </c>
    </row>
    <row r="4" spans="1:10" x14ac:dyDescent="0.2">
      <c r="G4" t="s">
        <v>14</v>
      </c>
      <c r="H4" t="s">
        <v>12</v>
      </c>
      <c r="I4" t="s">
        <v>13</v>
      </c>
    </row>
    <row r="5" spans="1:10" x14ac:dyDescent="0.2">
      <c r="A5" t="s">
        <v>9</v>
      </c>
      <c r="B5">
        <f xml:space="preserve"> (B3-B1) / B2</f>
        <v>1440</v>
      </c>
      <c r="F5" t="s">
        <v>15</v>
      </c>
      <c r="G5" t="s">
        <v>10</v>
      </c>
      <c r="H5" t="s">
        <v>11</v>
      </c>
      <c r="I5">
        <v>4</v>
      </c>
    </row>
    <row r="7" spans="1:10" x14ac:dyDescent="0.2">
      <c r="A7" t="s">
        <v>19</v>
      </c>
      <c r="B7">
        <v>1</v>
      </c>
      <c r="F7" t="s">
        <v>16</v>
      </c>
      <c r="G7" t="s">
        <v>1</v>
      </c>
      <c r="H7" t="s">
        <v>17</v>
      </c>
      <c r="I7">
        <v>1</v>
      </c>
      <c r="J7" t="s">
        <v>18</v>
      </c>
    </row>
    <row r="9" spans="1:10" x14ac:dyDescent="0.2">
      <c r="A9" t="s">
        <v>20</v>
      </c>
      <c r="B9">
        <f>(B7 * 60 * 60 * 1000) / B5</f>
        <v>2500</v>
      </c>
    </row>
    <row r="17" spans="1:6" x14ac:dyDescent="0.2">
      <c r="B17" t="s">
        <v>22</v>
      </c>
      <c r="C17" t="s">
        <v>23</v>
      </c>
      <c r="D17" t="s">
        <v>24</v>
      </c>
      <c r="E17" t="s">
        <v>25</v>
      </c>
      <c r="F17" t="s">
        <v>26</v>
      </c>
    </row>
    <row r="18" spans="1:6" x14ac:dyDescent="0.2">
      <c r="A18" t="s">
        <v>21</v>
      </c>
      <c r="B18">
        <v>10</v>
      </c>
      <c r="C18">
        <v>30</v>
      </c>
      <c r="D18">
        <v>0.5</v>
      </c>
      <c r="E18">
        <f>(C18-B18)/D18</f>
        <v>40</v>
      </c>
      <c r="F18">
        <v>1</v>
      </c>
    </row>
    <row r="20" spans="1:6" x14ac:dyDescent="0.2">
      <c r="A20" t="s">
        <v>27</v>
      </c>
      <c r="B20">
        <f>FLOOR(1024/7,1)</f>
        <v>146</v>
      </c>
    </row>
    <row r="21" spans="1:6" x14ac:dyDescent="0.2">
      <c r="A21" t="s">
        <v>28</v>
      </c>
    </row>
    <row r="24" spans="1:6" x14ac:dyDescent="0.2">
      <c r="A24" t="s">
        <v>29</v>
      </c>
      <c r="B24" t="s">
        <v>32</v>
      </c>
      <c r="C24" t="s">
        <v>33</v>
      </c>
    </row>
    <row r="25" spans="1:6" x14ac:dyDescent="0.2">
      <c r="A25" t="s">
        <v>30</v>
      </c>
      <c r="B25" t="s">
        <v>31</v>
      </c>
      <c r="C25" t="s">
        <v>33</v>
      </c>
    </row>
    <row r="27" spans="1:6" x14ac:dyDescent="0.2">
      <c r="A2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2017-01-04T20:43:07Z</dcterms:created>
  <dcterms:modified xsi:type="dcterms:W3CDTF">2017-01-08T13:46:08Z</dcterms:modified>
</cp:coreProperties>
</file>